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yer.morales.LENOVO\Downloads\"/>
    </mc:Choice>
  </mc:AlternateContent>
  <xr:revisionPtr revIDLastSave="0" documentId="8_{0C45F45A-B9E1-4EE4-A3F6-F638B4E43B0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2-PRI-TB" sheetId="5" r:id="rId1"/>
  </sheets>
  <definedNames>
    <definedName name="_xlnm._FilterDatabase" localSheetId="0" hidden="1">'ANEXO 2-PRI-TB'!$A$13:$CG$71</definedName>
    <definedName name="_xlnm.Print_Area" localSheetId="0">'ANEXO 2-PRI-TB'!$A$1:$CG$69</definedName>
    <definedName name="_xlnm.Print_Titles" localSheetId="0">'ANEXO 2-PRI-TB'!$1:$9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72" i="5" l="1"/>
  <c r="CG75" i="5"/>
  <c r="BJ67" i="5"/>
  <c r="BJ16" i="5"/>
  <c r="BJ17" i="5"/>
  <c r="BJ18" i="5"/>
  <c r="BJ19" i="5"/>
  <c r="BJ20" i="5"/>
  <c r="BJ21" i="5"/>
  <c r="BJ22" i="5"/>
  <c r="BJ23" i="5"/>
  <c r="BJ24" i="5"/>
  <c r="BJ25" i="5"/>
  <c r="BJ26" i="5"/>
  <c r="BJ27" i="5"/>
  <c r="BJ28" i="5"/>
  <c r="BJ29" i="5"/>
  <c r="BJ30" i="5"/>
  <c r="BJ31" i="5"/>
  <c r="BJ32" i="5"/>
  <c r="BJ33" i="5"/>
  <c r="BJ34" i="5"/>
  <c r="BJ35" i="5"/>
  <c r="BJ36" i="5"/>
  <c r="BJ37" i="5"/>
  <c r="BJ38" i="5"/>
  <c r="BJ39" i="5"/>
  <c r="BJ40" i="5"/>
  <c r="BJ41" i="5"/>
  <c r="BJ42" i="5"/>
  <c r="BJ43" i="5"/>
  <c r="BJ44" i="5"/>
  <c r="BJ45" i="5"/>
  <c r="BJ15" i="5"/>
  <c r="CF16" i="5" l="1"/>
  <c r="CF17" i="5"/>
  <c r="CF18" i="5"/>
  <c r="CF19" i="5"/>
  <c r="CF20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BZ16" i="5"/>
  <c r="CB16" i="5"/>
  <c r="BZ17" i="5"/>
  <c r="CB17" i="5"/>
  <c r="BZ18" i="5"/>
  <c r="CB18" i="5"/>
  <c r="BZ19" i="5"/>
  <c r="CB19" i="5"/>
  <c r="BZ20" i="5"/>
  <c r="CB20" i="5"/>
  <c r="BZ21" i="5"/>
  <c r="CB21" i="5"/>
  <c r="BZ22" i="5"/>
  <c r="CB22" i="5"/>
  <c r="BZ23" i="5"/>
  <c r="CB23" i="5"/>
  <c r="BZ24" i="5"/>
  <c r="CB24" i="5"/>
  <c r="BZ25" i="5"/>
  <c r="CB25" i="5"/>
  <c r="BZ26" i="5"/>
  <c r="CB26" i="5"/>
  <c r="BZ27" i="5"/>
  <c r="CB27" i="5"/>
  <c r="BZ28" i="5"/>
  <c r="CB28" i="5"/>
  <c r="BZ29" i="5"/>
  <c r="CB29" i="5"/>
  <c r="BZ30" i="5"/>
  <c r="CB30" i="5"/>
  <c r="BZ31" i="5"/>
  <c r="CB31" i="5"/>
  <c r="BZ32" i="5"/>
  <c r="CB32" i="5"/>
  <c r="BZ33" i="5"/>
  <c r="CB33" i="5"/>
  <c r="BZ34" i="5"/>
  <c r="CB34" i="5"/>
  <c r="BZ35" i="5"/>
  <c r="CB35" i="5"/>
  <c r="BZ36" i="5"/>
  <c r="CB36" i="5"/>
  <c r="BZ37" i="5"/>
  <c r="CB37" i="5"/>
  <c r="BZ38" i="5"/>
  <c r="CB38" i="5"/>
  <c r="BZ39" i="5"/>
  <c r="CB39" i="5"/>
  <c r="BZ40" i="5"/>
  <c r="CB40" i="5"/>
  <c r="BZ41" i="5"/>
  <c r="CB41" i="5"/>
  <c r="BZ42" i="5"/>
  <c r="CB42" i="5"/>
  <c r="BZ43" i="5"/>
  <c r="CB43" i="5"/>
  <c r="BZ44" i="5"/>
  <c r="CB44" i="5"/>
  <c r="BZ45" i="5"/>
  <c r="CB45" i="5"/>
  <c r="BY23" i="5"/>
  <c r="CG23" i="5" s="1"/>
  <c r="CJ23" i="5" s="1"/>
  <c r="BY28" i="5"/>
  <c r="BY32" i="5"/>
  <c r="BM16" i="5"/>
  <c r="BN16" i="5"/>
  <c r="BO16" i="5"/>
  <c r="BP16" i="5"/>
  <c r="BQ16" i="5"/>
  <c r="BM17" i="5"/>
  <c r="BN17" i="5"/>
  <c r="BO17" i="5"/>
  <c r="BP17" i="5"/>
  <c r="BQ17" i="5"/>
  <c r="BM18" i="5"/>
  <c r="BN18" i="5"/>
  <c r="BO18" i="5"/>
  <c r="BP18" i="5"/>
  <c r="BQ18" i="5"/>
  <c r="BM19" i="5"/>
  <c r="BN19" i="5"/>
  <c r="BO19" i="5"/>
  <c r="BP19" i="5"/>
  <c r="BQ19" i="5"/>
  <c r="BM20" i="5"/>
  <c r="BN20" i="5"/>
  <c r="BO20" i="5"/>
  <c r="BP20" i="5"/>
  <c r="BQ20" i="5"/>
  <c r="BM21" i="5"/>
  <c r="BN21" i="5"/>
  <c r="BO21" i="5"/>
  <c r="BP21" i="5"/>
  <c r="BQ21" i="5"/>
  <c r="BM22" i="5"/>
  <c r="BN22" i="5"/>
  <c r="BO22" i="5"/>
  <c r="BP22" i="5"/>
  <c r="BQ22" i="5"/>
  <c r="BM23" i="5"/>
  <c r="BN23" i="5"/>
  <c r="BO23" i="5"/>
  <c r="BP23" i="5"/>
  <c r="BQ23" i="5"/>
  <c r="BM24" i="5"/>
  <c r="BN24" i="5"/>
  <c r="BO24" i="5"/>
  <c r="BP24" i="5"/>
  <c r="BQ24" i="5"/>
  <c r="BM25" i="5"/>
  <c r="BN25" i="5"/>
  <c r="BO25" i="5"/>
  <c r="BP25" i="5"/>
  <c r="BQ25" i="5"/>
  <c r="BM26" i="5"/>
  <c r="BN26" i="5"/>
  <c r="BO26" i="5"/>
  <c r="BP26" i="5"/>
  <c r="BQ26" i="5"/>
  <c r="BM27" i="5"/>
  <c r="BN27" i="5"/>
  <c r="BO27" i="5"/>
  <c r="BP27" i="5"/>
  <c r="BQ27" i="5"/>
  <c r="BM28" i="5"/>
  <c r="BN28" i="5"/>
  <c r="BO28" i="5"/>
  <c r="BP28" i="5"/>
  <c r="BQ28" i="5"/>
  <c r="BM29" i="5"/>
  <c r="BN29" i="5"/>
  <c r="BO29" i="5"/>
  <c r="BP29" i="5"/>
  <c r="BQ29" i="5"/>
  <c r="BM30" i="5"/>
  <c r="BN30" i="5"/>
  <c r="BO30" i="5"/>
  <c r="BP30" i="5"/>
  <c r="BQ30" i="5"/>
  <c r="BM31" i="5"/>
  <c r="BN31" i="5"/>
  <c r="BO31" i="5"/>
  <c r="BP31" i="5"/>
  <c r="BQ31" i="5"/>
  <c r="BM32" i="5"/>
  <c r="BN32" i="5"/>
  <c r="BO32" i="5"/>
  <c r="BP32" i="5"/>
  <c r="BQ32" i="5"/>
  <c r="BM33" i="5"/>
  <c r="BN33" i="5"/>
  <c r="BO33" i="5"/>
  <c r="BP33" i="5"/>
  <c r="BQ33" i="5"/>
  <c r="BM34" i="5"/>
  <c r="BN34" i="5"/>
  <c r="BO34" i="5"/>
  <c r="BP34" i="5"/>
  <c r="BQ34" i="5"/>
  <c r="BM35" i="5"/>
  <c r="BN35" i="5"/>
  <c r="BO35" i="5"/>
  <c r="BP35" i="5"/>
  <c r="BQ35" i="5"/>
  <c r="BM36" i="5"/>
  <c r="BN36" i="5"/>
  <c r="BO36" i="5"/>
  <c r="BP36" i="5"/>
  <c r="BQ36" i="5"/>
  <c r="BM37" i="5"/>
  <c r="BN37" i="5"/>
  <c r="BO37" i="5"/>
  <c r="BP37" i="5"/>
  <c r="BQ37" i="5"/>
  <c r="BM38" i="5"/>
  <c r="BN38" i="5"/>
  <c r="BO38" i="5"/>
  <c r="BP38" i="5"/>
  <c r="BQ38" i="5"/>
  <c r="BM39" i="5"/>
  <c r="BN39" i="5"/>
  <c r="BO39" i="5"/>
  <c r="BP39" i="5"/>
  <c r="BQ39" i="5"/>
  <c r="BM40" i="5"/>
  <c r="BN40" i="5"/>
  <c r="BO40" i="5"/>
  <c r="BP40" i="5"/>
  <c r="BQ40" i="5"/>
  <c r="BM41" i="5"/>
  <c r="BN41" i="5"/>
  <c r="BO41" i="5"/>
  <c r="BP41" i="5"/>
  <c r="BQ41" i="5"/>
  <c r="BM42" i="5"/>
  <c r="BN42" i="5"/>
  <c r="BO42" i="5"/>
  <c r="BP42" i="5"/>
  <c r="BQ42" i="5"/>
  <c r="BM43" i="5"/>
  <c r="BN43" i="5"/>
  <c r="BO43" i="5"/>
  <c r="BP43" i="5"/>
  <c r="BQ43" i="5"/>
  <c r="BM44" i="5"/>
  <c r="BN44" i="5"/>
  <c r="BO44" i="5"/>
  <c r="BP44" i="5"/>
  <c r="BQ44" i="5"/>
  <c r="BM45" i="5"/>
  <c r="BN45" i="5"/>
  <c r="BO45" i="5"/>
  <c r="BP45" i="5"/>
  <c r="BQ45" i="5"/>
  <c r="AV16" i="5"/>
  <c r="AW16" i="5"/>
  <c r="AX16" i="5"/>
  <c r="AY16" i="5"/>
  <c r="AZ16" i="5"/>
  <c r="AV17" i="5"/>
  <c r="AW17" i="5"/>
  <c r="AX17" i="5"/>
  <c r="AY17" i="5"/>
  <c r="AZ17" i="5"/>
  <c r="BY17" i="5" s="1"/>
  <c r="AV18" i="5"/>
  <c r="AW18" i="5"/>
  <c r="AX18" i="5"/>
  <c r="AY18" i="5"/>
  <c r="AZ18" i="5"/>
  <c r="BY18" i="5" s="1"/>
  <c r="CG18" i="5" s="1"/>
  <c r="CJ18" i="5" s="1"/>
  <c r="AV19" i="5"/>
  <c r="AW19" i="5"/>
  <c r="AX19" i="5"/>
  <c r="AY19" i="5"/>
  <c r="AZ19" i="5"/>
  <c r="BY19" i="5" s="1"/>
  <c r="CG19" i="5" s="1"/>
  <c r="CJ19" i="5" s="1"/>
  <c r="AV20" i="5"/>
  <c r="AW20" i="5"/>
  <c r="AX20" i="5"/>
  <c r="AY20" i="5"/>
  <c r="AZ20" i="5"/>
  <c r="BY20" i="5" s="1"/>
  <c r="AV21" i="5"/>
  <c r="AW21" i="5"/>
  <c r="AX21" i="5"/>
  <c r="AY21" i="5"/>
  <c r="AZ21" i="5"/>
  <c r="BY21" i="5" s="1"/>
  <c r="AV22" i="5"/>
  <c r="AW22" i="5"/>
  <c r="AX22" i="5"/>
  <c r="AY22" i="5"/>
  <c r="BY22" i="5" s="1"/>
  <c r="CG22" i="5" s="1"/>
  <c r="CJ22" i="5" s="1"/>
  <c r="AZ22" i="5"/>
  <c r="AV23" i="5"/>
  <c r="AW23" i="5"/>
  <c r="AX23" i="5"/>
  <c r="AY23" i="5"/>
  <c r="AZ23" i="5"/>
  <c r="AV24" i="5"/>
  <c r="AW24" i="5"/>
  <c r="AX24" i="5"/>
  <c r="AY24" i="5"/>
  <c r="AZ24" i="5"/>
  <c r="BY24" i="5" s="1"/>
  <c r="AV25" i="5"/>
  <c r="AW25" i="5"/>
  <c r="AX25" i="5"/>
  <c r="AY25" i="5"/>
  <c r="AZ25" i="5"/>
  <c r="BY25" i="5" s="1"/>
  <c r="AV26" i="5"/>
  <c r="AW26" i="5"/>
  <c r="AX26" i="5"/>
  <c r="AY26" i="5"/>
  <c r="AZ26" i="5"/>
  <c r="BY26" i="5" s="1"/>
  <c r="CG26" i="5" s="1"/>
  <c r="CJ26" i="5" s="1"/>
  <c r="AV27" i="5"/>
  <c r="AW27" i="5"/>
  <c r="AX27" i="5"/>
  <c r="AY27" i="5"/>
  <c r="AZ27" i="5"/>
  <c r="BY27" i="5" s="1"/>
  <c r="CG27" i="5" s="1"/>
  <c r="CJ27" i="5" s="1"/>
  <c r="AV28" i="5"/>
  <c r="AW28" i="5"/>
  <c r="AX28" i="5"/>
  <c r="AY28" i="5"/>
  <c r="AZ28" i="5"/>
  <c r="AV29" i="5"/>
  <c r="AW29" i="5"/>
  <c r="AX29" i="5"/>
  <c r="AY29" i="5"/>
  <c r="AZ29" i="5"/>
  <c r="BY29" i="5" s="1"/>
  <c r="AV30" i="5"/>
  <c r="AW30" i="5"/>
  <c r="AX30" i="5"/>
  <c r="AY30" i="5"/>
  <c r="AZ30" i="5"/>
  <c r="BY30" i="5" s="1"/>
  <c r="CG30" i="5" s="1"/>
  <c r="CJ30" i="5" s="1"/>
  <c r="AV31" i="5"/>
  <c r="AW31" i="5"/>
  <c r="AX31" i="5"/>
  <c r="AY31" i="5"/>
  <c r="AZ31" i="5"/>
  <c r="BY31" i="5" s="1"/>
  <c r="CG31" i="5" s="1"/>
  <c r="CJ31" i="5" s="1"/>
  <c r="AV32" i="5"/>
  <c r="AW32" i="5"/>
  <c r="AX32" i="5"/>
  <c r="AY32" i="5"/>
  <c r="AZ32" i="5"/>
  <c r="AV33" i="5"/>
  <c r="AW33" i="5"/>
  <c r="AX33" i="5"/>
  <c r="AY33" i="5"/>
  <c r="AZ33" i="5"/>
  <c r="BY33" i="5" s="1"/>
  <c r="AV34" i="5"/>
  <c r="AW34" i="5"/>
  <c r="AX34" i="5"/>
  <c r="AY34" i="5"/>
  <c r="AZ34" i="5"/>
  <c r="BY34" i="5" s="1"/>
  <c r="CG34" i="5" s="1"/>
  <c r="CJ34" i="5" s="1"/>
  <c r="AV35" i="5"/>
  <c r="AW35" i="5"/>
  <c r="AX35" i="5"/>
  <c r="AY35" i="5"/>
  <c r="AZ35" i="5"/>
  <c r="BY35" i="5" s="1"/>
  <c r="CG35" i="5" s="1"/>
  <c r="CJ35" i="5" s="1"/>
  <c r="AV36" i="5"/>
  <c r="AW36" i="5"/>
  <c r="AX36" i="5"/>
  <c r="AY36" i="5"/>
  <c r="AZ36" i="5"/>
  <c r="BY36" i="5" s="1"/>
  <c r="AV37" i="5"/>
  <c r="AW37" i="5"/>
  <c r="AX37" i="5"/>
  <c r="AY37" i="5"/>
  <c r="AZ37" i="5"/>
  <c r="BY37" i="5" s="1"/>
  <c r="AV38" i="5"/>
  <c r="AW38" i="5"/>
  <c r="AX38" i="5"/>
  <c r="AY38" i="5"/>
  <c r="AZ38" i="5"/>
  <c r="BY38" i="5" s="1"/>
  <c r="CG38" i="5" s="1"/>
  <c r="CJ38" i="5" s="1"/>
  <c r="AV39" i="5"/>
  <c r="AW39" i="5"/>
  <c r="AX39" i="5"/>
  <c r="AY39" i="5"/>
  <c r="AZ39" i="5"/>
  <c r="BY39" i="5" s="1"/>
  <c r="CG39" i="5" s="1"/>
  <c r="CJ39" i="5" s="1"/>
  <c r="AV40" i="5"/>
  <c r="AW40" i="5"/>
  <c r="AX40" i="5"/>
  <c r="AY40" i="5"/>
  <c r="AZ40" i="5"/>
  <c r="BY40" i="5" s="1"/>
  <c r="AV41" i="5"/>
  <c r="AW41" i="5"/>
  <c r="AX41" i="5"/>
  <c r="AY41" i="5"/>
  <c r="AZ41" i="5"/>
  <c r="BY41" i="5" s="1"/>
  <c r="AV42" i="5"/>
  <c r="AW42" i="5"/>
  <c r="AX42" i="5"/>
  <c r="AY42" i="5"/>
  <c r="AZ42" i="5"/>
  <c r="BY42" i="5" s="1"/>
  <c r="CG42" i="5" s="1"/>
  <c r="CJ42" i="5" s="1"/>
  <c r="AV43" i="5"/>
  <c r="AW43" i="5"/>
  <c r="AX43" i="5"/>
  <c r="AY43" i="5"/>
  <c r="AZ43" i="5"/>
  <c r="BY43" i="5" s="1"/>
  <c r="CG43" i="5" s="1"/>
  <c r="CJ43" i="5" s="1"/>
  <c r="AV44" i="5"/>
  <c r="AW44" i="5"/>
  <c r="AX44" i="5"/>
  <c r="AY44" i="5"/>
  <c r="AZ44" i="5"/>
  <c r="BY44" i="5" s="1"/>
  <c r="AV45" i="5"/>
  <c r="AW45" i="5"/>
  <c r="AX45" i="5"/>
  <c r="AY45" i="5"/>
  <c r="AZ45" i="5"/>
  <c r="BY45" i="5" s="1"/>
  <c r="AL16" i="5"/>
  <c r="AM16" i="5"/>
  <c r="AN16" i="5"/>
  <c r="AO16" i="5"/>
  <c r="BY16" i="5" s="1"/>
  <c r="AL17" i="5"/>
  <c r="AM17" i="5"/>
  <c r="AN17" i="5"/>
  <c r="AO17" i="5"/>
  <c r="AL18" i="5"/>
  <c r="AM18" i="5"/>
  <c r="AN18" i="5"/>
  <c r="AO18" i="5"/>
  <c r="AL19" i="5"/>
  <c r="AM19" i="5"/>
  <c r="AN19" i="5"/>
  <c r="AO19" i="5"/>
  <c r="AL20" i="5"/>
  <c r="AM20" i="5"/>
  <c r="AN20" i="5"/>
  <c r="AO20" i="5"/>
  <c r="AL21" i="5"/>
  <c r="AM21" i="5"/>
  <c r="AN21" i="5"/>
  <c r="AO21" i="5"/>
  <c r="AL22" i="5"/>
  <c r="AM22" i="5"/>
  <c r="AN22" i="5"/>
  <c r="AO22" i="5"/>
  <c r="AL23" i="5"/>
  <c r="AM23" i="5"/>
  <c r="AN23" i="5"/>
  <c r="AO23" i="5"/>
  <c r="AL24" i="5"/>
  <c r="AM24" i="5"/>
  <c r="AN24" i="5"/>
  <c r="AO24" i="5"/>
  <c r="AL25" i="5"/>
  <c r="AM25" i="5"/>
  <c r="AN25" i="5"/>
  <c r="AO25" i="5"/>
  <c r="AL26" i="5"/>
  <c r="AM26" i="5"/>
  <c r="AN26" i="5"/>
  <c r="AO26" i="5"/>
  <c r="AL27" i="5"/>
  <c r="AM27" i="5"/>
  <c r="AN27" i="5"/>
  <c r="AO27" i="5"/>
  <c r="AL28" i="5"/>
  <c r="AM28" i="5"/>
  <c r="AN28" i="5"/>
  <c r="AO28" i="5"/>
  <c r="AL29" i="5"/>
  <c r="AM29" i="5"/>
  <c r="AN29" i="5"/>
  <c r="AO29" i="5"/>
  <c r="AL30" i="5"/>
  <c r="AM30" i="5"/>
  <c r="AN30" i="5"/>
  <c r="AO30" i="5"/>
  <c r="AL31" i="5"/>
  <c r="AM31" i="5"/>
  <c r="AN31" i="5"/>
  <c r="AO31" i="5"/>
  <c r="AL32" i="5"/>
  <c r="AM32" i="5"/>
  <c r="AN32" i="5"/>
  <c r="AO32" i="5"/>
  <c r="AL33" i="5"/>
  <c r="AM33" i="5"/>
  <c r="AN33" i="5"/>
  <c r="AO33" i="5"/>
  <c r="AL34" i="5"/>
  <c r="AM34" i="5"/>
  <c r="AN34" i="5"/>
  <c r="AO34" i="5"/>
  <c r="AL35" i="5"/>
  <c r="AM35" i="5"/>
  <c r="AN35" i="5"/>
  <c r="AO35" i="5"/>
  <c r="AL36" i="5"/>
  <c r="AM36" i="5"/>
  <c r="AN36" i="5"/>
  <c r="AO36" i="5"/>
  <c r="AL37" i="5"/>
  <c r="AM37" i="5"/>
  <c r="AN37" i="5"/>
  <c r="AO37" i="5"/>
  <c r="AL38" i="5"/>
  <c r="AM38" i="5"/>
  <c r="AN38" i="5"/>
  <c r="AO38" i="5"/>
  <c r="AL39" i="5"/>
  <c r="AM39" i="5"/>
  <c r="AN39" i="5"/>
  <c r="AO39" i="5"/>
  <c r="AL40" i="5"/>
  <c r="AM40" i="5"/>
  <c r="AN40" i="5"/>
  <c r="AO40" i="5"/>
  <c r="AL41" i="5"/>
  <c r="AM41" i="5"/>
  <c r="AN41" i="5"/>
  <c r="AO41" i="5"/>
  <c r="AL42" i="5"/>
  <c r="AM42" i="5"/>
  <c r="AN42" i="5"/>
  <c r="AO42" i="5"/>
  <c r="AL43" i="5"/>
  <c r="AM43" i="5"/>
  <c r="AN43" i="5"/>
  <c r="AO43" i="5"/>
  <c r="AL44" i="5"/>
  <c r="AM44" i="5"/>
  <c r="AN44" i="5"/>
  <c r="AO44" i="5"/>
  <c r="AL45" i="5"/>
  <c r="AM45" i="5"/>
  <c r="AN45" i="5"/>
  <c r="AO45" i="5"/>
  <c r="CH50" i="5"/>
  <c r="CI50" i="5"/>
  <c r="BN50" i="5"/>
  <c r="BO50" i="5"/>
  <c r="BP50" i="5"/>
  <c r="BQ50" i="5"/>
  <c r="BR50" i="5"/>
  <c r="BS50" i="5"/>
  <c r="BT50" i="5"/>
  <c r="BU50" i="5"/>
  <c r="BV50" i="5"/>
  <c r="BM50" i="5"/>
  <c r="AW50" i="5"/>
  <c r="BA50" i="5"/>
  <c r="BD50" i="5"/>
  <c r="BE50" i="5"/>
  <c r="BI50" i="5"/>
  <c r="AL50" i="5"/>
  <c r="AP50" i="5"/>
  <c r="AQ50" i="5"/>
  <c r="AR50" i="5"/>
  <c r="AS50" i="5"/>
  <c r="V50" i="5"/>
  <c r="W50" i="5"/>
  <c r="X50" i="5"/>
  <c r="Y50" i="5"/>
  <c r="Z50" i="5"/>
  <c r="AA50" i="5"/>
  <c r="AB50" i="5"/>
  <c r="AC50" i="5"/>
  <c r="AD50" i="5"/>
  <c r="AE50" i="5"/>
  <c r="AF50" i="5"/>
  <c r="AG50" i="5"/>
  <c r="AH50" i="5"/>
  <c r="AI50" i="5"/>
  <c r="AJ50" i="5"/>
  <c r="AK50" i="5"/>
  <c r="U50" i="5"/>
  <c r="T50" i="5"/>
  <c r="CH68" i="5"/>
  <c r="CI68" i="5"/>
  <c r="CA68" i="5"/>
  <c r="CB68" i="5"/>
  <c r="CC68" i="5"/>
  <c r="BN68" i="5"/>
  <c r="BO68" i="5"/>
  <c r="BP68" i="5"/>
  <c r="BQ68" i="5"/>
  <c r="BR68" i="5"/>
  <c r="BS68" i="5"/>
  <c r="BT68" i="5"/>
  <c r="BU68" i="5"/>
  <c r="BV68" i="5"/>
  <c r="BM68" i="5"/>
  <c r="CF66" i="5"/>
  <c r="CF65" i="5"/>
  <c r="CF64" i="5"/>
  <c r="CF63" i="5"/>
  <c r="CF62" i="5"/>
  <c r="CF61" i="5"/>
  <c r="CF60" i="5"/>
  <c r="CF59" i="5"/>
  <c r="CF58" i="5"/>
  <c r="CF57" i="5"/>
  <c r="CF56" i="5"/>
  <c r="CB66" i="5"/>
  <c r="CB65" i="5"/>
  <c r="CB64" i="5"/>
  <c r="CB63" i="5"/>
  <c r="CB62" i="5"/>
  <c r="CB61" i="5"/>
  <c r="CB60" i="5"/>
  <c r="CB59" i="5"/>
  <c r="CB58" i="5"/>
  <c r="CB57" i="5"/>
  <c r="CB56" i="5"/>
  <c r="CB55" i="5"/>
  <c r="CB54" i="5"/>
  <c r="BZ66" i="5"/>
  <c r="BZ65" i="5"/>
  <c r="BZ64" i="5"/>
  <c r="BZ63" i="5"/>
  <c r="BZ62" i="5"/>
  <c r="BZ61" i="5"/>
  <c r="BZ60" i="5"/>
  <c r="BZ59" i="5"/>
  <c r="BZ58" i="5"/>
  <c r="BZ57" i="5"/>
  <c r="BZ56" i="5"/>
  <c r="BZ55" i="5"/>
  <c r="CF55" i="5" s="1"/>
  <c r="BZ54" i="5"/>
  <c r="BZ68" i="5" s="1"/>
  <c r="BQ66" i="5"/>
  <c r="BQ65" i="5"/>
  <c r="BQ64" i="5"/>
  <c r="BF64" i="5" s="1"/>
  <c r="BA64" i="5" s="1"/>
  <c r="AV64" i="5" s="1"/>
  <c r="BQ63" i="5"/>
  <c r="BF63" i="5" s="1"/>
  <c r="BA63" i="5" s="1"/>
  <c r="AV63" i="5" s="1"/>
  <c r="BQ62" i="5"/>
  <c r="BQ61" i="5"/>
  <c r="BQ60" i="5"/>
  <c r="BF60" i="5" s="1"/>
  <c r="BA60" i="5" s="1"/>
  <c r="AV60" i="5" s="1"/>
  <c r="BQ59" i="5"/>
  <c r="BF59" i="5" s="1"/>
  <c r="BA59" i="5" s="1"/>
  <c r="AV59" i="5" s="1"/>
  <c r="BQ58" i="5"/>
  <c r="BQ57" i="5"/>
  <c r="BQ56" i="5"/>
  <c r="BF56" i="5" s="1"/>
  <c r="BA56" i="5" s="1"/>
  <c r="AV56" i="5" s="1"/>
  <c r="BQ55" i="5"/>
  <c r="BF55" i="5" s="1"/>
  <c r="BA55" i="5" s="1"/>
  <c r="AV55" i="5" s="1"/>
  <c r="BQ54" i="5"/>
  <c r="BP66" i="5"/>
  <c r="BP65" i="5"/>
  <c r="BP64" i="5"/>
  <c r="BP63" i="5"/>
  <c r="BP62" i="5"/>
  <c r="BP61" i="5"/>
  <c r="BP60" i="5"/>
  <c r="BP59" i="5"/>
  <c r="BP58" i="5"/>
  <c r="BP57" i="5"/>
  <c r="BP56" i="5"/>
  <c r="BP55" i="5"/>
  <c r="BJ55" i="5" s="1"/>
  <c r="BE55" i="5" s="1"/>
  <c r="AZ55" i="5" s="1"/>
  <c r="BP54" i="5"/>
  <c r="BO66" i="5"/>
  <c r="BO65" i="5"/>
  <c r="BI65" i="5" s="1"/>
  <c r="BD65" i="5" s="1"/>
  <c r="AY65" i="5" s="1"/>
  <c r="BO64" i="5"/>
  <c r="BO63" i="5"/>
  <c r="BO62" i="5"/>
  <c r="BO61" i="5"/>
  <c r="BI61" i="5" s="1"/>
  <c r="BD61" i="5" s="1"/>
  <c r="AY61" i="5" s="1"/>
  <c r="BO60" i="5"/>
  <c r="BO59" i="5"/>
  <c r="BO58" i="5"/>
  <c r="BO57" i="5"/>
  <c r="BI57" i="5" s="1"/>
  <c r="BD57" i="5" s="1"/>
  <c r="AY57" i="5" s="1"/>
  <c r="BO56" i="5"/>
  <c r="BO55" i="5"/>
  <c r="BO54" i="5"/>
  <c r="BN66" i="5"/>
  <c r="BH66" i="5" s="1"/>
  <c r="BC66" i="5" s="1"/>
  <c r="AX66" i="5" s="1"/>
  <c r="BN65" i="5"/>
  <c r="BN64" i="5"/>
  <c r="BN63" i="5"/>
  <c r="BN62" i="5"/>
  <c r="BH62" i="5" s="1"/>
  <c r="BC62" i="5" s="1"/>
  <c r="AX62" i="5" s="1"/>
  <c r="BN61" i="5"/>
  <c r="BN60" i="5"/>
  <c r="BN59" i="5"/>
  <c r="BN58" i="5"/>
  <c r="BH58" i="5" s="1"/>
  <c r="BC58" i="5" s="1"/>
  <c r="AX58" i="5" s="1"/>
  <c r="BN57" i="5"/>
  <c r="BN56" i="5"/>
  <c r="BN55" i="5"/>
  <c r="BN54" i="5"/>
  <c r="BH54" i="5" s="1"/>
  <c r="BC54" i="5" s="1"/>
  <c r="AX54" i="5" s="1"/>
  <c r="BM66" i="5"/>
  <c r="BM65" i="5"/>
  <c r="BM64" i="5"/>
  <c r="BG64" i="5" s="1"/>
  <c r="BB64" i="5" s="1"/>
  <c r="AW64" i="5" s="1"/>
  <c r="BM63" i="5"/>
  <c r="BG63" i="5" s="1"/>
  <c r="BB63" i="5" s="1"/>
  <c r="AW63" i="5" s="1"/>
  <c r="BM62" i="5"/>
  <c r="BM61" i="5"/>
  <c r="BM60" i="5"/>
  <c r="BG60" i="5" s="1"/>
  <c r="BB60" i="5" s="1"/>
  <c r="AW60" i="5" s="1"/>
  <c r="BM59" i="5"/>
  <c r="BG59" i="5" s="1"/>
  <c r="BB59" i="5" s="1"/>
  <c r="AW59" i="5" s="1"/>
  <c r="BM58" i="5"/>
  <c r="BM57" i="5"/>
  <c r="BM56" i="5"/>
  <c r="BG56" i="5" s="1"/>
  <c r="BB56" i="5" s="1"/>
  <c r="AW56" i="5" s="1"/>
  <c r="BM55" i="5"/>
  <c r="BG55" i="5" s="1"/>
  <c r="BB55" i="5" s="1"/>
  <c r="AW55" i="5" s="1"/>
  <c r="BM54" i="5"/>
  <c r="BJ66" i="5"/>
  <c r="BJ65" i="5"/>
  <c r="BJ64" i="5"/>
  <c r="BE64" i="5" s="1"/>
  <c r="AZ64" i="5" s="1"/>
  <c r="BJ63" i="5"/>
  <c r="BE63" i="5" s="1"/>
  <c r="AZ63" i="5" s="1"/>
  <c r="BJ60" i="5"/>
  <c r="BE60" i="5" s="1"/>
  <c r="AZ60" i="5" s="1"/>
  <c r="BJ59" i="5"/>
  <c r="BE59" i="5" s="1"/>
  <c r="AZ59" i="5" s="1"/>
  <c r="BJ58" i="5"/>
  <c r="BE58" i="5" s="1"/>
  <c r="AZ58" i="5" s="1"/>
  <c r="BJ57" i="5"/>
  <c r="BE57" i="5" s="1"/>
  <c r="AZ57" i="5" s="1"/>
  <c r="BJ56" i="5"/>
  <c r="BE56" i="5" s="1"/>
  <c r="AZ56" i="5" s="1"/>
  <c r="BJ54" i="5"/>
  <c r="BE54" i="5" s="1"/>
  <c r="AZ54" i="5" s="1"/>
  <c r="BI66" i="5"/>
  <c r="BI64" i="5"/>
  <c r="BD64" i="5" s="1"/>
  <c r="AY64" i="5" s="1"/>
  <c r="BI63" i="5"/>
  <c r="BD63" i="5" s="1"/>
  <c r="AY63" i="5" s="1"/>
  <c r="BI62" i="5"/>
  <c r="BI60" i="5"/>
  <c r="BD60" i="5" s="1"/>
  <c r="AY60" i="5" s="1"/>
  <c r="BI59" i="5"/>
  <c r="BD59" i="5" s="1"/>
  <c r="AY59" i="5" s="1"/>
  <c r="BI58" i="5"/>
  <c r="BD58" i="5" s="1"/>
  <c r="AY58" i="5" s="1"/>
  <c r="BI56" i="5"/>
  <c r="BD56" i="5" s="1"/>
  <c r="AY56" i="5" s="1"/>
  <c r="BI55" i="5"/>
  <c r="BD55" i="5" s="1"/>
  <c r="AY55" i="5" s="1"/>
  <c r="BI54" i="5"/>
  <c r="BI68" i="5" s="1"/>
  <c r="BH65" i="5"/>
  <c r="BC65" i="5" s="1"/>
  <c r="AX65" i="5" s="1"/>
  <c r="BH64" i="5"/>
  <c r="BH63" i="5"/>
  <c r="BC63" i="5" s="1"/>
  <c r="AX63" i="5" s="1"/>
  <c r="BH61" i="5"/>
  <c r="BC61" i="5" s="1"/>
  <c r="AX61" i="5" s="1"/>
  <c r="BH60" i="5"/>
  <c r="BH59" i="5"/>
  <c r="BC59" i="5" s="1"/>
  <c r="AX59" i="5" s="1"/>
  <c r="BH57" i="5"/>
  <c r="BC57" i="5" s="1"/>
  <c r="AX57" i="5" s="1"/>
  <c r="BH56" i="5"/>
  <c r="BC56" i="5" s="1"/>
  <c r="AX56" i="5" s="1"/>
  <c r="BH55" i="5"/>
  <c r="BC55" i="5" s="1"/>
  <c r="AX55" i="5" s="1"/>
  <c r="BG66" i="5"/>
  <c r="BG65" i="5"/>
  <c r="BG62" i="5"/>
  <c r="BB62" i="5" s="1"/>
  <c r="AW62" i="5" s="1"/>
  <c r="BG61" i="5"/>
  <c r="BG58" i="5"/>
  <c r="BG57" i="5"/>
  <c r="BB57" i="5" s="1"/>
  <c r="AW57" i="5" s="1"/>
  <c r="BG54" i="5"/>
  <c r="BB54" i="5" s="1"/>
  <c r="AW54" i="5" s="1"/>
  <c r="AW68" i="5" s="1"/>
  <c r="BF66" i="5"/>
  <c r="BA66" i="5" s="1"/>
  <c r="AV66" i="5" s="1"/>
  <c r="BF65" i="5"/>
  <c r="BF62" i="5"/>
  <c r="BA62" i="5" s="1"/>
  <c r="AV62" i="5" s="1"/>
  <c r="BF61" i="5"/>
  <c r="BF58" i="5"/>
  <c r="BA58" i="5" s="1"/>
  <c r="AV58" i="5" s="1"/>
  <c r="BF57" i="5"/>
  <c r="BF54" i="5"/>
  <c r="BA54" i="5" s="1"/>
  <c r="AV54" i="5" s="1"/>
  <c r="AV68" i="5" s="1"/>
  <c r="BE66" i="5"/>
  <c r="AZ66" i="5" s="1"/>
  <c r="BE65" i="5"/>
  <c r="BD66" i="5"/>
  <c r="AY66" i="5" s="1"/>
  <c r="BD62" i="5"/>
  <c r="AY62" i="5" s="1"/>
  <c r="BC64" i="5"/>
  <c r="AX64" i="5" s="1"/>
  <c r="BC60" i="5"/>
  <c r="BB66" i="5"/>
  <c r="AW66" i="5" s="1"/>
  <c r="BB65" i="5"/>
  <c r="AW65" i="5" s="1"/>
  <c r="BB61" i="5"/>
  <c r="AW61" i="5" s="1"/>
  <c r="BB58" i="5"/>
  <c r="AW58" i="5" s="1"/>
  <c r="BA65" i="5"/>
  <c r="AV65" i="5" s="1"/>
  <c r="BA61" i="5"/>
  <c r="AV61" i="5" s="1"/>
  <c r="BA57" i="5"/>
  <c r="AV57" i="5" s="1"/>
  <c r="AZ65" i="5"/>
  <c r="AX60" i="5"/>
  <c r="AL63" i="5"/>
  <c r="AL59" i="5"/>
  <c r="AL55" i="5"/>
  <c r="AO66" i="5"/>
  <c r="AO65" i="5"/>
  <c r="AO64" i="5"/>
  <c r="AO63" i="5"/>
  <c r="AO62" i="5"/>
  <c r="AO61" i="5"/>
  <c r="AO60" i="5"/>
  <c r="AO59" i="5"/>
  <c r="AO58" i="5"/>
  <c r="AO57" i="5"/>
  <c r="AO56" i="5"/>
  <c r="AO55" i="5"/>
  <c r="AO54" i="5"/>
  <c r="AN55" i="5"/>
  <c r="AN56" i="5"/>
  <c r="BY56" i="5" s="1"/>
  <c r="CG56" i="5" s="1"/>
  <c r="CJ56" i="5" s="1"/>
  <c r="AN57" i="5"/>
  <c r="AN58" i="5"/>
  <c r="AN59" i="5"/>
  <c r="AN60" i="5"/>
  <c r="BY60" i="5" s="1"/>
  <c r="CG60" i="5" s="1"/>
  <c r="CJ60" i="5" s="1"/>
  <c r="AN61" i="5"/>
  <c r="AN62" i="5"/>
  <c r="AN63" i="5"/>
  <c r="AN64" i="5"/>
  <c r="BY64" i="5" s="1"/>
  <c r="CG64" i="5" s="1"/>
  <c r="CJ64" i="5" s="1"/>
  <c r="AN65" i="5"/>
  <c r="AN66" i="5"/>
  <c r="AN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54" i="5"/>
  <c r="AL56" i="5"/>
  <c r="AL57" i="5"/>
  <c r="AL58" i="5"/>
  <c r="AL60" i="5"/>
  <c r="AL61" i="5"/>
  <c r="AL62" i="5"/>
  <c r="AL64" i="5"/>
  <c r="AL65" i="5"/>
  <c r="AL66" i="5"/>
  <c r="AL54" i="5"/>
  <c r="BB67" i="5"/>
  <c r="AW67" i="5" s="1"/>
  <c r="BF67" i="5"/>
  <c r="BA67" i="5" s="1"/>
  <c r="AV67" i="5" s="1"/>
  <c r="BG67" i="5"/>
  <c r="BH67" i="5"/>
  <c r="BC67" i="5" s="1"/>
  <c r="AX67" i="5" s="1"/>
  <c r="BI67" i="5"/>
  <c r="BD67" i="5" s="1"/>
  <c r="AY67" i="5" s="1"/>
  <c r="BE67" i="5"/>
  <c r="AZ67" i="5" s="1"/>
  <c r="AK68" i="5"/>
  <c r="AJ68" i="5"/>
  <c r="AA68" i="5"/>
  <c r="AB68" i="5"/>
  <c r="AC68" i="5"/>
  <c r="AD68" i="5"/>
  <c r="AE68" i="5"/>
  <c r="AF68" i="5"/>
  <c r="AG68" i="5"/>
  <c r="AH68" i="5"/>
  <c r="AI68" i="5"/>
  <c r="V68" i="5"/>
  <c r="W68" i="5"/>
  <c r="X68" i="5"/>
  <c r="Y68" i="5"/>
  <c r="Z68" i="5"/>
  <c r="U68" i="5"/>
  <c r="BM49" i="5"/>
  <c r="BN49" i="5"/>
  <c r="BO49" i="5"/>
  <c r="BI49" i="5" s="1"/>
  <c r="BD49" i="5" s="1"/>
  <c r="AY49" i="5" s="1"/>
  <c r="AY50" i="5" s="1"/>
  <c r="BP49" i="5"/>
  <c r="BJ49" i="5" s="1"/>
  <c r="BE49" i="5" s="1"/>
  <c r="AZ49" i="5" s="1"/>
  <c r="AZ50" i="5" s="1"/>
  <c r="BQ49" i="5"/>
  <c r="BF49" i="5"/>
  <c r="BA49" i="5" s="1"/>
  <c r="AV49" i="5" s="1"/>
  <c r="AM49" i="5" s="1"/>
  <c r="CC49" i="5" s="1"/>
  <c r="CC50" i="5" s="1"/>
  <c r="BG49" i="5"/>
  <c r="BB49" i="5" s="1"/>
  <c r="AW49" i="5" s="1"/>
  <c r="AN49" i="5" s="1"/>
  <c r="AN50" i="5" s="1"/>
  <c r="BH49" i="5"/>
  <c r="BC49" i="5" s="1"/>
  <c r="AX49" i="5" s="1"/>
  <c r="AO49" i="5" s="1"/>
  <c r="AO50" i="5" s="1"/>
  <c r="AL49" i="5"/>
  <c r="S49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T46" i="5"/>
  <c r="E71" i="5"/>
  <c r="S55" i="5"/>
  <c r="S56" i="5"/>
  <c r="S57" i="5"/>
  <c r="S58" i="5"/>
  <c r="S59" i="5"/>
  <c r="S60" i="5"/>
  <c r="S61" i="5"/>
  <c r="BJ61" i="5" s="1"/>
  <c r="S62" i="5"/>
  <c r="BJ62" i="5" s="1"/>
  <c r="BE62" i="5" s="1"/>
  <c r="AZ62" i="5" s="1"/>
  <c r="S63" i="5"/>
  <c r="S64" i="5"/>
  <c r="S65" i="5"/>
  <c r="S66" i="5"/>
  <c r="S67" i="5"/>
  <c r="S54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E68" i="5"/>
  <c r="E50" i="5"/>
  <c r="F50" i="5"/>
  <c r="F71" i="5" s="1"/>
  <c r="G50" i="5"/>
  <c r="G71" i="5" s="1"/>
  <c r="H50" i="5"/>
  <c r="I50" i="5"/>
  <c r="I71" i="5" s="1"/>
  <c r="J50" i="5"/>
  <c r="K50" i="5"/>
  <c r="L50" i="5"/>
  <c r="M50" i="5"/>
  <c r="N50" i="5"/>
  <c r="O50" i="5"/>
  <c r="P50" i="5"/>
  <c r="Q50" i="5"/>
  <c r="R50" i="5"/>
  <c r="CG36" i="5" l="1"/>
  <c r="CJ36" i="5" s="1"/>
  <c r="CG29" i="5"/>
  <c r="CJ29" i="5" s="1"/>
  <c r="CG45" i="5"/>
  <c r="CJ45" i="5" s="1"/>
  <c r="CG40" i="5"/>
  <c r="CJ40" i="5" s="1"/>
  <c r="CG33" i="5"/>
  <c r="CJ33" i="5" s="1"/>
  <c r="CG28" i="5"/>
  <c r="CJ28" i="5" s="1"/>
  <c r="CG21" i="5"/>
  <c r="CJ21" i="5" s="1"/>
  <c r="CG44" i="5"/>
  <c r="CJ44" i="5" s="1"/>
  <c r="CG32" i="5"/>
  <c r="CJ32" i="5" s="1"/>
  <c r="CG17" i="5"/>
  <c r="CJ17" i="5" s="1"/>
  <c r="CG41" i="5"/>
  <c r="CJ41" i="5" s="1"/>
  <c r="CG37" i="5"/>
  <c r="CJ37" i="5" s="1"/>
  <c r="CG25" i="5"/>
  <c r="CJ25" i="5" s="1"/>
  <c r="CG24" i="5"/>
  <c r="CJ24" i="5" s="1"/>
  <c r="CG20" i="5"/>
  <c r="CJ20" i="5" s="1"/>
  <c r="CF54" i="5"/>
  <c r="CF68" i="5" s="1"/>
  <c r="CG16" i="5"/>
  <c r="CJ16" i="5" s="1"/>
  <c r="BY57" i="5"/>
  <c r="CG57" i="5" s="1"/>
  <c r="CJ57" i="5" s="1"/>
  <c r="AM50" i="5"/>
  <c r="S50" i="5"/>
  <c r="BY55" i="5"/>
  <c r="CG55" i="5" s="1"/>
  <c r="CJ55" i="5" s="1"/>
  <c r="BY63" i="5"/>
  <c r="CG63" i="5" s="1"/>
  <c r="CJ63" i="5" s="1"/>
  <c r="BY65" i="5"/>
  <c r="CG65" i="5" s="1"/>
  <c r="CJ65" i="5" s="1"/>
  <c r="BY59" i="5"/>
  <c r="CG59" i="5" s="1"/>
  <c r="CJ59" i="5" s="1"/>
  <c r="AX68" i="5"/>
  <c r="BY66" i="5"/>
  <c r="CG66" i="5" s="1"/>
  <c r="CJ66" i="5" s="1"/>
  <c r="BY58" i="5"/>
  <c r="CG58" i="5" s="1"/>
  <c r="CJ58" i="5" s="1"/>
  <c r="BB68" i="5"/>
  <c r="BA68" i="5"/>
  <c r="BH50" i="5"/>
  <c r="BY62" i="5"/>
  <c r="CG62" i="5" s="1"/>
  <c r="CJ62" i="5" s="1"/>
  <c r="BD54" i="5"/>
  <c r="AY54" i="5" s="1"/>
  <c r="BY54" i="5" s="1"/>
  <c r="CG54" i="5" s="1"/>
  <c r="CJ54" i="5" s="1"/>
  <c r="BF68" i="5"/>
  <c r="AV50" i="5"/>
  <c r="BG50" i="5"/>
  <c r="BC50" i="5"/>
  <c r="BH68" i="5"/>
  <c r="BG68" i="5"/>
  <c r="BC68" i="5"/>
  <c r="BJ50" i="5"/>
  <c r="BF50" i="5"/>
  <c r="BB50" i="5"/>
  <c r="AX50" i="5"/>
  <c r="BJ68" i="5"/>
  <c r="BE61" i="5"/>
  <c r="BY49" i="5"/>
  <c r="BY50" i="5" s="1"/>
  <c r="CB49" i="5"/>
  <c r="AP68" i="5"/>
  <c r="AR68" i="5"/>
  <c r="CA49" i="5" l="1"/>
  <c r="CB50" i="5"/>
  <c r="AY68" i="5"/>
  <c r="BD68" i="5"/>
  <c r="AZ61" i="5"/>
  <c r="BE68" i="5"/>
  <c r="AN68" i="5"/>
  <c r="BZ49" i="5" l="1"/>
  <c r="CA50" i="5"/>
  <c r="AZ68" i="5"/>
  <c r="BY61" i="5"/>
  <c r="AQ68" i="5"/>
  <c r="CF49" i="5" l="1"/>
  <c r="BZ50" i="5"/>
  <c r="CG61" i="5"/>
  <c r="AM68" i="5"/>
  <c r="CF50" i="5" l="1"/>
  <c r="CG49" i="5"/>
  <c r="CJ61" i="5"/>
  <c r="S15" i="5"/>
  <c r="AJ71" i="5"/>
  <c r="AB71" i="5"/>
  <c r="T68" i="5"/>
  <c r="T71" i="5" s="1"/>
  <c r="CB67" i="5"/>
  <c r="BZ67" i="5"/>
  <c r="CF67" i="5" s="1"/>
  <c r="BQ67" i="5"/>
  <c r="BP67" i="5"/>
  <c r="BO67" i="5"/>
  <c r="BN67" i="5"/>
  <c r="BM67" i="5"/>
  <c r="AO67" i="5"/>
  <c r="AN67" i="5"/>
  <c r="AM67" i="5"/>
  <c r="AL67" i="5"/>
  <c r="AL68" i="5" s="1"/>
  <c r="CA71" i="5"/>
  <c r="BS71" i="5"/>
  <c r="BG71" i="5"/>
  <c r="AP71" i="5"/>
  <c r="CB71" i="5"/>
  <c r="AV71" i="5"/>
  <c r="CI46" i="5"/>
  <c r="CI71" i="5" s="1"/>
  <c r="CH46" i="5"/>
  <c r="CH71" i="5" s="1"/>
  <c r="CC46" i="5"/>
  <c r="CC71" i="5" s="1"/>
  <c r="CA46" i="5"/>
  <c r="BV46" i="5"/>
  <c r="BV71" i="5" s="1"/>
  <c r="BU46" i="5"/>
  <c r="BU71" i="5" s="1"/>
  <c r="BT46" i="5"/>
  <c r="BT71" i="5" s="1"/>
  <c r="BS46" i="5"/>
  <c r="BR46" i="5"/>
  <c r="BR71" i="5" s="1"/>
  <c r="BJ46" i="5"/>
  <c r="BI46" i="5"/>
  <c r="BI71" i="5" s="1"/>
  <c r="BH46" i="5"/>
  <c r="BH71" i="5" s="1"/>
  <c r="BG46" i="5"/>
  <c r="BF46" i="5"/>
  <c r="BE46" i="5"/>
  <c r="BE71" i="5" s="1"/>
  <c r="BD46" i="5"/>
  <c r="BD71" i="5" s="1"/>
  <c r="BC46" i="5"/>
  <c r="BC71" i="5" s="1"/>
  <c r="BB46" i="5"/>
  <c r="BA46" i="5"/>
  <c r="BA71" i="5" s="1"/>
  <c r="AS46" i="5"/>
  <c r="AR46" i="5"/>
  <c r="AR71" i="5" s="1"/>
  <c r="AQ46" i="5"/>
  <c r="AQ71" i="5" s="1"/>
  <c r="AP46" i="5"/>
  <c r="AK46" i="5"/>
  <c r="AK71" i="5" s="1"/>
  <c r="AJ46" i="5"/>
  <c r="AI46" i="5"/>
  <c r="AI71" i="5" s="1"/>
  <c r="AH46" i="5"/>
  <c r="AH71" i="5" s="1"/>
  <c r="AG46" i="5"/>
  <c r="AG71" i="5" s="1"/>
  <c r="AF46" i="5"/>
  <c r="AF71" i="5" s="1"/>
  <c r="AE46" i="5"/>
  <c r="AE71" i="5" s="1"/>
  <c r="AD46" i="5"/>
  <c r="AD71" i="5" s="1"/>
  <c r="AC46" i="5"/>
  <c r="AC71" i="5" s="1"/>
  <c r="AB46" i="5"/>
  <c r="AA46" i="5"/>
  <c r="AA71" i="5" s="1"/>
  <c r="Z46" i="5"/>
  <c r="Z71" i="5" s="1"/>
  <c r="Y46" i="5"/>
  <c r="Y71" i="5" s="1"/>
  <c r="X46" i="5"/>
  <c r="X71" i="5" s="1"/>
  <c r="W46" i="5"/>
  <c r="W71" i="5" s="1"/>
  <c r="V46" i="5"/>
  <c r="V71" i="5" s="1"/>
  <c r="U46" i="5"/>
  <c r="U71" i="5" s="1"/>
  <c r="R46" i="5"/>
  <c r="R71" i="5" s="1"/>
  <c r="Q46" i="5"/>
  <c r="Q71" i="5" s="1"/>
  <c r="P46" i="5"/>
  <c r="P71" i="5" s="1"/>
  <c r="O46" i="5"/>
  <c r="O71" i="5" s="1"/>
  <c r="N46" i="5"/>
  <c r="N71" i="5" s="1"/>
  <c r="M46" i="5"/>
  <c r="M71" i="5" s="1"/>
  <c r="L46" i="5"/>
  <c r="L71" i="5" s="1"/>
  <c r="K46" i="5"/>
  <c r="K71" i="5" s="1"/>
  <c r="J46" i="5"/>
  <c r="J71" i="5" s="1"/>
  <c r="I46" i="5"/>
  <c r="H46" i="5"/>
  <c r="H71" i="5" s="1"/>
  <c r="G46" i="5"/>
  <c r="F46" i="5"/>
  <c r="E46" i="5"/>
  <c r="CB15" i="5"/>
  <c r="CB46" i="5" s="1"/>
  <c r="BZ15" i="5"/>
  <c r="BZ46" i="5" s="1"/>
  <c r="BQ15" i="5"/>
  <c r="BQ46" i="5" s="1"/>
  <c r="BQ71" i="5" s="1"/>
  <c r="BP15" i="5"/>
  <c r="BO15" i="5"/>
  <c r="BO46" i="5" s="1"/>
  <c r="BN15" i="5"/>
  <c r="BN46" i="5" s="1"/>
  <c r="BN71" i="5" s="1"/>
  <c r="BM15" i="5"/>
  <c r="BM46" i="5" s="1"/>
  <c r="BM71" i="5" s="1"/>
  <c r="AZ15" i="5"/>
  <c r="AZ46" i="5" s="1"/>
  <c r="AY15" i="5"/>
  <c r="AY46" i="5" s="1"/>
  <c r="AX15" i="5"/>
  <c r="AX46" i="5" s="1"/>
  <c r="AW15" i="5"/>
  <c r="AW46" i="5" s="1"/>
  <c r="AW71" i="5" s="1"/>
  <c r="AV15" i="5"/>
  <c r="AV46" i="5" s="1"/>
  <c r="AO15" i="5"/>
  <c r="AO46" i="5" s="1"/>
  <c r="AN15" i="5"/>
  <c r="AN46" i="5" s="1"/>
  <c r="AN71" i="5" s="1"/>
  <c r="AM15" i="5"/>
  <c r="AM46" i="5" s="1"/>
  <c r="AM71" i="5" s="1"/>
  <c r="AL15" i="5"/>
  <c r="AL46" i="5" s="1"/>
  <c r="AL71" i="5" s="1"/>
  <c r="BP46" i="5"/>
  <c r="BP71" i="5" s="1"/>
  <c r="CJ49" i="5" l="1"/>
  <c r="CJ50" i="5" s="1"/>
  <c r="CG50" i="5"/>
  <c r="AY71" i="5"/>
  <c r="BB71" i="5"/>
  <c r="BF71" i="5"/>
  <c r="BJ71" i="5"/>
  <c r="BO71" i="5"/>
  <c r="AZ71" i="5"/>
  <c r="AX71" i="5"/>
  <c r="BZ71" i="5"/>
  <c r="BY67" i="5"/>
  <c r="BY68" i="5" s="1"/>
  <c r="CF15" i="5"/>
  <c r="CF46" i="5" s="1"/>
  <c r="S46" i="5"/>
  <c r="S68" i="5"/>
  <c r="BY15" i="5"/>
  <c r="CF71" i="5" l="1"/>
  <c r="S71" i="5"/>
  <c r="CG67" i="5"/>
  <c r="CG68" i="5" s="1"/>
  <c r="M75" i="5"/>
  <c r="BY46" i="5"/>
  <c r="BY71" i="5" s="1"/>
  <c r="CG15" i="5"/>
  <c r="CJ67" i="5" l="1"/>
  <c r="CJ68" i="5" s="1"/>
  <c r="CJ15" i="5"/>
  <c r="CJ46" i="5" s="1"/>
  <c r="CG46" i="5"/>
  <c r="CJ71" i="5" l="1"/>
  <c r="CG71" i="5"/>
  <c r="AO68" i="5" l="1"/>
  <c r="AO71" i="5" s="1"/>
  <c r="AS68" i="5"/>
  <c r="AS7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INE</author>
  </authors>
  <commentList>
    <comment ref="AP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AE a la AH, realizaron una comprobación en 2020, debera poner la parte correspondiente en las columnas AE Bis a la AH Bis.</t>
        </r>
      </text>
    </comment>
    <comment ref="BA13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Bis a la AM Bis.</t>
        </r>
      </text>
    </comment>
    <comment ref="BF1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Ter a la AM Ter.</t>
        </r>
      </text>
    </comment>
    <comment ref="BR1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AN a la AR, realizaron una comprobación en 2020, debera poner la parte correspondiente en las columnas AN Bis a la AR Bis.</t>
        </r>
      </text>
    </comment>
  </commentList>
</comments>
</file>

<file path=xl/sharedStrings.xml><?xml version="1.0" encoding="utf-8"?>
<sst xmlns="http://schemas.openxmlformats.org/spreadsheetml/2006/main" count="242" uniqueCount="200">
  <si>
    <t>SALDOS CON ANTIGÜEDAD MAYOR A UN AÑO</t>
  </si>
  <si>
    <t>SALDO CON ANTIGÜEDAD MENOR A UN AÑO</t>
  </si>
  <si>
    <t>SALDOS SANCIONADOS</t>
  </si>
  <si>
    <t>UNIDAD TÉCNICA DE FISCALIZACIÓN</t>
  </si>
  <si>
    <t>DIRECCIÓN DE AUDITORÍA DE PARTIDOS POLÍTICOS,  AGRUPACIONES POLÍTICAS Y OTROS</t>
  </si>
  <si>
    <t/>
  </si>
  <si>
    <t>CONS.</t>
  </si>
  <si>
    <t xml:space="preserve">COMITÉ  </t>
  </si>
  <si>
    <t>NÚM. DE CUENTA</t>
  </si>
  <si>
    <t>NOMBRE DE LA CUENTA O SUBCUENTA</t>
  </si>
  <si>
    <t xml:space="preserve">DE  SALDOS NO SANCIONADOS EN EJERCICIOS ANTERIORES DEL:                         </t>
  </si>
  <si>
    <t xml:space="preserve">DE SALDOS SANCIONADOS EN EJERCICIOS ANTERIORES DEL:                            </t>
  </si>
  <si>
    <t xml:space="preserve">DE SALDOS SANCIONADOS EN EJERCICIOS ANTERIORES DEL:                         </t>
  </si>
  <si>
    <t>CARGO</t>
  </si>
  <si>
    <t>ABONO</t>
  </si>
  <si>
    <t>2015</t>
  </si>
  <si>
    <t>2016</t>
  </si>
  <si>
    <t>2017</t>
  </si>
  <si>
    <t>2018</t>
  </si>
  <si>
    <t>Sumas totales de Cuentas por Cobrar</t>
  </si>
  <si>
    <t>Comprobación:</t>
  </si>
  <si>
    <t>Diferencia</t>
  </si>
  <si>
    <t>V</t>
  </si>
  <si>
    <t>W</t>
  </si>
  <si>
    <t>X</t>
  </si>
  <si>
    <t>CON ANTIGÜEDAD MAYOR A UN AÑO SIN DOCUMENTACIÓN QUE JUSTIFIQUE SU PERMANENCIA</t>
  </si>
  <si>
    <t>CON EXCEPCIÓN LEGAL Y/O DOCUMENTACIÓN COMPROBATORIA QUE ACREDITA SU PERMANENCIA</t>
  </si>
  <si>
    <t>SALDOS SIN OBJETO DE SANCIÓN</t>
  </si>
  <si>
    <t>SUBTOTAL CON ANTIGÜEDAD MAYOR A UN AÑO</t>
  </si>
  <si>
    <t>SUBTOTAL CON ANTIGÜEDAD MENOR A UN AÑO</t>
  </si>
  <si>
    <t>AY</t>
  </si>
  <si>
    <t>AE Bis</t>
  </si>
  <si>
    <t>AF Bis</t>
  </si>
  <si>
    <t>AG Bis</t>
  </si>
  <si>
    <t>AH Bis</t>
  </si>
  <si>
    <t>AI Bis</t>
  </si>
  <si>
    <t>AJ Bis</t>
  </si>
  <si>
    <t>AK Bis</t>
  </si>
  <si>
    <t>AL Bis</t>
  </si>
  <si>
    <t>AM Bis</t>
  </si>
  <si>
    <t>AN Bis</t>
  </si>
  <si>
    <t>AJ Ter</t>
  </si>
  <si>
    <t>AK Ter</t>
  </si>
  <si>
    <t>AL Ter</t>
  </si>
  <si>
    <t>AM Ter</t>
  </si>
  <si>
    <t>AI Ter</t>
  </si>
  <si>
    <t>AO Bis</t>
  </si>
  <si>
    <t>AP Bis</t>
  </si>
  <si>
    <t>AQ Bis</t>
  </si>
  <si>
    <t>AR Bis</t>
  </si>
  <si>
    <t>AT Bis</t>
  </si>
  <si>
    <t>AE=(F-U)-AE Bis</t>
  </si>
  <si>
    <t>AF=(G-V)-AF Bis</t>
  </si>
  <si>
    <t>AG=(H-W)-AG Bis</t>
  </si>
  <si>
    <t>AH=(I-X)-AH Bis</t>
  </si>
  <si>
    <t>AM=(E-T) - AM Bis - AM Ter</t>
  </si>
  <si>
    <t>AL=(D-S) -AL Bis - AL Ter</t>
  </si>
  <si>
    <t>AK=(C-R) - AK Bis - AK Ter</t>
  </si>
  <si>
    <t>AJ=(B-Q) - AJ Bis - AJ Ter</t>
  </si>
  <si>
    <t>AI=(A-P) - AI Bis - AI Ter</t>
  </si>
  <si>
    <t>AN=(J-Y) - AN Bis</t>
  </si>
  <si>
    <t>AO=(K-Z) - AO Bis</t>
  </si>
  <si>
    <t>AP=(L-AA) - AP Bis</t>
  </si>
  <si>
    <t>AQ=(M-AB) - AQ Bis</t>
  </si>
  <si>
    <t>AR=(N-AC) - AR Bis</t>
  </si>
  <si>
    <t>PROPIAS DEL PARTIDO POLÍTICO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</si>
  <si>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</si>
  <si>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</si>
  <si>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</si>
  <si>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</si>
  <si>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</si>
  <si>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</si>
  <si>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</si>
  <si>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</si>
  <si>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</si>
  <si>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</si>
  <si>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</si>
  <si>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</si>
  <si>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</si>
  <si>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</si>
  <si>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</si>
  <si>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O Bis</t>
  </si>
  <si>
    <t>P</t>
  </si>
  <si>
    <t>Q</t>
  </si>
  <si>
    <t>R</t>
  </si>
  <si>
    <t>S</t>
  </si>
  <si>
    <t>T</t>
  </si>
  <si>
    <t xml:space="preserve">U </t>
  </si>
  <si>
    <t xml:space="preserve">Y </t>
  </si>
  <si>
    <t xml:space="preserve">Z </t>
  </si>
  <si>
    <t xml:space="preserve">AA </t>
  </si>
  <si>
    <t xml:space="preserve">AB </t>
  </si>
  <si>
    <t xml:space="preserve"> AC </t>
  </si>
  <si>
    <t xml:space="preserve">AD </t>
  </si>
  <si>
    <t xml:space="preserve"> AD Bis</t>
  </si>
  <si>
    <t>AU Bis</t>
  </si>
  <si>
    <t>AT=(O-AD) - AT Bis</t>
  </si>
  <si>
    <t>AV=(AT+AT Bis+AU Bis+AU Bis)</t>
  </si>
  <si>
    <t>AW=(AS+AV)</t>
  </si>
  <si>
    <t xml:space="preserve">AX </t>
  </si>
  <si>
    <t>AZ=(AW+AX-AY)</t>
  </si>
  <si>
    <t>AU=(O Bis - AD Bis) -AU Bis</t>
  </si>
  <si>
    <t>AS=(AE+AF+AG+AH+AE Bis+AF Bis+AG Bis+AH Bis+AI+AJ+AK+AL+AM+AI Bis+AJ Bis+AK Bis+AL Bis+AM Bis+AI Ter+AJ Ter+AK Ter+AL Ter+AM Ter+AN+AO+AP+AQ+AR+AN Bis+AO Bis+AP Bis+AQ Bis+AR Bis)</t>
  </si>
  <si>
    <t>REFERENCIA B
DEL OFICIO INE/UTF/DA/XXX/20</t>
  </si>
  <si>
    <t>REFERENCIA A
DEL OFICIO INE/UTF/DA/XXX/20</t>
  </si>
  <si>
    <t>REFERENCIA C
DEL OFICIO INE/UTF/DA/XXX/20</t>
  </si>
  <si>
    <t>Saldos de la balanza de comprobación del sujeto obligado al 31-12-19</t>
  </si>
  <si>
    <t>2-1-01-00-0000</t>
  </si>
  <si>
    <t>PROVEEDORES</t>
  </si>
  <si>
    <t>SUBTOTAL</t>
  </si>
  <si>
    <t>21-02-00-0000</t>
  </si>
  <si>
    <t>CUENTAS POR PAGAR</t>
  </si>
  <si>
    <t>ACREEDORES DIVERSOS</t>
  </si>
  <si>
    <t>NOTA: Partidas no sujetas a sanción son, partidas inter-comité, intereses nominales, fondo de ahorro, sueldos por pagar, intereses moratorios devengados y multas</t>
  </si>
  <si>
    <t>PARTIDAS NO SUJETAS A SANCIÓN</t>
  </si>
  <si>
    <t xml:space="preserve">DE PARTIDAS NO SUJETAS A SANCIÓN                    </t>
  </si>
  <si>
    <t>Suma del saldo inicial</t>
  </si>
  <si>
    <t>N-BIS</t>
  </si>
  <si>
    <t>INFORME ANUAL 2020</t>
  </si>
  <si>
    <t>PARTIDO REVOLUCIONARIO INSTITUCIONAL</t>
  </si>
  <si>
    <t>ESTADO DE TABASCO</t>
  </si>
  <si>
    <t>INTEGRACIÓN DE CUENTAS POR PAGAR AL 31 DE DICIEMBRE DE 2020</t>
  </si>
  <si>
    <t>2019</t>
  </si>
  <si>
    <t>TELEFONOS DE MEXICO S.A.B. DE C.V.</t>
  </si>
  <si>
    <t>COMISION FEDERAL DE ELECTRICIDAD</t>
  </si>
  <si>
    <t>TIENDAS SORIANA SA DE CV</t>
  </si>
  <si>
    <t>TERESA DE JESUS AGUILAR SOLIS</t>
  </si>
  <si>
    <t>VIAJES TABASCO SA DE C.V</t>
  </si>
  <si>
    <t>OFIX S.A DE C.V</t>
  </si>
  <si>
    <t>MIGUEL TRUJILLO LUNA</t>
  </si>
  <si>
    <t>MUNICIPIO DE CENTRO</t>
  </si>
  <si>
    <t>COMERCIALIZADORA COMPUTEL DEL SURESTE</t>
  </si>
  <si>
    <t>CFE SUMINISTRADOR DE SERVICIOS BASICOS</t>
  </si>
  <si>
    <t>GRUPO VARSA S. A. DE C. V.</t>
  </si>
  <si>
    <t>JORGE PONS Y CARRILLO</t>
  </si>
  <si>
    <t>TARSUR SA DE CV</t>
  </si>
  <si>
    <t>JORGE GUZMAN COLORADO</t>
  </si>
  <si>
    <t>CONSORCIO LEMON S.A. DE C.V.</t>
  </si>
  <si>
    <t>SERVICIOS TURISTICOS Y HOTELEROS VILLAHERMOSA, S.A DE C.V</t>
  </si>
  <si>
    <t>PINTURERIAS Y MUROS COMERCIAL SA DE CV</t>
  </si>
  <si>
    <t>SISTEMAS DE PREVENCION Y COMUNICACION SA DE CV</t>
  </si>
  <si>
    <t>LUIS PEREZ ZACAPANTZI</t>
  </si>
  <si>
    <t>JORGE VLADIMIR PONS Y GARCIA</t>
  </si>
  <si>
    <t>JOSE MANUEL CUTIÑO MARTINEZ</t>
  </si>
  <si>
    <t>COMERCIALIZADORA MUNDOTAB SA DE CV</t>
  </si>
  <si>
    <t>MARIA PATRICIA MAGAÑA DOMINGUEZ</t>
  </si>
  <si>
    <t>MARCO ANTONIO LOPEZ ZURITA</t>
  </si>
  <si>
    <t>GUADALUPE MAYO OSORIO</t>
  </si>
  <si>
    <t>SARAI GOMEZ RODRIGUEZ</t>
  </si>
  <si>
    <t>FRANCISCO DEL CARMEN SERRA BURELO</t>
  </si>
  <si>
    <t>RAFAEL NARVAEZ BENITEZ</t>
  </si>
  <si>
    <t>PEDRO PEREZ LUCIANO</t>
  </si>
  <si>
    <t>JESUS ATILA DE LA CRUZ SOBERANES</t>
  </si>
  <si>
    <t>PLINIO MANUEL ESTRADA ARIZMENDI</t>
  </si>
  <si>
    <t>SALDO INICIAL AL 01/01/20</t>
  </si>
  <si>
    <t>PAGOS REALIZADOS EN EL EJERCICIO 2020</t>
  </si>
  <si>
    <t>COMPROBACIONES O PAGOS EFECTUADOS EN EL EJERCICIO 2020</t>
  </si>
  <si>
    <t>PAGOS REALIZADOS EN 2020</t>
  </si>
  <si>
    <t>SUELDOS POR PAGAR</t>
  </si>
  <si>
    <t>2-1-02-02-0000</t>
  </si>
  <si>
    <t>2-1-02-03-0000</t>
  </si>
  <si>
    <t>CRÉDITO INFONAVIT</t>
  </si>
  <si>
    <t>INSTITUTO MEXICANO DEL SEGURO SOCIAL</t>
  </si>
  <si>
    <t>INSTITUTO ELECTORAL Y DE PARTICIPACION CIUDADANA DE TABASCO</t>
  </si>
  <si>
    <t>REMEDIOS CARRILLO VINAGRE</t>
  </si>
  <si>
    <t>MARGARITA RAMOS ESCALANTE</t>
  </si>
  <si>
    <t>JESUS ENRIQUE MARTINEZ AYUSO</t>
  </si>
  <si>
    <t>INDIRA HADDAD SANCHEZ</t>
  </si>
  <si>
    <t>CLAUDIA ELIZABETH MADRIGAL RIVERA</t>
  </si>
  <si>
    <t>JUAN CARLOS SILVA CASTILLO</t>
  </si>
  <si>
    <t>GOBIERNO DEL ESTADO DE TABASCO</t>
  </si>
  <si>
    <t>JULIO RAMIREZ GARDUZA</t>
  </si>
  <si>
    <t>VICENTE TAPIA CARATACHEA</t>
  </si>
  <si>
    <t>ANTONIO MONTIEL SOLIS</t>
  </si>
  <si>
    <t>15</t>
  </si>
  <si>
    <t>407</t>
  </si>
  <si>
    <t>573</t>
  </si>
  <si>
    <t>691</t>
  </si>
  <si>
    <t>728</t>
  </si>
  <si>
    <t>946</t>
  </si>
  <si>
    <t>1413</t>
  </si>
  <si>
    <t>2283</t>
  </si>
  <si>
    <t>2286</t>
  </si>
  <si>
    <t>2485</t>
  </si>
  <si>
    <t>2526</t>
  </si>
  <si>
    <t>2676</t>
  </si>
  <si>
    <t>2949</t>
  </si>
  <si>
    <t>2950</t>
  </si>
  <si>
    <t>SEGUIMIENTO EN 2021</t>
  </si>
  <si>
    <t>COMPROBADOS Y/O PAGADOS EN 2021</t>
  </si>
  <si>
    <t>SALDO FINAL AL
 31-12-20 DEL SUJETO OBLIGADO</t>
  </si>
  <si>
    <t>Saldos de la balanza de comprobación del sujeto obligado al 31-12-20</t>
  </si>
  <si>
    <t>REFERENCIA A
FINAL</t>
  </si>
  <si>
    <t>REFERENCIA B FINAL</t>
  </si>
  <si>
    <t>REFERENCIA C
FINAL</t>
  </si>
  <si>
    <t>REFERENCIA D
DEL OFICIO INE/UTF/DA/XXX/20</t>
  </si>
  <si>
    <t>REFERENCIA D
FINAL</t>
  </si>
  <si>
    <t>AJUSTES Y/O RECLASIFICACIONES 2DA CORRECCIÓN DERIVADO DEL OFICIO NUM/</t>
  </si>
  <si>
    <t>SALDO FINAL AJUSTADO DE AUDITORÍA AL
 31-12-20 DEL DICTAMEN</t>
  </si>
  <si>
    <t>ANEXO 2-PRI-TB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</si>
</sst>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&quot;$&quot;#,##0.00"/>
    <numFmt numFmtId="166" formatCode="\$#,##0.00;\-\$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rgb="FF000000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name val="Arial"/>
      <family val="2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b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E20EAA"/>
        <bgColor indexed="64"/>
      </patternFill>
    </fill>
    <fill>
      <patternFill patternType="solid">
        <fgColor rgb="FF6600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0" applyFont="1" applyFill="1" applyAlignment="1"/>
    <xf numFmtId="0" fontId="1" fillId="0" borderId="0" xfId="0" applyFont="1" applyFill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vertical="center" wrapText="1"/>
    </xf>
    <xf numFmtId="164" fontId="6" fillId="0" borderId="0" xfId="1" quotePrefix="1" applyNumberFormat="1" applyFont="1" applyFill="1"/>
    <xf numFmtId="164" fontId="6" fillId="0" borderId="0" xfId="1" applyNumberFormat="1" applyFont="1" applyFill="1"/>
    <xf numFmtId="0" fontId="8" fillId="0" borderId="6" xfId="0" applyFont="1" applyFill="1" applyBorder="1" applyAlignment="1">
      <alignment horizontal="center" vertical="top" wrapText="1"/>
    </xf>
    <xf numFmtId="0" fontId="8" fillId="0" borderId="6" xfId="0" applyNumberFormat="1" applyFont="1" applyFill="1" applyBorder="1"/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/>
    <xf numFmtId="164" fontId="9" fillId="0" borderId="6" xfId="1" applyNumberFormat="1" applyFont="1" applyFill="1" applyBorder="1" applyAlignment="1">
      <alignment horizontal="center" vertical="top" wrapText="1"/>
    </xf>
    <xf numFmtId="0" fontId="9" fillId="0" borderId="6" xfId="0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164" fontId="10" fillId="0" borderId="6" xfId="1" applyNumberFormat="1" applyFont="1" applyFill="1" applyBorder="1" applyAlignment="1">
      <alignment horizontal="center" vertical="top" wrapText="1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165" fontId="10" fillId="0" borderId="0" xfId="1" applyNumberFormat="1" applyFont="1" applyFill="1"/>
    <xf numFmtId="165" fontId="9" fillId="0" borderId="14" xfId="2" applyNumberFormat="1" applyFont="1" applyFill="1" applyBorder="1"/>
    <xf numFmtId="0" fontId="7" fillId="0" borderId="0" xfId="0" applyNumberFormat="1" applyFont="1" applyFill="1" applyBorder="1" applyAlignment="1">
      <alignment horizontal="center" vertical="center"/>
    </xf>
    <xf numFmtId="43" fontId="6" fillId="0" borderId="0" xfId="1" applyFont="1" applyFill="1"/>
    <xf numFmtId="164" fontId="12" fillId="0" borderId="0" xfId="1" applyNumberFormat="1" applyFont="1" applyFill="1" applyAlignment="1">
      <alignment horizontal="center" vertical="center"/>
    </xf>
    <xf numFmtId="43" fontId="12" fillId="0" borderId="0" xfId="1" applyFont="1" applyFill="1" applyAlignment="1">
      <alignment vertical="center"/>
    </xf>
    <xf numFmtId="164" fontId="6" fillId="0" borderId="0" xfId="1" applyNumberFormat="1" applyFont="1" applyFill="1" applyAlignment="1">
      <alignment horizontal="right"/>
    </xf>
    <xf numFmtId="164" fontId="6" fillId="0" borderId="15" xfId="1" applyNumberFormat="1" applyFont="1" applyFill="1" applyBorder="1"/>
    <xf numFmtId="164" fontId="9" fillId="0" borderId="1" xfId="1" applyNumberFormat="1" applyFont="1" applyFill="1" applyBorder="1" applyAlignment="1">
      <alignment horizontal="center" vertical="top" wrapText="1"/>
    </xf>
    <xf numFmtId="164" fontId="10" fillId="0" borderId="1" xfId="1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vertical="top" wrapText="1"/>
    </xf>
    <xf numFmtId="0" fontId="10" fillId="0" borderId="6" xfId="0" applyFont="1" applyFill="1" applyBorder="1"/>
    <xf numFmtId="165" fontId="9" fillId="0" borderId="6" xfId="2" applyNumberFormat="1" applyFont="1" applyFill="1" applyBorder="1"/>
    <xf numFmtId="0" fontId="9" fillId="0" borderId="6" xfId="0" applyFont="1" applyFill="1" applyBorder="1" applyAlignment="1">
      <alignment horizontal="center" vertical="top" wrapText="1"/>
    </xf>
    <xf numFmtId="164" fontId="10" fillId="0" borderId="6" xfId="0" applyNumberFormat="1" applyFont="1" applyFill="1" applyBorder="1" applyAlignment="1">
      <alignment horizontal="center" vertical="top" wrapText="1"/>
    </xf>
    <xf numFmtId="0" fontId="10" fillId="0" borderId="6" xfId="0" applyFont="1" applyFill="1" applyBorder="1" applyAlignment="1">
      <alignment horizontal="center"/>
    </xf>
    <xf numFmtId="43" fontId="12" fillId="0" borderId="0" xfId="1" applyFont="1" applyFill="1" applyAlignment="1">
      <alignment horizontal="center" vertical="center"/>
    </xf>
    <xf numFmtId="43" fontId="12" fillId="0" borderId="0" xfId="1" applyFont="1" applyFill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164" fontId="6" fillId="0" borderId="0" xfId="1" applyNumberFormat="1" applyFont="1" applyFill="1" applyBorder="1"/>
    <xf numFmtId="44" fontId="9" fillId="0" borderId="0" xfId="2" applyFont="1" applyFill="1" applyAlignment="1">
      <alignment vertical="top" wrapText="1"/>
    </xf>
    <xf numFmtId="44" fontId="9" fillId="0" borderId="0" xfId="0" applyNumberFormat="1" applyFont="1" applyFill="1" applyAlignment="1">
      <alignment vertical="top" wrapText="1"/>
    </xf>
    <xf numFmtId="0" fontId="2" fillId="7" borderId="6" xfId="1" applyNumberFormat="1" applyFont="1" applyFill="1" applyBorder="1" applyAlignment="1">
      <alignment horizontal="center" vertical="center" wrapText="1"/>
    </xf>
    <xf numFmtId="0" fontId="2" fillId="3" borderId="6" xfId="1" applyNumberFormat="1" applyFont="1" applyFill="1" applyBorder="1" applyAlignment="1">
      <alignment horizontal="center" vertical="center" wrapText="1"/>
    </xf>
    <xf numFmtId="0" fontId="2" fillId="4" borderId="6" xfId="1" applyNumberFormat="1" applyFont="1" applyFill="1" applyBorder="1" applyAlignment="1">
      <alignment horizontal="center" vertical="center" wrapText="1"/>
    </xf>
    <xf numFmtId="0" fontId="2" fillId="5" borderId="6" xfId="1" applyNumberFormat="1" applyFont="1" applyFill="1" applyBorder="1" applyAlignment="1">
      <alignment horizontal="center" vertical="center" wrapText="1"/>
    </xf>
    <xf numFmtId="164" fontId="2" fillId="3" borderId="6" xfId="1" applyNumberFormat="1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top" wrapText="1"/>
    </xf>
    <xf numFmtId="164" fontId="2" fillId="6" borderId="6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3" borderId="1" xfId="1" applyNumberFormat="1" applyFont="1" applyFill="1" applyBorder="1" applyAlignment="1">
      <alignment horizontal="center" vertical="center" wrapText="1"/>
    </xf>
    <xf numFmtId="164" fontId="2" fillId="3" borderId="5" xfId="1" applyNumberFormat="1" applyFont="1" applyFill="1" applyBorder="1" applyAlignment="1">
      <alignment horizontal="center" vertical="center" wrapText="1"/>
    </xf>
    <xf numFmtId="164" fontId="9" fillId="0" borderId="5" xfId="1" applyNumberFormat="1" applyFont="1" applyFill="1" applyBorder="1" applyAlignment="1">
      <alignment horizontal="center" vertical="top" wrapText="1"/>
    </xf>
    <xf numFmtId="0" fontId="2" fillId="4" borderId="3" xfId="1" applyNumberFormat="1" applyFont="1" applyFill="1" applyBorder="1" applyAlignment="1">
      <alignment horizontal="center" vertical="center" wrapText="1"/>
    </xf>
    <xf numFmtId="164" fontId="2" fillId="4" borderId="5" xfId="1" applyNumberFormat="1" applyFont="1" applyFill="1" applyBorder="1" applyAlignment="1">
      <alignment horizontal="center" vertical="center" wrapText="1"/>
    </xf>
    <xf numFmtId="164" fontId="2" fillId="5" borderId="5" xfId="1" applyNumberFormat="1" applyFont="1" applyFill="1" applyBorder="1" applyAlignment="1">
      <alignment horizontal="center" vertical="center" wrapText="1"/>
    </xf>
    <xf numFmtId="164" fontId="2" fillId="7" borderId="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center" wrapText="1"/>
    </xf>
    <xf numFmtId="0" fontId="2" fillId="7" borderId="1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2" fillId="4" borderId="6" xfId="1" applyNumberFormat="1" applyFont="1" applyFill="1" applyBorder="1" applyAlignment="1">
      <alignment horizontal="center" vertical="center" wrapText="1"/>
    </xf>
    <xf numFmtId="164" fontId="2" fillId="7" borderId="6" xfId="1" applyNumberFormat="1" applyFont="1" applyFill="1" applyBorder="1" applyAlignment="1">
      <alignment horizontal="center" vertical="center" wrapText="1"/>
    </xf>
    <xf numFmtId="164" fontId="2" fillId="7" borderId="5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/>
    </xf>
    <xf numFmtId="166" fontId="11" fillId="0" borderId="6" xfId="0" applyNumberFormat="1" applyFont="1" applyFill="1" applyBorder="1" applyAlignment="1">
      <alignment horizontal="center" vertical="center"/>
    </xf>
    <xf numFmtId="166" fontId="11" fillId="0" borderId="6" xfId="0" applyNumberFormat="1" applyFont="1" applyFill="1" applyBorder="1" applyAlignment="1">
      <alignment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166" fontId="15" fillId="0" borderId="6" xfId="0" applyNumberFormat="1" applyFont="1" applyFill="1" applyBorder="1" applyAlignment="1">
      <alignment horizontal="center" vertical="center"/>
    </xf>
    <xf numFmtId="166" fontId="15" fillId="0" borderId="6" xfId="0" applyNumberFormat="1" applyFont="1" applyFill="1" applyBorder="1" applyAlignment="1">
      <alignment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/>
    </xf>
    <xf numFmtId="166" fontId="16" fillId="0" borderId="6" xfId="0" applyNumberFormat="1" applyFont="1" applyFill="1" applyBorder="1" applyAlignment="1">
      <alignment horizontal="center" vertical="center"/>
    </xf>
    <xf numFmtId="166" fontId="16" fillId="0" borderId="6" xfId="0" applyNumberFormat="1" applyFont="1" applyFill="1" applyBorder="1" applyAlignment="1">
      <alignment vertical="center"/>
    </xf>
    <xf numFmtId="0" fontId="2" fillId="7" borderId="4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164" fontId="2" fillId="2" borderId="6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6" fontId="16" fillId="0" borderId="6" xfId="0" applyNumberFormat="1" applyFont="1" applyFill="1" applyBorder="1" applyAlignment="1">
      <alignment horizontal="center" vertical="center"/>
    </xf>
    <xf numFmtId="164" fontId="2" fillId="5" borderId="5" xfId="1" applyNumberFormat="1" applyFont="1" applyFill="1" applyBorder="1" applyAlignment="1">
      <alignment horizontal="center" vertical="center" wrapText="1"/>
    </xf>
    <xf numFmtId="164" fontId="2" fillId="3" borderId="12" xfId="1" applyNumberFormat="1" applyFont="1" applyFill="1" applyBorder="1" applyAlignment="1">
      <alignment horizontal="center" vertical="center" wrapText="1"/>
    </xf>
    <xf numFmtId="43" fontId="12" fillId="0" borderId="0" xfId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64" fontId="2" fillId="7" borderId="12" xfId="1" applyNumberFormat="1" applyFont="1" applyFill="1" applyBorder="1" applyAlignment="1">
      <alignment horizontal="center" vertical="center" wrapText="1"/>
    </xf>
    <xf numFmtId="165" fontId="9" fillId="0" borderId="4" xfId="2" applyNumberFormat="1" applyFont="1" applyFill="1" applyBorder="1"/>
    <xf numFmtId="164" fontId="2" fillId="7" borderId="4" xfId="1" applyNumberFormat="1" applyFont="1" applyFill="1" applyBorder="1" applyAlignment="1">
      <alignment horizontal="center" vertical="center" wrapText="1"/>
    </xf>
    <xf numFmtId="164" fontId="2" fillId="7" borderId="13" xfId="1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/>
    </xf>
    <xf numFmtId="43" fontId="12" fillId="0" borderId="0" xfId="1" applyFont="1" applyFill="1" applyAlignment="1">
      <alignment horizontal="center" vertical="center"/>
    </xf>
    <xf numFmtId="166" fontId="16" fillId="0" borderId="6" xfId="0" applyNumberFormat="1" applyFont="1" applyFill="1" applyBorder="1" applyAlignment="1">
      <alignment horizontal="center" vertical="center"/>
    </xf>
    <xf numFmtId="0" fontId="2" fillId="7" borderId="1" xfId="1" applyNumberFormat="1" applyFont="1" applyFill="1" applyBorder="1" applyAlignment="1">
      <alignment horizontal="center" vertical="center" wrapText="1"/>
    </xf>
    <xf numFmtId="0" fontId="2" fillId="7" borderId="2" xfId="1" applyNumberFormat="1" applyFont="1" applyFill="1" applyBorder="1" applyAlignment="1">
      <alignment horizontal="center" vertical="center" wrapText="1"/>
    </xf>
    <xf numFmtId="164" fontId="2" fillId="7" borderId="5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164" fontId="2" fillId="4" borderId="13" xfId="1" applyNumberFormat="1" applyFont="1" applyFill="1" applyBorder="1" applyAlignment="1">
      <alignment horizontal="center" vertical="center" wrapText="1"/>
    </xf>
    <xf numFmtId="164" fontId="2" fillId="5" borderId="4" xfId="1" applyNumberFormat="1" applyFont="1" applyFill="1" applyBorder="1" applyAlignment="1">
      <alignment horizontal="center" vertical="center" wrapText="1"/>
    </xf>
    <xf numFmtId="164" fontId="2" fillId="5" borderId="13" xfId="1" applyNumberFormat="1" applyFont="1" applyFill="1" applyBorder="1" applyAlignment="1">
      <alignment horizontal="center" vertical="center" wrapText="1"/>
    </xf>
    <xf numFmtId="164" fontId="2" fillId="5" borderId="1" xfId="1" applyNumberFormat="1" applyFont="1" applyFill="1" applyBorder="1" applyAlignment="1">
      <alignment horizontal="center" vertical="center" wrapText="1"/>
    </xf>
    <xf numFmtId="164" fontId="2" fillId="5" borderId="2" xfId="1" applyNumberFormat="1" applyFont="1" applyFill="1" applyBorder="1" applyAlignment="1">
      <alignment horizontal="center" vertical="center" wrapText="1"/>
    </xf>
    <xf numFmtId="164" fontId="2" fillId="5" borderId="3" xfId="1" applyNumberFormat="1" applyFont="1" applyFill="1" applyBorder="1" applyAlignment="1">
      <alignment horizontal="center" vertical="center" wrapText="1"/>
    </xf>
    <xf numFmtId="164" fontId="2" fillId="2" borderId="10" xfId="1" applyNumberFormat="1" applyFont="1" applyFill="1" applyBorder="1" applyAlignment="1">
      <alignment horizontal="center" vertical="center" wrapText="1"/>
    </xf>
    <xf numFmtId="164" fontId="2" fillId="2" borderId="16" xfId="1" applyNumberFormat="1" applyFont="1" applyFill="1" applyBorder="1" applyAlignment="1">
      <alignment horizontal="center" vertical="center" wrapText="1"/>
    </xf>
    <xf numFmtId="164" fontId="2" fillId="2" borderId="12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 wrapText="1"/>
    </xf>
    <xf numFmtId="164" fontId="2" fillId="3" borderId="3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4" fontId="2" fillId="4" borderId="6" xfId="1" applyNumberFormat="1" applyFont="1" applyFill="1" applyBorder="1" applyAlignment="1">
      <alignment horizontal="center" vertical="center" wrapText="1"/>
    </xf>
    <xf numFmtId="0" fontId="2" fillId="7" borderId="3" xfId="1" applyNumberFormat="1" applyFont="1" applyFill="1" applyBorder="1" applyAlignment="1">
      <alignment horizontal="center" vertical="center" wrapText="1"/>
    </xf>
    <xf numFmtId="164" fontId="2" fillId="3" borderId="4" xfId="1" applyNumberFormat="1" applyFont="1" applyFill="1" applyBorder="1" applyAlignment="1">
      <alignment horizontal="center" vertical="center" wrapText="1"/>
    </xf>
    <xf numFmtId="164" fontId="2" fillId="3" borderId="13" xfId="1" applyNumberFormat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2" borderId="4" xfId="1" applyNumberFormat="1" applyFont="1" applyFill="1" applyBorder="1" applyAlignment="1">
      <alignment horizontal="center" vertical="center" wrapText="1"/>
    </xf>
    <xf numFmtId="164" fontId="2" fillId="2" borderId="13" xfId="1" applyNumberFormat="1" applyFont="1" applyFill="1" applyBorder="1" applyAlignment="1">
      <alignment horizontal="center" vertical="center" wrapText="1"/>
    </xf>
    <xf numFmtId="164" fontId="2" fillId="2" borderId="5" xfId="1" applyNumberFormat="1" applyFont="1" applyFill="1" applyBorder="1" applyAlignment="1">
      <alignment horizontal="center" vertical="center" wrapText="1"/>
    </xf>
    <xf numFmtId="49" fontId="2" fillId="3" borderId="4" xfId="1" applyNumberFormat="1" applyFont="1" applyFill="1" applyBorder="1" applyAlignment="1">
      <alignment horizontal="center" vertical="center" wrapText="1"/>
    </xf>
    <xf numFmtId="49" fontId="2" fillId="3" borderId="13" xfId="1" applyNumberFormat="1" applyFont="1" applyFill="1" applyBorder="1" applyAlignment="1">
      <alignment horizontal="center" vertical="center" wrapText="1"/>
    </xf>
    <xf numFmtId="49" fontId="2" fillId="3" borderId="5" xfId="1" applyNumberFormat="1" applyFont="1" applyFill="1" applyBorder="1" applyAlignment="1">
      <alignment horizontal="center" vertical="center" wrapText="1"/>
    </xf>
    <xf numFmtId="49" fontId="2" fillId="6" borderId="4" xfId="1" applyNumberFormat="1" applyFont="1" applyFill="1" applyBorder="1" applyAlignment="1">
      <alignment horizontal="center" vertical="center" wrapText="1"/>
    </xf>
    <xf numFmtId="49" fontId="2" fillId="6" borderId="13" xfId="1" applyNumberFormat="1" applyFont="1" applyFill="1" applyBorder="1" applyAlignment="1">
      <alignment horizontal="center" vertical="center" wrapText="1"/>
    </xf>
    <xf numFmtId="49" fontId="2" fillId="6" borderId="5" xfId="1" applyNumberFormat="1" applyFont="1" applyFill="1" applyBorder="1" applyAlignment="1">
      <alignment horizontal="center" vertical="center" wrapText="1"/>
    </xf>
    <xf numFmtId="49" fontId="2" fillId="5" borderId="4" xfId="1" applyNumberFormat="1" applyFont="1" applyFill="1" applyBorder="1" applyAlignment="1">
      <alignment horizontal="center" vertical="center" wrapText="1"/>
    </xf>
    <xf numFmtId="49" fontId="2" fillId="5" borderId="13" xfId="1" applyNumberFormat="1" applyFont="1" applyFill="1" applyBorder="1" applyAlignment="1">
      <alignment horizontal="center" vertical="center" wrapText="1"/>
    </xf>
    <xf numFmtId="49" fontId="2" fillId="5" borderId="5" xfId="1" applyNumberFormat="1" applyFont="1" applyFill="1" applyBorder="1" applyAlignment="1">
      <alignment horizontal="center" vertical="center" wrapText="1"/>
    </xf>
    <xf numFmtId="164" fontId="2" fillId="7" borderId="6" xfId="1" applyNumberFormat="1" applyFont="1" applyFill="1" applyBorder="1" applyAlignment="1">
      <alignment horizontal="center" vertical="center" wrapText="1"/>
    </xf>
    <xf numFmtId="164" fontId="2" fillId="2" borderId="7" xfId="1" applyNumberFormat="1" applyFont="1" applyFill="1" applyBorder="1" applyAlignment="1">
      <alignment horizontal="center" vertical="center" wrapText="1"/>
    </xf>
    <xf numFmtId="164" fontId="2" fillId="2" borderId="9" xfId="1" applyNumberFormat="1" applyFont="1" applyFill="1" applyBorder="1" applyAlignment="1">
      <alignment horizontal="center" vertical="center" wrapText="1"/>
    </xf>
    <xf numFmtId="164" fontId="2" fillId="2" borderId="8" xfId="1" applyNumberFormat="1" applyFont="1" applyFill="1" applyBorder="1" applyAlignment="1">
      <alignment horizontal="center" vertical="center" wrapText="1"/>
    </xf>
    <xf numFmtId="164" fontId="2" fillId="2" borderId="11" xfId="1" applyNumberFormat="1" applyFont="1" applyFill="1" applyBorder="1" applyAlignment="1">
      <alignment horizontal="center" vertical="center" wrapText="1"/>
    </xf>
    <xf numFmtId="164" fontId="2" fillId="2" borderId="0" xfId="1" applyNumberFormat="1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center" wrapText="1"/>
    </xf>
    <xf numFmtId="164" fontId="2" fillId="6" borderId="5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2" fillId="6" borderId="1" xfId="1" applyNumberFormat="1" applyFont="1" applyFill="1" applyBorder="1" applyAlignment="1">
      <alignment horizontal="center" vertical="center" wrapText="1"/>
    </xf>
    <xf numFmtId="164" fontId="2" fillId="6" borderId="2" xfId="1" applyNumberFormat="1" applyFont="1" applyFill="1" applyBorder="1" applyAlignment="1">
      <alignment horizontal="center" vertical="center" wrapText="1"/>
    </xf>
    <xf numFmtId="164" fontId="2" fillId="6" borderId="3" xfId="1" applyNumberFormat="1" applyFont="1" applyFill="1" applyBorder="1" applyAlignment="1">
      <alignment horizontal="center" vertical="center" wrapText="1"/>
    </xf>
    <xf numFmtId="164" fontId="2" fillId="5" borderId="5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2" fillId="3" borderId="8" xfId="1" applyNumberFormat="1" applyFont="1" applyFill="1" applyBorder="1" applyAlignment="1">
      <alignment horizontal="center" vertical="center" wrapText="1"/>
    </xf>
    <xf numFmtId="164" fontId="2" fillId="3" borderId="11" xfId="1" applyNumberFormat="1" applyFont="1" applyFill="1" applyBorder="1" applyAlignment="1">
      <alignment horizontal="center" vertical="center" wrapText="1"/>
    </xf>
    <xf numFmtId="164" fontId="2" fillId="3" borderId="12" xfId="1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6600FF"/>
      <color rgb="FFCC3399"/>
      <color rgb="FFD60093"/>
      <color rgb="FFE20EAA"/>
      <color rgb="FFCC00CC"/>
      <color rgb="FFCC0099"/>
      <color rgb="FFB13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1334379</xdr:colOff>
      <xdr:row>5</xdr:row>
      <xdr:rowOff>36249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68719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L76"/>
  <sheetViews>
    <sheetView showGridLines="0" tabSelected="1" topLeftCell="BN43" zoomScale="85" zoomScaleNormal="85" workbookViewId="0">
      <selection activeCell="BY71" sqref="BY71"/>
    </sheetView>
  </sheetViews>
  <sheetFormatPr baseColWidth="10" defaultColWidth="11.44140625" defaultRowHeight="14.4" x14ac:dyDescent="0.3"/>
  <cols>
    <col min="1" max="1" width="6.33203125" style="2" customWidth="1"/>
    <col min="2" max="2" width="21.33203125" style="2" customWidth="1"/>
    <col min="3" max="3" width="24.109375" style="5" customWidth="1"/>
    <col min="4" max="4" width="29" style="2" customWidth="1"/>
    <col min="5" max="9" width="17.33203125" style="8" customWidth="1"/>
    <col min="10" max="19" width="15.109375" style="8" customWidth="1"/>
    <col min="20" max="21" width="18.109375" style="8" customWidth="1"/>
    <col min="22" max="26" width="15.33203125" style="8" customWidth="1"/>
    <col min="27" max="35" width="13.88671875" style="8" customWidth="1"/>
    <col min="36" max="47" width="16.88671875" style="8" customWidth="1"/>
    <col min="48" max="48" width="17.6640625" style="8" customWidth="1"/>
    <col min="49" max="49" width="19.88671875" style="8" customWidth="1"/>
    <col min="50" max="50" width="17.6640625" style="8" customWidth="1"/>
    <col min="51" max="51" width="20.88671875" style="8" customWidth="1"/>
    <col min="52" max="52" width="20.33203125" style="8" customWidth="1"/>
    <col min="53" max="56" width="17.6640625" style="8" customWidth="1"/>
    <col min="57" max="57" width="20" style="8" customWidth="1"/>
    <col min="58" max="58" width="16.44140625" style="8" customWidth="1"/>
    <col min="59" max="59" width="17.88671875" style="8" customWidth="1"/>
    <col min="60" max="60" width="16.5546875" style="8" customWidth="1"/>
    <col min="61" max="64" width="16.33203125" style="8" customWidth="1"/>
    <col min="65" max="68" width="19.5546875" style="8" customWidth="1"/>
    <col min="69" max="69" width="18.33203125" style="8" customWidth="1"/>
    <col min="70" max="72" width="15.33203125" style="8" customWidth="1"/>
    <col min="73" max="73" width="18" style="8" customWidth="1"/>
    <col min="74" max="76" width="15.33203125" style="8" customWidth="1"/>
    <col min="77" max="77" width="22.77734375" style="8" customWidth="1"/>
    <col min="78" max="78" width="17.6640625" style="8" customWidth="1"/>
    <col min="79" max="79" width="18.21875" style="8" customWidth="1"/>
    <col min="80" max="80" width="17.109375" style="8" customWidth="1"/>
    <col min="81" max="81" width="23.5546875" style="8" customWidth="1"/>
    <col min="82" max="83" width="17.44140625" style="8" customWidth="1"/>
    <col min="84" max="84" width="21.88671875" style="8" customWidth="1"/>
    <col min="85" max="85" width="21.6640625" style="8" customWidth="1"/>
    <col min="86" max="86" width="17.33203125" style="2" customWidth="1"/>
    <col min="87" max="87" width="18" style="2" customWidth="1"/>
    <col min="88" max="88" width="18.6640625" style="2" customWidth="1"/>
    <col min="89" max="16384" width="11.44140625" style="2"/>
  </cols>
  <sheetData>
    <row r="1" spans="1:90" ht="17.399999999999999" customHeight="1" x14ac:dyDescent="0.3">
      <c r="A1" s="1"/>
      <c r="C1" s="3" t="s">
        <v>3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</row>
    <row r="2" spans="1:90" ht="17.399999999999999" customHeight="1" x14ac:dyDescent="0.3">
      <c r="A2" s="5"/>
      <c r="C2" s="3" t="s">
        <v>4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</row>
    <row r="3" spans="1:90" ht="17.399999999999999" customHeight="1" x14ac:dyDescent="0.3">
      <c r="A3" s="5"/>
      <c r="C3" s="84" t="s">
        <v>118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</row>
    <row r="4" spans="1:90" ht="18" customHeight="1" x14ac:dyDescent="0.3">
      <c r="C4" s="3" t="s">
        <v>119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</row>
    <row r="5" spans="1:90" ht="18" customHeight="1" x14ac:dyDescent="0.3">
      <c r="C5" s="3" t="s">
        <v>120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</row>
    <row r="6" spans="1:90" ht="18.75" customHeight="1" x14ac:dyDescent="0.3">
      <c r="C6" s="83" t="s">
        <v>121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</row>
    <row r="7" spans="1:90" ht="15.6" x14ac:dyDescent="0.3">
      <c r="C7" s="83" t="s">
        <v>199</v>
      </c>
      <c r="E7" s="7" t="s">
        <v>5</v>
      </c>
      <c r="F7" s="7"/>
      <c r="G7" s="7"/>
      <c r="H7" s="7"/>
      <c r="I7" s="7"/>
    </row>
    <row r="8" spans="1:90" s="76" customFormat="1" ht="32.4" customHeight="1" x14ac:dyDescent="0.3">
      <c r="A8" s="140" t="s">
        <v>6</v>
      </c>
      <c r="B8" s="140" t="s">
        <v>7</v>
      </c>
      <c r="C8" s="140" t="s">
        <v>8</v>
      </c>
      <c r="D8" s="140" t="s">
        <v>9</v>
      </c>
      <c r="E8" s="133" t="s">
        <v>154</v>
      </c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77"/>
      <c r="T8" s="127" t="s">
        <v>155</v>
      </c>
      <c r="U8" s="127"/>
      <c r="V8" s="128" t="s">
        <v>156</v>
      </c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02"/>
      <c r="AL8" s="128" t="s">
        <v>0</v>
      </c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02"/>
      <c r="BZ8" s="128" t="s">
        <v>1</v>
      </c>
      <c r="CA8" s="129"/>
      <c r="CB8" s="129"/>
      <c r="CC8" s="129"/>
      <c r="CD8" s="129"/>
      <c r="CE8" s="129"/>
      <c r="CF8" s="102"/>
      <c r="CG8" s="133" t="s">
        <v>190</v>
      </c>
      <c r="CH8" s="133" t="s">
        <v>197</v>
      </c>
      <c r="CI8" s="133"/>
      <c r="CJ8" s="115" t="s">
        <v>198</v>
      </c>
    </row>
    <row r="9" spans="1:90" s="48" customFormat="1" ht="18.600000000000001" customHeight="1" x14ac:dyDescent="0.3">
      <c r="A9" s="141"/>
      <c r="B9" s="141"/>
      <c r="C9" s="141"/>
      <c r="D9" s="141"/>
      <c r="E9" s="143" t="s">
        <v>10</v>
      </c>
      <c r="F9" s="144"/>
      <c r="G9" s="144"/>
      <c r="H9" s="144"/>
      <c r="I9" s="145"/>
      <c r="J9" s="134" t="s">
        <v>11</v>
      </c>
      <c r="K9" s="134"/>
      <c r="L9" s="134"/>
      <c r="M9" s="134"/>
      <c r="N9" s="135" t="s">
        <v>115</v>
      </c>
      <c r="O9" s="135"/>
      <c r="P9" s="135"/>
      <c r="Q9" s="135"/>
      <c r="R9" s="135"/>
      <c r="S9" s="97" t="s">
        <v>116</v>
      </c>
      <c r="T9" s="127"/>
      <c r="U9" s="127"/>
      <c r="V9" s="105" t="s">
        <v>10</v>
      </c>
      <c r="W9" s="106"/>
      <c r="X9" s="106"/>
      <c r="Y9" s="106"/>
      <c r="Z9" s="107"/>
      <c r="AA9" s="136" t="s">
        <v>12</v>
      </c>
      <c r="AB9" s="137"/>
      <c r="AC9" s="137"/>
      <c r="AD9" s="138"/>
      <c r="AE9" s="135" t="s">
        <v>115</v>
      </c>
      <c r="AF9" s="135"/>
      <c r="AG9" s="135"/>
      <c r="AH9" s="135"/>
      <c r="AI9" s="135"/>
      <c r="AJ9" s="127" t="s">
        <v>157</v>
      </c>
      <c r="AK9" s="127"/>
      <c r="AL9" s="130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04"/>
      <c r="BZ9" s="130"/>
      <c r="CA9" s="131"/>
      <c r="CB9" s="131"/>
      <c r="CC9" s="131"/>
      <c r="CD9" s="132"/>
      <c r="CE9" s="132"/>
      <c r="CF9" s="104"/>
      <c r="CG9" s="133"/>
      <c r="CH9" s="115" t="s">
        <v>13</v>
      </c>
      <c r="CI9" s="115" t="s">
        <v>14</v>
      </c>
      <c r="CJ9" s="116"/>
    </row>
    <row r="10" spans="1:90" s="48" customFormat="1" ht="19.2" customHeight="1" x14ac:dyDescent="0.3">
      <c r="A10" s="141"/>
      <c r="B10" s="141"/>
      <c r="C10" s="141"/>
      <c r="D10" s="141"/>
      <c r="E10" s="118" t="s">
        <v>15</v>
      </c>
      <c r="F10" s="118" t="s">
        <v>16</v>
      </c>
      <c r="G10" s="118" t="s">
        <v>17</v>
      </c>
      <c r="H10" s="118" t="s">
        <v>18</v>
      </c>
      <c r="I10" s="118" t="s">
        <v>122</v>
      </c>
      <c r="J10" s="121" t="s">
        <v>15</v>
      </c>
      <c r="K10" s="121" t="s">
        <v>16</v>
      </c>
      <c r="L10" s="121" t="s">
        <v>17</v>
      </c>
      <c r="M10" s="121" t="s">
        <v>18</v>
      </c>
      <c r="N10" s="124" t="s">
        <v>15</v>
      </c>
      <c r="O10" s="124" t="s">
        <v>16</v>
      </c>
      <c r="P10" s="124" t="s">
        <v>17</v>
      </c>
      <c r="Q10" s="124" t="s">
        <v>18</v>
      </c>
      <c r="R10" s="124" t="s">
        <v>122</v>
      </c>
      <c r="S10" s="98"/>
      <c r="T10" s="87" t="s">
        <v>65</v>
      </c>
      <c r="U10" s="87" t="s">
        <v>114</v>
      </c>
      <c r="V10" s="118" t="s">
        <v>15</v>
      </c>
      <c r="W10" s="118" t="s">
        <v>16</v>
      </c>
      <c r="X10" s="118" t="s">
        <v>17</v>
      </c>
      <c r="Y10" s="118" t="s">
        <v>18</v>
      </c>
      <c r="Z10" s="118" t="s">
        <v>122</v>
      </c>
      <c r="AA10" s="121" t="s">
        <v>15</v>
      </c>
      <c r="AB10" s="121" t="s">
        <v>16</v>
      </c>
      <c r="AC10" s="121" t="s">
        <v>17</v>
      </c>
      <c r="AD10" s="121" t="s">
        <v>18</v>
      </c>
      <c r="AE10" s="124" t="s">
        <v>15</v>
      </c>
      <c r="AF10" s="124" t="s">
        <v>16</v>
      </c>
      <c r="AG10" s="124" t="s">
        <v>17</v>
      </c>
      <c r="AH10" s="124" t="s">
        <v>18</v>
      </c>
      <c r="AI10" s="124" t="s">
        <v>122</v>
      </c>
      <c r="AJ10" s="87" t="s">
        <v>65</v>
      </c>
      <c r="AK10" s="87" t="s">
        <v>114</v>
      </c>
      <c r="AL10" s="105" t="s">
        <v>2</v>
      </c>
      <c r="AM10" s="106"/>
      <c r="AN10" s="106"/>
      <c r="AO10" s="106"/>
      <c r="AP10" s="106"/>
      <c r="AQ10" s="106"/>
      <c r="AR10" s="106"/>
      <c r="AS10" s="106"/>
      <c r="AT10" s="106"/>
      <c r="AU10" s="107"/>
      <c r="AV10" s="113" t="s">
        <v>27</v>
      </c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08"/>
      <c r="BM10" s="99" t="s">
        <v>114</v>
      </c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1"/>
      <c r="BY10" s="115" t="s">
        <v>28</v>
      </c>
      <c r="BZ10" s="92" t="s">
        <v>65</v>
      </c>
      <c r="CA10" s="110"/>
      <c r="CB10" s="92" t="s">
        <v>114</v>
      </c>
      <c r="CC10" s="93"/>
      <c r="CD10" s="87" t="s">
        <v>195</v>
      </c>
      <c r="CE10" s="87" t="s">
        <v>196</v>
      </c>
      <c r="CF10" s="102" t="s">
        <v>29</v>
      </c>
      <c r="CG10" s="133"/>
      <c r="CH10" s="116"/>
      <c r="CI10" s="116"/>
      <c r="CJ10" s="116"/>
    </row>
    <row r="11" spans="1:90" s="48" customFormat="1" ht="30.6" customHeight="1" x14ac:dyDescent="0.3">
      <c r="A11" s="141"/>
      <c r="B11" s="141"/>
      <c r="C11" s="141"/>
      <c r="D11" s="141"/>
      <c r="E11" s="119"/>
      <c r="F11" s="119"/>
      <c r="G11" s="119"/>
      <c r="H11" s="119"/>
      <c r="I11" s="119"/>
      <c r="J11" s="122"/>
      <c r="K11" s="122"/>
      <c r="L11" s="122"/>
      <c r="M11" s="122"/>
      <c r="N11" s="125"/>
      <c r="O11" s="125"/>
      <c r="P11" s="125"/>
      <c r="Q11" s="125"/>
      <c r="R11" s="125"/>
      <c r="S11" s="98"/>
      <c r="T11" s="88"/>
      <c r="U11" s="88"/>
      <c r="V11" s="119"/>
      <c r="W11" s="119"/>
      <c r="X11" s="119"/>
      <c r="Y11" s="119"/>
      <c r="Z11" s="119"/>
      <c r="AA11" s="122"/>
      <c r="AB11" s="122"/>
      <c r="AC11" s="122"/>
      <c r="AD11" s="122"/>
      <c r="AE11" s="125"/>
      <c r="AF11" s="125"/>
      <c r="AG11" s="125"/>
      <c r="AH11" s="125"/>
      <c r="AI11" s="125"/>
      <c r="AJ11" s="88"/>
      <c r="AK11" s="88"/>
      <c r="AL11" s="105" t="s">
        <v>188</v>
      </c>
      <c r="AM11" s="106"/>
      <c r="AN11" s="106"/>
      <c r="AO11" s="106"/>
      <c r="AP11" s="105" t="s">
        <v>189</v>
      </c>
      <c r="AQ11" s="106"/>
      <c r="AR11" s="106"/>
      <c r="AS11" s="107"/>
      <c r="AT11" s="111" t="s">
        <v>104</v>
      </c>
      <c r="AU11" s="111" t="s">
        <v>192</v>
      </c>
      <c r="AV11" s="108" t="s">
        <v>25</v>
      </c>
      <c r="AW11" s="109"/>
      <c r="AX11" s="109"/>
      <c r="AY11" s="109"/>
      <c r="AZ11" s="109"/>
      <c r="BA11" s="109" t="s">
        <v>26</v>
      </c>
      <c r="BB11" s="109"/>
      <c r="BC11" s="109"/>
      <c r="BD11" s="109"/>
      <c r="BE11" s="109"/>
      <c r="BF11" s="109" t="s">
        <v>189</v>
      </c>
      <c r="BG11" s="109"/>
      <c r="BH11" s="109"/>
      <c r="BI11" s="109"/>
      <c r="BJ11" s="109"/>
      <c r="BK11" s="95" t="s">
        <v>103</v>
      </c>
      <c r="BL11" s="95" t="s">
        <v>193</v>
      </c>
      <c r="BM11" s="99" t="s">
        <v>188</v>
      </c>
      <c r="BN11" s="100"/>
      <c r="BO11" s="100"/>
      <c r="BP11" s="100"/>
      <c r="BQ11" s="101"/>
      <c r="BR11" s="99" t="s">
        <v>189</v>
      </c>
      <c r="BS11" s="100"/>
      <c r="BT11" s="100"/>
      <c r="BU11" s="100"/>
      <c r="BV11" s="101"/>
      <c r="BW11" s="97" t="s">
        <v>105</v>
      </c>
      <c r="BX11" s="97" t="s">
        <v>194</v>
      </c>
      <c r="BY11" s="116"/>
      <c r="BZ11" s="75" t="s">
        <v>188</v>
      </c>
      <c r="CA11" s="75" t="s">
        <v>189</v>
      </c>
      <c r="CB11" s="41" t="s">
        <v>188</v>
      </c>
      <c r="CC11" s="58" t="s">
        <v>189</v>
      </c>
      <c r="CD11" s="88"/>
      <c r="CE11" s="88"/>
      <c r="CF11" s="103"/>
      <c r="CG11" s="133"/>
      <c r="CH11" s="116"/>
      <c r="CI11" s="116"/>
      <c r="CJ11" s="116"/>
    </row>
    <row r="12" spans="1:90" s="48" customFormat="1" ht="34.200000000000003" customHeight="1" x14ac:dyDescent="0.3">
      <c r="A12" s="141"/>
      <c r="B12" s="141"/>
      <c r="C12" s="141"/>
      <c r="D12" s="141"/>
      <c r="E12" s="120"/>
      <c r="F12" s="120"/>
      <c r="G12" s="120"/>
      <c r="H12" s="120"/>
      <c r="I12" s="120"/>
      <c r="J12" s="123"/>
      <c r="K12" s="123"/>
      <c r="L12" s="123"/>
      <c r="M12" s="123"/>
      <c r="N12" s="126"/>
      <c r="O12" s="126"/>
      <c r="P12" s="126"/>
      <c r="Q12" s="126"/>
      <c r="R12" s="126"/>
      <c r="S12" s="139"/>
      <c r="T12" s="94"/>
      <c r="U12" s="94"/>
      <c r="V12" s="120"/>
      <c r="W12" s="120"/>
      <c r="X12" s="120"/>
      <c r="Y12" s="120"/>
      <c r="Z12" s="120"/>
      <c r="AA12" s="123"/>
      <c r="AB12" s="123"/>
      <c r="AC12" s="123"/>
      <c r="AD12" s="123"/>
      <c r="AE12" s="126"/>
      <c r="AF12" s="126"/>
      <c r="AG12" s="126"/>
      <c r="AH12" s="126"/>
      <c r="AI12" s="126"/>
      <c r="AJ12" s="94"/>
      <c r="AK12" s="94"/>
      <c r="AL12" s="42">
        <v>2016</v>
      </c>
      <c r="AM12" s="42">
        <v>2017</v>
      </c>
      <c r="AN12" s="42">
        <v>2018</v>
      </c>
      <c r="AO12" s="49">
        <v>2019</v>
      </c>
      <c r="AP12" s="42">
        <v>2016</v>
      </c>
      <c r="AQ12" s="42">
        <v>2017</v>
      </c>
      <c r="AR12" s="42">
        <v>2018</v>
      </c>
      <c r="AS12" s="42">
        <v>2019</v>
      </c>
      <c r="AT12" s="112"/>
      <c r="AU12" s="112"/>
      <c r="AV12" s="52">
        <v>2015</v>
      </c>
      <c r="AW12" s="43">
        <v>2016</v>
      </c>
      <c r="AX12" s="43">
        <v>2017</v>
      </c>
      <c r="AY12" s="43">
        <v>2018</v>
      </c>
      <c r="AZ12" s="43">
        <v>2019</v>
      </c>
      <c r="BA12" s="43">
        <v>2015</v>
      </c>
      <c r="BB12" s="43">
        <v>2016</v>
      </c>
      <c r="BC12" s="43">
        <v>2017</v>
      </c>
      <c r="BD12" s="43">
        <v>2018</v>
      </c>
      <c r="BE12" s="43">
        <v>2019</v>
      </c>
      <c r="BF12" s="43">
        <v>2015</v>
      </c>
      <c r="BG12" s="43">
        <v>2016</v>
      </c>
      <c r="BH12" s="43">
        <v>2017</v>
      </c>
      <c r="BI12" s="43">
        <v>2018</v>
      </c>
      <c r="BJ12" s="43">
        <v>2019</v>
      </c>
      <c r="BK12" s="96"/>
      <c r="BL12" s="96"/>
      <c r="BM12" s="44">
        <v>2015</v>
      </c>
      <c r="BN12" s="44">
        <v>2016</v>
      </c>
      <c r="BO12" s="44">
        <v>2017</v>
      </c>
      <c r="BP12" s="44">
        <v>2018</v>
      </c>
      <c r="BQ12" s="44">
        <v>2019</v>
      </c>
      <c r="BR12" s="44">
        <v>2015</v>
      </c>
      <c r="BS12" s="44">
        <v>2016</v>
      </c>
      <c r="BT12" s="44">
        <v>2017</v>
      </c>
      <c r="BU12" s="44">
        <v>2018</v>
      </c>
      <c r="BV12" s="44">
        <v>2019</v>
      </c>
      <c r="BW12" s="98"/>
      <c r="BX12" s="98"/>
      <c r="BY12" s="117"/>
      <c r="BZ12" s="92">
        <v>2019</v>
      </c>
      <c r="CA12" s="93"/>
      <c r="CB12" s="93"/>
      <c r="CC12" s="93"/>
      <c r="CD12" s="88"/>
      <c r="CE12" s="88"/>
      <c r="CF12" s="104"/>
      <c r="CG12" s="133"/>
      <c r="CH12" s="117"/>
      <c r="CI12" s="117"/>
      <c r="CJ12" s="117"/>
    </row>
    <row r="13" spans="1:90" s="48" customFormat="1" ht="33" customHeight="1" x14ac:dyDescent="0.3">
      <c r="A13" s="142"/>
      <c r="B13" s="142"/>
      <c r="C13" s="142"/>
      <c r="D13" s="142"/>
      <c r="E13" s="45" t="s">
        <v>66</v>
      </c>
      <c r="F13" s="45" t="s">
        <v>67</v>
      </c>
      <c r="G13" s="45" t="s">
        <v>68</v>
      </c>
      <c r="H13" s="45" t="s">
        <v>69</v>
      </c>
      <c r="I13" s="45" t="s">
        <v>70</v>
      </c>
      <c r="J13" s="47" t="s">
        <v>71</v>
      </c>
      <c r="K13" s="47" t="s">
        <v>72</v>
      </c>
      <c r="L13" s="47" t="s">
        <v>73</v>
      </c>
      <c r="M13" s="47" t="s">
        <v>74</v>
      </c>
      <c r="N13" s="59" t="s">
        <v>75</v>
      </c>
      <c r="O13" s="59" t="s">
        <v>76</v>
      </c>
      <c r="P13" s="59" t="s">
        <v>77</v>
      </c>
      <c r="Q13" s="59" t="s">
        <v>78</v>
      </c>
      <c r="R13" s="59" t="s">
        <v>79</v>
      </c>
      <c r="S13" s="78" t="s">
        <v>117</v>
      </c>
      <c r="T13" s="61" t="s">
        <v>80</v>
      </c>
      <c r="U13" s="61" t="s">
        <v>81</v>
      </c>
      <c r="V13" s="45" t="s">
        <v>82</v>
      </c>
      <c r="W13" s="45" t="s">
        <v>83</v>
      </c>
      <c r="X13" s="45" t="s">
        <v>84</v>
      </c>
      <c r="Y13" s="45" t="s">
        <v>85</v>
      </c>
      <c r="Z13" s="45" t="s">
        <v>86</v>
      </c>
      <c r="AA13" s="47" t="s">
        <v>87</v>
      </c>
      <c r="AB13" s="47" t="s">
        <v>22</v>
      </c>
      <c r="AC13" s="47" t="s">
        <v>23</v>
      </c>
      <c r="AD13" s="47" t="s">
        <v>24</v>
      </c>
      <c r="AE13" s="59" t="s">
        <v>88</v>
      </c>
      <c r="AF13" s="59" t="s">
        <v>89</v>
      </c>
      <c r="AG13" s="59" t="s">
        <v>90</v>
      </c>
      <c r="AH13" s="59" t="s">
        <v>91</v>
      </c>
      <c r="AI13" s="59" t="s">
        <v>92</v>
      </c>
      <c r="AJ13" s="61" t="s">
        <v>93</v>
      </c>
      <c r="AK13" s="61" t="s">
        <v>94</v>
      </c>
      <c r="AL13" s="45" t="s">
        <v>51</v>
      </c>
      <c r="AM13" s="45" t="s">
        <v>52</v>
      </c>
      <c r="AN13" s="45" t="s">
        <v>53</v>
      </c>
      <c r="AO13" s="56" t="s">
        <v>54</v>
      </c>
      <c r="AP13" s="45" t="s">
        <v>31</v>
      </c>
      <c r="AQ13" s="45" t="s">
        <v>32</v>
      </c>
      <c r="AR13" s="45" t="s">
        <v>33</v>
      </c>
      <c r="AS13" s="45" t="s">
        <v>34</v>
      </c>
      <c r="AT13" s="50"/>
      <c r="AU13" s="81"/>
      <c r="AV13" s="63" t="s">
        <v>59</v>
      </c>
      <c r="AW13" s="60" t="s">
        <v>58</v>
      </c>
      <c r="AX13" s="60" t="s">
        <v>57</v>
      </c>
      <c r="AY13" s="60" t="s">
        <v>56</v>
      </c>
      <c r="AZ13" s="60" t="s">
        <v>55</v>
      </c>
      <c r="BA13" s="60" t="s">
        <v>35</v>
      </c>
      <c r="BB13" s="60" t="s">
        <v>36</v>
      </c>
      <c r="BC13" s="60" t="s">
        <v>37</v>
      </c>
      <c r="BD13" s="60" t="s">
        <v>38</v>
      </c>
      <c r="BE13" s="60" t="s">
        <v>39</v>
      </c>
      <c r="BF13" s="60" t="s">
        <v>45</v>
      </c>
      <c r="BG13" s="60" t="s">
        <v>41</v>
      </c>
      <c r="BH13" s="60" t="s">
        <v>42</v>
      </c>
      <c r="BI13" s="60" t="s">
        <v>43</v>
      </c>
      <c r="BJ13" s="60" t="s">
        <v>44</v>
      </c>
      <c r="BK13" s="53"/>
      <c r="BL13" s="53"/>
      <c r="BM13" s="59" t="s">
        <v>60</v>
      </c>
      <c r="BN13" s="59" t="s">
        <v>61</v>
      </c>
      <c r="BO13" s="59" t="s">
        <v>62</v>
      </c>
      <c r="BP13" s="59" t="s">
        <v>63</v>
      </c>
      <c r="BQ13" s="59" t="s">
        <v>64</v>
      </c>
      <c r="BR13" s="59" t="s">
        <v>40</v>
      </c>
      <c r="BS13" s="59" t="s">
        <v>46</v>
      </c>
      <c r="BT13" s="59" t="s">
        <v>47</v>
      </c>
      <c r="BU13" s="59" t="s">
        <v>48</v>
      </c>
      <c r="BV13" s="59" t="s">
        <v>49</v>
      </c>
      <c r="BW13" s="54"/>
      <c r="BX13" s="80"/>
      <c r="BY13" s="46" t="s">
        <v>102</v>
      </c>
      <c r="BZ13" s="61" t="s">
        <v>96</v>
      </c>
      <c r="CA13" s="61" t="s">
        <v>50</v>
      </c>
      <c r="CB13" s="61" t="s">
        <v>101</v>
      </c>
      <c r="CC13" s="55" t="s">
        <v>95</v>
      </c>
      <c r="CD13" s="62"/>
      <c r="CE13" s="85"/>
      <c r="CF13" s="37" t="s">
        <v>97</v>
      </c>
      <c r="CG13" s="57" t="s">
        <v>98</v>
      </c>
      <c r="CH13" s="57" t="s">
        <v>99</v>
      </c>
      <c r="CI13" s="57" t="s">
        <v>30</v>
      </c>
      <c r="CJ13" s="57" t="s">
        <v>100</v>
      </c>
    </row>
    <row r="14" spans="1:90" s="15" customFormat="1" ht="13.2" customHeight="1" x14ac:dyDescent="0.3">
      <c r="A14" s="11"/>
      <c r="B14" s="64"/>
      <c r="C14" s="65" t="s">
        <v>107</v>
      </c>
      <c r="D14" s="66" t="s">
        <v>108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51"/>
      <c r="AU14" s="51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27"/>
      <c r="CC14" s="13"/>
      <c r="CD14" s="51"/>
      <c r="CE14" s="51"/>
      <c r="CF14" s="13"/>
      <c r="CG14" s="13"/>
      <c r="CH14" s="13"/>
      <c r="CI14" s="13"/>
      <c r="CJ14" s="13"/>
    </row>
    <row r="15" spans="1:90" s="15" customFormat="1" ht="13.2" customHeight="1" x14ac:dyDescent="0.3">
      <c r="A15" s="67">
        <v>1</v>
      </c>
      <c r="B15" s="68"/>
      <c r="C15" s="32">
        <v>1</v>
      </c>
      <c r="D15" s="70" t="s">
        <v>123</v>
      </c>
      <c r="E15" s="16">
        <v>0</v>
      </c>
      <c r="F15" s="16">
        <v>0</v>
      </c>
      <c r="G15" s="16">
        <v>0</v>
      </c>
      <c r="H15" s="16">
        <v>0</v>
      </c>
      <c r="I15" s="16">
        <v>160447.14000000001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f>SUM(E15:R15)</f>
        <v>160447.14000000001</v>
      </c>
      <c r="T15" s="16">
        <v>141266.35999999999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f t="shared" ref="AL15:AO15" si="0">(J15-AA15)-AP15</f>
        <v>0</v>
      </c>
      <c r="AM15" s="16">
        <f t="shared" si="0"/>
        <v>0</v>
      </c>
      <c r="AN15" s="16">
        <f t="shared" si="0"/>
        <v>0</v>
      </c>
      <c r="AO15" s="16">
        <f t="shared" si="0"/>
        <v>0</v>
      </c>
      <c r="AP15" s="16">
        <v>0</v>
      </c>
      <c r="AQ15" s="16">
        <v>0</v>
      </c>
      <c r="AR15" s="16">
        <v>0</v>
      </c>
      <c r="AS15" s="16">
        <v>0</v>
      </c>
      <c r="AT15" s="16"/>
      <c r="AU15" s="16"/>
      <c r="AV15" s="16">
        <f>(E15-V15)-BA15-BF15</f>
        <v>0</v>
      </c>
      <c r="AW15" s="16">
        <f>(F15-W15)-BB15-BG15</f>
        <v>0</v>
      </c>
      <c r="AX15" s="16">
        <f>(G15-X15)-BC15-BH15</f>
        <v>0</v>
      </c>
      <c r="AY15" s="16">
        <f>(H15-Y15)-BD15-BI15</f>
        <v>0</v>
      </c>
      <c r="AZ15" s="16">
        <f>(I15-Z15)-BE15-BJ15</f>
        <v>0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6">
        <v>0</v>
      </c>
      <c r="BH15" s="16">
        <v>0</v>
      </c>
      <c r="BI15" s="16">
        <v>0</v>
      </c>
      <c r="BJ15" s="16">
        <f>(S15-AJ15)-BP15-BU15</f>
        <v>160447.14000000001</v>
      </c>
      <c r="BK15" s="16"/>
      <c r="BL15" s="16"/>
      <c r="BM15" s="16">
        <f>(N15-AE15)-BR15</f>
        <v>0</v>
      </c>
      <c r="BN15" s="16">
        <f>(O15-AF15)-BS15</f>
        <v>0</v>
      </c>
      <c r="BO15" s="16">
        <f>(P15-AG15)-BT15</f>
        <v>0</v>
      </c>
      <c r="BP15" s="16">
        <f>(Q15-AH15)-BU15</f>
        <v>0</v>
      </c>
      <c r="BQ15" s="16">
        <f>(R15-AI15)-BV15</f>
        <v>0</v>
      </c>
      <c r="BR15" s="16">
        <v>0</v>
      </c>
      <c r="BS15" s="16">
        <v>0</v>
      </c>
      <c r="BT15" s="16">
        <v>0</v>
      </c>
      <c r="BU15" s="16">
        <v>0</v>
      </c>
      <c r="BV15" s="16">
        <v>0</v>
      </c>
      <c r="BW15" s="16"/>
      <c r="BX15" s="16"/>
      <c r="BY15" s="16">
        <f>SUM(AL15:BV15)</f>
        <v>160447.14000000001</v>
      </c>
      <c r="BZ15" s="16">
        <f>(T15-AJ15)-CA15</f>
        <v>141266.35999999999</v>
      </c>
      <c r="CA15" s="16">
        <v>0</v>
      </c>
      <c r="CB15" s="28">
        <f>(U15-AK15)-CC15</f>
        <v>0</v>
      </c>
      <c r="CC15" s="16">
        <v>0</v>
      </c>
      <c r="CD15" s="16"/>
      <c r="CE15" s="16"/>
      <c r="CF15" s="16">
        <f>SUM(BZ15:CC15)</f>
        <v>141266.35999999999</v>
      </c>
      <c r="CG15" s="33">
        <f>+CF15+BY15</f>
        <v>301713.5</v>
      </c>
      <c r="CH15" s="16">
        <v>0</v>
      </c>
      <c r="CI15" s="16">
        <v>0</v>
      </c>
      <c r="CJ15" s="33">
        <f>+CG15+CH15-CI15</f>
        <v>301713.5</v>
      </c>
      <c r="CK15" s="39"/>
      <c r="CL15" s="40"/>
    </row>
    <row r="16" spans="1:90" s="15" customFormat="1" ht="13.2" customHeight="1" x14ac:dyDescent="0.3">
      <c r="A16" s="67">
        <v>2</v>
      </c>
      <c r="B16" s="68"/>
      <c r="C16" s="32">
        <v>25</v>
      </c>
      <c r="D16" s="70" t="s">
        <v>124</v>
      </c>
      <c r="E16" s="16">
        <v>0</v>
      </c>
      <c r="F16" s="16">
        <v>0</v>
      </c>
      <c r="G16" s="16">
        <v>0</v>
      </c>
      <c r="H16" s="16">
        <v>0</v>
      </c>
      <c r="I16" s="16">
        <v>128190.14999999997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f t="shared" ref="S16:S45" si="1">SUM(E16:R16)</f>
        <v>128190.14999999997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80000.03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f t="shared" ref="AL16:AL45" si="2">(J16-AA16)-AP16</f>
        <v>0</v>
      </c>
      <c r="AM16" s="16">
        <f t="shared" ref="AM16:AM45" si="3">(K16-AB16)-AQ16</f>
        <v>0</v>
      </c>
      <c r="AN16" s="16">
        <f t="shared" ref="AN16:AN45" si="4">(L16-AC16)-AR16</f>
        <v>0</v>
      </c>
      <c r="AO16" s="16">
        <f t="shared" ref="AO16:AO45" si="5">(M16-AD16)-AS16</f>
        <v>0</v>
      </c>
      <c r="AP16" s="16">
        <v>0</v>
      </c>
      <c r="AQ16" s="16">
        <v>0</v>
      </c>
      <c r="AR16" s="16">
        <v>0</v>
      </c>
      <c r="AS16" s="16">
        <v>0</v>
      </c>
      <c r="AT16" s="16"/>
      <c r="AU16" s="16"/>
      <c r="AV16" s="16">
        <f t="shared" ref="AV16:AV45" si="6">(E16-V16)-BA16-BF16</f>
        <v>0</v>
      </c>
      <c r="AW16" s="16">
        <f t="shared" ref="AW16:AW45" si="7">(F16-W16)-BB16-BG16</f>
        <v>0</v>
      </c>
      <c r="AX16" s="16">
        <f t="shared" ref="AX16:AX45" si="8">(G16-X16)-BC16-BH16</f>
        <v>0</v>
      </c>
      <c r="AY16" s="16">
        <f t="shared" ref="AY16:AY45" si="9">(H16-Y16)-BD16-BI16</f>
        <v>0</v>
      </c>
      <c r="AZ16" s="16">
        <f t="shared" ref="AZ16:AZ45" si="10">(I16-Z16)-BE16-BJ16</f>
        <v>-80000.03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f t="shared" ref="BJ16:BJ45" si="11">(S16-AJ16)-BP16-BU16</f>
        <v>128190.14999999997</v>
      </c>
      <c r="BK16" s="16"/>
      <c r="BL16" s="16"/>
      <c r="BM16" s="16">
        <f t="shared" ref="BM16:BM45" si="12">(N16-AE16)-BR16</f>
        <v>0</v>
      </c>
      <c r="BN16" s="16">
        <f t="shared" ref="BN16:BN45" si="13">(O16-AF16)-BS16</f>
        <v>0</v>
      </c>
      <c r="BO16" s="16">
        <f t="shared" ref="BO16:BO45" si="14">(P16-AG16)-BT16</f>
        <v>0</v>
      </c>
      <c r="BP16" s="16">
        <f t="shared" ref="BP16:BP45" si="15">(Q16-AH16)-BU16</f>
        <v>0</v>
      </c>
      <c r="BQ16" s="16">
        <f t="shared" ref="BQ16:BQ45" si="16">(R16-AI16)-BV16</f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/>
      <c r="BX16" s="16"/>
      <c r="BY16" s="16">
        <f t="shared" ref="BY16:BY45" si="17">SUM(AL16:BV16)</f>
        <v>48190.119999999966</v>
      </c>
      <c r="BZ16" s="16">
        <f t="shared" ref="BZ16:BZ45" si="18">(T16-AJ16)-CA16</f>
        <v>0</v>
      </c>
      <c r="CA16" s="16">
        <v>0</v>
      </c>
      <c r="CB16" s="28">
        <f t="shared" ref="CB16:CB45" si="19">(U16-AK16)-CC16</f>
        <v>0</v>
      </c>
      <c r="CC16" s="16">
        <v>0</v>
      </c>
      <c r="CD16" s="16"/>
      <c r="CE16" s="16"/>
      <c r="CF16" s="16">
        <f t="shared" ref="CF16:CF45" si="20">SUM(BZ16:CC16)</f>
        <v>0</v>
      </c>
      <c r="CG16" s="33">
        <f t="shared" ref="CG16:CG45" si="21">+CF16+BY16</f>
        <v>48190.119999999966</v>
      </c>
      <c r="CH16" s="16">
        <v>0</v>
      </c>
      <c r="CI16" s="16">
        <v>0</v>
      </c>
      <c r="CJ16" s="33">
        <f t="shared" ref="CJ16:CJ45" si="22">+CG16+CH16-CI16</f>
        <v>48190.119999999966</v>
      </c>
      <c r="CK16" s="39"/>
      <c r="CL16" s="40"/>
    </row>
    <row r="17" spans="1:90" s="15" customFormat="1" ht="13.2" customHeight="1" x14ac:dyDescent="0.3">
      <c r="A17" s="67">
        <v>3</v>
      </c>
      <c r="B17" s="68"/>
      <c r="C17" s="32">
        <v>678</v>
      </c>
      <c r="D17" s="70" t="s">
        <v>125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f t="shared" si="1"/>
        <v>0</v>
      </c>
      <c r="T17" s="16">
        <v>6760.65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6760.65</v>
      </c>
      <c r="AK17" s="16">
        <v>0</v>
      </c>
      <c r="AL17" s="16">
        <f t="shared" si="2"/>
        <v>0</v>
      </c>
      <c r="AM17" s="16">
        <f t="shared" si="3"/>
        <v>0</v>
      </c>
      <c r="AN17" s="16">
        <f t="shared" si="4"/>
        <v>0</v>
      </c>
      <c r="AO17" s="16">
        <f t="shared" si="5"/>
        <v>0</v>
      </c>
      <c r="AP17" s="16">
        <v>0</v>
      </c>
      <c r="AQ17" s="16">
        <v>0</v>
      </c>
      <c r="AR17" s="16">
        <v>0</v>
      </c>
      <c r="AS17" s="16">
        <v>0</v>
      </c>
      <c r="AT17" s="16"/>
      <c r="AU17" s="16"/>
      <c r="AV17" s="16">
        <f t="shared" si="6"/>
        <v>0</v>
      </c>
      <c r="AW17" s="16">
        <f t="shared" si="7"/>
        <v>0</v>
      </c>
      <c r="AX17" s="16">
        <f t="shared" si="8"/>
        <v>0</v>
      </c>
      <c r="AY17" s="16">
        <f t="shared" si="9"/>
        <v>0</v>
      </c>
      <c r="AZ17" s="16">
        <f t="shared" si="10"/>
        <v>6760.65</v>
      </c>
      <c r="BA17" s="16">
        <v>0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0</v>
      </c>
      <c r="BI17" s="16">
        <v>0</v>
      </c>
      <c r="BJ17" s="16">
        <f t="shared" si="11"/>
        <v>-6760.65</v>
      </c>
      <c r="BK17" s="16"/>
      <c r="BL17" s="16"/>
      <c r="BM17" s="16">
        <f t="shared" si="12"/>
        <v>0</v>
      </c>
      <c r="BN17" s="16">
        <f t="shared" si="13"/>
        <v>0</v>
      </c>
      <c r="BO17" s="16">
        <f t="shared" si="14"/>
        <v>0</v>
      </c>
      <c r="BP17" s="16">
        <f t="shared" si="15"/>
        <v>0</v>
      </c>
      <c r="BQ17" s="16">
        <f t="shared" si="16"/>
        <v>0</v>
      </c>
      <c r="BR17" s="16">
        <v>0</v>
      </c>
      <c r="BS17" s="16">
        <v>0</v>
      </c>
      <c r="BT17" s="16">
        <v>0</v>
      </c>
      <c r="BU17" s="16">
        <v>0</v>
      </c>
      <c r="BV17" s="16">
        <v>0</v>
      </c>
      <c r="BW17" s="16"/>
      <c r="BX17" s="16"/>
      <c r="BY17" s="16">
        <f t="shared" si="17"/>
        <v>0</v>
      </c>
      <c r="BZ17" s="16">
        <f t="shared" si="18"/>
        <v>0</v>
      </c>
      <c r="CA17" s="16">
        <v>0</v>
      </c>
      <c r="CB17" s="28">
        <f t="shared" si="19"/>
        <v>0</v>
      </c>
      <c r="CC17" s="16">
        <v>0</v>
      </c>
      <c r="CD17" s="16"/>
      <c r="CE17" s="16"/>
      <c r="CF17" s="16">
        <f t="shared" si="20"/>
        <v>0</v>
      </c>
      <c r="CG17" s="33">
        <f t="shared" si="21"/>
        <v>0</v>
      </c>
      <c r="CH17" s="16">
        <v>0</v>
      </c>
      <c r="CI17" s="16">
        <v>0</v>
      </c>
      <c r="CJ17" s="33">
        <f t="shared" si="22"/>
        <v>0</v>
      </c>
      <c r="CK17" s="39"/>
      <c r="CL17" s="40"/>
    </row>
    <row r="18" spans="1:90" s="15" customFormat="1" ht="13.2" customHeight="1" x14ac:dyDescent="0.3">
      <c r="A18" s="67">
        <v>4</v>
      </c>
      <c r="B18" s="68"/>
      <c r="C18" s="32">
        <v>1491</v>
      </c>
      <c r="D18" s="70" t="s">
        <v>126</v>
      </c>
      <c r="E18" s="16">
        <v>0</v>
      </c>
      <c r="F18" s="16">
        <v>0</v>
      </c>
      <c r="G18" s="16">
        <v>0</v>
      </c>
      <c r="H18" s="16">
        <v>0</v>
      </c>
      <c r="I18" s="16">
        <v>6948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f t="shared" si="1"/>
        <v>6948</v>
      </c>
      <c r="T18" s="16">
        <v>2262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2262</v>
      </c>
      <c r="AK18" s="16">
        <v>0</v>
      </c>
      <c r="AL18" s="16">
        <f t="shared" si="2"/>
        <v>0</v>
      </c>
      <c r="AM18" s="16">
        <f t="shared" si="3"/>
        <v>0</v>
      </c>
      <c r="AN18" s="16">
        <f t="shared" si="4"/>
        <v>0</v>
      </c>
      <c r="AO18" s="16">
        <f t="shared" si="5"/>
        <v>0</v>
      </c>
      <c r="AP18" s="16">
        <v>0</v>
      </c>
      <c r="AQ18" s="16">
        <v>0</v>
      </c>
      <c r="AR18" s="16">
        <v>0</v>
      </c>
      <c r="AS18" s="16">
        <v>0</v>
      </c>
      <c r="AT18" s="16"/>
      <c r="AU18" s="16"/>
      <c r="AV18" s="16">
        <f t="shared" si="6"/>
        <v>0</v>
      </c>
      <c r="AW18" s="16">
        <f t="shared" si="7"/>
        <v>0</v>
      </c>
      <c r="AX18" s="16">
        <f t="shared" si="8"/>
        <v>0</v>
      </c>
      <c r="AY18" s="16">
        <f t="shared" si="9"/>
        <v>0</v>
      </c>
      <c r="AZ18" s="16">
        <f t="shared" si="10"/>
        <v>2262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f t="shared" si="11"/>
        <v>4686</v>
      </c>
      <c r="BK18" s="16"/>
      <c r="BL18" s="16"/>
      <c r="BM18" s="16">
        <f t="shared" si="12"/>
        <v>0</v>
      </c>
      <c r="BN18" s="16">
        <f t="shared" si="13"/>
        <v>0</v>
      </c>
      <c r="BO18" s="16">
        <f t="shared" si="14"/>
        <v>0</v>
      </c>
      <c r="BP18" s="16">
        <f t="shared" si="15"/>
        <v>0</v>
      </c>
      <c r="BQ18" s="16">
        <f t="shared" si="16"/>
        <v>0</v>
      </c>
      <c r="BR18" s="16">
        <v>0</v>
      </c>
      <c r="BS18" s="16">
        <v>0</v>
      </c>
      <c r="BT18" s="16">
        <v>0</v>
      </c>
      <c r="BU18" s="16">
        <v>0</v>
      </c>
      <c r="BV18" s="16">
        <v>0</v>
      </c>
      <c r="BW18" s="16"/>
      <c r="BX18" s="16"/>
      <c r="BY18" s="16">
        <f t="shared" si="17"/>
        <v>6948</v>
      </c>
      <c r="BZ18" s="16">
        <f t="shared" si="18"/>
        <v>0</v>
      </c>
      <c r="CA18" s="16">
        <v>0</v>
      </c>
      <c r="CB18" s="28">
        <f t="shared" si="19"/>
        <v>0</v>
      </c>
      <c r="CC18" s="16">
        <v>0</v>
      </c>
      <c r="CD18" s="16"/>
      <c r="CE18" s="16"/>
      <c r="CF18" s="16">
        <f t="shared" si="20"/>
        <v>0</v>
      </c>
      <c r="CG18" s="33">
        <f t="shared" si="21"/>
        <v>6948</v>
      </c>
      <c r="CH18" s="16">
        <v>0</v>
      </c>
      <c r="CI18" s="16">
        <v>0</v>
      </c>
      <c r="CJ18" s="33">
        <f t="shared" si="22"/>
        <v>6948</v>
      </c>
      <c r="CK18" s="39"/>
      <c r="CL18" s="40"/>
    </row>
    <row r="19" spans="1:90" s="15" customFormat="1" ht="13.2" customHeight="1" x14ac:dyDescent="0.3">
      <c r="A19" s="67">
        <v>5</v>
      </c>
      <c r="B19" s="68"/>
      <c r="C19" s="32">
        <v>1496</v>
      </c>
      <c r="D19" s="70" t="s">
        <v>127</v>
      </c>
      <c r="E19" s="16">
        <v>0</v>
      </c>
      <c r="F19" s="16">
        <v>0</v>
      </c>
      <c r="G19" s="16">
        <v>0</v>
      </c>
      <c r="H19" s="16">
        <v>0</v>
      </c>
      <c r="I19" s="16">
        <v>24442.1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f t="shared" si="1"/>
        <v>24442.1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f t="shared" si="2"/>
        <v>0</v>
      </c>
      <c r="AM19" s="16">
        <f t="shared" si="3"/>
        <v>0</v>
      </c>
      <c r="AN19" s="16">
        <f t="shared" si="4"/>
        <v>0</v>
      </c>
      <c r="AO19" s="16">
        <f t="shared" si="5"/>
        <v>0</v>
      </c>
      <c r="AP19" s="16">
        <v>0</v>
      </c>
      <c r="AQ19" s="16">
        <v>0</v>
      </c>
      <c r="AR19" s="16">
        <v>0</v>
      </c>
      <c r="AS19" s="16">
        <v>0</v>
      </c>
      <c r="AT19" s="16"/>
      <c r="AU19" s="16"/>
      <c r="AV19" s="16">
        <f t="shared" si="6"/>
        <v>0</v>
      </c>
      <c r="AW19" s="16">
        <f t="shared" si="7"/>
        <v>0</v>
      </c>
      <c r="AX19" s="16">
        <f t="shared" si="8"/>
        <v>0</v>
      </c>
      <c r="AY19" s="16">
        <f t="shared" si="9"/>
        <v>0</v>
      </c>
      <c r="AZ19" s="16">
        <f t="shared" si="10"/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f t="shared" si="11"/>
        <v>24442.1</v>
      </c>
      <c r="BK19" s="16"/>
      <c r="BL19" s="16"/>
      <c r="BM19" s="16">
        <f t="shared" si="12"/>
        <v>0</v>
      </c>
      <c r="BN19" s="16">
        <f t="shared" si="13"/>
        <v>0</v>
      </c>
      <c r="BO19" s="16">
        <f t="shared" si="14"/>
        <v>0</v>
      </c>
      <c r="BP19" s="16">
        <f t="shared" si="15"/>
        <v>0</v>
      </c>
      <c r="BQ19" s="16">
        <f t="shared" si="16"/>
        <v>0</v>
      </c>
      <c r="BR19" s="16">
        <v>0</v>
      </c>
      <c r="BS19" s="16">
        <v>0</v>
      </c>
      <c r="BT19" s="16">
        <v>0</v>
      </c>
      <c r="BU19" s="16">
        <v>0</v>
      </c>
      <c r="BV19" s="16">
        <v>0</v>
      </c>
      <c r="BW19" s="16"/>
      <c r="BX19" s="16"/>
      <c r="BY19" s="16">
        <f t="shared" si="17"/>
        <v>24442.1</v>
      </c>
      <c r="BZ19" s="16">
        <f t="shared" si="18"/>
        <v>0</v>
      </c>
      <c r="CA19" s="16">
        <v>0</v>
      </c>
      <c r="CB19" s="28">
        <f t="shared" si="19"/>
        <v>0</v>
      </c>
      <c r="CC19" s="16">
        <v>0</v>
      </c>
      <c r="CD19" s="16"/>
      <c r="CE19" s="16"/>
      <c r="CF19" s="16">
        <f t="shared" si="20"/>
        <v>0</v>
      </c>
      <c r="CG19" s="33">
        <f t="shared" si="21"/>
        <v>24442.1</v>
      </c>
      <c r="CH19" s="16">
        <v>0</v>
      </c>
      <c r="CI19" s="16">
        <v>0</v>
      </c>
      <c r="CJ19" s="33">
        <f t="shared" si="22"/>
        <v>24442.1</v>
      </c>
      <c r="CK19" s="39"/>
      <c r="CL19" s="40"/>
    </row>
    <row r="20" spans="1:90" s="15" customFormat="1" ht="13.2" customHeight="1" x14ac:dyDescent="0.3">
      <c r="A20" s="67">
        <v>6</v>
      </c>
      <c r="B20" s="68"/>
      <c r="C20" s="32">
        <v>1543</v>
      </c>
      <c r="D20" s="70" t="s">
        <v>128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f t="shared" si="1"/>
        <v>0</v>
      </c>
      <c r="T20" s="16">
        <v>4581.1400000000003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4581.1400000000003</v>
      </c>
      <c r="AK20" s="16">
        <v>0</v>
      </c>
      <c r="AL20" s="16">
        <f t="shared" si="2"/>
        <v>0</v>
      </c>
      <c r="AM20" s="16">
        <f t="shared" si="3"/>
        <v>0</v>
      </c>
      <c r="AN20" s="16">
        <f t="shared" si="4"/>
        <v>0</v>
      </c>
      <c r="AO20" s="16">
        <f t="shared" si="5"/>
        <v>0</v>
      </c>
      <c r="AP20" s="16">
        <v>0</v>
      </c>
      <c r="AQ20" s="16">
        <v>0</v>
      </c>
      <c r="AR20" s="16">
        <v>0</v>
      </c>
      <c r="AS20" s="16">
        <v>0</v>
      </c>
      <c r="AT20" s="16"/>
      <c r="AU20" s="16"/>
      <c r="AV20" s="16">
        <f t="shared" si="6"/>
        <v>0</v>
      </c>
      <c r="AW20" s="16">
        <f t="shared" si="7"/>
        <v>0</v>
      </c>
      <c r="AX20" s="16">
        <f t="shared" si="8"/>
        <v>0</v>
      </c>
      <c r="AY20" s="16">
        <f t="shared" si="9"/>
        <v>0</v>
      </c>
      <c r="AZ20" s="16">
        <f t="shared" si="10"/>
        <v>4581.1400000000003</v>
      </c>
      <c r="BA20" s="16">
        <v>0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f t="shared" si="11"/>
        <v>-4581.1400000000003</v>
      </c>
      <c r="BK20" s="16"/>
      <c r="BL20" s="16"/>
      <c r="BM20" s="16">
        <f t="shared" si="12"/>
        <v>0</v>
      </c>
      <c r="BN20" s="16">
        <f t="shared" si="13"/>
        <v>0</v>
      </c>
      <c r="BO20" s="16">
        <f t="shared" si="14"/>
        <v>0</v>
      </c>
      <c r="BP20" s="16">
        <f t="shared" si="15"/>
        <v>0</v>
      </c>
      <c r="BQ20" s="16">
        <f t="shared" si="16"/>
        <v>0</v>
      </c>
      <c r="BR20" s="16">
        <v>0</v>
      </c>
      <c r="BS20" s="16">
        <v>0</v>
      </c>
      <c r="BT20" s="16">
        <v>0</v>
      </c>
      <c r="BU20" s="16">
        <v>0</v>
      </c>
      <c r="BV20" s="16">
        <v>0</v>
      </c>
      <c r="BW20" s="16"/>
      <c r="BX20" s="16"/>
      <c r="BY20" s="16">
        <f t="shared" si="17"/>
        <v>0</v>
      </c>
      <c r="BZ20" s="16">
        <f t="shared" si="18"/>
        <v>0</v>
      </c>
      <c r="CA20" s="16">
        <v>0</v>
      </c>
      <c r="CB20" s="28">
        <f t="shared" si="19"/>
        <v>0</v>
      </c>
      <c r="CC20" s="16">
        <v>0</v>
      </c>
      <c r="CD20" s="16"/>
      <c r="CE20" s="16"/>
      <c r="CF20" s="16">
        <f t="shared" si="20"/>
        <v>0</v>
      </c>
      <c r="CG20" s="33">
        <f t="shared" si="21"/>
        <v>0</v>
      </c>
      <c r="CH20" s="16">
        <v>0</v>
      </c>
      <c r="CI20" s="16">
        <v>0</v>
      </c>
      <c r="CJ20" s="33">
        <f t="shared" si="22"/>
        <v>0</v>
      </c>
      <c r="CK20" s="39"/>
      <c r="CL20" s="40"/>
    </row>
    <row r="21" spans="1:90" s="15" customFormat="1" ht="13.2" customHeight="1" x14ac:dyDescent="0.3">
      <c r="A21" s="67">
        <v>7</v>
      </c>
      <c r="B21" s="68"/>
      <c r="C21" s="32">
        <v>1568</v>
      </c>
      <c r="D21" s="70" t="s">
        <v>129</v>
      </c>
      <c r="E21" s="16">
        <v>0</v>
      </c>
      <c r="F21" s="16">
        <v>0</v>
      </c>
      <c r="G21" s="16">
        <v>0</v>
      </c>
      <c r="H21" s="16">
        <v>0</v>
      </c>
      <c r="I21" s="16">
        <v>16396.599999999999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f t="shared" si="1"/>
        <v>16396.599999999999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f t="shared" si="2"/>
        <v>0</v>
      </c>
      <c r="AM21" s="16">
        <f t="shared" si="3"/>
        <v>0</v>
      </c>
      <c r="AN21" s="16">
        <f t="shared" si="4"/>
        <v>0</v>
      </c>
      <c r="AO21" s="16">
        <f t="shared" si="5"/>
        <v>0</v>
      </c>
      <c r="AP21" s="16">
        <v>0</v>
      </c>
      <c r="AQ21" s="16">
        <v>0</v>
      </c>
      <c r="AR21" s="16">
        <v>0</v>
      </c>
      <c r="AS21" s="16">
        <v>0</v>
      </c>
      <c r="AT21" s="16"/>
      <c r="AU21" s="16"/>
      <c r="AV21" s="16">
        <f t="shared" si="6"/>
        <v>0</v>
      </c>
      <c r="AW21" s="16">
        <f t="shared" si="7"/>
        <v>0</v>
      </c>
      <c r="AX21" s="16">
        <f t="shared" si="8"/>
        <v>0</v>
      </c>
      <c r="AY21" s="16">
        <f t="shared" si="9"/>
        <v>0</v>
      </c>
      <c r="AZ21" s="16">
        <f t="shared" si="10"/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f t="shared" si="11"/>
        <v>16396.599999999999</v>
      </c>
      <c r="BK21" s="16"/>
      <c r="BL21" s="16"/>
      <c r="BM21" s="16">
        <f t="shared" si="12"/>
        <v>0</v>
      </c>
      <c r="BN21" s="16">
        <f t="shared" si="13"/>
        <v>0</v>
      </c>
      <c r="BO21" s="16">
        <f t="shared" si="14"/>
        <v>0</v>
      </c>
      <c r="BP21" s="16">
        <f t="shared" si="15"/>
        <v>0</v>
      </c>
      <c r="BQ21" s="16">
        <f t="shared" si="16"/>
        <v>0</v>
      </c>
      <c r="BR21" s="16">
        <v>0</v>
      </c>
      <c r="BS21" s="16">
        <v>0</v>
      </c>
      <c r="BT21" s="16">
        <v>0</v>
      </c>
      <c r="BU21" s="16">
        <v>0</v>
      </c>
      <c r="BV21" s="16">
        <v>0</v>
      </c>
      <c r="BW21" s="16"/>
      <c r="BX21" s="16"/>
      <c r="BY21" s="16">
        <f t="shared" si="17"/>
        <v>16396.599999999999</v>
      </c>
      <c r="BZ21" s="16">
        <f t="shared" si="18"/>
        <v>0</v>
      </c>
      <c r="CA21" s="16">
        <v>0</v>
      </c>
      <c r="CB21" s="28">
        <f t="shared" si="19"/>
        <v>0</v>
      </c>
      <c r="CC21" s="16">
        <v>0</v>
      </c>
      <c r="CD21" s="16"/>
      <c r="CE21" s="16"/>
      <c r="CF21" s="16">
        <f t="shared" si="20"/>
        <v>0</v>
      </c>
      <c r="CG21" s="33">
        <f t="shared" si="21"/>
        <v>16396.599999999999</v>
      </c>
      <c r="CH21" s="16">
        <v>0</v>
      </c>
      <c r="CI21" s="16">
        <v>0</v>
      </c>
      <c r="CJ21" s="33">
        <f t="shared" si="22"/>
        <v>16396.599999999999</v>
      </c>
      <c r="CK21" s="39"/>
      <c r="CL21" s="40"/>
    </row>
    <row r="22" spans="1:90" s="15" customFormat="1" ht="13.2" customHeight="1" x14ac:dyDescent="0.3">
      <c r="A22" s="67">
        <v>8</v>
      </c>
      <c r="B22" s="68"/>
      <c r="C22" s="32">
        <v>1802</v>
      </c>
      <c r="D22" s="70" t="s">
        <v>130</v>
      </c>
      <c r="E22" s="16">
        <v>0</v>
      </c>
      <c r="F22" s="16">
        <v>0</v>
      </c>
      <c r="G22" s="16">
        <v>0</v>
      </c>
      <c r="H22" s="16">
        <v>0</v>
      </c>
      <c r="I22" s="16">
        <v>37689.07</v>
      </c>
      <c r="J22" s="16">
        <v>0</v>
      </c>
      <c r="K22" s="16">
        <v>0</v>
      </c>
      <c r="L22" s="16">
        <v>0</v>
      </c>
      <c r="M22" s="16">
        <v>3430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f t="shared" si="1"/>
        <v>41119.07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3430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f t="shared" si="2"/>
        <v>0</v>
      </c>
      <c r="AM22" s="16">
        <f t="shared" si="3"/>
        <v>0</v>
      </c>
      <c r="AN22" s="16">
        <f t="shared" si="4"/>
        <v>0</v>
      </c>
      <c r="AO22" s="16">
        <f t="shared" si="5"/>
        <v>3430</v>
      </c>
      <c r="AP22" s="16">
        <v>0</v>
      </c>
      <c r="AQ22" s="16">
        <v>0</v>
      </c>
      <c r="AR22" s="16">
        <v>0</v>
      </c>
      <c r="AS22" s="16">
        <v>0</v>
      </c>
      <c r="AT22" s="16"/>
      <c r="AU22" s="16"/>
      <c r="AV22" s="16">
        <f t="shared" si="6"/>
        <v>0</v>
      </c>
      <c r="AW22" s="16">
        <f t="shared" si="7"/>
        <v>0</v>
      </c>
      <c r="AX22" s="16">
        <f t="shared" si="8"/>
        <v>0</v>
      </c>
      <c r="AY22" s="16">
        <f t="shared" si="9"/>
        <v>-3430</v>
      </c>
      <c r="AZ22" s="16">
        <f t="shared" si="10"/>
        <v>-3430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f t="shared" si="11"/>
        <v>41119.07</v>
      </c>
      <c r="BK22" s="16"/>
      <c r="BL22" s="16"/>
      <c r="BM22" s="16">
        <f t="shared" si="12"/>
        <v>0</v>
      </c>
      <c r="BN22" s="16">
        <f t="shared" si="13"/>
        <v>0</v>
      </c>
      <c r="BO22" s="16">
        <f t="shared" si="14"/>
        <v>0</v>
      </c>
      <c r="BP22" s="16">
        <f t="shared" si="15"/>
        <v>0</v>
      </c>
      <c r="BQ22" s="16">
        <f t="shared" si="16"/>
        <v>0</v>
      </c>
      <c r="BR22" s="16">
        <v>0</v>
      </c>
      <c r="BS22" s="16">
        <v>0</v>
      </c>
      <c r="BT22" s="16">
        <v>0</v>
      </c>
      <c r="BU22" s="16">
        <v>0</v>
      </c>
      <c r="BV22" s="16">
        <v>0</v>
      </c>
      <c r="BW22" s="16"/>
      <c r="BX22" s="16"/>
      <c r="BY22" s="16">
        <f t="shared" si="17"/>
        <v>37689.07</v>
      </c>
      <c r="BZ22" s="16">
        <f t="shared" si="18"/>
        <v>0</v>
      </c>
      <c r="CA22" s="16">
        <v>0</v>
      </c>
      <c r="CB22" s="28">
        <f t="shared" si="19"/>
        <v>0</v>
      </c>
      <c r="CC22" s="16">
        <v>0</v>
      </c>
      <c r="CD22" s="16"/>
      <c r="CE22" s="16"/>
      <c r="CF22" s="16">
        <f t="shared" si="20"/>
        <v>0</v>
      </c>
      <c r="CG22" s="33">
        <f t="shared" si="21"/>
        <v>37689.07</v>
      </c>
      <c r="CH22" s="16">
        <v>0</v>
      </c>
      <c r="CI22" s="16">
        <v>0</v>
      </c>
      <c r="CJ22" s="33">
        <f t="shared" si="22"/>
        <v>37689.07</v>
      </c>
      <c r="CK22" s="39"/>
      <c r="CL22" s="40"/>
    </row>
    <row r="23" spans="1:90" s="15" customFormat="1" ht="13.2" customHeight="1" x14ac:dyDescent="0.3">
      <c r="A23" s="67">
        <v>9</v>
      </c>
      <c r="B23" s="68"/>
      <c r="C23" s="32">
        <v>3594</v>
      </c>
      <c r="D23" s="70" t="s">
        <v>131</v>
      </c>
      <c r="E23" s="16">
        <v>0</v>
      </c>
      <c r="F23" s="16">
        <v>0</v>
      </c>
      <c r="G23" s="16">
        <v>0</v>
      </c>
      <c r="H23" s="16">
        <v>0</v>
      </c>
      <c r="I23" s="16">
        <v>133427.47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f t="shared" si="1"/>
        <v>133427.47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f t="shared" si="2"/>
        <v>0</v>
      </c>
      <c r="AM23" s="16">
        <f t="shared" si="3"/>
        <v>0</v>
      </c>
      <c r="AN23" s="16">
        <f t="shared" si="4"/>
        <v>0</v>
      </c>
      <c r="AO23" s="16">
        <f t="shared" si="5"/>
        <v>0</v>
      </c>
      <c r="AP23" s="16">
        <v>0</v>
      </c>
      <c r="AQ23" s="16">
        <v>0</v>
      </c>
      <c r="AR23" s="16">
        <v>0</v>
      </c>
      <c r="AS23" s="16">
        <v>0</v>
      </c>
      <c r="AT23" s="16"/>
      <c r="AU23" s="16"/>
      <c r="AV23" s="16">
        <f t="shared" si="6"/>
        <v>0</v>
      </c>
      <c r="AW23" s="16">
        <f t="shared" si="7"/>
        <v>0</v>
      </c>
      <c r="AX23" s="16">
        <f t="shared" si="8"/>
        <v>0</v>
      </c>
      <c r="AY23" s="16">
        <f t="shared" si="9"/>
        <v>0</v>
      </c>
      <c r="AZ23" s="16">
        <f t="shared" si="10"/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f t="shared" si="11"/>
        <v>133427.47</v>
      </c>
      <c r="BK23" s="16"/>
      <c r="BL23" s="16"/>
      <c r="BM23" s="16">
        <f t="shared" si="12"/>
        <v>0</v>
      </c>
      <c r="BN23" s="16">
        <f t="shared" si="13"/>
        <v>0</v>
      </c>
      <c r="BO23" s="16">
        <f t="shared" si="14"/>
        <v>0</v>
      </c>
      <c r="BP23" s="16">
        <f t="shared" si="15"/>
        <v>0</v>
      </c>
      <c r="BQ23" s="16">
        <f t="shared" si="16"/>
        <v>0</v>
      </c>
      <c r="BR23" s="16">
        <v>0</v>
      </c>
      <c r="BS23" s="16">
        <v>0</v>
      </c>
      <c r="BT23" s="16">
        <v>0</v>
      </c>
      <c r="BU23" s="16">
        <v>0</v>
      </c>
      <c r="BV23" s="16">
        <v>0</v>
      </c>
      <c r="BW23" s="16"/>
      <c r="BX23" s="16"/>
      <c r="BY23" s="16">
        <f t="shared" si="17"/>
        <v>133427.47</v>
      </c>
      <c r="BZ23" s="16">
        <f t="shared" si="18"/>
        <v>0</v>
      </c>
      <c r="CA23" s="16">
        <v>0</v>
      </c>
      <c r="CB23" s="28">
        <f t="shared" si="19"/>
        <v>0</v>
      </c>
      <c r="CC23" s="16">
        <v>0</v>
      </c>
      <c r="CD23" s="16"/>
      <c r="CE23" s="16"/>
      <c r="CF23" s="16">
        <f t="shared" si="20"/>
        <v>0</v>
      </c>
      <c r="CG23" s="33">
        <f t="shared" si="21"/>
        <v>133427.47</v>
      </c>
      <c r="CH23" s="16">
        <v>0</v>
      </c>
      <c r="CI23" s="16">
        <v>0</v>
      </c>
      <c r="CJ23" s="33">
        <f t="shared" si="22"/>
        <v>133427.47</v>
      </c>
      <c r="CK23" s="39"/>
      <c r="CL23" s="40"/>
    </row>
    <row r="24" spans="1:90" s="15" customFormat="1" ht="13.2" customHeight="1" x14ac:dyDescent="0.3">
      <c r="A24" s="67">
        <v>10</v>
      </c>
      <c r="B24" s="68"/>
      <c r="C24" s="32">
        <v>4223</v>
      </c>
      <c r="D24" s="70" t="s">
        <v>132</v>
      </c>
      <c r="E24" s="16">
        <v>0</v>
      </c>
      <c r="F24" s="16">
        <v>0</v>
      </c>
      <c r="G24" s="16">
        <v>0</v>
      </c>
      <c r="H24" s="16">
        <v>0</v>
      </c>
      <c r="I24" s="16">
        <v>67025.22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f t="shared" si="1"/>
        <v>67025.22</v>
      </c>
      <c r="T24" s="16">
        <v>163721.85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20348.240000000002</v>
      </c>
      <c r="AK24" s="16">
        <v>0</v>
      </c>
      <c r="AL24" s="16">
        <f t="shared" si="2"/>
        <v>0</v>
      </c>
      <c r="AM24" s="16">
        <f t="shared" si="3"/>
        <v>0</v>
      </c>
      <c r="AN24" s="16">
        <f t="shared" si="4"/>
        <v>0</v>
      </c>
      <c r="AO24" s="16">
        <f t="shared" si="5"/>
        <v>0</v>
      </c>
      <c r="AP24" s="16">
        <v>0</v>
      </c>
      <c r="AQ24" s="16">
        <v>0</v>
      </c>
      <c r="AR24" s="16">
        <v>0</v>
      </c>
      <c r="AS24" s="16">
        <v>0</v>
      </c>
      <c r="AT24" s="16"/>
      <c r="AU24" s="16"/>
      <c r="AV24" s="16">
        <f t="shared" si="6"/>
        <v>0</v>
      </c>
      <c r="AW24" s="16">
        <f t="shared" si="7"/>
        <v>0</v>
      </c>
      <c r="AX24" s="16">
        <f t="shared" si="8"/>
        <v>0</v>
      </c>
      <c r="AY24" s="16">
        <f t="shared" si="9"/>
        <v>0</v>
      </c>
      <c r="AZ24" s="16">
        <f t="shared" si="10"/>
        <v>20348.240000000005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f t="shared" si="11"/>
        <v>46676.979999999996</v>
      </c>
      <c r="BK24" s="16"/>
      <c r="BL24" s="16"/>
      <c r="BM24" s="16">
        <f t="shared" si="12"/>
        <v>0</v>
      </c>
      <c r="BN24" s="16">
        <f t="shared" si="13"/>
        <v>0</v>
      </c>
      <c r="BO24" s="16">
        <f t="shared" si="14"/>
        <v>0</v>
      </c>
      <c r="BP24" s="16">
        <f t="shared" si="15"/>
        <v>0</v>
      </c>
      <c r="BQ24" s="16">
        <f t="shared" si="16"/>
        <v>0</v>
      </c>
      <c r="BR24" s="16">
        <v>0</v>
      </c>
      <c r="BS24" s="16">
        <v>0</v>
      </c>
      <c r="BT24" s="16">
        <v>0</v>
      </c>
      <c r="BU24" s="16">
        <v>0</v>
      </c>
      <c r="BV24" s="16">
        <v>0</v>
      </c>
      <c r="BW24" s="16"/>
      <c r="BX24" s="16"/>
      <c r="BY24" s="16">
        <f t="shared" si="17"/>
        <v>67025.22</v>
      </c>
      <c r="BZ24" s="16">
        <f t="shared" si="18"/>
        <v>143373.61000000002</v>
      </c>
      <c r="CA24" s="16">
        <v>0</v>
      </c>
      <c r="CB24" s="28">
        <f t="shared" si="19"/>
        <v>0</v>
      </c>
      <c r="CC24" s="16">
        <v>0</v>
      </c>
      <c r="CD24" s="16"/>
      <c r="CE24" s="16"/>
      <c r="CF24" s="16">
        <f t="shared" si="20"/>
        <v>143373.61000000002</v>
      </c>
      <c r="CG24" s="33">
        <f t="shared" si="21"/>
        <v>210398.83000000002</v>
      </c>
      <c r="CH24" s="16">
        <v>0</v>
      </c>
      <c r="CI24" s="16">
        <v>0</v>
      </c>
      <c r="CJ24" s="33">
        <f t="shared" si="22"/>
        <v>210398.83000000002</v>
      </c>
      <c r="CK24" s="39"/>
      <c r="CL24" s="40"/>
    </row>
    <row r="25" spans="1:90" s="15" customFormat="1" ht="13.2" customHeight="1" x14ac:dyDescent="0.3">
      <c r="A25" s="67">
        <v>11</v>
      </c>
      <c r="B25" s="68"/>
      <c r="C25" s="32">
        <v>4396</v>
      </c>
      <c r="D25" s="70" t="s">
        <v>133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f t="shared" si="1"/>
        <v>0</v>
      </c>
      <c r="T25" s="16">
        <v>5661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5661</v>
      </c>
      <c r="AK25" s="16">
        <v>0</v>
      </c>
      <c r="AL25" s="16">
        <f t="shared" si="2"/>
        <v>0</v>
      </c>
      <c r="AM25" s="16">
        <f t="shared" si="3"/>
        <v>0</v>
      </c>
      <c r="AN25" s="16">
        <f t="shared" si="4"/>
        <v>0</v>
      </c>
      <c r="AO25" s="16">
        <f t="shared" si="5"/>
        <v>0</v>
      </c>
      <c r="AP25" s="16">
        <v>0</v>
      </c>
      <c r="AQ25" s="16">
        <v>0</v>
      </c>
      <c r="AR25" s="16">
        <v>0</v>
      </c>
      <c r="AS25" s="16">
        <v>0</v>
      </c>
      <c r="AT25" s="16"/>
      <c r="AU25" s="16"/>
      <c r="AV25" s="16">
        <f t="shared" si="6"/>
        <v>0</v>
      </c>
      <c r="AW25" s="16">
        <f t="shared" si="7"/>
        <v>0</v>
      </c>
      <c r="AX25" s="16">
        <f t="shared" si="8"/>
        <v>0</v>
      </c>
      <c r="AY25" s="16">
        <f t="shared" si="9"/>
        <v>0</v>
      </c>
      <c r="AZ25" s="16">
        <f t="shared" si="10"/>
        <v>5661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0</v>
      </c>
      <c r="BJ25" s="16">
        <f t="shared" si="11"/>
        <v>-5661</v>
      </c>
      <c r="BK25" s="16"/>
      <c r="BL25" s="16"/>
      <c r="BM25" s="16">
        <f t="shared" si="12"/>
        <v>0</v>
      </c>
      <c r="BN25" s="16">
        <f t="shared" si="13"/>
        <v>0</v>
      </c>
      <c r="BO25" s="16">
        <f t="shared" si="14"/>
        <v>0</v>
      </c>
      <c r="BP25" s="16">
        <f t="shared" si="15"/>
        <v>0</v>
      </c>
      <c r="BQ25" s="16">
        <f t="shared" si="16"/>
        <v>0</v>
      </c>
      <c r="BR25" s="16">
        <v>0</v>
      </c>
      <c r="BS25" s="16">
        <v>0</v>
      </c>
      <c r="BT25" s="16">
        <v>0</v>
      </c>
      <c r="BU25" s="16">
        <v>0</v>
      </c>
      <c r="BV25" s="16">
        <v>0</v>
      </c>
      <c r="BW25" s="16"/>
      <c r="BX25" s="16"/>
      <c r="BY25" s="16">
        <f t="shared" si="17"/>
        <v>0</v>
      </c>
      <c r="BZ25" s="16">
        <f t="shared" si="18"/>
        <v>0</v>
      </c>
      <c r="CA25" s="16">
        <v>0</v>
      </c>
      <c r="CB25" s="28">
        <f t="shared" si="19"/>
        <v>0</v>
      </c>
      <c r="CC25" s="16">
        <v>0</v>
      </c>
      <c r="CD25" s="16"/>
      <c r="CE25" s="16"/>
      <c r="CF25" s="16">
        <f t="shared" si="20"/>
        <v>0</v>
      </c>
      <c r="CG25" s="33">
        <f t="shared" si="21"/>
        <v>0</v>
      </c>
      <c r="CH25" s="16">
        <v>0</v>
      </c>
      <c r="CI25" s="16">
        <v>0</v>
      </c>
      <c r="CJ25" s="33">
        <f t="shared" si="22"/>
        <v>0</v>
      </c>
      <c r="CK25" s="39"/>
      <c r="CL25" s="40"/>
    </row>
    <row r="26" spans="1:90" s="15" customFormat="1" ht="13.2" customHeight="1" x14ac:dyDescent="0.3">
      <c r="A26" s="67">
        <v>12</v>
      </c>
      <c r="B26" s="68"/>
      <c r="C26" s="32">
        <v>5437</v>
      </c>
      <c r="D26" s="70" t="s">
        <v>134</v>
      </c>
      <c r="E26" s="16">
        <v>0</v>
      </c>
      <c r="F26" s="16">
        <v>0</v>
      </c>
      <c r="G26" s="16">
        <v>0</v>
      </c>
      <c r="H26" s="16">
        <v>0</v>
      </c>
      <c r="I26" s="16">
        <v>4200.01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f t="shared" si="1"/>
        <v>4200.01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f t="shared" si="2"/>
        <v>0</v>
      </c>
      <c r="AM26" s="16">
        <f t="shared" si="3"/>
        <v>0</v>
      </c>
      <c r="AN26" s="16">
        <f t="shared" si="4"/>
        <v>0</v>
      </c>
      <c r="AO26" s="16">
        <f t="shared" si="5"/>
        <v>0</v>
      </c>
      <c r="AP26" s="16">
        <v>0</v>
      </c>
      <c r="AQ26" s="16">
        <v>0</v>
      </c>
      <c r="AR26" s="16">
        <v>0</v>
      </c>
      <c r="AS26" s="16">
        <v>0</v>
      </c>
      <c r="AT26" s="16"/>
      <c r="AU26" s="16"/>
      <c r="AV26" s="16">
        <f t="shared" si="6"/>
        <v>0</v>
      </c>
      <c r="AW26" s="16">
        <f t="shared" si="7"/>
        <v>0</v>
      </c>
      <c r="AX26" s="16">
        <f t="shared" si="8"/>
        <v>0</v>
      </c>
      <c r="AY26" s="16">
        <f t="shared" si="9"/>
        <v>0</v>
      </c>
      <c r="AZ26" s="16">
        <f t="shared" si="10"/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f t="shared" si="11"/>
        <v>4200.01</v>
      </c>
      <c r="BK26" s="16"/>
      <c r="BL26" s="16"/>
      <c r="BM26" s="16">
        <f t="shared" si="12"/>
        <v>0</v>
      </c>
      <c r="BN26" s="16">
        <f t="shared" si="13"/>
        <v>0</v>
      </c>
      <c r="BO26" s="16">
        <f t="shared" si="14"/>
        <v>0</v>
      </c>
      <c r="BP26" s="16">
        <f t="shared" si="15"/>
        <v>0</v>
      </c>
      <c r="BQ26" s="16">
        <f t="shared" si="16"/>
        <v>0</v>
      </c>
      <c r="BR26" s="16">
        <v>0</v>
      </c>
      <c r="BS26" s="16">
        <v>0</v>
      </c>
      <c r="BT26" s="16">
        <v>0</v>
      </c>
      <c r="BU26" s="16">
        <v>0</v>
      </c>
      <c r="BV26" s="16">
        <v>0</v>
      </c>
      <c r="BW26" s="16"/>
      <c r="BX26" s="16"/>
      <c r="BY26" s="16">
        <f t="shared" si="17"/>
        <v>4200.01</v>
      </c>
      <c r="BZ26" s="16">
        <f t="shared" si="18"/>
        <v>0</v>
      </c>
      <c r="CA26" s="16">
        <v>0</v>
      </c>
      <c r="CB26" s="28">
        <f t="shared" si="19"/>
        <v>0</v>
      </c>
      <c r="CC26" s="16">
        <v>0</v>
      </c>
      <c r="CD26" s="16"/>
      <c r="CE26" s="16"/>
      <c r="CF26" s="16">
        <f t="shared" si="20"/>
        <v>0</v>
      </c>
      <c r="CG26" s="33">
        <f t="shared" si="21"/>
        <v>4200.01</v>
      </c>
      <c r="CH26" s="16">
        <v>0</v>
      </c>
      <c r="CI26" s="16">
        <v>0</v>
      </c>
      <c r="CJ26" s="33">
        <f t="shared" si="22"/>
        <v>4200.01</v>
      </c>
      <c r="CK26" s="39"/>
      <c r="CL26" s="40"/>
    </row>
    <row r="27" spans="1:90" s="15" customFormat="1" ht="13.2" customHeight="1" x14ac:dyDescent="0.3">
      <c r="A27" s="67">
        <v>13</v>
      </c>
      <c r="B27" s="68"/>
      <c r="C27" s="32">
        <v>5487</v>
      </c>
      <c r="D27" s="70" t="s">
        <v>135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f t="shared" si="1"/>
        <v>0</v>
      </c>
      <c r="T27" s="16">
        <v>7972.9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7972.9</v>
      </c>
      <c r="AK27" s="16">
        <v>0</v>
      </c>
      <c r="AL27" s="16">
        <f t="shared" si="2"/>
        <v>0</v>
      </c>
      <c r="AM27" s="16">
        <f t="shared" si="3"/>
        <v>0</v>
      </c>
      <c r="AN27" s="16">
        <f t="shared" si="4"/>
        <v>0</v>
      </c>
      <c r="AO27" s="16">
        <f t="shared" si="5"/>
        <v>0</v>
      </c>
      <c r="AP27" s="16">
        <v>0</v>
      </c>
      <c r="AQ27" s="16">
        <v>0</v>
      </c>
      <c r="AR27" s="16">
        <v>0</v>
      </c>
      <c r="AS27" s="16">
        <v>0</v>
      </c>
      <c r="AT27" s="16"/>
      <c r="AU27" s="16"/>
      <c r="AV27" s="16">
        <f t="shared" si="6"/>
        <v>0</v>
      </c>
      <c r="AW27" s="16">
        <f t="shared" si="7"/>
        <v>0</v>
      </c>
      <c r="AX27" s="16">
        <f t="shared" si="8"/>
        <v>0</v>
      </c>
      <c r="AY27" s="16">
        <f t="shared" si="9"/>
        <v>0</v>
      </c>
      <c r="AZ27" s="16">
        <f t="shared" si="10"/>
        <v>7972.9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f t="shared" si="11"/>
        <v>-7972.9</v>
      </c>
      <c r="BK27" s="16"/>
      <c r="BL27" s="16"/>
      <c r="BM27" s="16">
        <f t="shared" si="12"/>
        <v>0</v>
      </c>
      <c r="BN27" s="16">
        <f t="shared" si="13"/>
        <v>0</v>
      </c>
      <c r="BO27" s="16">
        <f t="shared" si="14"/>
        <v>0</v>
      </c>
      <c r="BP27" s="16">
        <f t="shared" si="15"/>
        <v>0</v>
      </c>
      <c r="BQ27" s="16">
        <f t="shared" si="16"/>
        <v>0</v>
      </c>
      <c r="BR27" s="16">
        <v>0</v>
      </c>
      <c r="BS27" s="16">
        <v>0</v>
      </c>
      <c r="BT27" s="16">
        <v>0</v>
      </c>
      <c r="BU27" s="16">
        <v>0</v>
      </c>
      <c r="BV27" s="16">
        <v>0</v>
      </c>
      <c r="BW27" s="16"/>
      <c r="BX27" s="16"/>
      <c r="BY27" s="16">
        <f t="shared" si="17"/>
        <v>0</v>
      </c>
      <c r="BZ27" s="16">
        <f t="shared" si="18"/>
        <v>0</v>
      </c>
      <c r="CA27" s="16">
        <v>0</v>
      </c>
      <c r="CB27" s="28">
        <f t="shared" si="19"/>
        <v>0</v>
      </c>
      <c r="CC27" s="16">
        <v>0</v>
      </c>
      <c r="CD27" s="16"/>
      <c r="CE27" s="16"/>
      <c r="CF27" s="16">
        <f t="shared" si="20"/>
        <v>0</v>
      </c>
      <c r="CG27" s="33">
        <f t="shared" si="21"/>
        <v>0</v>
      </c>
      <c r="CH27" s="16">
        <v>0</v>
      </c>
      <c r="CI27" s="16">
        <v>0</v>
      </c>
      <c r="CJ27" s="33">
        <f t="shared" si="22"/>
        <v>0</v>
      </c>
      <c r="CK27" s="39"/>
      <c r="CL27" s="40"/>
    </row>
    <row r="28" spans="1:90" s="15" customFormat="1" ht="13.2" customHeight="1" x14ac:dyDescent="0.3">
      <c r="A28" s="67">
        <v>14</v>
      </c>
      <c r="B28" s="68"/>
      <c r="C28" s="32">
        <v>5959</v>
      </c>
      <c r="D28" s="70" t="s">
        <v>136</v>
      </c>
      <c r="E28" s="16">
        <v>0</v>
      </c>
      <c r="F28" s="16">
        <v>0</v>
      </c>
      <c r="G28" s="16">
        <v>0</v>
      </c>
      <c r="H28" s="16">
        <v>0</v>
      </c>
      <c r="I28" s="16">
        <v>27000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f t="shared" si="1"/>
        <v>27000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f t="shared" si="2"/>
        <v>0</v>
      </c>
      <c r="AM28" s="16">
        <f t="shared" si="3"/>
        <v>0</v>
      </c>
      <c r="AN28" s="16">
        <f t="shared" si="4"/>
        <v>0</v>
      </c>
      <c r="AO28" s="16">
        <f t="shared" si="5"/>
        <v>0</v>
      </c>
      <c r="AP28" s="16">
        <v>0</v>
      </c>
      <c r="AQ28" s="16">
        <v>0</v>
      </c>
      <c r="AR28" s="16">
        <v>0</v>
      </c>
      <c r="AS28" s="16">
        <v>0</v>
      </c>
      <c r="AT28" s="16"/>
      <c r="AU28" s="16"/>
      <c r="AV28" s="16">
        <f t="shared" si="6"/>
        <v>0</v>
      </c>
      <c r="AW28" s="16">
        <f t="shared" si="7"/>
        <v>0</v>
      </c>
      <c r="AX28" s="16">
        <f t="shared" si="8"/>
        <v>0</v>
      </c>
      <c r="AY28" s="16">
        <f t="shared" si="9"/>
        <v>0</v>
      </c>
      <c r="AZ28" s="16">
        <f t="shared" si="10"/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f t="shared" si="11"/>
        <v>27000</v>
      </c>
      <c r="BK28" s="16"/>
      <c r="BL28" s="16"/>
      <c r="BM28" s="16">
        <f t="shared" si="12"/>
        <v>0</v>
      </c>
      <c r="BN28" s="16">
        <f t="shared" si="13"/>
        <v>0</v>
      </c>
      <c r="BO28" s="16">
        <f t="shared" si="14"/>
        <v>0</v>
      </c>
      <c r="BP28" s="16">
        <f t="shared" si="15"/>
        <v>0</v>
      </c>
      <c r="BQ28" s="16">
        <f t="shared" si="16"/>
        <v>0</v>
      </c>
      <c r="BR28" s="16">
        <v>0</v>
      </c>
      <c r="BS28" s="16">
        <v>0</v>
      </c>
      <c r="BT28" s="16">
        <v>0</v>
      </c>
      <c r="BU28" s="16">
        <v>0</v>
      </c>
      <c r="BV28" s="16">
        <v>0</v>
      </c>
      <c r="BW28" s="16"/>
      <c r="BX28" s="16"/>
      <c r="BY28" s="16">
        <f t="shared" si="17"/>
        <v>27000</v>
      </c>
      <c r="BZ28" s="16">
        <f t="shared" si="18"/>
        <v>0</v>
      </c>
      <c r="CA28" s="16">
        <v>0</v>
      </c>
      <c r="CB28" s="28">
        <f t="shared" si="19"/>
        <v>0</v>
      </c>
      <c r="CC28" s="16">
        <v>0</v>
      </c>
      <c r="CD28" s="16"/>
      <c r="CE28" s="16"/>
      <c r="CF28" s="16">
        <f t="shared" si="20"/>
        <v>0</v>
      </c>
      <c r="CG28" s="33">
        <f t="shared" si="21"/>
        <v>27000</v>
      </c>
      <c r="CH28" s="16">
        <v>0</v>
      </c>
      <c r="CI28" s="16">
        <v>0</v>
      </c>
      <c r="CJ28" s="33">
        <f t="shared" si="22"/>
        <v>27000</v>
      </c>
      <c r="CK28" s="39"/>
      <c r="CL28" s="40"/>
    </row>
    <row r="29" spans="1:90" s="15" customFormat="1" ht="13.2" customHeight="1" x14ac:dyDescent="0.3">
      <c r="A29" s="67">
        <v>15</v>
      </c>
      <c r="B29" s="68"/>
      <c r="C29" s="32">
        <v>6459</v>
      </c>
      <c r="D29" s="70" t="s">
        <v>137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f t="shared" si="1"/>
        <v>0</v>
      </c>
      <c r="T29" s="16">
        <v>50000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50000</v>
      </c>
      <c r="AK29" s="16">
        <v>0</v>
      </c>
      <c r="AL29" s="16">
        <f t="shared" si="2"/>
        <v>0</v>
      </c>
      <c r="AM29" s="16">
        <f t="shared" si="3"/>
        <v>0</v>
      </c>
      <c r="AN29" s="16">
        <f t="shared" si="4"/>
        <v>0</v>
      </c>
      <c r="AO29" s="16">
        <f t="shared" si="5"/>
        <v>0</v>
      </c>
      <c r="AP29" s="16">
        <v>0</v>
      </c>
      <c r="AQ29" s="16">
        <v>0</v>
      </c>
      <c r="AR29" s="16">
        <v>0</v>
      </c>
      <c r="AS29" s="16">
        <v>0</v>
      </c>
      <c r="AT29" s="16"/>
      <c r="AU29" s="16"/>
      <c r="AV29" s="16">
        <f t="shared" si="6"/>
        <v>0</v>
      </c>
      <c r="AW29" s="16">
        <f t="shared" si="7"/>
        <v>0</v>
      </c>
      <c r="AX29" s="16">
        <f t="shared" si="8"/>
        <v>0</v>
      </c>
      <c r="AY29" s="16">
        <f t="shared" si="9"/>
        <v>0</v>
      </c>
      <c r="AZ29" s="16">
        <f t="shared" si="10"/>
        <v>50000</v>
      </c>
      <c r="BA29" s="16">
        <v>0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0</v>
      </c>
      <c r="BI29" s="16">
        <v>0</v>
      </c>
      <c r="BJ29" s="16">
        <f t="shared" si="11"/>
        <v>-50000</v>
      </c>
      <c r="BK29" s="16"/>
      <c r="BL29" s="16"/>
      <c r="BM29" s="16">
        <f t="shared" si="12"/>
        <v>0</v>
      </c>
      <c r="BN29" s="16">
        <f t="shared" si="13"/>
        <v>0</v>
      </c>
      <c r="BO29" s="16">
        <f t="shared" si="14"/>
        <v>0</v>
      </c>
      <c r="BP29" s="16">
        <f t="shared" si="15"/>
        <v>0</v>
      </c>
      <c r="BQ29" s="16">
        <f t="shared" si="16"/>
        <v>0</v>
      </c>
      <c r="BR29" s="16">
        <v>0</v>
      </c>
      <c r="BS29" s="16">
        <v>0</v>
      </c>
      <c r="BT29" s="16">
        <v>0</v>
      </c>
      <c r="BU29" s="16">
        <v>0</v>
      </c>
      <c r="BV29" s="16">
        <v>0</v>
      </c>
      <c r="BW29" s="16"/>
      <c r="BX29" s="16"/>
      <c r="BY29" s="16">
        <f t="shared" si="17"/>
        <v>0</v>
      </c>
      <c r="BZ29" s="16">
        <f t="shared" si="18"/>
        <v>0</v>
      </c>
      <c r="CA29" s="16">
        <v>0</v>
      </c>
      <c r="CB29" s="28">
        <f t="shared" si="19"/>
        <v>0</v>
      </c>
      <c r="CC29" s="16">
        <v>0</v>
      </c>
      <c r="CD29" s="16"/>
      <c r="CE29" s="16"/>
      <c r="CF29" s="16">
        <f t="shared" si="20"/>
        <v>0</v>
      </c>
      <c r="CG29" s="33">
        <f t="shared" si="21"/>
        <v>0</v>
      </c>
      <c r="CH29" s="16">
        <v>0</v>
      </c>
      <c r="CI29" s="16">
        <v>0</v>
      </c>
      <c r="CJ29" s="33">
        <f t="shared" si="22"/>
        <v>0</v>
      </c>
      <c r="CK29" s="39"/>
      <c r="CL29" s="40"/>
    </row>
    <row r="30" spans="1:90" s="15" customFormat="1" ht="13.2" customHeight="1" x14ac:dyDescent="0.3">
      <c r="A30" s="67">
        <v>16</v>
      </c>
      <c r="B30" s="68"/>
      <c r="C30" s="32">
        <v>7030</v>
      </c>
      <c r="D30" s="70" t="s">
        <v>138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f t="shared" si="1"/>
        <v>0</v>
      </c>
      <c r="T30" s="16">
        <v>10009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10009</v>
      </c>
      <c r="AK30" s="16">
        <v>0</v>
      </c>
      <c r="AL30" s="16">
        <f t="shared" si="2"/>
        <v>0</v>
      </c>
      <c r="AM30" s="16">
        <f t="shared" si="3"/>
        <v>0</v>
      </c>
      <c r="AN30" s="16">
        <f t="shared" si="4"/>
        <v>0</v>
      </c>
      <c r="AO30" s="16">
        <f t="shared" si="5"/>
        <v>0</v>
      </c>
      <c r="AP30" s="16">
        <v>0</v>
      </c>
      <c r="AQ30" s="16">
        <v>0</v>
      </c>
      <c r="AR30" s="16">
        <v>0</v>
      </c>
      <c r="AS30" s="16">
        <v>0</v>
      </c>
      <c r="AT30" s="16"/>
      <c r="AU30" s="16"/>
      <c r="AV30" s="16">
        <f t="shared" si="6"/>
        <v>0</v>
      </c>
      <c r="AW30" s="16">
        <f t="shared" si="7"/>
        <v>0</v>
      </c>
      <c r="AX30" s="16">
        <f t="shared" si="8"/>
        <v>0</v>
      </c>
      <c r="AY30" s="16">
        <f t="shared" si="9"/>
        <v>0</v>
      </c>
      <c r="AZ30" s="16">
        <f t="shared" si="10"/>
        <v>10009</v>
      </c>
      <c r="BA30" s="16">
        <v>0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f t="shared" si="11"/>
        <v>-10009</v>
      </c>
      <c r="BK30" s="16"/>
      <c r="BL30" s="16"/>
      <c r="BM30" s="16">
        <f t="shared" si="12"/>
        <v>0</v>
      </c>
      <c r="BN30" s="16">
        <f t="shared" si="13"/>
        <v>0</v>
      </c>
      <c r="BO30" s="16">
        <f t="shared" si="14"/>
        <v>0</v>
      </c>
      <c r="BP30" s="16">
        <f t="shared" si="15"/>
        <v>0</v>
      </c>
      <c r="BQ30" s="16">
        <f t="shared" si="16"/>
        <v>0</v>
      </c>
      <c r="BR30" s="16">
        <v>0</v>
      </c>
      <c r="BS30" s="16">
        <v>0</v>
      </c>
      <c r="BT30" s="16">
        <v>0</v>
      </c>
      <c r="BU30" s="16">
        <v>0</v>
      </c>
      <c r="BV30" s="16">
        <v>0</v>
      </c>
      <c r="BW30" s="16"/>
      <c r="BX30" s="16"/>
      <c r="BY30" s="16">
        <f t="shared" si="17"/>
        <v>0</v>
      </c>
      <c r="BZ30" s="16">
        <f t="shared" si="18"/>
        <v>0</v>
      </c>
      <c r="CA30" s="16">
        <v>0</v>
      </c>
      <c r="CB30" s="28">
        <f t="shared" si="19"/>
        <v>0</v>
      </c>
      <c r="CC30" s="16">
        <v>0</v>
      </c>
      <c r="CD30" s="16"/>
      <c r="CE30" s="16"/>
      <c r="CF30" s="16">
        <f t="shared" si="20"/>
        <v>0</v>
      </c>
      <c r="CG30" s="33">
        <f t="shared" si="21"/>
        <v>0</v>
      </c>
      <c r="CH30" s="16">
        <v>0</v>
      </c>
      <c r="CI30" s="16">
        <v>0</v>
      </c>
      <c r="CJ30" s="33">
        <f t="shared" si="22"/>
        <v>0</v>
      </c>
      <c r="CK30" s="39"/>
      <c r="CL30" s="40"/>
    </row>
    <row r="31" spans="1:90" s="15" customFormat="1" ht="13.2" customHeight="1" x14ac:dyDescent="0.3">
      <c r="A31" s="67">
        <v>17</v>
      </c>
      <c r="B31" s="68"/>
      <c r="C31" s="32">
        <v>9221</v>
      </c>
      <c r="D31" s="70" t="s">
        <v>139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f t="shared" si="1"/>
        <v>0</v>
      </c>
      <c r="T31" s="16">
        <v>859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859</v>
      </c>
      <c r="AK31" s="16">
        <v>0</v>
      </c>
      <c r="AL31" s="16">
        <f t="shared" si="2"/>
        <v>0</v>
      </c>
      <c r="AM31" s="16">
        <f t="shared" si="3"/>
        <v>0</v>
      </c>
      <c r="AN31" s="16">
        <f t="shared" si="4"/>
        <v>0</v>
      </c>
      <c r="AO31" s="16">
        <f t="shared" si="5"/>
        <v>0</v>
      </c>
      <c r="AP31" s="16">
        <v>0</v>
      </c>
      <c r="AQ31" s="16">
        <v>0</v>
      </c>
      <c r="AR31" s="16">
        <v>0</v>
      </c>
      <c r="AS31" s="16">
        <v>0</v>
      </c>
      <c r="AT31" s="16"/>
      <c r="AU31" s="16"/>
      <c r="AV31" s="16">
        <f t="shared" si="6"/>
        <v>0</v>
      </c>
      <c r="AW31" s="16">
        <f t="shared" si="7"/>
        <v>0</v>
      </c>
      <c r="AX31" s="16">
        <f t="shared" si="8"/>
        <v>0</v>
      </c>
      <c r="AY31" s="16">
        <f t="shared" si="9"/>
        <v>0</v>
      </c>
      <c r="AZ31" s="16">
        <f t="shared" si="10"/>
        <v>859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0</v>
      </c>
      <c r="BI31" s="16">
        <v>0</v>
      </c>
      <c r="BJ31" s="16">
        <f t="shared" si="11"/>
        <v>-859</v>
      </c>
      <c r="BK31" s="16"/>
      <c r="BL31" s="16"/>
      <c r="BM31" s="16">
        <f t="shared" si="12"/>
        <v>0</v>
      </c>
      <c r="BN31" s="16">
        <f t="shared" si="13"/>
        <v>0</v>
      </c>
      <c r="BO31" s="16">
        <f t="shared" si="14"/>
        <v>0</v>
      </c>
      <c r="BP31" s="16">
        <f t="shared" si="15"/>
        <v>0</v>
      </c>
      <c r="BQ31" s="16">
        <f t="shared" si="16"/>
        <v>0</v>
      </c>
      <c r="BR31" s="16">
        <v>0</v>
      </c>
      <c r="BS31" s="16">
        <v>0</v>
      </c>
      <c r="BT31" s="16">
        <v>0</v>
      </c>
      <c r="BU31" s="16">
        <v>0</v>
      </c>
      <c r="BV31" s="16">
        <v>0</v>
      </c>
      <c r="BW31" s="16"/>
      <c r="BX31" s="16"/>
      <c r="BY31" s="16">
        <f t="shared" si="17"/>
        <v>0</v>
      </c>
      <c r="BZ31" s="16">
        <f t="shared" si="18"/>
        <v>0</v>
      </c>
      <c r="CA31" s="16">
        <v>0</v>
      </c>
      <c r="CB31" s="28">
        <f t="shared" si="19"/>
        <v>0</v>
      </c>
      <c r="CC31" s="16">
        <v>0</v>
      </c>
      <c r="CD31" s="16"/>
      <c r="CE31" s="16"/>
      <c r="CF31" s="16">
        <f t="shared" si="20"/>
        <v>0</v>
      </c>
      <c r="CG31" s="33">
        <f t="shared" si="21"/>
        <v>0</v>
      </c>
      <c r="CH31" s="16">
        <v>0</v>
      </c>
      <c r="CI31" s="16">
        <v>0</v>
      </c>
      <c r="CJ31" s="33">
        <f t="shared" si="22"/>
        <v>0</v>
      </c>
      <c r="CK31" s="39"/>
      <c r="CL31" s="40"/>
    </row>
    <row r="32" spans="1:90" s="15" customFormat="1" ht="13.2" customHeight="1" x14ac:dyDescent="0.3">
      <c r="A32" s="67">
        <v>18</v>
      </c>
      <c r="B32" s="68"/>
      <c r="C32" s="32">
        <v>9226</v>
      </c>
      <c r="D32" s="70" t="s">
        <v>140</v>
      </c>
      <c r="E32" s="16">
        <v>0</v>
      </c>
      <c r="F32" s="16">
        <v>0</v>
      </c>
      <c r="G32" s="16">
        <v>0</v>
      </c>
      <c r="H32" s="16">
        <v>0</v>
      </c>
      <c r="I32" s="16">
        <v>4170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f t="shared" si="1"/>
        <v>4170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f t="shared" si="2"/>
        <v>0</v>
      </c>
      <c r="AM32" s="16">
        <f t="shared" si="3"/>
        <v>0</v>
      </c>
      <c r="AN32" s="16">
        <f t="shared" si="4"/>
        <v>0</v>
      </c>
      <c r="AO32" s="16">
        <f t="shared" si="5"/>
        <v>0</v>
      </c>
      <c r="AP32" s="16">
        <v>0</v>
      </c>
      <c r="AQ32" s="16">
        <v>0</v>
      </c>
      <c r="AR32" s="16">
        <v>0</v>
      </c>
      <c r="AS32" s="16">
        <v>0</v>
      </c>
      <c r="AT32" s="16"/>
      <c r="AU32" s="16"/>
      <c r="AV32" s="16">
        <f t="shared" si="6"/>
        <v>0</v>
      </c>
      <c r="AW32" s="16">
        <f t="shared" si="7"/>
        <v>0</v>
      </c>
      <c r="AX32" s="16">
        <f t="shared" si="8"/>
        <v>0</v>
      </c>
      <c r="AY32" s="16">
        <f t="shared" si="9"/>
        <v>0</v>
      </c>
      <c r="AZ32" s="16">
        <f t="shared" si="10"/>
        <v>0</v>
      </c>
      <c r="BA32" s="16">
        <v>0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0</v>
      </c>
      <c r="BI32" s="16">
        <v>0</v>
      </c>
      <c r="BJ32" s="16">
        <f t="shared" si="11"/>
        <v>4170</v>
      </c>
      <c r="BK32" s="16"/>
      <c r="BL32" s="16"/>
      <c r="BM32" s="16">
        <f t="shared" si="12"/>
        <v>0</v>
      </c>
      <c r="BN32" s="16">
        <f t="shared" si="13"/>
        <v>0</v>
      </c>
      <c r="BO32" s="16">
        <f t="shared" si="14"/>
        <v>0</v>
      </c>
      <c r="BP32" s="16">
        <f t="shared" si="15"/>
        <v>0</v>
      </c>
      <c r="BQ32" s="16">
        <f t="shared" si="16"/>
        <v>0</v>
      </c>
      <c r="BR32" s="16">
        <v>0</v>
      </c>
      <c r="BS32" s="16">
        <v>0</v>
      </c>
      <c r="BT32" s="16">
        <v>0</v>
      </c>
      <c r="BU32" s="16">
        <v>0</v>
      </c>
      <c r="BV32" s="16">
        <v>0</v>
      </c>
      <c r="BW32" s="16"/>
      <c r="BX32" s="16"/>
      <c r="BY32" s="16">
        <f t="shared" si="17"/>
        <v>4170</v>
      </c>
      <c r="BZ32" s="16">
        <f t="shared" si="18"/>
        <v>0</v>
      </c>
      <c r="CA32" s="16">
        <v>0</v>
      </c>
      <c r="CB32" s="28">
        <f t="shared" si="19"/>
        <v>0</v>
      </c>
      <c r="CC32" s="16">
        <v>0</v>
      </c>
      <c r="CD32" s="16"/>
      <c r="CE32" s="16"/>
      <c r="CF32" s="16">
        <f t="shared" si="20"/>
        <v>0</v>
      </c>
      <c r="CG32" s="33">
        <f t="shared" si="21"/>
        <v>4170</v>
      </c>
      <c r="CH32" s="16">
        <v>0</v>
      </c>
      <c r="CI32" s="16">
        <v>0</v>
      </c>
      <c r="CJ32" s="33">
        <f t="shared" si="22"/>
        <v>4170</v>
      </c>
      <c r="CK32" s="39"/>
      <c r="CL32" s="40"/>
    </row>
    <row r="33" spans="1:90" s="15" customFormat="1" ht="12.6" customHeight="1" x14ac:dyDescent="0.3">
      <c r="A33" s="67">
        <v>19</v>
      </c>
      <c r="B33" s="68"/>
      <c r="C33" s="32">
        <v>9617</v>
      </c>
      <c r="D33" s="70" t="s">
        <v>141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f t="shared" si="1"/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f t="shared" si="2"/>
        <v>0</v>
      </c>
      <c r="AM33" s="16">
        <f t="shared" si="3"/>
        <v>0</v>
      </c>
      <c r="AN33" s="16">
        <f t="shared" si="4"/>
        <v>0</v>
      </c>
      <c r="AO33" s="16">
        <f t="shared" si="5"/>
        <v>0</v>
      </c>
      <c r="AP33" s="16">
        <v>0</v>
      </c>
      <c r="AQ33" s="16">
        <v>0</v>
      </c>
      <c r="AR33" s="16">
        <v>0</v>
      </c>
      <c r="AS33" s="16">
        <v>0</v>
      </c>
      <c r="AT33" s="16"/>
      <c r="AU33" s="16"/>
      <c r="AV33" s="16">
        <f t="shared" si="6"/>
        <v>0</v>
      </c>
      <c r="AW33" s="16">
        <f t="shared" si="7"/>
        <v>0</v>
      </c>
      <c r="AX33" s="16">
        <f t="shared" si="8"/>
        <v>0</v>
      </c>
      <c r="AY33" s="16">
        <f t="shared" si="9"/>
        <v>0</v>
      </c>
      <c r="AZ33" s="16">
        <f t="shared" si="10"/>
        <v>0</v>
      </c>
      <c r="BA33" s="16">
        <v>0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f t="shared" si="11"/>
        <v>0</v>
      </c>
      <c r="BK33" s="16"/>
      <c r="BL33" s="16"/>
      <c r="BM33" s="16">
        <f t="shared" si="12"/>
        <v>0</v>
      </c>
      <c r="BN33" s="16">
        <f t="shared" si="13"/>
        <v>0</v>
      </c>
      <c r="BO33" s="16">
        <f t="shared" si="14"/>
        <v>0</v>
      </c>
      <c r="BP33" s="16">
        <f t="shared" si="15"/>
        <v>0</v>
      </c>
      <c r="BQ33" s="16">
        <f t="shared" si="16"/>
        <v>0</v>
      </c>
      <c r="BR33" s="16">
        <v>0</v>
      </c>
      <c r="BS33" s="16">
        <v>0</v>
      </c>
      <c r="BT33" s="16">
        <v>0</v>
      </c>
      <c r="BU33" s="16">
        <v>0</v>
      </c>
      <c r="BV33" s="16">
        <v>0</v>
      </c>
      <c r="BW33" s="16"/>
      <c r="BX33" s="16"/>
      <c r="BY33" s="16">
        <f t="shared" si="17"/>
        <v>0</v>
      </c>
      <c r="BZ33" s="16">
        <f t="shared" si="18"/>
        <v>0</v>
      </c>
      <c r="CA33" s="16">
        <v>0</v>
      </c>
      <c r="CB33" s="28">
        <f t="shared" si="19"/>
        <v>0</v>
      </c>
      <c r="CC33" s="16">
        <v>0</v>
      </c>
      <c r="CD33" s="16"/>
      <c r="CE33" s="16"/>
      <c r="CF33" s="16">
        <f t="shared" si="20"/>
        <v>0</v>
      </c>
      <c r="CG33" s="33">
        <f t="shared" si="21"/>
        <v>0</v>
      </c>
      <c r="CH33" s="16">
        <v>0</v>
      </c>
      <c r="CI33" s="16">
        <v>0</v>
      </c>
      <c r="CJ33" s="33">
        <f t="shared" si="22"/>
        <v>0</v>
      </c>
      <c r="CK33" s="39"/>
      <c r="CL33" s="40"/>
    </row>
    <row r="34" spans="1:90" s="15" customFormat="1" ht="13.2" customHeight="1" x14ac:dyDescent="0.3">
      <c r="A34" s="67">
        <v>20</v>
      </c>
      <c r="B34" s="68"/>
      <c r="C34" s="32">
        <v>9778</v>
      </c>
      <c r="D34" s="70" t="s">
        <v>142</v>
      </c>
      <c r="E34" s="16">
        <v>0</v>
      </c>
      <c r="F34" s="16">
        <v>0</v>
      </c>
      <c r="G34" s="16">
        <v>0</v>
      </c>
      <c r="H34" s="16">
        <v>0</v>
      </c>
      <c r="I34" s="16">
        <v>8400.02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f t="shared" si="1"/>
        <v>8400.02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f t="shared" si="2"/>
        <v>0</v>
      </c>
      <c r="AM34" s="16">
        <f t="shared" si="3"/>
        <v>0</v>
      </c>
      <c r="AN34" s="16">
        <f t="shared" si="4"/>
        <v>0</v>
      </c>
      <c r="AO34" s="16">
        <f t="shared" si="5"/>
        <v>0</v>
      </c>
      <c r="AP34" s="16">
        <v>0</v>
      </c>
      <c r="AQ34" s="16">
        <v>0</v>
      </c>
      <c r="AR34" s="16">
        <v>0</v>
      </c>
      <c r="AS34" s="16">
        <v>0</v>
      </c>
      <c r="AT34" s="16"/>
      <c r="AU34" s="16"/>
      <c r="AV34" s="16">
        <f t="shared" si="6"/>
        <v>0</v>
      </c>
      <c r="AW34" s="16">
        <f t="shared" si="7"/>
        <v>0</v>
      </c>
      <c r="AX34" s="16">
        <f t="shared" si="8"/>
        <v>0</v>
      </c>
      <c r="AY34" s="16">
        <f t="shared" si="9"/>
        <v>0</v>
      </c>
      <c r="AZ34" s="16">
        <f t="shared" si="10"/>
        <v>0</v>
      </c>
      <c r="BA34" s="16">
        <v>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0</v>
      </c>
      <c r="BI34" s="16">
        <v>0</v>
      </c>
      <c r="BJ34" s="16">
        <f t="shared" si="11"/>
        <v>8400.02</v>
      </c>
      <c r="BK34" s="16"/>
      <c r="BL34" s="16"/>
      <c r="BM34" s="16">
        <f t="shared" si="12"/>
        <v>0</v>
      </c>
      <c r="BN34" s="16">
        <f t="shared" si="13"/>
        <v>0</v>
      </c>
      <c r="BO34" s="16">
        <f t="shared" si="14"/>
        <v>0</v>
      </c>
      <c r="BP34" s="16">
        <f t="shared" si="15"/>
        <v>0</v>
      </c>
      <c r="BQ34" s="16">
        <f t="shared" si="16"/>
        <v>0</v>
      </c>
      <c r="BR34" s="16">
        <v>0</v>
      </c>
      <c r="BS34" s="16">
        <v>0</v>
      </c>
      <c r="BT34" s="16">
        <v>0</v>
      </c>
      <c r="BU34" s="16">
        <v>0</v>
      </c>
      <c r="BV34" s="16">
        <v>0</v>
      </c>
      <c r="BW34" s="16"/>
      <c r="BX34" s="16"/>
      <c r="BY34" s="16">
        <f t="shared" si="17"/>
        <v>8400.02</v>
      </c>
      <c r="BZ34" s="16">
        <f t="shared" si="18"/>
        <v>0</v>
      </c>
      <c r="CA34" s="16">
        <v>0</v>
      </c>
      <c r="CB34" s="28">
        <f t="shared" si="19"/>
        <v>0</v>
      </c>
      <c r="CC34" s="16">
        <v>0</v>
      </c>
      <c r="CD34" s="16"/>
      <c r="CE34" s="16"/>
      <c r="CF34" s="16">
        <f t="shared" si="20"/>
        <v>0</v>
      </c>
      <c r="CG34" s="33">
        <f t="shared" si="21"/>
        <v>8400.02</v>
      </c>
      <c r="CH34" s="16">
        <v>0</v>
      </c>
      <c r="CI34" s="16">
        <v>0</v>
      </c>
      <c r="CJ34" s="33">
        <f t="shared" si="22"/>
        <v>8400.02</v>
      </c>
      <c r="CK34" s="39"/>
      <c r="CL34" s="40"/>
    </row>
    <row r="35" spans="1:90" s="15" customFormat="1" ht="13.2" customHeight="1" x14ac:dyDescent="0.3">
      <c r="A35" s="67">
        <v>21</v>
      </c>
      <c r="B35" s="68"/>
      <c r="C35" s="32">
        <v>10490</v>
      </c>
      <c r="D35" s="70" t="s">
        <v>143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f t="shared" si="1"/>
        <v>0</v>
      </c>
      <c r="T35" s="16">
        <v>150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150</v>
      </c>
      <c r="AK35" s="16">
        <v>0</v>
      </c>
      <c r="AL35" s="16">
        <f t="shared" si="2"/>
        <v>0</v>
      </c>
      <c r="AM35" s="16">
        <f t="shared" si="3"/>
        <v>0</v>
      </c>
      <c r="AN35" s="16">
        <f t="shared" si="4"/>
        <v>0</v>
      </c>
      <c r="AO35" s="16">
        <f t="shared" si="5"/>
        <v>0</v>
      </c>
      <c r="AP35" s="16">
        <v>0</v>
      </c>
      <c r="AQ35" s="16">
        <v>0</v>
      </c>
      <c r="AR35" s="16">
        <v>0</v>
      </c>
      <c r="AS35" s="16">
        <v>0</v>
      </c>
      <c r="AT35" s="16"/>
      <c r="AU35" s="16"/>
      <c r="AV35" s="16">
        <f t="shared" si="6"/>
        <v>0</v>
      </c>
      <c r="AW35" s="16">
        <f t="shared" si="7"/>
        <v>0</v>
      </c>
      <c r="AX35" s="16">
        <f t="shared" si="8"/>
        <v>0</v>
      </c>
      <c r="AY35" s="16">
        <f t="shared" si="9"/>
        <v>0</v>
      </c>
      <c r="AZ35" s="16">
        <f t="shared" si="10"/>
        <v>150</v>
      </c>
      <c r="BA35" s="16">
        <v>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f t="shared" si="11"/>
        <v>-150</v>
      </c>
      <c r="BK35" s="16"/>
      <c r="BL35" s="16"/>
      <c r="BM35" s="16">
        <f t="shared" si="12"/>
        <v>0</v>
      </c>
      <c r="BN35" s="16">
        <f t="shared" si="13"/>
        <v>0</v>
      </c>
      <c r="BO35" s="16">
        <f t="shared" si="14"/>
        <v>0</v>
      </c>
      <c r="BP35" s="16">
        <f t="shared" si="15"/>
        <v>0</v>
      </c>
      <c r="BQ35" s="16">
        <f t="shared" si="16"/>
        <v>0</v>
      </c>
      <c r="BR35" s="16">
        <v>0</v>
      </c>
      <c r="BS35" s="16">
        <v>0</v>
      </c>
      <c r="BT35" s="16">
        <v>0</v>
      </c>
      <c r="BU35" s="16">
        <v>0</v>
      </c>
      <c r="BV35" s="16">
        <v>0</v>
      </c>
      <c r="BW35" s="16"/>
      <c r="BX35" s="16"/>
      <c r="BY35" s="16">
        <f t="shared" si="17"/>
        <v>0</v>
      </c>
      <c r="BZ35" s="16">
        <f t="shared" si="18"/>
        <v>0</v>
      </c>
      <c r="CA35" s="16">
        <v>0</v>
      </c>
      <c r="CB35" s="28">
        <f t="shared" si="19"/>
        <v>0</v>
      </c>
      <c r="CC35" s="16">
        <v>0</v>
      </c>
      <c r="CD35" s="16"/>
      <c r="CE35" s="16"/>
      <c r="CF35" s="16">
        <f t="shared" si="20"/>
        <v>0</v>
      </c>
      <c r="CG35" s="33">
        <f t="shared" si="21"/>
        <v>0</v>
      </c>
      <c r="CH35" s="16">
        <v>0</v>
      </c>
      <c r="CI35" s="16">
        <v>0</v>
      </c>
      <c r="CJ35" s="33">
        <f t="shared" si="22"/>
        <v>0</v>
      </c>
      <c r="CK35" s="39"/>
      <c r="CL35" s="40"/>
    </row>
    <row r="36" spans="1:90" s="15" customFormat="1" ht="13.2" customHeight="1" x14ac:dyDescent="0.3">
      <c r="A36" s="67">
        <v>22</v>
      </c>
      <c r="B36" s="68"/>
      <c r="C36" s="32">
        <v>10711</v>
      </c>
      <c r="D36" s="70" t="s">
        <v>144</v>
      </c>
      <c r="E36" s="16">
        <v>0</v>
      </c>
      <c r="F36" s="16">
        <v>0</v>
      </c>
      <c r="G36" s="16">
        <v>0</v>
      </c>
      <c r="H36" s="16">
        <v>0</v>
      </c>
      <c r="I36" s="16">
        <v>54000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f t="shared" si="1"/>
        <v>54000</v>
      </c>
      <c r="T36" s="16">
        <v>9000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f t="shared" si="2"/>
        <v>0</v>
      </c>
      <c r="AM36" s="16">
        <f t="shared" si="3"/>
        <v>0</v>
      </c>
      <c r="AN36" s="16">
        <f t="shared" si="4"/>
        <v>0</v>
      </c>
      <c r="AO36" s="16">
        <f t="shared" si="5"/>
        <v>0</v>
      </c>
      <c r="AP36" s="16">
        <v>0</v>
      </c>
      <c r="AQ36" s="16">
        <v>0</v>
      </c>
      <c r="AR36" s="16">
        <v>0</v>
      </c>
      <c r="AS36" s="16">
        <v>0</v>
      </c>
      <c r="AT36" s="16"/>
      <c r="AU36" s="16"/>
      <c r="AV36" s="16">
        <f t="shared" si="6"/>
        <v>0</v>
      </c>
      <c r="AW36" s="16">
        <f t="shared" si="7"/>
        <v>0</v>
      </c>
      <c r="AX36" s="16">
        <f t="shared" si="8"/>
        <v>0</v>
      </c>
      <c r="AY36" s="16">
        <f t="shared" si="9"/>
        <v>0</v>
      </c>
      <c r="AZ36" s="16">
        <f t="shared" si="10"/>
        <v>0</v>
      </c>
      <c r="BA36" s="16">
        <v>0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0</v>
      </c>
      <c r="BI36" s="16">
        <v>0</v>
      </c>
      <c r="BJ36" s="16">
        <f t="shared" si="11"/>
        <v>54000</v>
      </c>
      <c r="BK36" s="16"/>
      <c r="BL36" s="16"/>
      <c r="BM36" s="16">
        <f t="shared" si="12"/>
        <v>0</v>
      </c>
      <c r="BN36" s="16">
        <f t="shared" si="13"/>
        <v>0</v>
      </c>
      <c r="BO36" s="16">
        <f t="shared" si="14"/>
        <v>0</v>
      </c>
      <c r="BP36" s="16">
        <f t="shared" si="15"/>
        <v>0</v>
      </c>
      <c r="BQ36" s="16">
        <f t="shared" si="16"/>
        <v>0</v>
      </c>
      <c r="BR36" s="16">
        <v>0</v>
      </c>
      <c r="BS36" s="16">
        <v>0</v>
      </c>
      <c r="BT36" s="16">
        <v>0</v>
      </c>
      <c r="BU36" s="16">
        <v>0</v>
      </c>
      <c r="BV36" s="16">
        <v>0</v>
      </c>
      <c r="BW36" s="16"/>
      <c r="BX36" s="16"/>
      <c r="BY36" s="16">
        <f t="shared" si="17"/>
        <v>54000</v>
      </c>
      <c r="BZ36" s="16">
        <f t="shared" si="18"/>
        <v>9000</v>
      </c>
      <c r="CA36" s="16">
        <v>0</v>
      </c>
      <c r="CB36" s="28">
        <f t="shared" si="19"/>
        <v>0</v>
      </c>
      <c r="CC36" s="16">
        <v>0</v>
      </c>
      <c r="CD36" s="16"/>
      <c r="CE36" s="16"/>
      <c r="CF36" s="16">
        <f t="shared" si="20"/>
        <v>9000</v>
      </c>
      <c r="CG36" s="33">
        <f t="shared" si="21"/>
        <v>63000</v>
      </c>
      <c r="CH36" s="16">
        <v>0</v>
      </c>
      <c r="CI36" s="16">
        <v>0</v>
      </c>
      <c r="CJ36" s="33">
        <f t="shared" si="22"/>
        <v>63000</v>
      </c>
      <c r="CK36" s="39"/>
      <c r="CL36" s="40"/>
    </row>
    <row r="37" spans="1:90" s="15" customFormat="1" ht="13.2" customHeight="1" x14ac:dyDescent="0.3">
      <c r="A37" s="67">
        <v>23</v>
      </c>
      <c r="B37" s="68"/>
      <c r="C37" s="32">
        <v>10870</v>
      </c>
      <c r="D37" s="70" t="s">
        <v>145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f t="shared" si="1"/>
        <v>0</v>
      </c>
      <c r="T37" s="16">
        <v>5600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5600</v>
      </c>
      <c r="AK37" s="16">
        <v>0</v>
      </c>
      <c r="AL37" s="16">
        <f t="shared" si="2"/>
        <v>0</v>
      </c>
      <c r="AM37" s="16">
        <f t="shared" si="3"/>
        <v>0</v>
      </c>
      <c r="AN37" s="16">
        <f t="shared" si="4"/>
        <v>0</v>
      </c>
      <c r="AO37" s="16">
        <f t="shared" si="5"/>
        <v>0</v>
      </c>
      <c r="AP37" s="16">
        <v>0</v>
      </c>
      <c r="AQ37" s="16">
        <v>0</v>
      </c>
      <c r="AR37" s="16">
        <v>0</v>
      </c>
      <c r="AS37" s="16">
        <v>0</v>
      </c>
      <c r="AT37" s="16"/>
      <c r="AU37" s="16"/>
      <c r="AV37" s="16">
        <f t="shared" si="6"/>
        <v>0</v>
      </c>
      <c r="AW37" s="16">
        <f t="shared" si="7"/>
        <v>0</v>
      </c>
      <c r="AX37" s="16">
        <f t="shared" si="8"/>
        <v>0</v>
      </c>
      <c r="AY37" s="16">
        <f t="shared" si="9"/>
        <v>0</v>
      </c>
      <c r="AZ37" s="16">
        <f t="shared" si="10"/>
        <v>5600</v>
      </c>
      <c r="BA37" s="16">
        <v>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0</v>
      </c>
      <c r="BI37" s="16">
        <v>0</v>
      </c>
      <c r="BJ37" s="16">
        <f t="shared" si="11"/>
        <v>-5600</v>
      </c>
      <c r="BK37" s="16"/>
      <c r="BL37" s="16"/>
      <c r="BM37" s="16">
        <f t="shared" si="12"/>
        <v>0</v>
      </c>
      <c r="BN37" s="16">
        <f t="shared" si="13"/>
        <v>0</v>
      </c>
      <c r="BO37" s="16">
        <f t="shared" si="14"/>
        <v>0</v>
      </c>
      <c r="BP37" s="16">
        <f t="shared" si="15"/>
        <v>0</v>
      </c>
      <c r="BQ37" s="16">
        <f t="shared" si="16"/>
        <v>0</v>
      </c>
      <c r="BR37" s="16">
        <v>0</v>
      </c>
      <c r="BS37" s="16">
        <v>0</v>
      </c>
      <c r="BT37" s="16">
        <v>0</v>
      </c>
      <c r="BU37" s="16">
        <v>0</v>
      </c>
      <c r="BV37" s="16">
        <v>0</v>
      </c>
      <c r="BW37" s="16"/>
      <c r="BX37" s="16"/>
      <c r="BY37" s="16">
        <f t="shared" si="17"/>
        <v>0</v>
      </c>
      <c r="BZ37" s="16">
        <f t="shared" si="18"/>
        <v>0</v>
      </c>
      <c r="CA37" s="16">
        <v>0</v>
      </c>
      <c r="CB37" s="28">
        <f t="shared" si="19"/>
        <v>0</v>
      </c>
      <c r="CC37" s="16">
        <v>0</v>
      </c>
      <c r="CD37" s="16"/>
      <c r="CE37" s="16"/>
      <c r="CF37" s="16">
        <f t="shared" si="20"/>
        <v>0</v>
      </c>
      <c r="CG37" s="33">
        <f t="shared" si="21"/>
        <v>0</v>
      </c>
      <c r="CH37" s="16">
        <v>0</v>
      </c>
      <c r="CI37" s="16">
        <v>0</v>
      </c>
      <c r="CJ37" s="33">
        <f t="shared" si="22"/>
        <v>0</v>
      </c>
      <c r="CK37" s="39"/>
      <c r="CL37" s="40"/>
    </row>
    <row r="38" spans="1:90" s="15" customFormat="1" ht="13.2" customHeight="1" x14ac:dyDescent="0.3">
      <c r="A38" s="67">
        <v>24</v>
      </c>
      <c r="B38" s="68"/>
      <c r="C38" s="32">
        <v>10910</v>
      </c>
      <c r="D38" s="70" t="s">
        <v>146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f t="shared" si="1"/>
        <v>0</v>
      </c>
      <c r="T38" s="16">
        <v>600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600</v>
      </c>
      <c r="AK38" s="16">
        <v>0</v>
      </c>
      <c r="AL38" s="16">
        <f t="shared" si="2"/>
        <v>0</v>
      </c>
      <c r="AM38" s="16">
        <f t="shared" si="3"/>
        <v>0</v>
      </c>
      <c r="AN38" s="16">
        <f t="shared" si="4"/>
        <v>0</v>
      </c>
      <c r="AO38" s="16">
        <f t="shared" si="5"/>
        <v>0</v>
      </c>
      <c r="AP38" s="16">
        <v>0</v>
      </c>
      <c r="AQ38" s="16">
        <v>0</v>
      </c>
      <c r="AR38" s="16">
        <v>0</v>
      </c>
      <c r="AS38" s="16">
        <v>0</v>
      </c>
      <c r="AT38" s="16"/>
      <c r="AU38" s="16"/>
      <c r="AV38" s="16">
        <f t="shared" si="6"/>
        <v>0</v>
      </c>
      <c r="AW38" s="16">
        <f t="shared" si="7"/>
        <v>0</v>
      </c>
      <c r="AX38" s="16">
        <f t="shared" si="8"/>
        <v>0</v>
      </c>
      <c r="AY38" s="16">
        <f t="shared" si="9"/>
        <v>0</v>
      </c>
      <c r="AZ38" s="16">
        <f t="shared" si="10"/>
        <v>600</v>
      </c>
      <c r="BA38" s="16">
        <v>0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f t="shared" si="11"/>
        <v>-600</v>
      </c>
      <c r="BK38" s="16"/>
      <c r="BL38" s="16"/>
      <c r="BM38" s="16">
        <f t="shared" si="12"/>
        <v>0</v>
      </c>
      <c r="BN38" s="16">
        <f t="shared" si="13"/>
        <v>0</v>
      </c>
      <c r="BO38" s="16">
        <f t="shared" si="14"/>
        <v>0</v>
      </c>
      <c r="BP38" s="16">
        <f t="shared" si="15"/>
        <v>0</v>
      </c>
      <c r="BQ38" s="16">
        <f t="shared" si="16"/>
        <v>0</v>
      </c>
      <c r="BR38" s="16">
        <v>0</v>
      </c>
      <c r="BS38" s="16">
        <v>0</v>
      </c>
      <c r="BT38" s="16">
        <v>0</v>
      </c>
      <c r="BU38" s="16">
        <v>0</v>
      </c>
      <c r="BV38" s="16">
        <v>0</v>
      </c>
      <c r="BW38" s="16"/>
      <c r="BX38" s="16"/>
      <c r="BY38" s="16">
        <f t="shared" si="17"/>
        <v>0</v>
      </c>
      <c r="BZ38" s="16">
        <f t="shared" si="18"/>
        <v>0</v>
      </c>
      <c r="CA38" s="16">
        <v>0</v>
      </c>
      <c r="CB38" s="28">
        <f t="shared" si="19"/>
        <v>0</v>
      </c>
      <c r="CC38" s="16">
        <v>0</v>
      </c>
      <c r="CD38" s="16"/>
      <c r="CE38" s="16"/>
      <c r="CF38" s="16">
        <f t="shared" si="20"/>
        <v>0</v>
      </c>
      <c r="CG38" s="33">
        <f t="shared" si="21"/>
        <v>0</v>
      </c>
      <c r="CH38" s="16">
        <v>0</v>
      </c>
      <c r="CI38" s="16">
        <v>0</v>
      </c>
      <c r="CJ38" s="33">
        <f t="shared" si="22"/>
        <v>0</v>
      </c>
      <c r="CK38" s="39"/>
      <c r="CL38" s="40"/>
    </row>
    <row r="39" spans="1:90" s="15" customFormat="1" ht="13.2" customHeight="1" x14ac:dyDescent="0.3">
      <c r="A39" s="67">
        <v>25</v>
      </c>
      <c r="B39" s="68"/>
      <c r="C39" s="32">
        <v>10955</v>
      </c>
      <c r="D39" s="70" t="s">
        <v>147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f t="shared" si="1"/>
        <v>0</v>
      </c>
      <c r="T39" s="16">
        <v>5220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5220</v>
      </c>
      <c r="AK39" s="16">
        <v>0</v>
      </c>
      <c r="AL39" s="16">
        <f t="shared" si="2"/>
        <v>0</v>
      </c>
      <c r="AM39" s="16">
        <f t="shared" si="3"/>
        <v>0</v>
      </c>
      <c r="AN39" s="16">
        <f t="shared" si="4"/>
        <v>0</v>
      </c>
      <c r="AO39" s="16">
        <f t="shared" si="5"/>
        <v>0</v>
      </c>
      <c r="AP39" s="16">
        <v>0</v>
      </c>
      <c r="AQ39" s="16">
        <v>0</v>
      </c>
      <c r="AR39" s="16">
        <v>0</v>
      </c>
      <c r="AS39" s="16">
        <v>0</v>
      </c>
      <c r="AT39" s="16"/>
      <c r="AU39" s="16"/>
      <c r="AV39" s="16">
        <f t="shared" si="6"/>
        <v>0</v>
      </c>
      <c r="AW39" s="16">
        <f t="shared" si="7"/>
        <v>0</v>
      </c>
      <c r="AX39" s="16">
        <f t="shared" si="8"/>
        <v>0</v>
      </c>
      <c r="AY39" s="16">
        <f t="shared" si="9"/>
        <v>0</v>
      </c>
      <c r="AZ39" s="16">
        <f t="shared" si="10"/>
        <v>5220</v>
      </c>
      <c r="BA39" s="16">
        <v>0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0</v>
      </c>
      <c r="BI39" s="16">
        <v>0</v>
      </c>
      <c r="BJ39" s="16">
        <f t="shared" si="11"/>
        <v>-5220</v>
      </c>
      <c r="BK39" s="16"/>
      <c r="BL39" s="16"/>
      <c r="BM39" s="16">
        <f t="shared" si="12"/>
        <v>0</v>
      </c>
      <c r="BN39" s="16">
        <f t="shared" si="13"/>
        <v>0</v>
      </c>
      <c r="BO39" s="16">
        <f t="shared" si="14"/>
        <v>0</v>
      </c>
      <c r="BP39" s="16">
        <f t="shared" si="15"/>
        <v>0</v>
      </c>
      <c r="BQ39" s="16">
        <f t="shared" si="16"/>
        <v>0</v>
      </c>
      <c r="BR39" s="16">
        <v>0</v>
      </c>
      <c r="BS39" s="16">
        <v>0</v>
      </c>
      <c r="BT39" s="16">
        <v>0</v>
      </c>
      <c r="BU39" s="16">
        <v>0</v>
      </c>
      <c r="BV39" s="16">
        <v>0</v>
      </c>
      <c r="BW39" s="16"/>
      <c r="BX39" s="16"/>
      <c r="BY39" s="16">
        <f t="shared" si="17"/>
        <v>0</v>
      </c>
      <c r="BZ39" s="16">
        <f t="shared" si="18"/>
        <v>0</v>
      </c>
      <c r="CA39" s="16">
        <v>0</v>
      </c>
      <c r="CB39" s="28">
        <f t="shared" si="19"/>
        <v>0</v>
      </c>
      <c r="CC39" s="16">
        <v>0</v>
      </c>
      <c r="CD39" s="16"/>
      <c r="CE39" s="16"/>
      <c r="CF39" s="16">
        <f t="shared" si="20"/>
        <v>0</v>
      </c>
      <c r="CG39" s="33">
        <f t="shared" si="21"/>
        <v>0</v>
      </c>
      <c r="CH39" s="16">
        <v>0</v>
      </c>
      <c r="CI39" s="16">
        <v>0</v>
      </c>
      <c r="CJ39" s="33">
        <f t="shared" si="22"/>
        <v>0</v>
      </c>
      <c r="CK39" s="39"/>
      <c r="CL39" s="40"/>
    </row>
    <row r="40" spans="1:90" s="15" customFormat="1" ht="13.2" customHeight="1" x14ac:dyDescent="0.3">
      <c r="A40" s="67">
        <v>26</v>
      </c>
      <c r="B40" s="68"/>
      <c r="C40" s="32">
        <v>11007</v>
      </c>
      <c r="D40" s="70" t="s">
        <v>148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f t="shared" si="1"/>
        <v>0</v>
      </c>
      <c r="T40" s="16">
        <v>788.8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f t="shared" si="2"/>
        <v>0</v>
      </c>
      <c r="AM40" s="16">
        <f t="shared" si="3"/>
        <v>0</v>
      </c>
      <c r="AN40" s="16">
        <f t="shared" si="4"/>
        <v>0</v>
      </c>
      <c r="AO40" s="16">
        <f t="shared" si="5"/>
        <v>0</v>
      </c>
      <c r="AP40" s="16">
        <v>0</v>
      </c>
      <c r="AQ40" s="16">
        <v>0</v>
      </c>
      <c r="AR40" s="16">
        <v>0</v>
      </c>
      <c r="AS40" s="16">
        <v>0</v>
      </c>
      <c r="AT40" s="16"/>
      <c r="AU40" s="16"/>
      <c r="AV40" s="16">
        <f t="shared" si="6"/>
        <v>0</v>
      </c>
      <c r="AW40" s="16">
        <f t="shared" si="7"/>
        <v>0</v>
      </c>
      <c r="AX40" s="16">
        <f t="shared" si="8"/>
        <v>0</v>
      </c>
      <c r="AY40" s="16">
        <f t="shared" si="9"/>
        <v>0</v>
      </c>
      <c r="AZ40" s="16">
        <f t="shared" si="10"/>
        <v>0</v>
      </c>
      <c r="BA40" s="16">
        <v>0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0</v>
      </c>
      <c r="BI40" s="16">
        <v>0</v>
      </c>
      <c r="BJ40" s="16">
        <f t="shared" si="11"/>
        <v>0</v>
      </c>
      <c r="BK40" s="16"/>
      <c r="BL40" s="16"/>
      <c r="BM40" s="16">
        <f t="shared" si="12"/>
        <v>0</v>
      </c>
      <c r="BN40" s="16">
        <f t="shared" si="13"/>
        <v>0</v>
      </c>
      <c r="BO40" s="16">
        <f t="shared" si="14"/>
        <v>0</v>
      </c>
      <c r="BP40" s="16">
        <f t="shared" si="15"/>
        <v>0</v>
      </c>
      <c r="BQ40" s="16">
        <f t="shared" si="16"/>
        <v>0</v>
      </c>
      <c r="BR40" s="16">
        <v>0</v>
      </c>
      <c r="BS40" s="16">
        <v>0</v>
      </c>
      <c r="BT40" s="16">
        <v>0</v>
      </c>
      <c r="BU40" s="16">
        <v>0</v>
      </c>
      <c r="BV40" s="16">
        <v>0</v>
      </c>
      <c r="BW40" s="16"/>
      <c r="BX40" s="16"/>
      <c r="BY40" s="16">
        <f t="shared" si="17"/>
        <v>0</v>
      </c>
      <c r="BZ40" s="16">
        <f t="shared" si="18"/>
        <v>788.8</v>
      </c>
      <c r="CA40" s="16">
        <v>0</v>
      </c>
      <c r="CB40" s="28">
        <f t="shared" si="19"/>
        <v>0</v>
      </c>
      <c r="CC40" s="16">
        <v>0</v>
      </c>
      <c r="CD40" s="16"/>
      <c r="CE40" s="16"/>
      <c r="CF40" s="16">
        <f t="shared" si="20"/>
        <v>788.8</v>
      </c>
      <c r="CG40" s="33">
        <f t="shared" si="21"/>
        <v>788.8</v>
      </c>
      <c r="CH40" s="16">
        <v>0</v>
      </c>
      <c r="CI40" s="16">
        <v>0</v>
      </c>
      <c r="CJ40" s="33">
        <f t="shared" si="22"/>
        <v>788.8</v>
      </c>
      <c r="CK40" s="39"/>
      <c r="CL40" s="40"/>
    </row>
    <row r="41" spans="1:90" s="15" customFormat="1" ht="13.2" customHeight="1" x14ac:dyDescent="0.3">
      <c r="A41" s="67">
        <v>27</v>
      </c>
      <c r="B41" s="68"/>
      <c r="C41" s="32">
        <v>11264</v>
      </c>
      <c r="D41" s="70" t="s">
        <v>149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f t="shared" si="1"/>
        <v>0</v>
      </c>
      <c r="T41" s="16">
        <v>27957.91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27957.91</v>
      </c>
      <c r="AK41" s="16">
        <v>0</v>
      </c>
      <c r="AL41" s="16">
        <f t="shared" si="2"/>
        <v>0</v>
      </c>
      <c r="AM41" s="16">
        <f t="shared" si="3"/>
        <v>0</v>
      </c>
      <c r="AN41" s="16">
        <f t="shared" si="4"/>
        <v>0</v>
      </c>
      <c r="AO41" s="16">
        <f t="shared" si="5"/>
        <v>0</v>
      </c>
      <c r="AP41" s="16">
        <v>0</v>
      </c>
      <c r="AQ41" s="16">
        <v>0</v>
      </c>
      <c r="AR41" s="16">
        <v>0</v>
      </c>
      <c r="AS41" s="16">
        <v>0</v>
      </c>
      <c r="AT41" s="16"/>
      <c r="AU41" s="16"/>
      <c r="AV41" s="16">
        <f t="shared" si="6"/>
        <v>0</v>
      </c>
      <c r="AW41" s="16">
        <f t="shared" si="7"/>
        <v>0</v>
      </c>
      <c r="AX41" s="16">
        <f t="shared" si="8"/>
        <v>0</v>
      </c>
      <c r="AY41" s="16">
        <f t="shared" si="9"/>
        <v>0</v>
      </c>
      <c r="AZ41" s="16">
        <f t="shared" si="10"/>
        <v>27957.91</v>
      </c>
      <c r="BA41" s="16">
        <v>0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f t="shared" si="11"/>
        <v>-27957.91</v>
      </c>
      <c r="BK41" s="16"/>
      <c r="BL41" s="16"/>
      <c r="BM41" s="16">
        <f t="shared" si="12"/>
        <v>0</v>
      </c>
      <c r="BN41" s="16">
        <f t="shared" si="13"/>
        <v>0</v>
      </c>
      <c r="BO41" s="16">
        <f t="shared" si="14"/>
        <v>0</v>
      </c>
      <c r="BP41" s="16">
        <f t="shared" si="15"/>
        <v>0</v>
      </c>
      <c r="BQ41" s="16">
        <f t="shared" si="16"/>
        <v>0</v>
      </c>
      <c r="BR41" s="16">
        <v>0</v>
      </c>
      <c r="BS41" s="16">
        <v>0</v>
      </c>
      <c r="BT41" s="16">
        <v>0</v>
      </c>
      <c r="BU41" s="16">
        <v>0</v>
      </c>
      <c r="BV41" s="16">
        <v>0</v>
      </c>
      <c r="BW41" s="16"/>
      <c r="BX41" s="16"/>
      <c r="BY41" s="16">
        <f t="shared" si="17"/>
        <v>0</v>
      </c>
      <c r="BZ41" s="16">
        <f t="shared" si="18"/>
        <v>0</v>
      </c>
      <c r="CA41" s="16">
        <v>0</v>
      </c>
      <c r="CB41" s="28">
        <f t="shared" si="19"/>
        <v>0</v>
      </c>
      <c r="CC41" s="16">
        <v>0</v>
      </c>
      <c r="CD41" s="16"/>
      <c r="CE41" s="16"/>
      <c r="CF41" s="16">
        <f t="shared" si="20"/>
        <v>0</v>
      </c>
      <c r="CG41" s="33">
        <f t="shared" si="21"/>
        <v>0</v>
      </c>
      <c r="CH41" s="16">
        <v>0</v>
      </c>
      <c r="CI41" s="16">
        <v>0</v>
      </c>
      <c r="CJ41" s="33">
        <f t="shared" si="22"/>
        <v>0</v>
      </c>
      <c r="CK41" s="39"/>
      <c r="CL41" s="40"/>
    </row>
    <row r="42" spans="1:90" s="15" customFormat="1" ht="13.2" customHeight="1" x14ac:dyDescent="0.3">
      <c r="A42" s="67">
        <v>28</v>
      </c>
      <c r="B42" s="68"/>
      <c r="C42" s="32">
        <v>11276</v>
      </c>
      <c r="D42" s="70" t="s">
        <v>150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f t="shared" si="1"/>
        <v>0</v>
      </c>
      <c r="T42" s="16">
        <v>4999.92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v>0</v>
      </c>
      <c r="AF42" s="16">
        <v>0</v>
      </c>
      <c r="AG42" s="16">
        <v>0</v>
      </c>
      <c r="AH42" s="16">
        <v>0</v>
      </c>
      <c r="AI42" s="16">
        <v>0</v>
      </c>
      <c r="AJ42" s="16">
        <v>4999.92</v>
      </c>
      <c r="AK42" s="16">
        <v>0</v>
      </c>
      <c r="AL42" s="16">
        <f t="shared" si="2"/>
        <v>0</v>
      </c>
      <c r="AM42" s="16">
        <f t="shared" si="3"/>
        <v>0</v>
      </c>
      <c r="AN42" s="16">
        <f t="shared" si="4"/>
        <v>0</v>
      </c>
      <c r="AO42" s="16">
        <f t="shared" si="5"/>
        <v>0</v>
      </c>
      <c r="AP42" s="16">
        <v>0</v>
      </c>
      <c r="AQ42" s="16">
        <v>0</v>
      </c>
      <c r="AR42" s="16">
        <v>0</v>
      </c>
      <c r="AS42" s="16">
        <v>0</v>
      </c>
      <c r="AT42" s="16"/>
      <c r="AU42" s="16"/>
      <c r="AV42" s="16">
        <f t="shared" si="6"/>
        <v>0</v>
      </c>
      <c r="AW42" s="16">
        <f t="shared" si="7"/>
        <v>0</v>
      </c>
      <c r="AX42" s="16">
        <f t="shared" si="8"/>
        <v>0</v>
      </c>
      <c r="AY42" s="16">
        <f t="shared" si="9"/>
        <v>0</v>
      </c>
      <c r="AZ42" s="16">
        <f t="shared" si="10"/>
        <v>4999.92</v>
      </c>
      <c r="BA42" s="16">
        <v>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0</v>
      </c>
      <c r="BI42" s="16">
        <v>0</v>
      </c>
      <c r="BJ42" s="16">
        <f t="shared" si="11"/>
        <v>-4999.92</v>
      </c>
      <c r="BK42" s="16"/>
      <c r="BL42" s="16"/>
      <c r="BM42" s="16">
        <f t="shared" si="12"/>
        <v>0</v>
      </c>
      <c r="BN42" s="16">
        <f t="shared" si="13"/>
        <v>0</v>
      </c>
      <c r="BO42" s="16">
        <f t="shared" si="14"/>
        <v>0</v>
      </c>
      <c r="BP42" s="16">
        <f t="shared" si="15"/>
        <v>0</v>
      </c>
      <c r="BQ42" s="16">
        <f t="shared" si="16"/>
        <v>0</v>
      </c>
      <c r="BR42" s="16">
        <v>0</v>
      </c>
      <c r="BS42" s="16">
        <v>0</v>
      </c>
      <c r="BT42" s="16">
        <v>0</v>
      </c>
      <c r="BU42" s="16">
        <v>0</v>
      </c>
      <c r="BV42" s="16">
        <v>0</v>
      </c>
      <c r="BW42" s="16"/>
      <c r="BX42" s="16"/>
      <c r="BY42" s="16">
        <f t="shared" si="17"/>
        <v>0</v>
      </c>
      <c r="BZ42" s="16">
        <f t="shared" si="18"/>
        <v>0</v>
      </c>
      <c r="CA42" s="16">
        <v>0</v>
      </c>
      <c r="CB42" s="28">
        <f t="shared" si="19"/>
        <v>0</v>
      </c>
      <c r="CC42" s="16">
        <v>0</v>
      </c>
      <c r="CD42" s="16"/>
      <c r="CE42" s="16"/>
      <c r="CF42" s="16">
        <f t="shared" si="20"/>
        <v>0</v>
      </c>
      <c r="CG42" s="33">
        <f t="shared" si="21"/>
        <v>0</v>
      </c>
      <c r="CH42" s="16">
        <v>0</v>
      </c>
      <c r="CI42" s="16">
        <v>0</v>
      </c>
      <c r="CJ42" s="33">
        <f t="shared" si="22"/>
        <v>0</v>
      </c>
      <c r="CK42" s="39"/>
      <c r="CL42" s="40"/>
    </row>
    <row r="43" spans="1:90" s="15" customFormat="1" ht="13.2" customHeight="1" x14ac:dyDescent="0.3">
      <c r="A43" s="67">
        <v>29</v>
      </c>
      <c r="B43" s="68"/>
      <c r="C43" s="32">
        <v>11548</v>
      </c>
      <c r="D43" s="70" t="s">
        <v>151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f t="shared" si="1"/>
        <v>0</v>
      </c>
      <c r="T43" s="16">
        <v>969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969</v>
      </c>
      <c r="AK43" s="16">
        <v>0</v>
      </c>
      <c r="AL43" s="16">
        <f t="shared" si="2"/>
        <v>0</v>
      </c>
      <c r="AM43" s="16">
        <f t="shared" si="3"/>
        <v>0</v>
      </c>
      <c r="AN43" s="16">
        <f t="shared" si="4"/>
        <v>0</v>
      </c>
      <c r="AO43" s="16">
        <f t="shared" si="5"/>
        <v>0</v>
      </c>
      <c r="AP43" s="16">
        <v>0</v>
      </c>
      <c r="AQ43" s="16">
        <v>0</v>
      </c>
      <c r="AR43" s="16">
        <v>0</v>
      </c>
      <c r="AS43" s="16">
        <v>0</v>
      </c>
      <c r="AT43" s="16"/>
      <c r="AU43" s="16"/>
      <c r="AV43" s="16">
        <f t="shared" si="6"/>
        <v>0</v>
      </c>
      <c r="AW43" s="16">
        <f t="shared" si="7"/>
        <v>0</v>
      </c>
      <c r="AX43" s="16">
        <f t="shared" si="8"/>
        <v>0</v>
      </c>
      <c r="AY43" s="16">
        <f t="shared" si="9"/>
        <v>0</v>
      </c>
      <c r="AZ43" s="16">
        <f t="shared" si="10"/>
        <v>969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f t="shared" si="11"/>
        <v>-969</v>
      </c>
      <c r="BK43" s="16"/>
      <c r="BL43" s="16"/>
      <c r="BM43" s="16">
        <f t="shared" si="12"/>
        <v>0</v>
      </c>
      <c r="BN43" s="16">
        <f t="shared" si="13"/>
        <v>0</v>
      </c>
      <c r="BO43" s="16">
        <f t="shared" si="14"/>
        <v>0</v>
      </c>
      <c r="BP43" s="16">
        <f t="shared" si="15"/>
        <v>0</v>
      </c>
      <c r="BQ43" s="16">
        <f t="shared" si="16"/>
        <v>0</v>
      </c>
      <c r="BR43" s="16">
        <v>0</v>
      </c>
      <c r="BS43" s="16">
        <v>0</v>
      </c>
      <c r="BT43" s="16">
        <v>0</v>
      </c>
      <c r="BU43" s="16">
        <v>0</v>
      </c>
      <c r="BV43" s="16">
        <v>0</v>
      </c>
      <c r="BW43" s="16"/>
      <c r="BX43" s="16"/>
      <c r="BY43" s="16">
        <f t="shared" si="17"/>
        <v>0</v>
      </c>
      <c r="BZ43" s="16">
        <f t="shared" si="18"/>
        <v>0</v>
      </c>
      <c r="CA43" s="16">
        <v>0</v>
      </c>
      <c r="CB43" s="28">
        <f t="shared" si="19"/>
        <v>0</v>
      </c>
      <c r="CC43" s="16">
        <v>0</v>
      </c>
      <c r="CD43" s="16"/>
      <c r="CE43" s="16"/>
      <c r="CF43" s="16">
        <f t="shared" si="20"/>
        <v>0</v>
      </c>
      <c r="CG43" s="33">
        <f t="shared" si="21"/>
        <v>0</v>
      </c>
      <c r="CH43" s="16">
        <v>0</v>
      </c>
      <c r="CI43" s="16">
        <v>0</v>
      </c>
      <c r="CJ43" s="33">
        <f t="shared" si="22"/>
        <v>0</v>
      </c>
      <c r="CK43" s="39"/>
      <c r="CL43" s="40"/>
    </row>
    <row r="44" spans="1:90" s="15" customFormat="1" ht="13.2" customHeight="1" x14ac:dyDescent="0.3">
      <c r="A44" s="67">
        <v>30</v>
      </c>
      <c r="B44" s="68"/>
      <c r="C44" s="32">
        <v>11617</v>
      </c>
      <c r="D44" s="70" t="s">
        <v>152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f t="shared" si="1"/>
        <v>0</v>
      </c>
      <c r="T44" s="16">
        <v>91510.67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91510.67</v>
      </c>
      <c r="AK44" s="16">
        <v>0</v>
      </c>
      <c r="AL44" s="16">
        <f t="shared" si="2"/>
        <v>0</v>
      </c>
      <c r="AM44" s="16">
        <f t="shared" si="3"/>
        <v>0</v>
      </c>
      <c r="AN44" s="16">
        <f t="shared" si="4"/>
        <v>0</v>
      </c>
      <c r="AO44" s="16">
        <f t="shared" si="5"/>
        <v>0</v>
      </c>
      <c r="AP44" s="16">
        <v>0</v>
      </c>
      <c r="AQ44" s="16">
        <v>0</v>
      </c>
      <c r="AR44" s="16">
        <v>0</v>
      </c>
      <c r="AS44" s="16">
        <v>0</v>
      </c>
      <c r="AT44" s="16"/>
      <c r="AU44" s="16"/>
      <c r="AV44" s="16">
        <f t="shared" si="6"/>
        <v>0</v>
      </c>
      <c r="AW44" s="16">
        <f t="shared" si="7"/>
        <v>0</v>
      </c>
      <c r="AX44" s="16">
        <f t="shared" si="8"/>
        <v>0</v>
      </c>
      <c r="AY44" s="16">
        <f t="shared" si="9"/>
        <v>0</v>
      </c>
      <c r="AZ44" s="16">
        <f t="shared" si="10"/>
        <v>91510.67</v>
      </c>
      <c r="BA44" s="16">
        <v>0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f t="shared" si="11"/>
        <v>-91510.67</v>
      </c>
      <c r="BK44" s="16"/>
      <c r="BL44" s="16"/>
      <c r="BM44" s="16">
        <f t="shared" si="12"/>
        <v>0</v>
      </c>
      <c r="BN44" s="16">
        <f t="shared" si="13"/>
        <v>0</v>
      </c>
      <c r="BO44" s="16">
        <f t="shared" si="14"/>
        <v>0</v>
      </c>
      <c r="BP44" s="16">
        <f t="shared" si="15"/>
        <v>0</v>
      </c>
      <c r="BQ44" s="16">
        <f t="shared" si="16"/>
        <v>0</v>
      </c>
      <c r="BR44" s="16">
        <v>0</v>
      </c>
      <c r="BS44" s="16">
        <v>0</v>
      </c>
      <c r="BT44" s="16">
        <v>0</v>
      </c>
      <c r="BU44" s="16">
        <v>0</v>
      </c>
      <c r="BV44" s="16">
        <v>0</v>
      </c>
      <c r="BW44" s="16"/>
      <c r="BX44" s="16"/>
      <c r="BY44" s="16">
        <f t="shared" si="17"/>
        <v>0</v>
      </c>
      <c r="BZ44" s="16">
        <f t="shared" si="18"/>
        <v>0</v>
      </c>
      <c r="CA44" s="16">
        <v>0</v>
      </c>
      <c r="CB44" s="28">
        <f t="shared" si="19"/>
        <v>0</v>
      </c>
      <c r="CC44" s="16">
        <v>0</v>
      </c>
      <c r="CD44" s="16"/>
      <c r="CE44" s="16"/>
      <c r="CF44" s="16">
        <f t="shared" si="20"/>
        <v>0</v>
      </c>
      <c r="CG44" s="33">
        <f t="shared" si="21"/>
        <v>0</v>
      </c>
      <c r="CH44" s="16">
        <v>0</v>
      </c>
      <c r="CI44" s="16">
        <v>0</v>
      </c>
      <c r="CJ44" s="33">
        <f t="shared" si="22"/>
        <v>0</v>
      </c>
      <c r="CK44" s="39"/>
      <c r="CL44" s="40"/>
    </row>
    <row r="45" spans="1:90" s="15" customFormat="1" ht="13.2" customHeight="1" x14ac:dyDescent="0.3">
      <c r="A45" s="67">
        <v>31</v>
      </c>
      <c r="B45" s="68"/>
      <c r="C45" s="32">
        <v>11672</v>
      </c>
      <c r="D45" s="70" t="s">
        <v>153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f t="shared" si="1"/>
        <v>0</v>
      </c>
      <c r="T45" s="16">
        <v>49437.99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49437.99</v>
      </c>
      <c r="AK45" s="16">
        <v>0</v>
      </c>
      <c r="AL45" s="16">
        <f t="shared" si="2"/>
        <v>0</v>
      </c>
      <c r="AM45" s="16">
        <f t="shared" si="3"/>
        <v>0</v>
      </c>
      <c r="AN45" s="16">
        <f t="shared" si="4"/>
        <v>0</v>
      </c>
      <c r="AO45" s="16">
        <f t="shared" si="5"/>
        <v>0</v>
      </c>
      <c r="AP45" s="16">
        <v>0</v>
      </c>
      <c r="AQ45" s="16">
        <v>0</v>
      </c>
      <c r="AR45" s="16">
        <v>0</v>
      </c>
      <c r="AS45" s="16">
        <v>0</v>
      </c>
      <c r="AT45" s="16"/>
      <c r="AU45" s="16"/>
      <c r="AV45" s="16">
        <f t="shared" si="6"/>
        <v>0</v>
      </c>
      <c r="AW45" s="16">
        <f t="shared" si="7"/>
        <v>0</v>
      </c>
      <c r="AX45" s="16">
        <f t="shared" si="8"/>
        <v>0</v>
      </c>
      <c r="AY45" s="16">
        <f t="shared" si="9"/>
        <v>0</v>
      </c>
      <c r="AZ45" s="16">
        <f t="shared" si="10"/>
        <v>49437.99</v>
      </c>
      <c r="BA45" s="16">
        <v>0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0</v>
      </c>
      <c r="BI45" s="16">
        <v>0</v>
      </c>
      <c r="BJ45" s="16">
        <f t="shared" si="11"/>
        <v>-49437.99</v>
      </c>
      <c r="BK45" s="16"/>
      <c r="BL45" s="16"/>
      <c r="BM45" s="16">
        <f t="shared" si="12"/>
        <v>0</v>
      </c>
      <c r="BN45" s="16">
        <f t="shared" si="13"/>
        <v>0</v>
      </c>
      <c r="BO45" s="16">
        <f t="shared" si="14"/>
        <v>0</v>
      </c>
      <c r="BP45" s="16">
        <f t="shared" si="15"/>
        <v>0</v>
      </c>
      <c r="BQ45" s="16">
        <f t="shared" si="16"/>
        <v>0</v>
      </c>
      <c r="BR45" s="16">
        <v>0</v>
      </c>
      <c r="BS45" s="16">
        <v>0</v>
      </c>
      <c r="BT45" s="16">
        <v>0</v>
      </c>
      <c r="BU45" s="16">
        <v>0</v>
      </c>
      <c r="BV45" s="16">
        <v>0</v>
      </c>
      <c r="BW45" s="16"/>
      <c r="BX45" s="16"/>
      <c r="BY45" s="16">
        <f t="shared" si="17"/>
        <v>0</v>
      </c>
      <c r="BZ45" s="16">
        <f t="shared" si="18"/>
        <v>0</v>
      </c>
      <c r="CA45" s="16">
        <v>0</v>
      </c>
      <c r="CB45" s="28">
        <f t="shared" si="19"/>
        <v>0</v>
      </c>
      <c r="CC45" s="16">
        <v>0</v>
      </c>
      <c r="CD45" s="16"/>
      <c r="CE45" s="16"/>
      <c r="CF45" s="16">
        <f t="shared" si="20"/>
        <v>0</v>
      </c>
      <c r="CG45" s="33">
        <f t="shared" si="21"/>
        <v>0</v>
      </c>
      <c r="CH45" s="16">
        <v>0</v>
      </c>
      <c r="CI45" s="16">
        <v>0</v>
      </c>
      <c r="CJ45" s="33">
        <f t="shared" si="22"/>
        <v>0</v>
      </c>
      <c r="CK45" s="39"/>
      <c r="CL45" s="40"/>
    </row>
    <row r="46" spans="1:90" s="15" customFormat="1" ht="13.2" customHeight="1" x14ac:dyDescent="0.3">
      <c r="A46" s="71"/>
      <c r="B46" s="72"/>
      <c r="C46" s="91" t="s">
        <v>109</v>
      </c>
      <c r="D46" s="91"/>
      <c r="E46" s="13">
        <f t="shared" ref="E46:R46" si="23">SUM(E15:E45)</f>
        <v>0</v>
      </c>
      <c r="F46" s="13">
        <f t="shared" si="23"/>
        <v>0</v>
      </c>
      <c r="G46" s="13">
        <f t="shared" si="23"/>
        <v>0</v>
      </c>
      <c r="H46" s="13">
        <f t="shared" si="23"/>
        <v>0</v>
      </c>
      <c r="I46" s="13">
        <f t="shared" si="23"/>
        <v>672335.77999999991</v>
      </c>
      <c r="J46" s="13">
        <f t="shared" si="23"/>
        <v>0</v>
      </c>
      <c r="K46" s="13">
        <f t="shared" si="23"/>
        <v>0</v>
      </c>
      <c r="L46" s="13">
        <f t="shared" si="23"/>
        <v>0</v>
      </c>
      <c r="M46" s="13">
        <f t="shared" si="23"/>
        <v>3430</v>
      </c>
      <c r="N46" s="13">
        <f t="shared" si="23"/>
        <v>0</v>
      </c>
      <c r="O46" s="13">
        <f t="shared" si="23"/>
        <v>0</v>
      </c>
      <c r="P46" s="13">
        <f t="shared" si="23"/>
        <v>0</v>
      </c>
      <c r="Q46" s="13">
        <f t="shared" si="23"/>
        <v>0</v>
      </c>
      <c r="R46" s="13">
        <f t="shared" si="23"/>
        <v>0</v>
      </c>
      <c r="S46" s="16">
        <f>SUM(E46:R46)</f>
        <v>675765.77999999991</v>
      </c>
      <c r="T46" s="13">
        <f t="shared" ref="T46:AS46" si="24">SUM(T15:T45)</f>
        <v>589328.18999999994</v>
      </c>
      <c r="U46" s="13">
        <f t="shared" si="24"/>
        <v>0</v>
      </c>
      <c r="V46" s="13">
        <f t="shared" si="24"/>
        <v>0</v>
      </c>
      <c r="W46" s="13">
        <f t="shared" si="24"/>
        <v>0</v>
      </c>
      <c r="X46" s="13">
        <f t="shared" si="24"/>
        <v>0</v>
      </c>
      <c r="Y46" s="13">
        <f t="shared" si="24"/>
        <v>3430</v>
      </c>
      <c r="Z46" s="13">
        <f t="shared" si="24"/>
        <v>80000.03</v>
      </c>
      <c r="AA46" s="13">
        <f t="shared" si="24"/>
        <v>0</v>
      </c>
      <c r="AB46" s="13">
        <f t="shared" si="24"/>
        <v>0</v>
      </c>
      <c r="AC46" s="13">
        <f t="shared" si="24"/>
        <v>0</v>
      </c>
      <c r="AD46" s="13">
        <f t="shared" si="24"/>
        <v>0</v>
      </c>
      <c r="AE46" s="13">
        <f t="shared" si="24"/>
        <v>0</v>
      </c>
      <c r="AF46" s="13">
        <f t="shared" si="24"/>
        <v>0</v>
      </c>
      <c r="AG46" s="13">
        <f t="shared" si="24"/>
        <v>0</v>
      </c>
      <c r="AH46" s="13">
        <f t="shared" si="24"/>
        <v>0</v>
      </c>
      <c r="AI46" s="13">
        <f t="shared" si="24"/>
        <v>0</v>
      </c>
      <c r="AJ46" s="13">
        <f t="shared" si="24"/>
        <v>294899.42</v>
      </c>
      <c r="AK46" s="13">
        <f t="shared" si="24"/>
        <v>0</v>
      </c>
      <c r="AL46" s="13">
        <f t="shared" si="24"/>
        <v>0</v>
      </c>
      <c r="AM46" s="13">
        <f t="shared" si="24"/>
        <v>0</v>
      </c>
      <c r="AN46" s="13">
        <f t="shared" si="24"/>
        <v>0</v>
      </c>
      <c r="AO46" s="13">
        <f t="shared" si="24"/>
        <v>3430</v>
      </c>
      <c r="AP46" s="13">
        <f t="shared" si="24"/>
        <v>0</v>
      </c>
      <c r="AQ46" s="13">
        <f t="shared" si="24"/>
        <v>0</v>
      </c>
      <c r="AR46" s="13">
        <f t="shared" si="24"/>
        <v>0</v>
      </c>
      <c r="AS46" s="13">
        <f t="shared" si="24"/>
        <v>0</v>
      </c>
      <c r="AT46" s="13"/>
      <c r="AU46" s="13"/>
      <c r="AV46" s="13">
        <f t="shared" ref="AV46:BJ46" si="25">SUM(AV15:AV45)</f>
        <v>0</v>
      </c>
      <c r="AW46" s="13">
        <f t="shared" si="25"/>
        <v>0</v>
      </c>
      <c r="AX46" s="13">
        <f t="shared" si="25"/>
        <v>0</v>
      </c>
      <c r="AY46" s="13">
        <f t="shared" si="25"/>
        <v>-3430</v>
      </c>
      <c r="AZ46" s="13">
        <f t="shared" si="25"/>
        <v>211469.38999999998</v>
      </c>
      <c r="BA46" s="13">
        <f t="shared" si="25"/>
        <v>0</v>
      </c>
      <c r="BB46" s="13">
        <f t="shared" si="25"/>
        <v>0</v>
      </c>
      <c r="BC46" s="13">
        <f t="shared" si="25"/>
        <v>0</v>
      </c>
      <c r="BD46" s="13">
        <f t="shared" si="25"/>
        <v>0</v>
      </c>
      <c r="BE46" s="13">
        <f t="shared" si="25"/>
        <v>0</v>
      </c>
      <c r="BF46" s="13">
        <f t="shared" si="25"/>
        <v>0</v>
      </c>
      <c r="BG46" s="13">
        <f t="shared" si="25"/>
        <v>0</v>
      </c>
      <c r="BH46" s="13">
        <f t="shared" si="25"/>
        <v>0</v>
      </c>
      <c r="BI46" s="13">
        <f t="shared" si="25"/>
        <v>0</v>
      </c>
      <c r="BJ46" s="13">
        <f t="shared" si="25"/>
        <v>380866.35999999987</v>
      </c>
      <c r="BK46" s="13"/>
      <c r="BL46" s="13"/>
      <c r="BM46" s="13">
        <f t="shared" ref="BM46:BV46" si="26">SUM(BM15:BM45)</f>
        <v>0</v>
      </c>
      <c r="BN46" s="13">
        <f t="shared" si="26"/>
        <v>0</v>
      </c>
      <c r="BO46" s="13">
        <f t="shared" si="26"/>
        <v>0</v>
      </c>
      <c r="BP46" s="13">
        <f t="shared" si="26"/>
        <v>0</v>
      </c>
      <c r="BQ46" s="13">
        <f t="shared" si="26"/>
        <v>0</v>
      </c>
      <c r="BR46" s="13">
        <f t="shared" si="26"/>
        <v>0</v>
      </c>
      <c r="BS46" s="13">
        <f t="shared" si="26"/>
        <v>0</v>
      </c>
      <c r="BT46" s="13">
        <f t="shared" si="26"/>
        <v>0</v>
      </c>
      <c r="BU46" s="13">
        <f t="shared" si="26"/>
        <v>0</v>
      </c>
      <c r="BV46" s="13">
        <f t="shared" si="26"/>
        <v>0</v>
      </c>
      <c r="BW46" s="13"/>
      <c r="BX46" s="13"/>
      <c r="BY46" s="13">
        <f>SUM(BY15:BY45)</f>
        <v>592335.75</v>
      </c>
      <c r="BZ46" s="13">
        <f>SUM(BZ15:BZ45)</f>
        <v>294428.76999999996</v>
      </c>
      <c r="CA46" s="13">
        <f>SUM(CA15:CA45)</f>
        <v>0</v>
      </c>
      <c r="CB46" s="27">
        <f>SUM(CB15:CB45)</f>
        <v>0</v>
      </c>
      <c r="CC46" s="13">
        <f>SUM(CC15:CC45)</f>
        <v>0</v>
      </c>
      <c r="CD46" s="13"/>
      <c r="CE46" s="13"/>
      <c r="CF46" s="13">
        <f>SUM(CF15:CF45)</f>
        <v>294428.76999999996</v>
      </c>
      <c r="CG46" s="13">
        <f>SUM(CG15:CG45)</f>
        <v>886764.52</v>
      </c>
      <c r="CH46" s="13">
        <f>SUM(CH15:CH45)</f>
        <v>0</v>
      </c>
      <c r="CI46" s="13">
        <f>SUM(CI15:CI45)</f>
        <v>0</v>
      </c>
      <c r="CJ46" s="13">
        <f>SUM(CJ15:CJ45)</f>
        <v>886764.52</v>
      </c>
    </row>
    <row r="47" spans="1:90" s="15" customFormat="1" ht="13.2" customHeight="1" x14ac:dyDescent="0.3">
      <c r="A47" s="67"/>
      <c r="B47" s="68"/>
      <c r="C47" s="69"/>
      <c r="D47" s="70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29"/>
      <c r="CC47" s="14"/>
      <c r="CD47" s="14"/>
      <c r="CE47" s="14"/>
      <c r="CF47" s="14"/>
      <c r="CG47" s="32"/>
      <c r="CH47" s="32"/>
      <c r="CI47" s="32"/>
      <c r="CJ47" s="32"/>
    </row>
    <row r="48" spans="1:90" s="15" customFormat="1" ht="13.2" customHeight="1" x14ac:dyDescent="0.3">
      <c r="A48" s="71"/>
      <c r="B48" s="72"/>
      <c r="C48" s="73" t="s">
        <v>110</v>
      </c>
      <c r="D48" s="74" t="s">
        <v>111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28"/>
      <c r="CC48" s="16"/>
      <c r="CD48" s="16"/>
      <c r="CE48" s="16"/>
      <c r="CF48" s="16"/>
      <c r="CG48" s="33"/>
      <c r="CH48" s="16"/>
      <c r="CI48" s="16"/>
      <c r="CJ48" s="33"/>
    </row>
    <row r="49" spans="1:88" s="15" customFormat="1" ht="13.2" customHeight="1" x14ac:dyDescent="0.3">
      <c r="A49" s="71">
        <v>32</v>
      </c>
      <c r="B49" s="72"/>
      <c r="C49" s="79" t="s">
        <v>159</v>
      </c>
      <c r="D49" s="74" t="s">
        <v>158</v>
      </c>
      <c r="E49" s="16">
        <v>0</v>
      </c>
      <c r="F49" s="16">
        <v>0</v>
      </c>
      <c r="G49" s="16">
        <v>0</v>
      </c>
      <c r="H49" s="16">
        <v>0</v>
      </c>
      <c r="I49" s="16">
        <v>12700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f t="shared" ref="S49" si="27">SUM(E49:R49)</f>
        <v>12700</v>
      </c>
      <c r="T49" s="16">
        <v>5826959.1299999999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6850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4273035.63</v>
      </c>
      <c r="AK49" s="16">
        <v>0</v>
      </c>
      <c r="AL49" s="16">
        <f>(J49-AA49)-AP49</f>
        <v>0</v>
      </c>
      <c r="AM49" s="16">
        <f t="shared" ref="AM49:AO49" si="28">(K49-AB49)-AQ49</f>
        <v>0</v>
      </c>
      <c r="AN49" s="16">
        <f t="shared" si="28"/>
        <v>0</v>
      </c>
      <c r="AO49" s="16">
        <f t="shared" si="28"/>
        <v>0</v>
      </c>
      <c r="AP49" s="16">
        <v>0</v>
      </c>
      <c r="AQ49" s="16">
        <v>0</v>
      </c>
      <c r="AR49" s="16">
        <v>0</v>
      </c>
      <c r="AS49" s="16">
        <v>0</v>
      </c>
      <c r="AT49" s="16"/>
      <c r="AU49" s="16"/>
      <c r="AV49" s="16">
        <f t="shared" ref="AV49:BA49" si="29">(E49-V49)-BA49-BF49</f>
        <v>0</v>
      </c>
      <c r="AW49" s="16">
        <f t="shared" si="29"/>
        <v>0</v>
      </c>
      <c r="AX49" s="16">
        <f t="shared" si="29"/>
        <v>0</v>
      </c>
      <c r="AY49" s="16">
        <f t="shared" si="29"/>
        <v>0</v>
      </c>
      <c r="AZ49" s="16">
        <f t="shared" si="29"/>
        <v>5850</v>
      </c>
      <c r="BA49" s="16">
        <f t="shared" si="29"/>
        <v>0</v>
      </c>
      <c r="BB49" s="16">
        <f>(K49-AB49)-BG49-BM49</f>
        <v>0</v>
      </c>
      <c r="BC49" s="16">
        <f>(L49-AC49)-BH49-BN49</f>
        <v>0</v>
      </c>
      <c r="BD49" s="16">
        <f>(M49-AD49)-BI49-BO49</f>
        <v>0</v>
      </c>
      <c r="BE49" s="16">
        <f>(N49-AE49)-BJ49-BP49</f>
        <v>4260335.63</v>
      </c>
      <c r="BF49" s="16">
        <f>(O49-AF49)-BK49-BQ49</f>
        <v>0</v>
      </c>
      <c r="BG49" s="16">
        <f>(P49-AG49)-BM49-BR49</f>
        <v>0</v>
      </c>
      <c r="BH49" s="16">
        <f>(Q49-AH49)-BN49-BS49</f>
        <v>0</v>
      </c>
      <c r="BI49" s="16">
        <f>(R49-AI49)-BO49-BT49</f>
        <v>0</v>
      </c>
      <c r="BJ49" s="16">
        <f>(S49-AJ49)-BP49-BU49</f>
        <v>-4260335.63</v>
      </c>
      <c r="BK49" s="16"/>
      <c r="BL49" s="16"/>
      <c r="BM49" s="16">
        <f>(N49-AE49)-BR49</f>
        <v>0</v>
      </c>
      <c r="BN49" s="16">
        <f>(O49-AF49)-BS49</f>
        <v>0</v>
      </c>
      <c r="BO49" s="16">
        <f>(P49-AG49)-BT49</f>
        <v>0</v>
      </c>
      <c r="BP49" s="16">
        <f>(Q49-AH49)-BU49</f>
        <v>0</v>
      </c>
      <c r="BQ49" s="16">
        <f>(R49-AI49)-BV49</f>
        <v>0</v>
      </c>
      <c r="BR49" s="16">
        <v>0</v>
      </c>
      <c r="BS49" s="16">
        <v>0</v>
      </c>
      <c r="BT49" s="16">
        <v>0</v>
      </c>
      <c r="BU49" s="16">
        <v>0</v>
      </c>
      <c r="BV49" s="16">
        <v>0</v>
      </c>
      <c r="BW49" s="16"/>
      <c r="BX49" s="16"/>
      <c r="BY49" s="16">
        <f>SUM(AL49:BV49)</f>
        <v>5850</v>
      </c>
      <c r="BZ49" s="16">
        <f>(T49-AJ49)-CA49</f>
        <v>1553923.5</v>
      </c>
      <c r="CA49" s="16">
        <f>(U49-AK49)-CB49</f>
        <v>0</v>
      </c>
      <c r="CB49" s="16">
        <f>(V49-AL49)-CC49</f>
        <v>0</v>
      </c>
      <c r="CC49" s="16">
        <f>(W49-AM49)-CD49</f>
        <v>0</v>
      </c>
      <c r="CD49" s="16"/>
      <c r="CE49" s="16"/>
      <c r="CF49" s="16">
        <f>SUM(BZ49:CC49)</f>
        <v>1553923.5</v>
      </c>
      <c r="CG49" s="33">
        <f>+CF49+BY49</f>
        <v>1559773.5</v>
      </c>
      <c r="CH49" s="16">
        <v>0</v>
      </c>
      <c r="CI49" s="16">
        <v>0</v>
      </c>
      <c r="CJ49" s="33">
        <f t="shared" ref="CJ49" si="30">+CG49+CH49-CI49</f>
        <v>1559773.5</v>
      </c>
    </row>
    <row r="50" spans="1:88" s="15" customFormat="1" ht="13.2" customHeight="1" x14ac:dyDescent="0.3">
      <c r="A50" s="67"/>
      <c r="B50" s="68"/>
      <c r="C50" s="91" t="s">
        <v>109</v>
      </c>
      <c r="D50" s="91"/>
      <c r="E50" s="13">
        <f>E49</f>
        <v>0</v>
      </c>
      <c r="F50" s="13">
        <f t="shared" ref="F50:R50" si="31">F49</f>
        <v>0</v>
      </c>
      <c r="G50" s="13">
        <f t="shared" si="31"/>
        <v>0</v>
      </c>
      <c r="H50" s="13">
        <f t="shared" si="31"/>
        <v>0</v>
      </c>
      <c r="I50" s="13">
        <f t="shared" si="31"/>
        <v>12700</v>
      </c>
      <c r="J50" s="13">
        <f t="shared" si="31"/>
        <v>0</v>
      </c>
      <c r="K50" s="13">
        <f t="shared" si="31"/>
        <v>0</v>
      </c>
      <c r="L50" s="13">
        <f t="shared" si="31"/>
        <v>0</v>
      </c>
      <c r="M50" s="13">
        <f t="shared" si="31"/>
        <v>0</v>
      </c>
      <c r="N50" s="13">
        <f t="shared" si="31"/>
        <v>0</v>
      </c>
      <c r="O50" s="13">
        <f t="shared" si="31"/>
        <v>0</v>
      </c>
      <c r="P50" s="13">
        <f t="shared" si="31"/>
        <v>0</v>
      </c>
      <c r="Q50" s="13">
        <f t="shared" si="31"/>
        <v>0</v>
      </c>
      <c r="R50" s="13">
        <f t="shared" si="31"/>
        <v>0</v>
      </c>
      <c r="S50" s="16">
        <f>SUM(E50:R50)</f>
        <v>12700</v>
      </c>
      <c r="T50" s="13">
        <f>T49</f>
        <v>5826959.1299999999</v>
      </c>
      <c r="U50" s="13">
        <f>U49</f>
        <v>0</v>
      </c>
      <c r="V50" s="13">
        <f t="shared" ref="V50:AK50" si="32">V49</f>
        <v>0</v>
      </c>
      <c r="W50" s="13">
        <f t="shared" si="32"/>
        <v>0</v>
      </c>
      <c r="X50" s="13">
        <f t="shared" si="32"/>
        <v>0</v>
      </c>
      <c r="Y50" s="13">
        <f t="shared" si="32"/>
        <v>0</v>
      </c>
      <c r="Z50" s="13">
        <f t="shared" si="32"/>
        <v>6850</v>
      </c>
      <c r="AA50" s="13">
        <f t="shared" si="32"/>
        <v>0</v>
      </c>
      <c r="AB50" s="13">
        <f t="shared" si="32"/>
        <v>0</v>
      </c>
      <c r="AC50" s="13">
        <f t="shared" si="32"/>
        <v>0</v>
      </c>
      <c r="AD50" s="13">
        <f t="shared" si="32"/>
        <v>0</v>
      </c>
      <c r="AE50" s="13">
        <f t="shared" si="32"/>
        <v>0</v>
      </c>
      <c r="AF50" s="13">
        <f t="shared" si="32"/>
        <v>0</v>
      </c>
      <c r="AG50" s="13">
        <f t="shared" si="32"/>
        <v>0</v>
      </c>
      <c r="AH50" s="13">
        <f t="shared" si="32"/>
        <v>0</v>
      </c>
      <c r="AI50" s="13">
        <f t="shared" si="32"/>
        <v>0</v>
      </c>
      <c r="AJ50" s="13">
        <f t="shared" si="32"/>
        <v>4273035.63</v>
      </c>
      <c r="AK50" s="13">
        <f t="shared" si="32"/>
        <v>0</v>
      </c>
      <c r="AL50" s="13">
        <f t="shared" ref="AL50" si="33">AL49</f>
        <v>0</v>
      </c>
      <c r="AM50" s="13">
        <f t="shared" ref="AM50" si="34">AM49</f>
        <v>0</v>
      </c>
      <c r="AN50" s="13">
        <f t="shared" ref="AN50" si="35">AN49</f>
        <v>0</v>
      </c>
      <c r="AO50" s="13">
        <f t="shared" ref="AO50" si="36">AO49</f>
        <v>0</v>
      </c>
      <c r="AP50" s="13">
        <f t="shared" ref="AP50" si="37">AP49</f>
        <v>0</v>
      </c>
      <c r="AQ50" s="13">
        <f t="shared" ref="AQ50" si="38">AQ49</f>
        <v>0</v>
      </c>
      <c r="AR50" s="13">
        <f t="shared" ref="AR50" si="39">AR49</f>
        <v>0</v>
      </c>
      <c r="AS50" s="13">
        <f t="shared" ref="AS50:AV50" si="40">AS49</f>
        <v>0</v>
      </c>
      <c r="AT50" s="13"/>
      <c r="AU50" s="13"/>
      <c r="AV50" s="13">
        <f t="shared" si="40"/>
        <v>0</v>
      </c>
      <c r="AW50" s="13">
        <f t="shared" ref="AW50" si="41">AW49</f>
        <v>0</v>
      </c>
      <c r="AX50" s="13">
        <f t="shared" ref="AX50" si="42">AX49</f>
        <v>0</v>
      </c>
      <c r="AY50" s="13">
        <f t="shared" ref="AY50" si="43">AY49</f>
        <v>0</v>
      </c>
      <c r="AZ50" s="13">
        <f t="shared" ref="AZ50" si="44">AZ49</f>
        <v>5850</v>
      </c>
      <c r="BA50" s="13">
        <f t="shared" ref="BA50" si="45">BA49</f>
        <v>0</v>
      </c>
      <c r="BB50" s="13">
        <f t="shared" ref="BB50" si="46">BB49</f>
        <v>0</v>
      </c>
      <c r="BC50" s="13">
        <f t="shared" ref="BC50" si="47">BC49</f>
        <v>0</v>
      </c>
      <c r="BD50" s="13">
        <f t="shared" ref="BD50" si="48">BD49</f>
        <v>0</v>
      </c>
      <c r="BE50" s="13">
        <f t="shared" ref="BE50" si="49">BE49</f>
        <v>4260335.63</v>
      </c>
      <c r="BF50" s="13">
        <f t="shared" ref="BF50" si="50">BF49</f>
        <v>0</v>
      </c>
      <c r="BG50" s="13">
        <f t="shared" ref="BG50" si="51">BG49</f>
        <v>0</v>
      </c>
      <c r="BH50" s="13">
        <f t="shared" ref="BH50" si="52">BH49</f>
        <v>0</v>
      </c>
      <c r="BI50" s="13">
        <f t="shared" ref="BI50" si="53">BI49</f>
        <v>0</v>
      </c>
      <c r="BJ50" s="13">
        <f t="shared" ref="BJ50:BM50" si="54">BJ49</f>
        <v>-4260335.63</v>
      </c>
      <c r="BK50" s="13"/>
      <c r="BL50" s="13"/>
      <c r="BM50" s="13">
        <f t="shared" si="54"/>
        <v>0</v>
      </c>
      <c r="BN50" s="13">
        <f t="shared" ref="BN50" si="55">BN49</f>
        <v>0</v>
      </c>
      <c r="BO50" s="13">
        <f t="shared" ref="BO50" si="56">BO49</f>
        <v>0</v>
      </c>
      <c r="BP50" s="13">
        <f t="shared" ref="BP50" si="57">BP49</f>
        <v>0</v>
      </c>
      <c r="BQ50" s="13">
        <f t="shared" ref="BQ50" si="58">BQ49</f>
        <v>0</v>
      </c>
      <c r="BR50" s="13">
        <f t="shared" ref="BR50" si="59">BR49</f>
        <v>0</v>
      </c>
      <c r="BS50" s="13">
        <f t="shared" ref="BS50" si="60">BS49</f>
        <v>0</v>
      </c>
      <c r="BT50" s="13">
        <f t="shared" ref="BT50" si="61">BT49</f>
        <v>0</v>
      </c>
      <c r="BU50" s="13">
        <f t="shared" ref="BU50" si="62">BU49</f>
        <v>0</v>
      </c>
      <c r="BV50" s="13">
        <f t="shared" ref="BV50:BY50" si="63">BV49</f>
        <v>0</v>
      </c>
      <c r="BW50" s="13"/>
      <c r="BX50" s="13"/>
      <c r="BY50" s="13">
        <f t="shared" si="63"/>
        <v>5850</v>
      </c>
      <c r="BZ50" s="13">
        <f t="shared" ref="BZ50" si="64">BZ49</f>
        <v>1553923.5</v>
      </c>
      <c r="CA50" s="13">
        <f t="shared" ref="CA50" si="65">CA49</f>
        <v>0</v>
      </c>
      <c r="CB50" s="13">
        <f t="shared" ref="CB50" si="66">CB49</f>
        <v>0</v>
      </c>
      <c r="CC50" s="13">
        <f t="shared" ref="CC50:CF50" si="67">CC49</f>
        <v>0</v>
      </c>
      <c r="CD50" s="13"/>
      <c r="CE50" s="13"/>
      <c r="CF50" s="13">
        <f t="shared" si="67"/>
        <v>1553923.5</v>
      </c>
      <c r="CG50" s="13">
        <f t="shared" ref="CG50" si="68">CG49</f>
        <v>1559773.5</v>
      </c>
      <c r="CH50" s="13">
        <f t="shared" ref="CH50" si="69">CH49</f>
        <v>0</v>
      </c>
      <c r="CI50" s="13">
        <f t="shared" ref="CI50" si="70">CI49</f>
        <v>0</v>
      </c>
      <c r="CJ50" s="13">
        <f t="shared" ref="CJ50" si="71">CJ49</f>
        <v>1559773.5</v>
      </c>
    </row>
    <row r="51" spans="1:88" s="15" customFormat="1" ht="13.2" customHeight="1" x14ac:dyDescent="0.3">
      <c r="A51" s="71"/>
      <c r="B51" s="72"/>
      <c r="C51" s="91"/>
      <c r="D51" s="91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28"/>
      <c r="CC51" s="16"/>
      <c r="CD51" s="16"/>
      <c r="CE51" s="16"/>
      <c r="CF51" s="16"/>
      <c r="CG51" s="32"/>
      <c r="CH51" s="32"/>
      <c r="CI51" s="32"/>
      <c r="CJ51" s="32"/>
    </row>
    <row r="52" spans="1:88" s="15" customFormat="1" ht="13.2" customHeight="1" x14ac:dyDescent="0.3">
      <c r="A52" s="67"/>
      <c r="B52" s="68"/>
      <c r="C52" s="69"/>
      <c r="D52" s="70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28"/>
      <c r="CC52" s="16"/>
      <c r="CD52" s="16"/>
      <c r="CE52" s="16"/>
      <c r="CF52" s="16"/>
      <c r="CG52" s="33"/>
      <c r="CH52" s="16"/>
      <c r="CI52" s="16"/>
      <c r="CJ52" s="33"/>
    </row>
    <row r="53" spans="1:88" s="15" customFormat="1" ht="13.2" customHeight="1" x14ac:dyDescent="0.3">
      <c r="A53" s="71"/>
      <c r="B53" s="72"/>
      <c r="C53" s="79" t="s">
        <v>160</v>
      </c>
      <c r="D53" s="74" t="s">
        <v>112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6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27"/>
      <c r="CC53" s="13"/>
      <c r="CD53" s="13"/>
      <c r="CE53" s="13"/>
      <c r="CF53" s="13"/>
      <c r="CG53" s="13"/>
      <c r="CH53" s="13"/>
      <c r="CI53" s="13"/>
      <c r="CJ53" s="13"/>
    </row>
    <row r="54" spans="1:88" s="15" customFormat="1" ht="13.2" customHeight="1" x14ac:dyDescent="0.3">
      <c r="A54" s="67">
        <v>33</v>
      </c>
      <c r="B54" s="68"/>
      <c r="C54" s="69" t="s">
        <v>174</v>
      </c>
      <c r="D54" s="70" t="s">
        <v>161</v>
      </c>
      <c r="E54" s="16">
        <v>0</v>
      </c>
      <c r="F54" s="16">
        <v>0</v>
      </c>
      <c r="G54" s="16">
        <v>0</v>
      </c>
      <c r="H54" s="16">
        <v>0</v>
      </c>
      <c r="I54" s="16">
        <v>87326.28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f>SUM(E54:R54)</f>
        <v>87326.28</v>
      </c>
      <c r="T54" s="16">
        <v>268181.34000000003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40229.839999999997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180072.53</v>
      </c>
      <c r="AK54" s="16">
        <v>0</v>
      </c>
      <c r="AL54" s="16">
        <f>(J54-AA54)-AP54</f>
        <v>0</v>
      </c>
      <c r="AM54" s="16">
        <f>(K54-AB54)-AQ54</f>
        <v>0</v>
      </c>
      <c r="AN54" s="16">
        <f>(L54-AC54)-AR54</f>
        <v>0</v>
      </c>
      <c r="AO54" s="16">
        <f>(M54-AD54)-AS54</f>
        <v>0</v>
      </c>
      <c r="AP54" s="16">
        <v>0</v>
      </c>
      <c r="AQ54" s="16">
        <v>0</v>
      </c>
      <c r="AR54" s="16">
        <v>0</v>
      </c>
      <c r="AS54" s="16">
        <v>0</v>
      </c>
      <c r="AT54" s="16"/>
      <c r="AU54" s="16"/>
      <c r="AV54" s="16">
        <f t="shared" ref="AV54:AV67" si="72">(E54-V54)-BA54-BF54</f>
        <v>0</v>
      </c>
      <c r="AW54" s="16">
        <f t="shared" ref="AW54:BA60" si="73">(F54-W54)-BB54-BG54</f>
        <v>0</v>
      </c>
      <c r="AX54" s="16">
        <f t="shared" si="73"/>
        <v>0</v>
      </c>
      <c r="AY54" s="16">
        <f t="shared" si="73"/>
        <v>0</v>
      </c>
      <c r="AZ54" s="16">
        <f t="shared" si="73"/>
        <v>47096.44</v>
      </c>
      <c r="BA54" s="16">
        <f t="shared" si="73"/>
        <v>0</v>
      </c>
      <c r="BB54" s="16">
        <f t="shared" ref="BB54:BB67" si="74">(K54-AB54)-BG54-BM54</f>
        <v>0</v>
      </c>
      <c r="BC54" s="16">
        <f t="shared" ref="BC54:BC67" si="75">(L54-AC54)-BH54-BN54</f>
        <v>0</v>
      </c>
      <c r="BD54" s="16">
        <f t="shared" ref="BD54:BD67" si="76">(M54-AD54)-BI54-BO54</f>
        <v>0</v>
      </c>
      <c r="BE54" s="16">
        <f t="shared" ref="BE54:BE67" si="77">(N54-AE54)-BJ54-BP54</f>
        <v>92746.25</v>
      </c>
      <c r="BF54" s="16">
        <f t="shared" ref="BF54:BF67" si="78">(O54-AF54)-BK54-BQ54</f>
        <v>0</v>
      </c>
      <c r="BG54" s="16">
        <f t="shared" ref="BG54:BG67" si="79">(P54-AG54)-BM54-BR54</f>
        <v>0</v>
      </c>
      <c r="BH54" s="16">
        <f t="shared" ref="BH54:BH67" si="80">(Q54-AH54)-BN54-BS54</f>
        <v>0</v>
      </c>
      <c r="BI54" s="16">
        <f t="shared" ref="BI54:BI67" si="81">(R54-AI54)-BO54-BT54</f>
        <v>0</v>
      </c>
      <c r="BJ54" s="16">
        <f t="shared" ref="BJ54:BJ67" si="82">(S54-AJ54)-BP54-BU54</f>
        <v>-92746.25</v>
      </c>
      <c r="BK54" s="16"/>
      <c r="BL54" s="16"/>
      <c r="BM54" s="16">
        <f t="shared" ref="BM54:BM66" si="83">(N54-AE54)-BR54</f>
        <v>0</v>
      </c>
      <c r="BN54" s="16">
        <f t="shared" ref="BN54:BN66" si="84">(O54-AF54)-BS54</f>
        <v>0</v>
      </c>
      <c r="BO54" s="16">
        <f t="shared" ref="BO54:BO66" si="85">(P54-AG54)-BT54</f>
        <v>0</v>
      </c>
      <c r="BP54" s="16">
        <f t="shared" ref="BP54:BP66" si="86">(Q54-AH54)-BU54</f>
        <v>0</v>
      </c>
      <c r="BQ54" s="16">
        <f t="shared" ref="BQ54:BQ66" si="87">(R54-AI54)-BV54</f>
        <v>0</v>
      </c>
      <c r="BR54" s="16">
        <v>0</v>
      </c>
      <c r="BS54" s="16">
        <v>0</v>
      </c>
      <c r="BT54" s="16">
        <v>0</v>
      </c>
      <c r="BU54" s="16">
        <v>0</v>
      </c>
      <c r="BV54" s="16">
        <v>0</v>
      </c>
      <c r="BW54" s="14"/>
      <c r="BX54" s="14"/>
      <c r="BY54" s="16">
        <f t="shared" ref="BY54:BY66" si="88">SUM(AL54:BV54)</f>
        <v>47096.44</v>
      </c>
      <c r="BZ54" s="16">
        <f t="shared" ref="BZ54:BZ66" si="89">(T54-AJ54)-CA54</f>
        <v>88108.810000000027</v>
      </c>
      <c r="CA54" s="16">
        <v>0</v>
      </c>
      <c r="CB54" s="28">
        <f t="shared" ref="CB54:CB66" si="90">(U54-AK54)-CC54</f>
        <v>0</v>
      </c>
      <c r="CC54" s="16">
        <v>0</v>
      </c>
      <c r="CD54" s="14"/>
      <c r="CE54" s="14"/>
      <c r="CF54" s="16">
        <f t="shared" ref="CF54:CF66" si="91">SUM(BZ54:CC54)</f>
        <v>88108.810000000027</v>
      </c>
      <c r="CG54" s="33">
        <f t="shared" ref="CG54:CG66" si="92">+CF54+BY54</f>
        <v>135205.25000000003</v>
      </c>
      <c r="CH54" s="16">
        <v>0</v>
      </c>
      <c r="CI54" s="16">
        <v>65411.82</v>
      </c>
      <c r="CJ54" s="33">
        <f t="shared" ref="CJ54:CJ66" si="93">+CG54+CH54-CI54</f>
        <v>69793.430000000022</v>
      </c>
    </row>
    <row r="55" spans="1:88" s="15" customFormat="1" ht="13.2" customHeight="1" x14ac:dyDescent="0.3">
      <c r="A55" s="67">
        <v>34</v>
      </c>
      <c r="B55" s="68"/>
      <c r="C55" s="69" t="s">
        <v>175</v>
      </c>
      <c r="D55" s="70" t="s">
        <v>162</v>
      </c>
      <c r="E55" s="16">
        <v>0</v>
      </c>
      <c r="F55" s="16">
        <v>0</v>
      </c>
      <c r="G55" s="16">
        <v>0</v>
      </c>
      <c r="H55" s="16">
        <v>0</v>
      </c>
      <c r="I55" s="16">
        <v>121848.93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f t="shared" ref="S55:S67" si="94">SUM(E55:R55)</f>
        <v>121848.93</v>
      </c>
      <c r="T55" s="16">
        <v>1019544.69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103567.28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913705.49</v>
      </c>
      <c r="AK55" s="16">
        <v>0</v>
      </c>
      <c r="AL55" s="16">
        <f t="shared" ref="AL55:AL66" si="95">(J55-AA55)-AP55</f>
        <v>0</v>
      </c>
      <c r="AM55" s="16">
        <f t="shared" ref="AM55:AM66" si="96">(K55-AB55)-AQ55</f>
        <v>0</v>
      </c>
      <c r="AN55" s="16">
        <f t="shared" ref="AN55:AO66" si="97">(L55-AC55)-AR55</f>
        <v>0</v>
      </c>
      <c r="AO55" s="16">
        <f t="shared" si="97"/>
        <v>0</v>
      </c>
      <c r="AP55" s="16">
        <v>0</v>
      </c>
      <c r="AQ55" s="16">
        <v>0</v>
      </c>
      <c r="AR55" s="16">
        <v>0</v>
      </c>
      <c r="AS55" s="16">
        <v>0</v>
      </c>
      <c r="AT55" s="16"/>
      <c r="AU55" s="16"/>
      <c r="AV55" s="16">
        <f t="shared" si="72"/>
        <v>0</v>
      </c>
      <c r="AW55" s="16">
        <f t="shared" si="73"/>
        <v>0</v>
      </c>
      <c r="AX55" s="16">
        <f t="shared" si="73"/>
        <v>0</v>
      </c>
      <c r="AY55" s="16">
        <f t="shared" si="73"/>
        <v>0</v>
      </c>
      <c r="AZ55" s="16">
        <f t="shared" si="73"/>
        <v>18281.650000000023</v>
      </c>
      <c r="BA55" s="16">
        <f t="shared" si="73"/>
        <v>0</v>
      </c>
      <c r="BB55" s="16">
        <f t="shared" si="74"/>
        <v>0</v>
      </c>
      <c r="BC55" s="16">
        <f t="shared" si="75"/>
        <v>0</v>
      </c>
      <c r="BD55" s="16">
        <f t="shared" si="76"/>
        <v>0</v>
      </c>
      <c r="BE55" s="16">
        <f t="shared" si="77"/>
        <v>791856.56</v>
      </c>
      <c r="BF55" s="16">
        <f t="shared" si="78"/>
        <v>0</v>
      </c>
      <c r="BG55" s="16">
        <f t="shared" si="79"/>
        <v>0</v>
      </c>
      <c r="BH55" s="16">
        <f t="shared" si="80"/>
        <v>0</v>
      </c>
      <c r="BI55" s="16">
        <f t="shared" si="81"/>
        <v>0</v>
      </c>
      <c r="BJ55" s="16">
        <f t="shared" si="82"/>
        <v>-791856.56</v>
      </c>
      <c r="BK55" s="16"/>
      <c r="BL55" s="16"/>
      <c r="BM55" s="16">
        <f t="shared" si="83"/>
        <v>0</v>
      </c>
      <c r="BN55" s="16">
        <f t="shared" si="84"/>
        <v>0</v>
      </c>
      <c r="BO55" s="16">
        <f t="shared" si="85"/>
        <v>0</v>
      </c>
      <c r="BP55" s="16">
        <f t="shared" si="86"/>
        <v>0</v>
      </c>
      <c r="BQ55" s="16">
        <f t="shared" si="87"/>
        <v>0</v>
      </c>
      <c r="BR55" s="16">
        <v>0</v>
      </c>
      <c r="BS55" s="16">
        <v>0</v>
      </c>
      <c r="BT55" s="16">
        <v>0</v>
      </c>
      <c r="BU55" s="16">
        <v>0</v>
      </c>
      <c r="BV55" s="16">
        <v>0</v>
      </c>
      <c r="BW55" s="14"/>
      <c r="BX55" s="14"/>
      <c r="BY55" s="16">
        <f t="shared" si="88"/>
        <v>18281.650000000023</v>
      </c>
      <c r="BZ55" s="16">
        <f t="shared" si="89"/>
        <v>105839.19999999995</v>
      </c>
      <c r="CA55" s="16">
        <v>0</v>
      </c>
      <c r="CB55" s="28">
        <f t="shared" si="90"/>
        <v>0</v>
      </c>
      <c r="CC55" s="16">
        <v>0</v>
      </c>
      <c r="CD55" s="14"/>
      <c r="CE55" s="14"/>
      <c r="CF55" s="16">
        <f t="shared" si="91"/>
        <v>105839.19999999995</v>
      </c>
      <c r="CG55" s="33">
        <f t="shared" si="92"/>
        <v>124120.84999999998</v>
      </c>
      <c r="CH55" s="16">
        <v>0</v>
      </c>
      <c r="CI55" s="16">
        <v>18281.650000000001</v>
      </c>
      <c r="CJ55" s="33">
        <f t="shared" si="93"/>
        <v>105839.19999999998</v>
      </c>
    </row>
    <row r="56" spans="1:88" s="15" customFormat="1" ht="13.2" customHeight="1" x14ac:dyDescent="0.3">
      <c r="A56" s="67">
        <v>35</v>
      </c>
      <c r="B56" s="68"/>
      <c r="C56" s="69" t="s">
        <v>176</v>
      </c>
      <c r="D56" s="70" t="s">
        <v>119</v>
      </c>
      <c r="E56" s="16">
        <v>0</v>
      </c>
      <c r="F56" s="16">
        <v>0</v>
      </c>
      <c r="G56" s="16">
        <v>0</v>
      </c>
      <c r="H56" s="16">
        <v>0</v>
      </c>
      <c r="I56" s="16">
        <v>1110.73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f t="shared" si="94"/>
        <v>1110.73</v>
      </c>
      <c r="T56" s="16">
        <v>100000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100000</v>
      </c>
      <c r="AK56" s="16">
        <v>0</v>
      </c>
      <c r="AL56" s="16">
        <f t="shared" si="95"/>
        <v>0</v>
      </c>
      <c r="AM56" s="16">
        <f t="shared" si="96"/>
        <v>0</v>
      </c>
      <c r="AN56" s="16">
        <f t="shared" si="97"/>
        <v>0</v>
      </c>
      <c r="AO56" s="16">
        <f t="shared" si="97"/>
        <v>0</v>
      </c>
      <c r="AP56" s="16">
        <v>0</v>
      </c>
      <c r="AQ56" s="16">
        <v>0</v>
      </c>
      <c r="AR56" s="16">
        <v>0</v>
      </c>
      <c r="AS56" s="16">
        <v>0</v>
      </c>
      <c r="AT56" s="16"/>
      <c r="AU56" s="16"/>
      <c r="AV56" s="16">
        <f t="shared" si="72"/>
        <v>0</v>
      </c>
      <c r="AW56" s="16">
        <f t="shared" si="73"/>
        <v>0</v>
      </c>
      <c r="AX56" s="16">
        <f t="shared" si="73"/>
        <v>0</v>
      </c>
      <c r="AY56" s="16">
        <f t="shared" si="73"/>
        <v>0</v>
      </c>
      <c r="AZ56" s="16">
        <f t="shared" si="73"/>
        <v>1110.7299999999959</v>
      </c>
      <c r="BA56" s="16">
        <f t="shared" si="73"/>
        <v>0</v>
      </c>
      <c r="BB56" s="16">
        <f t="shared" si="74"/>
        <v>0</v>
      </c>
      <c r="BC56" s="16">
        <f t="shared" si="75"/>
        <v>0</v>
      </c>
      <c r="BD56" s="16">
        <f t="shared" si="76"/>
        <v>0</v>
      </c>
      <c r="BE56" s="16">
        <f t="shared" si="77"/>
        <v>98889.27</v>
      </c>
      <c r="BF56" s="16">
        <f t="shared" si="78"/>
        <v>0</v>
      </c>
      <c r="BG56" s="16">
        <f t="shared" si="79"/>
        <v>0</v>
      </c>
      <c r="BH56" s="16">
        <f t="shared" si="80"/>
        <v>0</v>
      </c>
      <c r="BI56" s="16">
        <f t="shared" si="81"/>
        <v>0</v>
      </c>
      <c r="BJ56" s="16">
        <f t="shared" si="82"/>
        <v>-98889.27</v>
      </c>
      <c r="BK56" s="16"/>
      <c r="BL56" s="16"/>
      <c r="BM56" s="16">
        <f t="shared" si="83"/>
        <v>0</v>
      </c>
      <c r="BN56" s="16">
        <f t="shared" si="84"/>
        <v>0</v>
      </c>
      <c r="BO56" s="16">
        <f t="shared" si="85"/>
        <v>0</v>
      </c>
      <c r="BP56" s="16">
        <f t="shared" si="86"/>
        <v>0</v>
      </c>
      <c r="BQ56" s="16">
        <f t="shared" si="87"/>
        <v>0</v>
      </c>
      <c r="BR56" s="16">
        <v>0</v>
      </c>
      <c r="BS56" s="16">
        <v>0</v>
      </c>
      <c r="BT56" s="16">
        <v>0</v>
      </c>
      <c r="BU56" s="16">
        <v>0</v>
      </c>
      <c r="BV56" s="16">
        <v>0</v>
      </c>
      <c r="BW56" s="14"/>
      <c r="BX56" s="14"/>
      <c r="BY56" s="16">
        <f t="shared" si="88"/>
        <v>1110.7299999999959</v>
      </c>
      <c r="BZ56" s="16">
        <f t="shared" si="89"/>
        <v>0</v>
      </c>
      <c r="CA56" s="16">
        <v>0</v>
      </c>
      <c r="CB56" s="28">
        <f t="shared" si="90"/>
        <v>0</v>
      </c>
      <c r="CC56" s="16">
        <v>0</v>
      </c>
      <c r="CD56" s="14"/>
      <c r="CE56" s="14"/>
      <c r="CF56" s="16">
        <f t="shared" si="91"/>
        <v>0</v>
      </c>
      <c r="CG56" s="33">
        <f t="shared" si="92"/>
        <v>1110.7299999999959</v>
      </c>
      <c r="CH56" s="16">
        <v>0</v>
      </c>
      <c r="CI56" s="16">
        <v>0</v>
      </c>
      <c r="CJ56" s="33">
        <f t="shared" si="93"/>
        <v>1110.7299999999959</v>
      </c>
    </row>
    <row r="57" spans="1:88" s="15" customFormat="1" ht="13.2" customHeight="1" x14ac:dyDescent="0.3">
      <c r="A57" s="67">
        <v>36</v>
      </c>
      <c r="B57" s="68"/>
      <c r="C57" s="69" t="s">
        <v>177</v>
      </c>
      <c r="D57" s="70" t="s">
        <v>163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f t="shared" si="94"/>
        <v>0</v>
      </c>
      <c r="T57" s="16">
        <v>625916.34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625916.34</v>
      </c>
      <c r="AK57" s="16">
        <v>0</v>
      </c>
      <c r="AL57" s="16">
        <f t="shared" si="95"/>
        <v>0</v>
      </c>
      <c r="AM57" s="16">
        <f t="shared" si="96"/>
        <v>0</v>
      </c>
      <c r="AN57" s="16">
        <f t="shared" si="97"/>
        <v>0</v>
      </c>
      <c r="AO57" s="16">
        <f t="shared" si="97"/>
        <v>0</v>
      </c>
      <c r="AP57" s="16">
        <v>0</v>
      </c>
      <c r="AQ57" s="16">
        <v>0</v>
      </c>
      <c r="AR57" s="16">
        <v>0</v>
      </c>
      <c r="AS57" s="16">
        <v>0</v>
      </c>
      <c r="AT57" s="16"/>
      <c r="AU57" s="16"/>
      <c r="AV57" s="16">
        <f t="shared" si="72"/>
        <v>0</v>
      </c>
      <c r="AW57" s="16">
        <f t="shared" si="73"/>
        <v>0</v>
      </c>
      <c r="AX57" s="16">
        <f t="shared" si="73"/>
        <v>0</v>
      </c>
      <c r="AY57" s="16">
        <f t="shared" si="73"/>
        <v>0</v>
      </c>
      <c r="AZ57" s="16">
        <f t="shared" si="73"/>
        <v>0</v>
      </c>
      <c r="BA57" s="16">
        <f t="shared" si="73"/>
        <v>0</v>
      </c>
      <c r="BB57" s="16">
        <f t="shared" si="74"/>
        <v>0</v>
      </c>
      <c r="BC57" s="16">
        <f t="shared" si="75"/>
        <v>0</v>
      </c>
      <c r="BD57" s="16">
        <f t="shared" si="76"/>
        <v>0</v>
      </c>
      <c r="BE57" s="16">
        <f t="shared" si="77"/>
        <v>625916.34</v>
      </c>
      <c r="BF57" s="16">
        <f t="shared" si="78"/>
        <v>0</v>
      </c>
      <c r="BG57" s="16">
        <f t="shared" si="79"/>
        <v>0</v>
      </c>
      <c r="BH57" s="16">
        <f t="shared" si="80"/>
        <v>0</v>
      </c>
      <c r="BI57" s="16">
        <f t="shared" si="81"/>
        <v>0</v>
      </c>
      <c r="BJ57" s="16">
        <f t="shared" si="82"/>
        <v>-625916.34</v>
      </c>
      <c r="BK57" s="16"/>
      <c r="BL57" s="16"/>
      <c r="BM57" s="16">
        <f t="shared" si="83"/>
        <v>0</v>
      </c>
      <c r="BN57" s="16">
        <f t="shared" si="84"/>
        <v>0</v>
      </c>
      <c r="BO57" s="16">
        <f t="shared" si="85"/>
        <v>0</v>
      </c>
      <c r="BP57" s="16">
        <f t="shared" si="86"/>
        <v>0</v>
      </c>
      <c r="BQ57" s="16">
        <f t="shared" si="87"/>
        <v>0</v>
      </c>
      <c r="BR57" s="16">
        <v>0</v>
      </c>
      <c r="BS57" s="16">
        <v>0</v>
      </c>
      <c r="BT57" s="16">
        <v>0</v>
      </c>
      <c r="BU57" s="16">
        <v>0</v>
      </c>
      <c r="BV57" s="16">
        <v>0</v>
      </c>
      <c r="BW57" s="14"/>
      <c r="BX57" s="14"/>
      <c r="BY57" s="16">
        <f t="shared" si="88"/>
        <v>0</v>
      </c>
      <c r="BZ57" s="16">
        <f t="shared" si="89"/>
        <v>0</v>
      </c>
      <c r="CA57" s="16">
        <v>0</v>
      </c>
      <c r="CB57" s="28">
        <f t="shared" si="90"/>
        <v>0</v>
      </c>
      <c r="CC57" s="16">
        <v>0</v>
      </c>
      <c r="CD57" s="14"/>
      <c r="CE57" s="14"/>
      <c r="CF57" s="16">
        <f t="shared" si="91"/>
        <v>0</v>
      </c>
      <c r="CG57" s="33">
        <f t="shared" si="92"/>
        <v>0</v>
      </c>
      <c r="CH57" s="16">
        <v>0</v>
      </c>
      <c r="CI57" s="16">
        <v>0</v>
      </c>
      <c r="CJ57" s="33">
        <f t="shared" si="93"/>
        <v>0</v>
      </c>
    </row>
    <row r="58" spans="1:88" s="15" customFormat="1" ht="13.2" customHeight="1" x14ac:dyDescent="0.3">
      <c r="A58" s="67">
        <v>37</v>
      </c>
      <c r="B58" s="68"/>
      <c r="C58" s="69" t="s">
        <v>178</v>
      </c>
      <c r="D58" s="70" t="s">
        <v>164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f t="shared" si="94"/>
        <v>0</v>
      </c>
      <c r="T58" s="16">
        <v>20000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19200</v>
      </c>
      <c r="AK58" s="16">
        <v>0</v>
      </c>
      <c r="AL58" s="16">
        <f t="shared" si="95"/>
        <v>0</v>
      </c>
      <c r="AM58" s="16">
        <f t="shared" si="96"/>
        <v>0</v>
      </c>
      <c r="AN58" s="16">
        <f t="shared" si="97"/>
        <v>0</v>
      </c>
      <c r="AO58" s="16">
        <f t="shared" si="97"/>
        <v>0</v>
      </c>
      <c r="AP58" s="16">
        <v>0</v>
      </c>
      <c r="AQ58" s="16">
        <v>0</v>
      </c>
      <c r="AR58" s="16">
        <v>0</v>
      </c>
      <c r="AS58" s="16">
        <v>0</v>
      </c>
      <c r="AT58" s="16"/>
      <c r="AU58" s="16"/>
      <c r="AV58" s="16">
        <f t="shared" si="72"/>
        <v>0</v>
      </c>
      <c r="AW58" s="16">
        <f t="shared" si="73"/>
        <v>0</v>
      </c>
      <c r="AX58" s="16">
        <f t="shared" si="73"/>
        <v>0</v>
      </c>
      <c r="AY58" s="16">
        <f t="shared" si="73"/>
        <v>0</v>
      </c>
      <c r="AZ58" s="16">
        <f t="shared" si="73"/>
        <v>0</v>
      </c>
      <c r="BA58" s="16">
        <f t="shared" si="73"/>
        <v>0</v>
      </c>
      <c r="BB58" s="16">
        <f t="shared" si="74"/>
        <v>0</v>
      </c>
      <c r="BC58" s="16">
        <f t="shared" si="75"/>
        <v>0</v>
      </c>
      <c r="BD58" s="16">
        <f t="shared" si="76"/>
        <v>0</v>
      </c>
      <c r="BE58" s="16">
        <f t="shared" si="77"/>
        <v>19200</v>
      </c>
      <c r="BF58" s="16">
        <f t="shared" si="78"/>
        <v>0</v>
      </c>
      <c r="BG58" s="16">
        <f t="shared" si="79"/>
        <v>0</v>
      </c>
      <c r="BH58" s="16">
        <f t="shared" si="80"/>
        <v>0</v>
      </c>
      <c r="BI58" s="16">
        <f t="shared" si="81"/>
        <v>0</v>
      </c>
      <c r="BJ58" s="16">
        <f t="shared" si="82"/>
        <v>-19200</v>
      </c>
      <c r="BK58" s="16"/>
      <c r="BL58" s="16"/>
      <c r="BM58" s="16">
        <f t="shared" si="83"/>
        <v>0</v>
      </c>
      <c r="BN58" s="16">
        <f t="shared" si="84"/>
        <v>0</v>
      </c>
      <c r="BO58" s="16">
        <f t="shared" si="85"/>
        <v>0</v>
      </c>
      <c r="BP58" s="16">
        <f t="shared" si="86"/>
        <v>0</v>
      </c>
      <c r="BQ58" s="16">
        <f t="shared" si="87"/>
        <v>0</v>
      </c>
      <c r="BR58" s="16">
        <v>0</v>
      </c>
      <c r="BS58" s="16">
        <v>0</v>
      </c>
      <c r="BT58" s="16">
        <v>0</v>
      </c>
      <c r="BU58" s="16">
        <v>0</v>
      </c>
      <c r="BV58" s="16">
        <v>0</v>
      </c>
      <c r="BW58" s="14"/>
      <c r="BX58" s="14"/>
      <c r="BY58" s="16">
        <f t="shared" si="88"/>
        <v>0</v>
      </c>
      <c r="BZ58" s="16">
        <f t="shared" si="89"/>
        <v>800</v>
      </c>
      <c r="CA58" s="16">
        <v>0</v>
      </c>
      <c r="CB58" s="28">
        <f t="shared" si="90"/>
        <v>0</v>
      </c>
      <c r="CC58" s="16">
        <v>0</v>
      </c>
      <c r="CD58" s="14"/>
      <c r="CE58" s="14"/>
      <c r="CF58" s="16">
        <f t="shared" si="91"/>
        <v>800</v>
      </c>
      <c r="CG58" s="33">
        <f t="shared" si="92"/>
        <v>800</v>
      </c>
      <c r="CH58" s="16">
        <v>0</v>
      </c>
      <c r="CI58" s="16">
        <v>0</v>
      </c>
      <c r="CJ58" s="33">
        <f t="shared" si="93"/>
        <v>800</v>
      </c>
    </row>
    <row r="59" spans="1:88" s="15" customFormat="1" ht="13.2" customHeight="1" x14ac:dyDescent="0.3">
      <c r="A59" s="67">
        <v>38</v>
      </c>
      <c r="B59" s="68"/>
      <c r="C59" s="69" t="s">
        <v>179</v>
      </c>
      <c r="D59" s="70" t="s">
        <v>165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f t="shared" si="94"/>
        <v>0</v>
      </c>
      <c r="T59" s="16">
        <v>7500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7200</v>
      </c>
      <c r="AK59" s="16">
        <v>0</v>
      </c>
      <c r="AL59" s="16">
        <f t="shared" si="95"/>
        <v>0</v>
      </c>
      <c r="AM59" s="16">
        <f t="shared" si="96"/>
        <v>0</v>
      </c>
      <c r="AN59" s="16">
        <f t="shared" si="97"/>
        <v>0</v>
      </c>
      <c r="AO59" s="16">
        <f t="shared" si="97"/>
        <v>0</v>
      </c>
      <c r="AP59" s="16">
        <v>0</v>
      </c>
      <c r="AQ59" s="16">
        <v>0</v>
      </c>
      <c r="AR59" s="16">
        <v>0</v>
      </c>
      <c r="AS59" s="16">
        <v>0</v>
      </c>
      <c r="AT59" s="16"/>
      <c r="AU59" s="16"/>
      <c r="AV59" s="16">
        <f t="shared" si="72"/>
        <v>0</v>
      </c>
      <c r="AW59" s="16">
        <f t="shared" si="73"/>
        <v>0</v>
      </c>
      <c r="AX59" s="16">
        <f t="shared" si="73"/>
        <v>0</v>
      </c>
      <c r="AY59" s="16">
        <f t="shared" si="73"/>
        <v>0</v>
      </c>
      <c r="AZ59" s="16">
        <f t="shared" si="73"/>
        <v>0</v>
      </c>
      <c r="BA59" s="16">
        <f t="shared" si="73"/>
        <v>0</v>
      </c>
      <c r="BB59" s="16">
        <f t="shared" si="74"/>
        <v>0</v>
      </c>
      <c r="BC59" s="16">
        <f t="shared" si="75"/>
        <v>0</v>
      </c>
      <c r="BD59" s="16">
        <f t="shared" si="76"/>
        <v>0</v>
      </c>
      <c r="BE59" s="16">
        <f t="shared" si="77"/>
        <v>7200</v>
      </c>
      <c r="BF59" s="16">
        <f t="shared" si="78"/>
        <v>0</v>
      </c>
      <c r="BG59" s="16">
        <f t="shared" si="79"/>
        <v>0</v>
      </c>
      <c r="BH59" s="16">
        <f t="shared" si="80"/>
        <v>0</v>
      </c>
      <c r="BI59" s="16">
        <f t="shared" si="81"/>
        <v>0</v>
      </c>
      <c r="BJ59" s="16">
        <f t="shared" si="82"/>
        <v>-7200</v>
      </c>
      <c r="BK59" s="16"/>
      <c r="BL59" s="16"/>
      <c r="BM59" s="16">
        <f t="shared" si="83"/>
        <v>0</v>
      </c>
      <c r="BN59" s="16">
        <f t="shared" si="84"/>
        <v>0</v>
      </c>
      <c r="BO59" s="16">
        <f t="shared" si="85"/>
        <v>0</v>
      </c>
      <c r="BP59" s="16">
        <f t="shared" si="86"/>
        <v>0</v>
      </c>
      <c r="BQ59" s="16">
        <f t="shared" si="87"/>
        <v>0</v>
      </c>
      <c r="BR59" s="16">
        <v>0</v>
      </c>
      <c r="BS59" s="16">
        <v>0</v>
      </c>
      <c r="BT59" s="16">
        <v>0</v>
      </c>
      <c r="BU59" s="16">
        <v>0</v>
      </c>
      <c r="BV59" s="16">
        <v>0</v>
      </c>
      <c r="BW59" s="14"/>
      <c r="BX59" s="14"/>
      <c r="BY59" s="16">
        <f t="shared" si="88"/>
        <v>0</v>
      </c>
      <c r="BZ59" s="16">
        <f t="shared" si="89"/>
        <v>300</v>
      </c>
      <c r="CA59" s="16">
        <v>0</v>
      </c>
      <c r="CB59" s="28">
        <f t="shared" si="90"/>
        <v>0</v>
      </c>
      <c r="CC59" s="16">
        <v>0</v>
      </c>
      <c r="CD59" s="14"/>
      <c r="CE59" s="14"/>
      <c r="CF59" s="16">
        <f t="shared" si="91"/>
        <v>300</v>
      </c>
      <c r="CG59" s="33">
        <f t="shared" si="92"/>
        <v>300</v>
      </c>
      <c r="CH59" s="16">
        <v>0</v>
      </c>
      <c r="CI59" s="16">
        <v>0</v>
      </c>
      <c r="CJ59" s="33">
        <f t="shared" si="93"/>
        <v>300</v>
      </c>
    </row>
    <row r="60" spans="1:88" s="15" customFormat="1" ht="13.2" customHeight="1" x14ac:dyDescent="0.3">
      <c r="A60" s="67">
        <v>39</v>
      </c>
      <c r="B60" s="68"/>
      <c r="C60" s="69" t="s">
        <v>180</v>
      </c>
      <c r="D60" s="70" t="s">
        <v>166</v>
      </c>
      <c r="E60" s="16">
        <v>0</v>
      </c>
      <c r="F60" s="16">
        <v>0</v>
      </c>
      <c r="G60" s="16">
        <v>0</v>
      </c>
      <c r="H60" s="16">
        <v>5250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f t="shared" si="94"/>
        <v>5250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f t="shared" si="95"/>
        <v>0</v>
      </c>
      <c r="AM60" s="16">
        <f t="shared" si="96"/>
        <v>0</v>
      </c>
      <c r="AN60" s="16">
        <f t="shared" si="97"/>
        <v>0</v>
      </c>
      <c r="AO60" s="16">
        <f t="shared" si="97"/>
        <v>0</v>
      </c>
      <c r="AP60" s="16">
        <v>0</v>
      </c>
      <c r="AQ60" s="16">
        <v>0</v>
      </c>
      <c r="AR60" s="16">
        <v>0</v>
      </c>
      <c r="AS60" s="16">
        <v>0</v>
      </c>
      <c r="AT60" s="16"/>
      <c r="AU60" s="16"/>
      <c r="AV60" s="16">
        <f t="shared" si="72"/>
        <v>0</v>
      </c>
      <c r="AW60" s="16">
        <f t="shared" si="73"/>
        <v>0</v>
      </c>
      <c r="AX60" s="16">
        <f t="shared" si="73"/>
        <v>0</v>
      </c>
      <c r="AY60" s="16">
        <f t="shared" si="73"/>
        <v>5250</v>
      </c>
      <c r="AZ60" s="16">
        <f t="shared" si="73"/>
        <v>0</v>
      </c>
      <c r="BA60" s="16">
        <f t="shared" si="73"/>
        <v>0</v>
      </c>
      <c r="BB60" s="16">
        <f t="shared" si="74"/>
        <v>0</v>
      </c>
      <c r="BC60" s="16">
        <f t="shared" si="75"/>
        <v>0</v>
      </c>
      <c r="BD60" s="16">
        <f t="shared" si="76"/>
        <v>0</v>
      </c>
      <c r="BE60" s="16">
        <f t="shared" si="77"/>
        <v>-5250</v>
      </c>
      <c r="BF60" s="16">
        <f t="shared" si="78"/>
        <v>0</v>
      </c>
      <c r="BG60" s="16">
        <f t="shared" si="79"/>
        <v>0</v>
      </c>
      <c r="BH60" s="16">
        <f t="shared" si="80"/>
        <v>0</v>
      </c>
      <c r="BI60" s="16">
        <f t="shared" si="81"/>
        <v>0</v>
      </c>
      <c r="BJ60" s="16">
        <f t="shared" si="82"/>
        <v>5250</v>
      </c>
      <c r="BK60" s="16"/>
      <c r="BL60" s="16"/>
      <c r="BM60" s="16">
        <f t="shared" si="83"/>
        <v>0</v>
      </c>
      <c r="BN60" s="16">
        <f t="shared" si="84"/>
        <v>0</v>
      </c>
      <c r="BO60" s="16">
        <f t="shared" si="85"/>
        <v>0</v>
      </c>
      <c r="BP60" s="16">
        <f t="shared" si="86"/>
        <v>0</v>
      </c>
      <c r="BQ60" s="16">
        <f t="shared" si="87"/>
        <v>0</v>
      </c>
      <c r="BR60" s="16">
        <v>0</v>
      </c>
      <c r="BS60" s="16">
        <v>0</v>
      </c>
      <c r="BT60" s="16">
        <v>0</v>
      </c>
      <c r="BU60" s="16">
        <v>0</v>
      </c>
      <c r="BV60" s="16">
        <v>0</v>
      </c>
      <c r="BW60" s="14"/>
      <c r="BX60" s="14"/>
      <c r="BY60" s="16">
        <f t="shared" si="88"/>
        <v>5250</v>
      </c>
      <c r="BZ60" s="16">
        <f t="shared" si="89"/>
        <v>0</v>
      </c>
      <c r="CA60" s="16">
        <v>0</v>
      </c>
      <c r="CB60" s="28">
        <f t="shared" si="90"/>
        <v>0</v>
      </c>
      <c r="CC60" s="16">
        <v>0</v>
      </c>
      <c r="CD60" s="14"/>
      <c r="CE60" s="14"/>
      <c r="CF60" s="16">
        <f t="shared" si="91"/>
        <v>0</v>
      </c>
      <c r="CG60" s="33">
        <f t="shared" si="92"/>
        <v>5250</v>
      </c>
      <c r="CH60" s="16">
        <v>0</v>
      </c>
      <c r="CI60" s="16">
        <v>0</v>
      </c>
      <c r="CJ60" s="33">
        <f t="shared" si="93"/>
        <v>5250</v>
      </c>
    </row>
    <row r="61" spans="1:88" s="15" customFormat="1" ht="13.2" customHeight="1" x14ac:dyDescent="0.3">
      <c r="A61" s="67">
        <v>40</v>
      </c>
      <c r="B61" s="68"/>
      <c r="C61" s="69" t="s">
        <v>181</v>
      </c>
      <c r="D61" s="70" t="s">
        <v>167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18375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f t="shared" si="94"/>
        <v>18375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f t="shared" si="95"/>
        <v>0</v>
      </c>
      <c r="AM61" s="16">
        <f t="shared" si="96"/>
        <v>0</v>
      </c>
      <c r="AN61" s="16">
        <f t="shared" si="97"/>
        <v>0</v>
      </c>
      <c r="AO61" s="16">
        <f t="shared" si="97"/>
        <v>18375</v>
      </c>
      <c r="AP61" s="16">
        <v>0</v>
      </c>
      <c r="AQ61" s="16">
        <v>0</v>
      </c>
      <c r="AR61" s="16">
        <v>0</v>
      </c>
      <c r="AS61" s="16">
        <v>0</v>
      </c>
      <c r="AT61" s="16"/>
      <c r="AU61" s="16"/>
      <c r="AV61" s="16">
        <f t="shared" si="72"/>
        <v>0</v>
      </c>
      <c r="AW61" s="16">
        <f t="shared" ref="AW61:AZ67" si="98">(F61-W61)-BB61-BG61</f>
        <v>0</v>
      </c>
      <c r="AX61" s="16">
        <f t="shared" si="98"/>
        <v>0</v>
      </c>
      <c r="AY61" s="16">
        <f t="shared" si="98"/>
        <v>-18375</v>
      </c>
      <c r="AZ61" s="16">
        <f t="shared" si="98"/>
        <v>0</v>
      </c>
      <c r="BA61" s="16">
        <f t="shared" ref="BA61:BA66" si="99">(J61-AA61)-BF61-BK61</f>
        <v>0</v>
      </c>
      <c r="BB61" s="16">
        <f t="shared" si="74"/>
        <v>0</v>
      </c>
      <c r="BC61" s="16">
        <f t="shared" si="75"/>
        <v>0</v>
      </c>
      <c r="BD61" s="16">
        <f t="shared" si="76"/>
        <v>18375</v>
      </c>
      <c r="BE61" s="16">
        <f t="shared" si="77"/>
        <v>-18375</v>
      </c>
      <c r="BF61" s="16">
        <f t="shared" si="78"/>
        <v>0</v>
      </c>
      <c r="BG61" s="16">
        <f t="shared" si="79"/>
        <v>0</v>
      </c>
      <c r="BH61" s="16">
        <f t="shared" si="80"/>
        <v>0</v>
      </c>
      <c r="BI61" s="16">
        <f t="shared" si="81"/>
        <v>0</v>
      </c>
      <c r="BJ61" s="16">
        <f t="shared" si="82"/>
        <v>18375</v>
      </c>
      <c r="BK61" s="16"/>
      <c r="BL61" s="16"/>
      <c r="BM61" s="16">
        <f t="shared" si="83"/>
        <v>0</v>
      </c>
      <c r="BN61" s="16">
        <f t="shared" si="84"/>
        <v>0</v>
      </c>
      <c r="BO61" s="16">
        <f t="shared" si="85"/>
        <v>0</v>
      </c>
      <c r="BP61" s="16">
        <f t="shared" si="86"/>
        <v>0</v>
      </c>
      <c r="BQ61" s="16">
        <f t="shared" si="87"/>
        <v>0</v>
      </c>
      <c r="BR61" s="16">
        <v>0</v>
      </c>
      <c r="BS61" s="16">
        <v>0</v>
      </c>
      <c r="BT61" s="16">
        <v>0</v>
      </c>
      <c r="BU61" s="16">
        <v>0</v>
      </c>
      <c r="BV61" s="16">
        <v>0</v>
      </c>
      <c r="BW61" s="14"/>
      <c r="BX61" s="14"/>
      <c r="BY61" s="16">
        <f t="shared" si="88"/>
        <v>18375</v>
      </c>
      <c r="BZ61" s="16">
        <f t="shared" si="89"/>
        <v>0</v>
      </c>
      <c r="CA61" s="16">
        <v>0</v>
      </c>
      <c r="CB61" s="28">
        <f t="shared" si="90"/>
        <v>0</v>
      </c>
      <c r="CC61" s="16">
        <v>0</v>
      </c>
      <c r="CD61" s="14"/>
      <c r="CE61" s="14"/>
      <c r="CF61" s="16">
        <f t="shared" si="91"/>
        <v>0</v>
      </c>
      <c r="CG61" s="33">
        <f t="shared" si="92"/>
        <v>18375</v>
      </c>
      <c r="CH61" s="16">
        <v>0</v>
      </c>
      <c r="CI61" s="16">
        <v>0</v>
      </c>
      <c r="CJ61" s="33">
        <f t="shared" si="93"/>
        <v>18375</v>
      </c>
    </row>
    <row r="62" spans="1:88" s="15" customFormat="1" ht="13.2" customHeight="1" x14ac:dyDescent="0.3">
      <c r="A62" s="67">
        <v>41</v>
      </c>
      <c r="B62" s="68"/>
      <c r="C62" s="69" t="s">
        <v>182</v>
      </c>
      <c r="D62" s="70" t="s">
        <v>168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7875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f t="shared" si="94"/>
        <v>7875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f t="shared" si="95"/>
        <v>0</v>
      </c>
      <c r="AM62" s="16">
        <f t="shared" si="96"/>
        <v>0</v>
      </c>
      <c r="AN62" s="16">
        <f t="shared" si="97"/>
        <v>0</v>
      </c>
      <c r="AO62" s="16">
        <f t="shared" si="97"/>
        <v>7875</v>
      </c>
      <c r="AP62" s="16">
        <v>0</v>
      </c>
      <c r="AQ62" s="16">
        <v>0</v>
      </c>
      <c r="AR62" s="16">
        <v>0</v>
      </c>
      <c r="AS62" s="16">
        <v>0</v>
      </c>
      <c r="AT62" s="16"/>
      <c r="AU62" s="16"/>
      <c r="AV62" s="16">
        <f t="shared" si="72"/>
        <v>0</v>
      </c>
      <c r="AW62" s="16">
        <f t="shared" si="98"/>
        <v>0</v>
      </c>
      <c r="AX62" s="16">
        <f t="shared" si="98"/>
        <v>0</v>
      </c>
      <c r="AY62" s="16">
        <f t="shared" si="98"/>
        <v>-7875</v>
      </c>
      <c r="AZ62" s="16">
        <f t="shared" si="98"/>
        <v>0</v>
      </c>
      <c r="BA62" s="16">
        <f t="shared" si="99"/>
        <v>0</v>
      </c>
      <c r="BB62" s="16">
        <f t="shared" si="74"/>
        <v>0</v>
      </c>
      <c r="BC62" s="16">
        <f t="shared" si="75"/>
        <v>0</v>
      </c>
      <c r="BD62" s="16">
        <f t="shared" si="76"/>
        <v>7875</v>
      </c>
      <c r="BE62" s="16">
        <f t="shared" si="77"/>
        <v>-7875</v>
      </c>
      <c r="BF62" s="16">
        <f t="shared" si="78"/>
        <v>0</v>
      </c>
      <c r="BG62" s="16">
        <f t="shared" si="79"/>
        <v>0</v>
      </c>
      <c r="BH62" s="16">
        <f t="shared" si="80"/>
        <v>0</v>
      </c>
      <c r="BI62" s="16">
        <f t="shared" si="81"/>
        <v>0</v>
      </c>
      <c r="BJ62" s="16">
        <f t="shared" si="82"/>
        <v>7875</v>
      </c>
      <c r="BK62" s="16"/>
      <c r="BL62" s="16"/>
      <c r="BM62" s="16">
        <f t="shared" si="83"/>
        <v>0</v>
      </c>
      <c r="BN62" s="16">
        <f t="shared" si="84"/>
        <v>0</v>
      </c>
      <c r="BO62" s="16">
        <f t="shared" si="85"/>
        <v>0</v>
      </c>
      <c r="BP62" s="16">
        <f t="shared" si="86"/>
        <v>0</v>
      </c>
      <c r="BQ62" s="16">
        <f t="shared" si="87"/>
        <v>0</v>
      </c>
      <c r="BR62" s="16">
        <v>0</v>
      </c>
      <c r="BS62" s="16">
        <v>0</v>
      </c>
      <c r="BT62" s="16">
        <v>0</v>
      </c>
      <c r="BU62" s="16">
        <v>0</v>
      </c>
      <c r="BV62" s="16">
        <v>0</v>
      </c>
      <c r="BW62" s="14"/>
      <c r="BX62" s="14"/>
      <c r="BY62" s="16">
        <f t="shared" si="88"/>
        <v>7875</v>
      </c>
      <c r="BZ62" s="16">
        <f t="shared" si="89"/>
        <v>0</v>
      </c>
      <c r="CA62" s="16">
        <v>0</v>
      </c>
      <c r="CB62" s="28">
        <f t="shared" si="90"/>
        <v>0</v>
      </c>
      <c r="CC62" s="16">
        <v>0</v>
      </c>
      <c r="CD62" s="14"/>
      <c r="CE62" s="14"/>
      <c r="CF62" s="16">
        <f t="shared" si="91"/>
        <v>0</v>
      </c>
      <c r="CG62" s="33">
        <f t="shared" si="92"/>
        <v>7875</v>
      </c>
      <c r="CH62" s="16">
        <v>0</v>
      </c>
      <c r="CI62" s="16">
        <v>0</v>
      </c>
      <c r="CJ62" s="33">
        <f t="shared" si="93"/>
        <v>7875</v>
      </c>
    </row>
    <row r="63" spans="1:88" s="15" customFormat="1" ht="13.2" customHeight="1" x14ac:dyDescent="0.3">
      <c r="A63" s="67">
        <v>42</v>
      </c>
      <c r="B63" s="68"/>
      <c r="C63" s="69" t="s">
        <v>183</v>
      </c>
      <c r="D63" s="70" t="s">
        <v>169</v>
      </c>
      <c r="E63" s="16">
        <v>0</v>
      </c>
      <c r="F63" s="16">
        <v>0</v>
      </c>
      <c r="G63" s="16">
        <v>0</v>
      </c>
      <c r="H63" s="16">
        <v>0</v>
      </c>
      <c r="I63" s="16">
        <v>7506.91</v>
      </c>
      <c r="J63" s="16">
        <v>0</v>
      </c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f t="shared" si="94"/>
        <v>7506.91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f t="shared" si="95"/>
        <v>0</v>
      </c>
      <c r="AM63" s="16">
        <f t="shared" si="96"/>
        <v>0</v>
      </c>
      <c r="AN63" s="16">
        <f t="shared" si="97"/>
        <v>0</v>
      </c>
      <c r="AO63" s="16">
        <f t="shared" si="97"/>
        <v>0</v>
      </c>
      <c r="AP63" s="16">
        <v>0</v>
      </c>
      <c r="AQ63" s="16">
        <v>0</v>
      </c>
      <c r="AR63" s="16">
        <v>0</v>
      </c>
      <c r="AS63" s="16">
        <v>0</v>
      </c>
      <c r="AT63" s="16"/>
      <c r="AU63" s="16"/>
      <c r="AV63" s="16">
        <f t="shared" si="72"/>
        <v>0</v>
      </c>
      <c r="AW63" s="16">
        <f t="shared" si="98"/>
        <v>0</v>
      </c>
      <c r="AX63" s="16">
        <f t="shared" si="98"/>
        <v>0</v>
      </c>
      <c r="AY63" s="16">
        <f t="shared" si="98"/>
        <v>0</v>
      </c>
      <c r="AZ63" s="16">
        <f t="shared" si="98"/>
        <v>7506.91</v>
      </c>
      <c r="BA63" s="16">
        <f t="shared" si="99"/>
        <v>0</v>
      </c>
      <c r="BB63" s="16">
        <f t="shared" si="74"/>
        <v>0</v>
      </c>
      <c r="BC63" s="16">
        <f t="shared" si="75"/>
        <v>0</v>
      </c>
      <c r="BD63" s="16">
        <f t="shared" si="76"/>
        <v>0</v>
      </c>
      <c r="BE63" s="16">
        <f t="shared" si="77"/>
        <v>-7506.91</v>
      </c>
      <c r="BF63" s="16">
        <f t="shared" si="78"/>
        <v>0</v>
      </c>
      <c r="BG63" s="16">
        <f t="shared" si="79"/>
        <v>0</v>
      </c>
      <c r="BH63" s="16">
        <f t="shared" si="80"/>
        <v>0</v>
      </c>
      <c r="BI63" s="16">
        <f t="shared" si="81"/>
        <v>0</v>
      </c>
      <c r="BJ63" s="16">
        <f t="shared" si="82"/>
        <v>7506.91</v>
      </c>
      <c r="BK63" s="16"/>
      <c r="BL63" s="16"/>
      <c r="BM63" s="16">
        <f t="shared" si="83"/>
        <v>0</v>
      </c>
      <c r="BN63" s="16">
        <f t="shared" si="84"/>
        <v>0</v>
      </c>
      <c r="BO63" s="16">
        <f t="shared" si="85"/>
        <v>0</v>
      </c>
      <c r="BP63" s="16">
        <f t="shared" si="86"/>
        <v>0</v>
      </c>
      <c r="BQ63" s="16">
        <f t="shared" si="87"/>
        <v>0</v>
      </c>
      <c r="BR63" s="16">
        <v>0</v>
      </c>
      <c r="BS63" s="16">
        <v>0</v>
      </c>
      <c r="BT63" s="16">
        <v>0</v>
      </c>
      <c r="BU63" s="16">
        <v>0</v>
      </c>
      <c r="BV63" s="16">
        <v>0</v>
      </c>
      <c r="BW63" s="14"/>
      <c r="BX63" s="14"/>
      <c r="BY63" s="16">
        <f t="shared" si="88"/>
        <v>7506.91</v>
      </c>
      <c r="BZ63" s="16">
        <f t="shared" si="89"/>
        <v>0</v>
      </c>
      <c r="CA63" s="16">
        <v>0</v>
      </c>
      <c r="CB63" s="28">
        <f t="shared" si="90"/>
        <v>0</v>
      </c>
      <c r="CC63" s="16">
        <v>0</v>
      </c>
      <c r="CD63" s="14"/>
      <c r="CE63" s="14"/>
      <c r="CF63" s="16">
        <f t="shared" si="91"/>
        <v>0</v>
      </c>
      <c r="CG63" s="33">
        <f t="shared" si="92"/>
        <v>7506.91</v>
      </c>
      <c r="CH63" s="16">
        <v>0</v>
      </c>
      <c r="CI63" s="16">
        <v>0</v>
      </c>
      <c r="CJ63" s="33">
        <f t="shared" si="93"/>
        <v>7506.91</v>
      </c>
    </row>
    <row r="64" spans="1:88" s="15" customFormat="1" ht="13.2" customHeight="1" x14ac:dyDescent="0.3">
      <c r="A64" s="67">
        <v>43</v>
      </c>
      <c r="B64" s="68"/>
      <c r="C64" s="69" t="s">
        <v>184</v>
      </c>
      <c r="D64" s="70" t="s">
        <v>170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f t="shared" si="94"/>
        <v>0</v>
      </c>
      <c r="T64" s="16">
        <v>0.72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0.72</v>
      </c>
      <c r="AK64" s="16">
        <v>0</v>
      </c>
      <c r="AL64" s="16">
        <f t="shared" si="95"/>
        <v>0</v>
      </c>
      <c r="AM64" s="16">
        <f t="shared" si="96"/>
        <v>0</v>
      </c>
      <c r="AN64" s="16">
        <f t="shared" si="97"/>
        <v>0</v>
      </c>
      <c r="AO64" s="16">
        <f t="shared" si="97"/>
        <v>0</v>
      </c>
      <c r="AP64" s="16">
        <v>0</v>
      </c>
      <c r="AQ64" s="16">
        <v>0</v>
      </c>
      <c r="AR64" s="16">
        <v>0</v>
      </c>
      <c r="AS64" s="16">
        <v>0</v>
      </c>
      <c r="AT64" s="16"/>
      <c r="AU64" s="16"/>
      <c r="AV64" s="16">
        <f t="shared" si="72"/>
        <v>0</v>
      </c>
      <c r="AW64" s="16">
        <f t="shared" si="98"/>
        <v>0</v>
      </c>
      <c r="AX64" s="16">
        <f t="shared" si="98"/>
        <v>0</v>
      </c>
      <c r="AY64" s="16">
        <f t="shared" si="98"/>
        <v>0</v>
      </c>
      <c r="AZ64" s="16">
        <f t="shared" si="98"/>
        <v>0</v>
      </c>
      <c r="BA64" s="16">
        <f t="shared" si="99"/>
        <v>0</v>
      </c>
      <c r="BB64" s="16">
        <f t="shared" si="74"/>
        <v>0</v>
      </c>
      <c r="BC64" s="16">
        <f t="shared" si="75"/>
        <v>0</v>
      </c>
      <c r="BD64" s="16">
        <f t="shared" si="76"/>
        <v>0</v>
      </c>
      <c r="BE64" s="16">
        <f t="shared" si="77"/>
        <v>0.72</v>
      </c>
      <c r="BF64" s="16">
        <f t="shared" si="78"/>
        <v>0</v>
      </c>
      <c r="BG64" s="16">
        <f t="shared" si="79"/>
        <v>0</v>
      </c>
      <c r="BH64" s="16">
        <f t="shared" si="80"/>
        <v>0</v>
      </c>
      <c r="BI64" s="16">
        <f t="shared" si="81"/>
        <v>0</v>
      </c>
      <c r="BJ64" s="16">
        <f t="shared" si="82"/>
        <v>-0.72</v>
      </c>
      <c r="BK64" s="16"/>
      <c r="BL64" s="16"/>
      <c r="BM64" s="16">
        <f t="shared" si="83"/>
        <v>0</v>
      </c>
      <c r="BN64" s="16">
        <f t="shared" si="84"/>
        <v>0</v>
      </c>
      <c r="BO64" s="16">
        <f t="shared" si="85"/>
        <v>0</v>
      </c>
      <c r="BP64" s="16">
        <f t="shared" si="86"/>
        <v>0</v>
      </c>
      <c r="BQ64" s="16">
        <f t="shared" si="87"/>
        <v>0</v>
      </c>
      <c r="BR64" s="16">
        <v>0</v>
      </c>
      <c r="BS64" s="16">
        <v>0</v>
      </c>
      <c r="BT64" s="16">
        <v>0</v>
      </c>
      <c r="BU64" s="16">
        <v>0</v>
      </c>
      <c r="BV64" s="16">
        <v>0</v>
      </c>
      <c r="BW64" s="14"/>
      <c r="BX64" s="14"/>
      <c r="BY64" s="16">
        <f t="shared" si="88"/>
        <v>0</v>
      </c>
      <c r="BZ64" s="16">
        <f t="shared" si="89"/>
        <v>0</v>
      </c>
      <c r="CA64" s="16">
        <v>0</v>
      </c>
      <c r="CB64" s="28">
        <f t="shared" si="90"/>
        <v>0</v>
      </c>
      <c r="CC64" s="16">
        <v>0</v>
      </c>
      <c r="CD64" s="14"/>
      <c r="CE64" s="14"/>
      <c r="CF64" s="16">
        <f t="shared" si="91"/>
        <v>0</v>
      </c>
      <c r="CG64" s="33">
        <f t="shared" si="92"/>
        <v>0</v>
      </c>
      <c r="CH64" s="16">
        <v>0</v>
      </c>
      <c r="CI64" s="16">
        <v>0</v>
      </c>
      <c r="CJ64" s="33">
        <f t="shared" si="93"/>
        <v>0</v>
      </c>
    </row>
    <row r="65" spans="1:88" s="15" customFormat="1" ht="13.2" customHeight="1" x14ac:dyDescent="0.3">
      <c r="A65" s="67">
        <v>44</v>
      </c>
      <c r="B65" s="68"/>
      <c r="C65" s="69" t="s">
        <v>185</v>
      </c>
      <c r="D65" s="70" t="s">
        <v>171</v>
      </c>
      <c r="E65" s="16">
        <v>0</v>
      </c>
      <c r="F65" s="16">
        <v>0</v>
      </c>
      <c r="G65" s="16">
        <v>0</v>
      </c>
      <c r="H65" s="16">
        <v>0</v>
      </c>
      <c r="I65" s="16">
        <v>5500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f t="shared" si="94"/>
        <v>5500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f t="shared" si="95"/>
        <v>0</v>
      </c>
      <c r="AM65" s="16">
        <f t="shared" si="96"/>
        <v>0</v>
      </c>
      <c r="AN65" s="16">
        <f t="shared" si="97"/>
        <v>0</v>
      </c>
      <c r="AO65" s="16">
        <f t="shared" si="97"/>
        <v>0</v>
      </c>
      <c r="AP65" s="16">
        <v>0</v>
      </c>
      <c r="AQ65" s="16">
        <v>0</v>
      </c>
      <c r="AR65" s="16">
        <v>0</v>
      </c>
      <c r="AS65" s="16">
        <v>0</v>
      </c>
      <c r="AT65" s="16"/>
      <c r="AU65" s="16"/>
      <c r="AV65" s="16">
        <f t="shared" si="72"/>
        <v>0</v>
      </c>
      <c r="AW65" s="16">
        <f t="shared" si="98"/>
        <v>0</v>
      </c>
      <c r="AX65" s="16">
        <f t="shared" si="98"/>
        <v>0</v>
      </c>
      <c r="AY65" s="16">
        <f t="shared" si="98"/>
        <v>0</v>
      </c>
      <c r="AZ65" s="16">
        <f t="shared" si="98"/>
        <v>5500</v>
      </c>
      <c r="BA65" s="16">
        <f t="shared" si="99"/>
        <v>0</v>
      </c>
      <c r="BB65" s="16">
        <f t="shared" si="74"/>
        <v>0</v>
      </c>
      <c r="BC65" s="16">
        <f t="shared" si="75"/>
        <v>0</v>
      </c>
      <c r="BD65" s="16">
        <f t="shared" si="76"/>
        <v>0</v>
      </c>
      <c r="BE65" s="16">
        <f t="shared" si="77"/>
        <v>-5500</v>
      </c>
      <c r="BF65" s="16">
        <f t="shared" si="78"/>
        <v>0</v>
      </c>
      <c r="BG65" s="16">
        <f t="shared" si="79"/>
        <v>0</v>
      </c>
      <c r="BH65" s="16">
        <f t="shared" si="80"/>
        <v>0</v>
      </c>
      <c r="BI65" s="16">
        <f t="shared" si="81"/>
        <v>0</v>
      </c>
      <c r="BJ65" s="16">
        <f t="shared" si="82"/>
        <v>5500</v>
      </c>
      <c r="BK65" s="16"/>
      <c r="BL65" s="16"/>
      <c r="BM65" s="16">
        <f t="shared" si="83"/>
        <v>0</v>
      </c>
      <c r="BN65" s="16">
        <f t="shared" si="84"/>
        <v>0</v>
      </c>
      <c r="BO65" s="16">
        <f t="shared" si="85"/>
        <v>0</v>
      </c>
      <c r="BP65" s="16">
        <f t="shared" si="86"/>
        <v>0</v>
      </c>
      <c r="BQ65" s="16">
        <f t="shared" si="87"/>
        <v>0</v>
      </c>
      <c r="BR65" s="16">
        <v>0</v>
      </c>
      <c r="BS65" s="16">
        <v>0</v>
      </c>
      <c r="BT65" s="16">
        <v>0</v>
      </c>
      <c r="BU65" s="16">
        <v>0</v>
      </c>
      <c r="BV65" s="16">
        <v>0</v>
      </c>
      <c r="BW65" s="14"/>
      <c r="BX65" s="14"/>
      <c r="BY65" s="16">
        <f t="shared" si="88"/>
        <v>5500</v>
      </c>
      <c r="BZ65" s="16">
        <f t="shared" si="89"/>
        <v>0</v>
      </c>
      <c r="CA65" s="16">
        <v>0</v>
      </c>
      <c r="CB65" s="28">
        <f t="shared" si="90"/>
        <v>0</v>
      </c>
      <c r="CC65" s="16">
        <v>0</v>
      </c>
      <c r="CD65" s="14"/>
      <c r="CE65" s="14"/>
      <c r="CF65" s="16">
        <f t="shared" si="91"/>
        <v>0</v>
      </c>
      <c r="CG65" s="33">
        <f t="shared" si="92"/>
        <v>5500</v>
      </c>
      <c r="CH65" s="16">
        <v>0</v>
      </c>
      <c r="CI65" s="16">
        <v>0</v>
      </c>
      <c r="CJ65" s="33">
        <f t="shared" si="93"/>
        <v>5500</v>
      </c>
    </row>
    <row r="66" spans="1:88" s="15" customFormat="1" ht="13.2" customHeight="1" x14ac:dyDescent="0.3">
      <c r="A66" s="67">
        <v>45</v>
      </c>
      <c r="B66" s="68"/>
      <c r="C66" s="69" t="s">
        <v>186</v>
      </c>
      <c r="D66" s="70" t="s">
        <v>172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f t="shared" si="94"/>
        <v>0</v>
      </c>
      <c r="T66" s="16">
        <v>3000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3000</v>
      </c>
      <c r="AK66" s="16">
        <v>0</v>
      </c>
      <c r="AL66" s="16">
        <f t="shared" si="95"/>
        <v>0</v>
      </c>
      <c r="AM66" s="16">
        <f t="shared" si="96"/>
        <v>0</v>
      </c>
      <c r="AN66" s="16">
        <f t="shared" si="97"/>
        <v>0</v>
      </c>
      <c r="AO66" s="16">
        <f t="shared" si="97"/>
        <v>0</v>
      </c>
      <c r="AP66" s="16">
        <v>0</v>
      </c>
      <c r="AQ66" s="16">
        <v>0</v>
      </c>
      <c r="AR66" s="16">
        <v>0</v>
      </c>
      <c r="AS66" s="16">
        <v>0</v>
      </c>
      <c r="AT66" s="16"/>
      <c r="AU66" s="16"/>
      <c r="AV66" s="16">
        <f t="shared" si="72"/>
        <v>0</v>
      </c>
      <c r="AW66" s="16">
        <f t="shared" si="98"/>
        <v>0</v>
      </c>
      <c r="AX66" s="16">
        <f t="shared" si="98"/>
        <v>0</v>
      </c>
      <c r="AY66" s="16">
        <f t="shared" si="98"/>
        <v>0</v>
      </c>
      <c r="AZ66" s="16">
        <f t="shared" si="98"/>
        <v>0</v>
      </c>
      <c r="BA66" s="16">
        <f t="shared" si="99"/>
        <v>0</v>
      </c>
      <c r="BB66" s="16">
        <f t="shared" si="74"/>
        <v>0</v>
      </c>
      <c r="BC66" s="16">
        <f t="shared" si="75"/>
        <v>0</v>
      </c>
      <c r="BD66" s="16">
        <f t="shared" si="76"/>
        <v>0</v>
      </c>
      <c r="BE66" s="16">
        <f t="shared" si="77"/>
        <v>3000</v>
      </c>
      <c r="BF66" s="16">
        <f t="shared" si="78"/>
        <v>0</v>
      </c>
      <c r="BG66" s="16">
        <f t="shared" si="79"/>
        <v>0</v>
      </c>
      <c r="BH66" s="16">
        <f t="shared" si="80"/>
        <v>0</v>
      </c>
      <c r="BI66" s="16">
        <f t="shared" si="81"/>
        <v>0</v>
      </c>
      <c r="BJ66" s="16">
        <f t="shared" si="82"/>
        <v>-3000</v>
      </c>
      <c r="BK66" s="16"/>
      <c r="BL66" s="16"/>
      <c r="BM66" s="16">
        <f t="shared" si="83"/>
        <v>0</v>
      </c>
      <c r="BN66" s="16">
        <f t="shared" si="84"/>
        <v>0</v>
      </c>
      <c r="BO66" s="16">
        <f t="shared" si="85"/>
        <v>0</v>
      </c>
      <c r="BP66" s="16">
        <f t="shared" si="86"/>
        <v>0</v>
      </c>
      <c r="BQ66" s="16">
        <f t="shared" si="87"/>
        <v>0</v>
      </c>
      <c r="BR66" s="16">
        <v>0</v>
      </c>
      <c r="BS66" s="16">
        <v>0</v>
      </c>
      <c r="BT66" s="16">
        <v>0</v>
      </c>
      <c r="BU66" s="16">
        <v>0</v>
      </c>
      <c r="BV66" s="16">
        <v>0</v>
      </c>
      <c r="BW66" s="14"/>
      <c r="BX66" s="14"/>
      <c r="BY66" s="16">
        <f t="shared" si="88"/>
        <v>0</v>
      </c>
      <c r="BZ66" s="16">
        <f t="shared" si="89"/>
        <v>0</v>
      </c>
      <c r="CA66" s="16">
        <v>0</v>
      </c>
      <c r="CB66" s="28">
        <f t="shared" si="90"/>
        <v>0</v>
      </c>
      <c r="CC66" s="16">
        <v>0</v>
      </c>
      <c r="CD66" s="14"/>
      <c r="CE66" s="14"/>
      <c r="CF66" s="16">
        <f t="shared" si="91"/>
        <v>0</v>
      </c>
      <c r="CG66" s="33">
        <f t="shared" si="92"/>
        <v>0</v>
      </c>
      <c r="CH66" s="16">
        <v>0</v>
      </c>
      <c r="CI66" s="16">
        <v>0</v>
      </c>
      <c r="CJ66" s="33">
        <f t="shared" si="93"/>
        <v>0</v>
      </c>
    </row>
    <row r="67" spans="1:88" s="15" customFormat="1" ht="13.2" customHeight="1" x14ac:dyDescent="0.3">
      <c r="A67" s="67">
        <v>46</v>
      </c>
      <c r="B67" s="68"/>
      <c r="C67" s="69" t="s">
        <v>187</v>
      </c>
      <c r="D67" s="70" t="s">
        <v>173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f t="shared" si="94"/>
        <v>0</v>
      </c>
      <c r="T67" s="16">
        <v>3000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3000</v>
      </c>
      <c r="AK67" s="16">
        <v>0</v>
      </c>
      <c r="AL67" s="16">
        <f>(J67-AA67)-AP67</f>
        <v>0</v>
      </c>
      <c r="AM67" s="16">
        <f>(K67-AB67)-AQ67</f>
        <v>0</v>
      </c>
      <c r="AN67" s="16">
        <f>(L67-AC67)-AR67</f>
        <v>0</v>
      </c>
      <c r="AO67" s="16">
        <f>(M67-AD67)-AS67</f>
        <v>0</v>
      </c>
      <c r="AP67" s="16">
        <v>0</v>
      </c>
      <c r="AQ67" s="16">
        <v>0</v>
      </c>
      <c r="AR67" s="16">
        <v>0</v>
      </c>
      <c r="AS67" s="16">
        <v>0</v>
      </c>
      <c r="AT67" s="16"/>
      <c r="AU67" s="16"/>
      <c r="AV67" s="16">
        <f t="shared" si="72"/>
        <v>0</v>
      </c>
      <c r="AW67" s="16">
        <f t="shared" si="98"/>
        <v>0</v>
      </c>
      <c r="AX67" s="16">
        <f t="shared" si="98"/>
        <v>0</v>
      </c>
      <c r="AY67" s="16">
        <f t="shared" si="98"/>
        <v>0</v>
      </c>
      <c r="AZ67" s="16">
        <f t="shared" si="98"/>
        <v>0</v>
      </c>
      <c r="BA67" s="16">
        <f>(J67-AA67)-BF67-BK67</f>
        <v>0</v>
      </c>
      <c r="BB67" s="16">
        <f t="shared" si="74"/>
        <v>0</v>
      </c>
      <c r="BC67" s="16">
        <f t="shared" si="75"/>
        <v>0</v>
      </c>
      <c r="BD67" s="16">
        <f t="shared" si="76"/>
        <v>0</v>
      </c>
      <c r="BE67" s="16">
        <f t="shared" si="77"/>
        <v>3000</v>
      </c>
      <c r="BF67" s="16">
        <f t="shared" si="78"/>
        <v>0</v>
      </c>
      <c r="BG67" s="16">
        <f t="shared" si="79"/>
        <v>0</v>
      </c>
      <c r="BH67" s="16">
        <f t="shared" si="80"/>
        <v>0</v>
      </c>
      <c r="BI67" s="16">
        <f t="shared" si="81"/>
        <v>0</v>
      </c>
      <c r="BJ67" s="16">
        <f t="shared" si="82"/>
        <v>-3000</v>
      </c>
      <c r="BK67" s="16"/>
      <c r="BL67" s="16"/>
      <c r="BM67" s="16">
        <f>(N67-AE67)-BR67</f>
        <v>0</v>
      </c>
      <c r="BN67" s="16">
        <f>(O67-AF67)-BS67</f>
        <v>0</v>
      </c>
      <c r="BO67" s="16">
        <f>(P67-AG67)-BT67</f>
        <v>0</v>
      </c>
      <c r="BP67" s="16">
        <f>(Q67-AH67)-BU67</f>
        <v>0</v>
      </c>
      <c r="BQ67" s="16">
        <f>(R67-AI67)-BV67</f>
        <v>0</v>
      </c>
      <c r="BR67" s="16">
        <v>0</v>
      </c>
      <c r="BS67" s="16">
        <v>0</v>
      </c>
      <c r="BT67" s="16">
        <v>0</v>
      </c>
      <c r="BU67" s="16">
        <v>0</v>
      </c>
      <c r="BV67" s="16">
        <v>0</v>
      </c>
      <c r="BW67" s="16"/>
      <c r="BX67" s="16"/>
      <c r="BY67" s="16">
        <f>SUM(AL67:BV67)</f>
        <v>0</v>
      </c>
      <c r="BZ67" s="16">
        <f>(T67-AJ67)-CA67</f>
        <v>0</v>
      </c>
      <c r="CA67" s="16">
        <v>0</v>
      </c>
      <c r="CB67" s="28">
        <f>(U67-AK67)-CC67</f>
        <v>0</v>
      </c>
      <c r="CC67" s="16">
        <v>0</v>
      </c>
      <c r="CD67" s="16"/>
      <c r="CE67" s="16"/>
      <c r="CF67" s="16">
        <f>SUM(BZ67:CC67)</f>
        <v>0</v>
      </c>
      <c r="CG67" s="33">
        <f>+CF67+BY67</f>
        <v>0</v>
      </c>
      <c r="CH67" s="16">
        <v>0</v>
      </c>
      <c r="CI67" s="16">
        <v>0</v>
      </c>
      <c r="CJ67" s="33">
        <f t="shared" ref="CJ67" si="100">+CG67+CH67-CI67</f>
        <v>0</v>
      </c>
    </row>
    <row r="68" spans="1:88" s="15" customFormat="1" ht="13.2" customHeight="1" x14ac:dyDescent="0.3">
      <c r="A68" s="71"/>
      <c r="B68" s="72"/>
      <c r="C68" s="91" t="s">
        <v>109</v>
      </c>
      <c r="D68" s="91"/>
      <c r="E68" s="13">
        <f>SUM(E54:E67)</f>
        <v>0</v>
      </c>
      <c r="F68" s="13">
        <f t="shared" ref="F68:R68" si="101">SUM(F54:F67)</f>
        <v>0</v>
      </c>
      <c r="G68" s="13">
        <f t="shared" si="101"/>
        <v>0</v>
      </c>
      <c r="H68" s="13">
        <f t="shared" si="101"/>
        <v>5250</v>
      </c>
      <c r="I68" s="13">
        <f t="shared" si="101"/>
        <v>223292.85</v>
      </c>
      <c r="J68" s="13">
        <f t="shared" si="101"/>
        <v>0</v>
      </c>
      <c r="K68" s="13">
        <f t="shared" si="101"/>
        <v>0</v>
      </c>
      <c r="L68" s="13">
        <f t="shared" si="101"/>
        <v>0</v>
      </c>
      <c r="M68" s="13">
        <f t="shared" si="101"/>
        <v>26250</v>
      </c>
      <c r="N68" s="13">
        <f t="shared" si="101"/>
        <v>0</v>
      </c>
      <c r="O68" s="13">
        <f t="shared" si="101"/>
        <v>0</v>
      </c>
      <c r="P68" s="13">
        <f t="shared" si="101"/>
        <v>0</v>
      </c>
      <c r="Q68" s="13">
        <f t="shared" si="101"/>
        <v>0</v>
      </c>
      <c r="R68" s="13">
        <f t="shared" si="101"/>
        <v>0</v>
      </c>
      <c r="S68" s="16">
        <f>SUM(E68:R68)</f>
        <v>254792.85</v>
      </c>
      <c r="T68" s="13">
        <f t="shared" ref="T68" si="102">T67</f>
        <v>3000</v>
      </c>
      <c r="U68" s="13">
        <f>SUM(U54:U67)</f>
        <v>0</v>
      </c>
      <c r="V68" s="13">
        <f t="shared" ref="V68:Z68" si="103">SUM(V54:V67)</f>
        <v>0</v>
      </c>
      <c r="W68" s="13">
        <f t="shared" si="103"/>
        <v>0</v>
      </c>
      <c r="X68" s="13">
        <f t="shared" si="103"/>
        <v>0</v>
      </c>
      <c r="Y68" s="13">
        <f t="shared" si="103"/>
        <v>0</v>
      </c>
      <c r="Z68" s="13">
        <f t="shared" si="103"/>
        <v>143797.12</v>
      </c>
      <c r="AA68" s="13">
        <f t="shared" ref="AA68" si="104">SUM(AA54:AA67)</f>
        <v>0</v>
      </c>
      <c r="AB68" s="13">
        <f t="shared" ref="AB68" si="105">SUM(AB54:AB67)</f>
        <v>0</v>
      </c>
      <c r="AC68" s="13">
        <f t="shared" ref="AC68" si="106">SUM(AC54:AC67)</f>
        <v>0</v>
      </c>
      <c r="AD68" s="13">
        <f t="shared" ref="AD68" si="107">SUM(AD54:AD67)</f>
        <v>0</v>
      </c>
      <c r="AE68" s="13">
        <f t="shared" ref="AE68" si="108">SUM(AE54:AE67)</f>
        <v>0</v>
      </c>
      <c r="AF68" s="13">
        <f t="shared" ref="AF68" si="109">SUM(AF54:AF67)</f>
        <v>0</v>
      </c>
      <c r="AG68" s="13">
        <f t="shared" ref="AG68" si="110">SUM(AG54:AG67)</f>
        <v>0</v>
      </c>
      <c r="AH68" s="13">
        <f t="shared" ref="AH68" si="111">SUM(AH54:AH67)</f>
        <v>0</v>
      </c>
      <c r="AI68" s="13">
        <f t="shared" ref="AI68" si="112">SUM(AI54:AI67)</f>
        <v>0</v>
      </c>
      <c r="AJ68" s="13">
        <f>SUM(AJ54:AJ67)</f>
        <v>1852095.0799999998</v>
      </c>
      <c r="AK68" s="13">
        <f>SUM(AK54:AK67)</f>
        <v>0</v>
      </c>
      <c r="AL68" s="13">
        <f>SUM(AL54:AL67)</f>
        <v>0</v>
      </c>
      <c r="AM68" s="13">
        <f t="shared" ref="AM68:AS68" si="113">SUM(AM54:AM67)</f>
        <v>0</v>
      </c>
      <c r="AN68" s="13">
        <f t="shared" si="113"/>
        <v>0</v>
      </c>
      <c r="AO68" s="13">
        <f t="shared" si="113"/>
        <v>26250</v>
      </c>
      <c r="AP68" s="13">
        <f t="shared" si="113"/>
        <v>0</v>
      </c>
      <c r="AQ68" s="13">
        <f t="shared" si="113"/>
        <v>0</v>
      </c>
      <c r="AR68" s="13">
        <f t="shared" si="113"/>
        <v>0</v>
      </c>
      <c r="AS68" s="13">
        <f t="shared" si="113"/>
        <v>0</v>
      </c>
      <c r="AT68" s="13"/>
      <c r="AU68" s="13"/>
      <c r="AV68" s="13">
        <f>SUM(AV54:AV67)</f>
        <v>0</v>
      </c>
      <c r="AW68" s="13">
        <f t="shared" ref="AW68:BJ68" si="114">SUM(AW54:AW67)</f>
        <v>0</v>
      </c>
      <c r="AX68" s="13">
        <f t="shared" si="114"/>
        <v>0</v>
      </c>
      <c r="AY68" s="13">
        <f t="shared" si="114"/>
        <v>-21000</v>
      </c>
      <c r="AZ68" s="13">
        <f t="shared" si="114"/>
        <v>79495.730000000025</v>
      </c>
      <c r="BA68" s="13">
        <f t="shared" si="114"/>
        <v>0</v>
      </c>
      <c r="BB68" s="13">
        <f t="shared" si="114"/>
        <v>0</v>
      </c>
      <c r="BC68" s="13">
        <f t="shared" si="114"/>
        <v>0</v>
      </c>
      <c r="BD68" s="13">
        <f t="shared" si="114"/>
        <v>26250</v>
      </c>
      <c r="BE68" s="13">
        <f t="shared" si="114"/>
        <v>1597302.23</v>
      </c>
      <c r="BF68" s="13">
        <f t="shared" si="114"/>
        <v>0</v>
      </c>
      <c r="BG68" s="13">
        <f t="shared" si="114"/>
        <v>0</v>
      </c>
      <c r="BH68" s="13">
        <f t="shared" si="114"/>
        <v>0</v>
      </c>
      <c r="BI68" s="13">
        <f t="shared" si="114"/>
        <v>0</v>
      </c>
      <c r="BJ68" s="13">
        <f t="shared" si="114"/>
        <v>-1597302.23</v>
      </c>
      <c r="BK68" s="13"/>
      <c r="BL68" s="13"/>
      <c r="BM68" s="13">
        <f>SUM(BM54:BM67)</f>
        <v>0</v>
      </c>
      <c r="BN68" s="13">
        <f t="shared" ref="BN68:BV68" si="115">SUM(BN54:BN67)</f>
        <v>0</v>
      </c>
      <c r="BO68" s="13">
        <f t="shared" si="115"/>
        <v>0</v>
      </c>
      <c r="BP68" s="13">
        <f t="shared" si="115"/>
        <v>0</v>
      </c>
      <c r="BQ68" s="13">
        <f t="shared" si="115"/>
        <v>0</v>
      </c>
      <c r="BR68" s="13">
        <f t="shared" si="115"/>
        <v>0</v>
      </c>
      <c r="BS68" s="13">
        <f t="shared" si="115"/>
        <v>0</v>
      </c>
      <c r="BT68" s="13">
        <f t="shared" si="115"/>
        <v>0</v>
      </c>
      <c r="BU68" s="13">
        <f t="shared" si="115"/>
        <v>0</v>
      </c>
      <c r="BV68" s="13">
        <f t="shared" si="115"/>
        <v>0</v>
      </c>
      <c r="BW68" s="13"/>
      <c r="BX68" s="13"/>
      <c r="BY68" s="13">
        <f>SUM(BY54:BY67)</f>
        <v>110995.73000000003</v>
      </c>
      <c r="BZ68" s="13">
        <f t="shared" ref="BZ68:CC68" si="116">SUM(BZ54:BZ67)</f>
        <v>195048.00999999998</v>
      </c>
      <c r="CA68" s="13">
        <f t="shared" si="116"/>
        <v>0</v>
      </c>
      <c r="CB68" s="13">
        <f t="shared" si="116"/>
        <v>0</v>
      </c>
      <c r="CC68" s="13">
        <f t="shared" si="116"/>
        <v>0</v>
      </c>
      <c r="CD68" s="13"/>
      <c r="CE68" s="13"/>
      <c r="CF68" s="13">
        <f>SUM(CF54:CF67)</f>
        <v>195048.00999999998</v>
      </c>
      <c r="CG68" s="13">
        <f t="shared" ref="CG68:CJ68" si="117">SUM(CG54:CG67)</f>
        <v>306043.74</v>
      </c>
      <c r="CH68" s="13">
        <f t="shared" si="117"/>
        <v>0</v>
      </c>
      <c r="CI68" s="13">
        <f t="shared" si="117"/>
        <v>83693.47</v>
      </c>
      <c r="CJ68" s="13">
        <f t="shared" si="117"/>
        <v>222350.27</v>
      </c>
    </row>
    <row r="69" spans="1:88" s="15" customFormat="1" ht="13.2" customHeight="1" x14ac:dyDescent="0.2">
      <c r="A69" s="9"/>
      <c r="B69" s="10"/>
      <c r="C69" s="11"/>
      <c r="D69" s="12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3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29"/>
      <c r="CC69" s="14"/>
      <c r="CD69" s="14"/>
      <c r="CE69" s="14"/>
      <c r="CF69" s="14"/>
      <c r="CG69" s="32"/>
      <c r="CH69" s="32"/>
      <c r="CI69" s="32"/>
      <c r="CJ69" s="32"/>
    </row>
    <row r="70" spans="1:88" s="17" customFormat="1" ht="11.4" x14ac:dyDescent="0.2">
      <c r="C70" s="18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CC70" s="30"/>
      <c r="CD70" s="30"/>
      <c r="CE70" s="30"/>
      <c r="CF70" s="30"/>
      <c r="CG70" s="34"/>
      <c r="CH70" s="34"/>
      <c r="CI70" s="34"/>
      <c r="CJ70" s="34"/>
    </row>
    <row r="71" spans="1:88" s="17" customFormat="1" ht="12.6" thickBot="1" x14ac:dyDescent="0.3">
      <c r="A71" s="89" t="s">
        <v>19</v>
      </c>
      <c r="B71" s="89"/>
      <c r="C71" s="89"/>
      <c r="D71" s="89"/>
      <c r="E71" s="20">
        <f>E46+E50+E53+E68</f>
        <v>0</v>
      </c>
      <c r="F71" s="20">
        <f t="shared" ref="F71:BS71" si="118">F46+F50+F53+F68</f>
        <v>0</v>
      </c>
      <c r="G71" s="20">
        <f t="shared" si="118"/>
        <v>0</v>
      </c>
      <c r="H71" s="20">
        <f t="shared" si="118"/>
        <v>5250</v>
      </c>
      <c r="I71" s="20">
        <f t="shared" si="118"/>
        <v>908328.62999999989</v>
      </c>
      <c r="J71" s="20">
        <f t="shared" si="118"/>
        <v>0</v>
      </c>
      <c r="K71" s="20">
        <f t="shared" si="118"/>
        <v>0</v>
      </c>
      <c r="L71" s="20">
        <f t="shared" si="118"/>
        <v>0</v>
      </c>
      <c r="M71" s="20">
        <f t="shared" si="118"/>
        <v>29680</v>
      </c>
      <c r="N71" s="20">
        <f t="shared" si="118"/>
        <v>0</v>
      </c>
      <c r="O71" s="20">
        <f t="shared" si="118"/>
        <v>0</v>
      </c>
      <c r="P71" s="20">
        <f t="shared" si="118"/>
        <v>0</v>
      </c>
      <c r="Q71" s="20">
        <f t="shared" si="118"/>
        <v>0</v>
      </c>
      <c r="R71" s="20">
        <f t="shared" si="118"/>
        <v>0</v>
      </c>
      <c r="S71" s="20">
        <f t="shared" si="118"/>
        <v>943258.62999999989</v>
      </c>
      <c r="T71" s="20">
        <f t="shared" si="118"/>
        <v>6419287.3200000003</v>
      </c>
      <c r="U71" s="20">
        <f t="shared" si="118"/>
        <v>0</v>
      </c>
      <c r="V71" s="20">
        <f t="shared" si="118"/>
        <v>0</v>
      </c>
      <c r="W71" s="20">
        <f t="shared" si="118"/>
        <v>0</v>
      </c>
      <c r="X71" s="20">
        <f t="shared" si="118"/>
        <v>0</v>
      </c>
      <c r="Y71" s="20">
        <f t="shared" si="118"/>
        <v>3430</v>
      </c>
      <c r="Z71" s="20">
        <f t="shared" si="118"/>
        <v>230647.15</v>
      </c>
      <c r="AA71" s="20">
        <f t="shared" si="118"/>
        <v>0</v>
      </c>
      <c r="AB71" s="20">
        <f t="shared" si="118"/>
        <v>0</v>
      </c>
      <c r="AC71" s="20">
        <f t="shared" si="118"/>
        <v>0</v>
      </c>
      <c r="AD71" s="20">
        <f t="shared" si="118"/>
        <v>0</v>
      </c>
      <c r="AE71" s="20">
        <f t="shared" si="118"/>
        <v>0</v>
      </c>
      <c r="AF71" s="20">
        <f t="shared" si="118"/>
        <v>0</v>
      </c>
      <c r="AG71" s="20">
        <f t="shared" si="118"/>
        <v>0</v>
      </c>
      <c r="AH71" s="20">
        <f t="shared" si="118"/>
        <v>0</v>
      </c>
      <c r="AI71" s="20">
        <f t="shared" si="118"/>
        <v>0</v>
      </c>
      <c r="AJ71" s="20">
        <f t="shared" si="118"/>
        <v>6420030.1299999999</v>
      </c>
      <c r="AK71" s="20">
        <f t="shared" si="118"/>
        <v>0</v>
      </c>
      <c r="AL71" s="20">
        <f t="shared" si="118"/>
        <v>0</v>
      </c>
      <c r="AM71" s="20">
        <f t="shared" si="118"/>
        <v>0</v>
      </c>
      <c r="AN71" s="20">
        <f t="shared" si="118"/>
        <v>0</v>
      </c>
      <c r="AO71" s="20">
        <f t="shared" si="118"/>
        <v>29680</v>
      </c>
      <c r="AP71" s="20">
        <f t="shared" si="118"/>
        <v>0</v>
      </c>
      <c r="AQ71" s="20">
        <f t="shared" si="118"/>
        <v>0</v>
      </c>
      <c r="AR71" s="20">
        <f t="shared" si="118"/>
        <v>0</v>
      </c>
      <c r="AS71" s="20">
        <f t="shared" si="118"/>
        <v>0</v>
      </c>
      <c r="AT71" s="20"/>
      <c r="AU71" s="20"/>
      <c r="AV71" s="20">
        <f t="shared" si="118"/>
        <v>0</v>
      </c>
      <c r="AW71" s="20">
        <f t="shared" si="118"/>
        <v>0</v>
      </c>
      <c r="AX71" s="20">
        <f t="shared" si="118"/>
        <v>0</v>
      </c>
      <c r="AY71" s="20">
        <f t="shared" si="118"/>
        <v>-24430</v>
      </c>
      <c r="AZ71" s="20">
        <f t="shared" si="118"/>
        <v>296815.12</v>
      </c>
      <c r="BA71" s="20">
        <f t="shared" si="118"/>
        <v>0</v>
      </c>
      <c r="BB71" s="20">
        <f t="shared" si="118"/>
        <v>0</v>
      </c>
      <c r="BC71" s="20">
        <f t="shared" si="118"/>
        <v>0</v>
      </c>
      <c r="BD71" s="20">
        <f t="shared" si="118"/>
        <v>26250</v>
      </c>
      <c r="BE71" s="20">
        <f t="shared" si="118"/>
        <v>5857637.8599999994</v>
      </c>
      <c r="BF71" s="20">
        <f t="shared" si="118"/>
        <v>0</v>
      </c>
      <c r="BG71" s="20">
        <f t="shared" si="118"/>
        <v>0</v>
      </c>
      <c r="BH71" s="20">
        <f t="shared" si="118"/>
        <v>0</v>
      </c>
      <c r="BI71" s="20">
        <f t="shared" si="118"/>
        <v>0</v>
      </c>
      <c r="BJ71" s="20">
        <f t="shared" si="118"/>
        <v>-5476771.5</v>
      </c>
      <c r="BK71" s="20"/>
      <c r="BL71" s="20"/>
      <c r="BM71" s="20">
        <f t="shared" si="118"/>
        <v>0</v>
      </c>
      <c r="BN71" s="20">
        <f t="shared" si="118"/>
        <v>0</v>
      </c>
      <c r="BO71" s="20">
        <f t="shared" si="118"/>
        <v>0</v>
      </c>
      <c r="BP71" s="20">
        <f t="shared" si="118"/>
        <v>0</v>
      </c>
      <c r="BQ71" s="20">
        <f t="shared" si="118"/>
        <v>0</v>
      </c>
      <c r="BR71" s="20">
        <f t="shared" si="118"/>
        <v>0</v>
      </c>
      <c r="BS71" s="20">
        <f t="shared" si="118"/>
        <v>0</v>
      </c>
      <c r="BT71" s="20">
        <f t="shared" ref="BT71:CJ71" si="119">BT46+BT50+BT53+BT68</f>
        <v>0</v>
      </c>
      <c r="BU71" s="20">
        <f t="shared" si="119"/>
        <v>0</v>
      </c>
      <c r="BV71" s="20">
        <f t="shared" si="119"/>
        <v>0</v>
      </c>
      <c r="BW71" s="20"/>
      <c r="BX71" s="20"/>
      <c r="BY71" s="20">
        <f t="shared" si="119"/>
        <v>709181.48</v>
      </c>
      <c r="BZ71" s="20">
        <f t="shared" si="119"/>
        <v>2043400.28</v>
      </c>
      <c r="CA71" s="20">
        <f t="shared" si="119"/>
        <v>0</v>
      </c>
      <c r="CB71" s="20">
        <f t="shared" si="119"/>
        <v>0</v>
      </c>
      <c r="CC71" s="20">
        <f t="shared" si="119"/>
        <v>0</v>
      </c>
      <c r="CD71" s="31"/>
      <c r="CE71" s="86"/>
      <c r="CF71" s="20">
        <f t="shared" si="119"/>
        <v>2043400.28</v>
      </c>
      <c r="CG71" s="20">
        <f t="shared" si="119"/>
        <v>2752581.76</v>
      </c>
      <c r="CH71" s="20">
        <f t="shared" si="119"/>
        <v>0</v>
      </c>
      <c r="CI71" s="20">
        <f t="shared" si="119"/>
        <v>83693.47</v>
      </c>
      <c r="CJ71" s="20">
        <f t="shared" si="119"/>
        <v>2668888.29</v>
      </c>
    </row>
    <row r="72" spans="1:88" ht="15" thickTop="1" x14ac:dyDescent="0.3">
      <c r="BY72" s="8">
        <f>BY71-BY60</f>
        <v>703931.48</v>
      </c>
    </row>
    <row r="73" spans="1:88" x14ac:dyDescent="0.3">
      <c r="A73" s="8" t="s">
        <v>113</v>
      </c>
      <c r="B73" s="21"/>
      <c r="J73" s="22"/>
      <c r="K73" s="22"/>
      <c r="M73" s="23" t="s">
        <v>20</v>
      </c>
      <c r="N73" s="23"/>
      <c r="O73" s="23"/>
      <c r="P73" s="23"/>
      <c r="Q73" s="23"/>
      <c r="R73" s="23"/>
      <c r="CG73" s="23" t="s">
        <v>20</v>
      </c>
    </row>
    <row r="74" spans="1:88" x14ac:dyDescent="0.3">
      <c r="E74" s="24"/>
      <c r="F74" s="24"/>
      <c r="G74" s="24"/>
      <c r="H74" s="24"/>
      <c r="I74" s="24"/>
      <c r="J74" s="24"/>
      <c r="K74" s="35"/>
      <c r="L74" s="25" t="s">
        <v>106</v>
      </c>
      <c r="M74" s="8">
        <v>943258.63</v>
      </c>
      <c r="T74" s="35"/>
      <c r="U74" s="35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35"/>
      <c r="AL74" s="35"/>
      <c r="AM74" s="35"/>
      <c r="AN74" s="35"/>
      <c r="AO74" s="35"/>
      <c r="AP74" s="35"/>
      <c r="AQ74" s="35"/>
      <c r="AR74" s="35"/>
      <c r="AS74" s="35"/>
      <c r="AT74" s="36"/>
      <c r="AU74" s="82"/>
      <c r="CF74" s="25" t="s">
        <v>191</v>
      </c>
      <c r="CG74" s="8">
        <v>2668888.29</v>
      </c>
    </row>
    <row r="75" spans="1:88" ht="15" thickBot="1" x14ac:dyDescent="0.35">
      <c r="L75" s="25" t="s">
        <v>21</v>
      </c>
      <c r="M75" s="26">
        <f>+E71+F71+G71+H71+I71+J71+K71+L71+M71+N71+O71+P71+Q71+R71-M74</f>
        <v>0</v>
      </c>
      <c r="N75" s="38"/>
      <c r="O75" s="38"/>
      <c r="P75" s="38"/>
      <c r="Q75" s="38"/>
      <c r="R75" s="38"/>
      <c r="CF75" s="25" t="s">
        <v>21</v>
      </c>
      <c r="CG75" s="26">
        <f>+CJ71-CG74</f>
        <v>0</v>
      </c>
    </row>
    <row r="76" spans="1:88" ht="15" thickTop="1" x14ac:dyDescent="0.3"/>
  </sheetData>
  <mergeCells count="83">
    <mergeCell ref="CI9:CI12"/>
    <mergeCell ref="V10:V12"/>
    <mergeCell ref="W10:W12"/>
    <mergeCell ref="X10:X12"/>
    <mergeCell ref="A8:A13"/>
    <mergeCell ref="B8:B13"/>
    <mergeCell ref="C8:C13"/>
    <mergeCell ref="D8:D13"/>
    <mergeCell ref="E8:R8"/>
    <mergeCell ref="T8:U9"/>
    <mergeCell ref="E10:E12"/>
    <mergeCell ref="F10:F12"/>
    <mergeCell ref="G10:G12"/>
    <mergeCell ref="H10:H12"/>
    <mergeCell ref="AT11:AT12"/>
    <mergeCell ref="E9:I9"/>
    <mergeCell ref="J9:M9"/>
    <mergeCell ref="N9:R9"/>
    <mergeCell ref="V9:Z9"/>
    <mergeCell ref="AA9:AD9"/>
    <mergeCell ref="AE9:AI9"/>
    <mergeCell ref="S9:S12"/>
    <mergeCell ref="AJ9:AK9"/>
    <mergeCell ref="CH9:CH12"/>
    <mergeCell ref="V8:AK8"/>
    <mergeCell ref="AL8:BY9"/>
    <mergeCell ref="BZ8:CF9"/>
    <mergeCell ref="CG8:CG12"/>
    <mergeCell ref="CH8:CI8"/>
    <mergeCell ref="AA10:AA12"/>
    <mergeCell ref="AB10:AB12"/>
    <mergeCell ref="AC10:AC12"/>
    <mergeCell ref="AD10:AD12"/>
    <mergeCell ref="AE10:AE12"/>
    <mergeCell ref="AF10:AF12"/>
    <mergeCell ref="AG10:AG12"/>
    <mergeCell ref="AH10:AH12"/>
    <mergeCell ref="AI10:AI12"/>
    <mergeCell ref="CJ8:CJ12"/>
    <mergeCell ref="U10:U12"/>
    <mergeCell ref="I10:I12"/>
    <mergeCell ref="J10:J12"/>
    <mergeCell ref="K10:K12"/>
    <mergeCell ref="L10:L12"/>
    <mergeCell ref="M10:M12"/>
    <mergeCell ref="N10:N12"/>
    <mergeCell ref="O10:O12"/>
    <mergeCell ref="P10:P12"/>
    <mergeCell ref="Q10:Q12"/>
    <mergeCell ref="R10:R12"/>
    <mergeCell ref="T10:T12"/>
    <mergeCell ref="AJ10:AJ12"/>
    <mergeCell ref="Y10:Y12"/>
    <mergeCell ref="Z10:Z12"/>
    <mergeCell ref="CF10:CF12"/>
    <mergeCell ref="AL11:AO11"/>
    <mergeCell ref="AP11:AS11"/>
    <mergeCell ref="AV11:AZ11"/>
    <mergeCell ref="BA11:BE11"/>
    <mergeCell ref="BF11:BJ11"/>
    <mergeCell ref="BM11:BQ11"/>
    <mergeCell ref="BR11:BV11"/>
    <mergeCell ref="BZ12:CC12"/>
    <mergeCell ref="CD10:CD12"/>
    <mergeCell ref="BZ10:CA10"/>
    <mergeCell ref="AL10:AU10"/>
    <mergeCell ref="AU11:AU12"/>
    <mergeCell ref="BL11:BL12"/>
    <mergeCell ref="AV10:BL10"/>
    <mergeCell ref="BY10:BY12"/>
    <mergeCell ref="CE10:CE12"/>
    <mergeCell ref="A71:D71"/>
    <mergeCell ref="V74:AJ74"/>
    <mergeCell ref="C46:D46"/>
    <mergeCell ref="C68:D68"/>
    <mergeCell ref="C51:D51"/>
    <mergeCell ref="C50:D50"/>
    <mergeCell ref="CB10:CC10"/>
    <mergeCell ref="AK10:AK12"/>
    <mergeCell ref="BK11:BK12"/>
    <mergeCell ref="BW11:BW12"/>
    <mergeCell ref="BX11:BX12"/>
    <mergeCell ref="BM10:BX10"/>
  </mergeCells>
  <pageMargins left="0.70866141732283472" right="0.70866141732283472" top="0.74803149606299213" bottom="0.74803149606299213" header="0.31496062992125984" footer="0.31496062992125984"/>
  <pageSetup scale="43" fitToHeight="100" orientation="landscape" r:id="rId1"/>
  <headerFooter>
    <oddFooter>&amp;C&amp;"Arial,Normal"&amp;8&amp;P de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A0F981-406B-46F6-8E34-08EFB0614228}"/>
</file>

<file path=customXml/itemProps2.xml><?xml version="1.0" encoding="utf-8"?>
<ds:datastoreItem xmlns:ds="http://schemas.openxmlformats.org/officeDocument/2006/customXml" ds:itemID="{7A0E4CE3-EAB8-46C4-8A00-B3DA6B56401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A58F16-55D3-4906-A770-E66EA4964A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2-PRI-TB</vt:lpstr>
      <vt:lpstr>'ANEXO 2-PRI-TB'!Área_de_impresión</vt:lpstr>
      <vt:lpstr>'ANEXO 2-PRI-TB'!Títulos_a_imprimir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INE50NGT</dc:creator>
  <cp:lastModifiedBy>MAYER MORALES</cp:lastModifiedBy>
  <dcterms:created xsi:type="dcterms:W3CDTF">2019-10-07T14:35:31Z</dcterms:created>
  <dcterms:modified xsi:type="dcterms:W3CDTF">2022-03-19T01:17:50Z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