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35.5.26\Public\1. Carpeta subdireccion_2\7. Acatamiento EdoMex\1. Precampaña\1. SUP-RAP-143-2017 PRD\3. Dictamen acatamiento\3. DAPPAPO a DRN\"/>
    </mc:Choice>
  </mc:AlternateContent>
  <bookViews>
    <workbookView xWindow="0" yWindow="0" windowWidth="16890" windowHeight="12300"/>
  </bookViews>
  <sheets>
    <sheet name="PRD Anexo II" sheetId="1" r:id="rId1"/>
  </sheets>
  <definedNames>
    <definedName name="_xlnm.Print_Area" localSheetId="0">'PRD Anexo II'!$B$8:$AI$16</definedName>
    <definedName name="_xlnm.Print_Titles" localSheetId="0">'PRD Anexo II'!$8:$11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6" i="1" l="1"/>
  <c r="AF15" i="1"/>
  <c r="AF14" i="1"/>
  <c r="AF13" i="1"/>
  <c r="AF12" i="1"/>
  <c r="AD17" i="1"/>
  <c r="AC17" i="1"/>
  <c r="AE17" i="1" l="1"/>
  <c r="AA17" i="1"/>
  <c r="Z17" i="1"/>
  <c r="Y17" i="1"/>
  <c r="X17" i="1"/>
  <c r="W17" i="1"/>
  <c r="V17" i="1"/>
  <c r="U17" i="1"/>
  <c r="T17" i="1"/>
  <c r="R17" i="1"/>
  <c r="Q17" i="1"/>
  <c r="L17" i="1"/>
  <c r="K17" i="1"/>
  <c r="M17" i="1"/>
  <c r="P17" i="1"/>
  <c r="AI16" i="1" l="1"/>
  <c r="AI14" i="1"/>
  <c r="N17" i="1"/>
  <c r="AB17" i="1"/>
  <c r="AI15" i="1"/>
  <c r="AH15" i="1"/>
  <c r="AH16" i="1" l="1"/>
  <c r="AH14" i="1"/>
  <c r="AI13" i="1"/>
  <c r="AH13" i="1"/>
  <c r="O17" i="1"/>
  <c r="S17" i="1" l="1"/>
  <c r="AF17" i="1" l="1"/>
  <c r="AI12" i="1"/>
  <c r="AH12" i="1"/>
</calcChain>
</file>

<file path=xl/sharedStrings.xml><?xml version="1.0" encoding="utf-8"?>
<sst xmlns="http://schemas.openxmlformats.org/spreadsheetml/2006/main" count="92" uniqueCount="60">
  <si>
    <t>UNIDAD TÉCNICA DE FISCALIZACIÓN</t>
  </si>
  <si>
    <t>DIRECCIÓN DE AUDITORIA DE PARTIDOS POLÍTICOS, AGRUPACIONES POLÍTICAS Y OTROS</t>
  </si>
  <si>
    <t>PROCESO ELECTORAL LOCAL ORDINARIO 2016-2017</t>
  </si>
  <si>
    <t>PARTIDO DE LA REVOLUCIÓN DEMOCRÁTICA</t>
  </si>
  <si>
    <t>ESTADO DE MÉXICO</t>
  </si>
  <si>
    <t>REVISIÓN DE INFORMES DE PRECAMPAÑA</t>
  </si>
  <si>
    <t>Concentrado de Gastos</t>
  </si>
  <si>
    <t>Anexo II</t>
  </si>
  <si>
    <t>ID</t>
  </si>
  <si>
    <t>Ámbito</t>
  </si>
  <si>
    <t>Candidatura</t>
  </si>
  <si>
    <t>Entidad</t>
  </si>
  <si>
    <t>Tipo de Sujeto Obligado</t>
  </si>
  <si>
    <t>Sujeto Obligado</t>
  </si>
  <si>
    <t xml:space="preserve">Nombre del Distrito o Fórmula </t>
  </si>
  <si>
    <t>Nombre</t>
  </si>
  <si>
    <t>Primer Apellido</t>
  </si>
  <si>
    <t>Segundo Apellido</t>
  </si>
  <si>
    <t>Gastos de Propaganda</t>
  </si>
  <si>
    <t>Gastos de operación de Precampaña</t>
  </si>
  <si>
    <t>Gastos en Diarios, Revistas y Medios Impresos</t>
  </si>
  <si>
    <t>Gastos de producción de radio y TV</t>
  </si>
  <si>
    <t xml:space="preserve">Total de Egresos Reportados </t>
  </si>
  <si>
    <t>Diferencias Informes vs Contabilidad</t>
  </si>
  <si>
    <t>Gastos No Reportados</t>
  </si>
  <si>
    <t xml:space="preserve">Acumulado Quejas </t>
  </si>
  <si>
    <t xml:space="preserve">Total General de Gastos </t>
  </si>
  <si>
    <t>Tope de Gastos de Campaña</t>
  </si>
  <si>
    <t>Diferencia respecto del tope</t>
  </si>
  <si>
    <t>%</t>
  </si>
  <si>
    <t>Páginas de Internet</t>
  </si>
  <si>
    <t>Cine</t>
  </si>
  <si>
    <t>Espectáculares</t>
  </si>
  <si>
    <t>Otros</t>
  </si>
  <si>
    <t>Gastos de operación de Campaña</t>
  </si>
  <si>
    <t xml:space="preserve">Total de Gastos No Reportados </t>
  </si>
  <si>
    <t>Subtotal</t>
  </si>
  <si>
    <t xml:space="preserve">Local </t>
  </si>
  <si>
    <t>Precandidato Gobernador Estatal</t>
  </si>
  <si>
    <t>Estado de México</t>
  </si>
  <si>
    <t>PRD</t>
  </si>
  <si>
    <t>Partido de la Revolución Democrática</t>
  </si>
  <si>
    <t>José Eduardo</t>
  </si>
  <si>
    <t>Neri</t>
  </si>
  <si>
    <t>Rodríguez</t>
  </si>
  <si>
    <t>Juan Manuel</t>
  </si>
  <si>
    <t>Zepeda</t>
  </si>
  <si>
    <t>Hernández</t>
  </si>
  <si>
    <t>Placido</t>
  </si>
  <si>
    <t>López</t>
  </si>
  <si>
    <t>Miralrio</t>
  </si>
  <si>
    <t>Max Agustín</t>
  </si>
  <si>
    <t>Correa</t>
  </si>
  <si>
    <t>Javier</t>
  </si>
  <si>
    <t>Salinas</t>
  </si>
  <si>
    <t>Narváez</t>
  </si>
  <si>
    <t>Total</t>
  </si>
  <si>
    <t>Ajustes Acatamiento</t>
  </si>
  <si>
    <t>Incremento</t>
  </si>
  <si>
    <t>Disminución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</si>
</sst>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2" fillId="2" borderId="0" xfId="0" applyFont="1" applyFill="1" applyAlignment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 applyAlignment="1"/>
    <xf numFmtId="0" fontId="6" fillId="2" borderId="0" xfId="0" applyFont="1" applyFill="1" applyAlignment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44" fontId="6" fillId="0" borderId="0" xfId="1" applyFont="1" applyFill="1"/>
    <xf numFmtId="0" fontId="6" fillId="0" borderId="0" xfId="0" applyFont="1" applyFill="1" applyAlignment="1">
      <alignment horizontal="right"/>
    </xf>
    <xf numFmtId="0" fontId="7" fillId="0" borderId="0" xfId="0" applyFont="1" applyFill="1" applyAlignment="1">
      <alignment horizontal="right"/>
    </xf>
    <xf numFmtId="0" fontId="6" fillId="0" borderId="8" xfId="0" applyFont="1" applyFill="1" applyBorder="1" applyAlignment="1">
      <alignment horizontal="center" vertical="center" wrapText="1"/>
    </xf>
    <xf numFmtId="0" fontId="3" fillId="2" borderId="8" xfId="2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7" fontId="3" fillId="2" borderId="8" xfId="1" applyNumberFormat="1" applyFont="1" applyFill="1" applyBorder="1" applyAlignment="1">
      <alignment horizontal="right" vertical="center" wrapText="1"/>
    </xf>
    <xf numFmtId="7" fontId="6" fillId="2" borderId="8" xfId="1" applyNumberFormat="1" applyFont="1" applyFill="1" applyBorder="1" applyAlignment="1">
      <alignment horizontal="right" vertical="center" wrapText="1"/>
    </xf>
    <xf numFmtId="0" fontId="3" fillId="2" borderId="8" xfId="0" applyFont="1" applyFill="1" applyBorder="1" applyAlignment="1">
      <alignment horizontal="right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7" fontId="6" fillId="0" borderId="0" xfId="0" applyNumberFormat="1" applyFont="1" applyFill="1"/>
    <xf numFmtId="0" fontId="3" fillId="0" borderId="0" xfId="0" applyFont="1" applyFill="1" applyAlignment="1">
      <alignment horizontal="right"/>
    </xf>
    <xf numFmtId="0" fontId="6" fillId="2" borderId="8" xfId="0" applyFont="1" applyFill="1" applyBorder="1" applyAlignment="1">
      <alignment horizontal="right" vertical="center"/>
    </xf>
    <xf numFmtId="0" fontId="6" fillId="2" borderId="0" xfId="0" applyFont="1" applyFill="1"/>
    <xf numFmtId="0" fontId="6" fillId="2" borderId="5" xfId="2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7" fontId="3" fillId="0" borderId="8" xfId="1" applyNumberFormat="1" applyFont="1" applyFill="1" applyBorder="1" applyAlignment="1">
      <alignment horizontal="right" vertical="center" wrapText="1"/>
    </xf>
    <xf numFmtId="7" fontId="6" fillId="0" borderId="8" xfId="1" applyNumberFormat="1" applyFont="1" applyFill="1" applyBorder="1" applyAlignment="1">
      <alignment horizontal="right" vertical="center" wrapText="1"/>
    </xf>
    <xf numFmtId="4" fontId="6" fillId="0" borderId="8" xfId="0" applyNumberFormat="1" applyFont="1" applyFill="1" applyBorder="1" applyAlignment="1">
      <alignment horizontal="center" vertical="center" wrapText="1"/>
    </xf>
    <xf numFmtId="44" fontId="8" fillId="0" borderId="8" xfId="1" applyFont="1" applyFill="1" applyBorder="1"/>
    <xf numFmtId="43" fontId="8" fillId="0" borderId="8" xfId="3" applyFont="1" applyFill="1" applyBorder="1"/>
    <xf numFmtId="44" fontId="9" fillId="0" borderId="8" xfId="1" applyFont="1" applyFill="1" applyBorder="1"/>
    <xf numFmtId="0" fontId="3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/>
    </xf>
    <xf numFmtId="0" fontId="9" fillId="0" borderId="7" xfId="0" applyFont="1" applyFill="1" applyBorder="1" applyAlignment="1">
      <alignment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4" fontId="6" fillId="0" borderId="8" xfId="0" applyNumberFormat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44" fontId="6" fillId="0" borderId="9" xfId="1" applyFont="1" applyFill="1" applyBorder="1" applyAlignment="1">
      <alignment horizontal="center" vertical="center" wrapText="1"/>
    </xf>
    <xf numFmtId="44" fontId="6" fillId="0" borderId="13" xfId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wrapText="1"/>
    </xf>
  </cellXfs>
  <cellStyles count="4">
    <cellStyle name="Millares" xfId="3" builtinId="3"/>
    <cellStyle name="Moneda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160020</xdr:colOff>
      <xdr:row>0</xdr:row>
      <xdr:rowOff>68580</xdr:rowOff>
    </xdr:from>
    <xdr:to>
      <xdr:col>2</xdr:col>
      <xdr:colOff>784860</xdr:colOff>
      <xdr:row>4</xdr:row>
      <xdr:rowOff>29392</xdr:rowOff>
    </xdr:to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" y="68580"/>
          <a:ext cx="1790700" cy="1240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18"/>
  <sheetViews>
    <sheetView showGridLines="0" tabSelected="1" topLeftCell="A3" zoomScale="70" zoomScaleNormal="70" zoomScalePageLayoutView="70" workbookViewId="0">
      <selection activeCell="G13" sqref="G13"/>
    </sheetView>
  </sheetViews>
  <sheetFormatPr baseColWidth="10" defaultColWidth="11.5703125" defaultRowHeight="12.75" x14ac:dyDescent="0.2"/>
  <cols>
    <col min="1" max="1" width="11.5703125" style="17"/>
    <col min="2" max="2" width="17" style="17" customWidth="1"/>
    <col min="3" max="3" width="20.42578125" style="18" customWidth="1"/>
    <col min="4" max="4" width="14.28515625" style="17" customWidth="1"/>
    <col min="5" max="5" width="25.7109375" style="17" customWidth="1"/>
    <col min="6" max="6" width="10.42578125" style="17" customWidth="1"/>
    <col min="7" max="7" width="32.5703125" style="18" customWidth="1"/>
    <col min="8" max="8" width="16" style="18" customWidth="1"/>
    <col min="9" max="9" width="17.85546875" style="18" bestFit="1" customWidth="1"/>
    <col min="10" max="10" width="12.42578125" style="18" customWidth="1"/>
    <col min="11" max="11" width="17" style="17" customWidth="1"/>
    <col min="12" max="12" width="13.28515625" style="17" customWidth="1"/>
    <col min="13" max="13" width="17.28515625" style="17" customWidth="1"/>
    <col min="14" max="14" width="17.140625" style="17" customWidth="1"/>
    <col min="15" max="15" width="17.7109375" style="6" customWidth="1"/>
    <col min="16" max="16" width="17.140625" style="17" customWidth="1"/>
    <col min="17" max="17" width="14.85546875" style="17" customWidth="1"/>
    <col min="18" max="18" width="18.5703125" style="17" customWidth="1"/>
    <col min="19" max="19" width="19" style="8" customWidth="1"/>
    <col min="20" max="20" width="14.7109375" style="17" customWidth="1"/>
    <col min="21" max="21" width="14.42578125" style="17" bestFit="1" customWidth="1"/>
    <col min="22" max="22" width="8.140625" style="17" customWidth="1"/>
    <col min="23" max="23" width="17.42578125" style="17" customWidth="1"/>
    <col min="24" max="24" width="17.7109375" style="17" customWidth="1"/>
    <col min="25" max="26" width="12.7109375" style="17" customWidth="1"/>
    <col min="27" max="27" width="13.7109375" style="17" customWidth="1"/>
    <col min="28" max="31" width="15.7109375" style="17" customWidth="1"/>
    <col min="32" max="32" width="19.42578125" style="17" customWidth="1"/>
    <col min="33" max="33" width="17.85546875" style="20" customWidth="1"/>
    <col min="34" max="34" width="21.140625" style="17" customWidth="1"/>
    <col min="35" max="16384" width="11.5703125" style="17"/>
  </cols>
  <sheetData>
    <row r="1" spans="1:257" s="2" customFormat="1" ht="27.75" x14ac:dyDescent="0.4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1"/>
      <c r="AK1" s="1"/>
      <c r="AL1" s="1"/>
      <c r="AM1" s="1"/>
      <c r="AN1" s="1"/>
    </row>
    <row r="2" spans="1:257" s="2" customFormat="1" ht="21" customHeight="1" x14ac:dyDescent="0.3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3"/>
      <c r="AK2" s="3"/>
      <c r="AL2" s="3"/>
      <c r="AM2" s="3"/>
      <c r="AN2" s="3"/>
    </row>
    <row r="3" spans="1:257" s="2" customFormat="1" ht="25.9" customHeight="1" x14ac:dyDescent="0.25">
      <c r="A3" s="47" t="s">
        <v>2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</row>
    <row r="4" spans="1:257" s="2" customFormat="1" ht="25.9" customHeight="1" x14ac:dyDescent="0.25">
      <c r="A4" s="47" t="s">
        <v>3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"/>
      <c r="AK4" s="4"/>
      <c r="AL4" s="4"/>
      <c r="AM4" s="4"/>
      <c r="AN4" s="4"/>
    </row>
    <row r="5" spans="1:257" s="2" customFormat="1" ht="25.9" customHeight="1" x14ac:dyDescent="0.25">
      <c r="A5" s="47" t="s">
        <v>4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  <c r="IN5" s="47"/>
      <c r="IO5" s="47"/>
      <c r="IP5" s="47"/>
      <c r="IQ5" s="47"/>
      <c r="IR5" s="47"/>
      <c r="IS5" s="47"/>
      <c r="IT5" s="47"/>
      <c r="IU5" s="47"/>
      <c r="IV5" s="47"/>
      <c r="IW5" s="47"/>
    </row>
    <row r="6" spans="1:257" s="2" customFormat="1" ht="37.15" customHeight="1" x14ac:dyDescent="0.25">
      <c r="A6" s="47" t="s">
        <v>5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"/>
      <c r="AK6" s="4"/>
      <c r="AL6" s="4"/>
      <c r="AM6" s="4"/>
      <c r="AN6" s="4"/>
      <c r="AO6" s="5"/>
      <c r="AP6" s="5"/>
      <c r="AQ6" s="5"/>
      <c r="AR6" s="5"/>
      <c r="AS6" s="5"/>
      <c r="AT6" s="5"/>
    </row>
    <row r="7" spans="1:257" s="2" customFormat="1" ht="18" x14ac:dyDescent="0.25">
      <c r="A7" s="47" t="s">
        <v>6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"/>
      <c r="AK7" s="4"/>
      <c r="AL7" s="4"/>
      <c r="AM7" s="4"/>
      <c r="AN7" s="4"/>
      <c r="AO7" s="5"/>
      <c r="AP7" s="5"/>
      <c r="AQ7" s="5"/>
      <c r="AR7" s="5"/>
      <c r="AS7" s="5"/>
      <c r="AT7" s="5"/>
    </row>
    <row r="8" spans="1:257" s="6" customFormat="1" ht="53.45" customHeight="1" x14ac:dyDescent="0.25">
      <c r="C8" s="7"/>
      <c r="G8" s="7"/>
      <c r="H8" s="7"/>
      <c r="I8" s="7"/>
      <c r="J8" s="7"/>
      <c r="S8" s="8"/>
      <c r="AG8" s="9"/>
      <c r="AI8" s="10" t="s">
        <v>7</v>
      </c>
    </row>
    <row r="9" spans="1:257" s="6" customFormat="1" x14ac:dyDescent="0.2">
      <c r="A9" s="37" t="s">
        <v>8</v>
      </c>
      <c r="B9" s="37" t="s">
        <v>9</v>
      </c>
      <c r="C9" s="37" t="s">
        <v>10</v>
      </c>
      <c r="D9" s="37" t="s">
        <v>11</v>
      </c>
      <c r="E9" s="37" t="s">
        <v>12</v>
      </c>
      <c r="F9" s="37" t="s">
        <v>13</v>
      </c>
      <c r="G9" s="37" t="s">
        <v>14</v>
      </c>
      <c r="H9" s="37" t="s">
        <v>15</v>
      </c>
      <c r="I9" s="37" t="s">
        <v>16</v>
      </c>
      <c r="J9" s="37" t="s">
        <v>17</v>
      </c>
      <c r="K9" s="48" t="s">
        <v>18</v>
      </c>
      <c r="L9" s="49"/>
      <c r="M9" s="49"/>
      <c r="N9" s="49"/>
      <c r="O9" s="50"/>
      <c r="P9" s="37" t="s">
        <v>19</v>
      </c>
      <c r="Q9" s="37" t="s">
        <v>20</v>
      </c>
      <c r="R9" s="37" t="s">
        <v>21</v>
      </c>
      <c r="S9" s="41" t="s">
        <v>22</v>
      </c>
      <c r="T9" s="37" t="s">
        <v>23</v>
      </c>
      <c r="U9" s="44" t="s">
        <v>24</v>
      </c>
      <c r="V9" s="45"/>
      <c r="W9" s="45"/>
      <c r="X9" s="45"/>
      <c r="Y9" s="45"/>
      <c r="Z9" s="45"/>
      <c r="AA9" s="45"/>
      <c r="AB9" s="46"/>
      <c r="AC9" s="40" t="s">
        <v>57</v>
      </c>
      <c r="AD9" s="40"/>
      <c r="AE9" s="37" t="s">
        <v>25</v>
      </c>
      <c r="AF9" s="37" t="s">
        <v>26</v>
      </c>
      <c r="AG9" s="36" t="s">
        <v>27</v>
      </c>
      <c r="AH9" s="36" t="s">
        <v>28</v>
      </c>
      <c r="AI9" s="36" t="s">
        <v>29</v>
      </c>
    </row>
    <row r="10" spans="1:257" s="6" customFormat="1" x14ac:dyDescent="0.2">
      <c r="A10" s="39"/>
      <c r="B10" s="39"/>
      <c r="C10" s="39"/>
      <c r="D10" s="39"/>
      <c r="E10" s="39"/>
      <c r="F10" s="39"/>
      <c r="G10" s="39"/>
      <c r="H10" s="39"/>
      <c r="I10" s="39"/>
      <c r="J10" s="39"/>
      <c r="K10" s="51"/>
      <c r="L10" s="52"/>
      <c r="M10" s="52"/>
      <c r="N10" s="52"/>
      <c r="O10" s="53"/>
      <c r="P10" s="39"/>
      <c r="Q10" s="39"/>
      <c r="R10" s="39"/>
      <c r="S10" s="42"/>
      <c r="T10" s="39"/>
      <c r="U10" s="37" t="s">
        <v>30</v>
      </c>
      <c r="V10" s="37" t="s">
        <v>31</v>
      </c>
      <c r="W10" s="37" t="s">
        <v>32</v>
      </c>
      <c r="X10" s="37" t="s">
        <v>33</v>
      </c>
      <c r="Y10" s="37" t="s">
        <v>34</v>
      </c>
      <c r="Z10" s="37" t="s">
        <v>20</v>
      </c>
      <c r="AA10" s="37" t="s">
        <v>21</v>
      </c>
      <c r="AB10" s="37" t="s">
        <v>35</v>
      </c>
      <c r="AC10" s="40"/>
      <c r="AD10" s="40"/>
      <c r="AE10" s="39"/>
      <c r="AF10" s="39"/>
      <c r="AG10" s="36"/>
      <c r="AH10" s="36"/>
      <c r="AI10" s="36"/>
    </row>
    <row r="11" spans="1:257" s="6" customFormat="1" ht="25.5" x14ac:dyDescent="0.2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11" t="s">
        <v>30</v>
      </c>
      <c r="L11" s="11" t="s">
        <v>31</v>
      </c>
      <c r="M11" s="11" t="s">
        <v>32</v>
      </c>
      <c r="N11" s="11" t="s">
        <v>33</v>
      </c>
      <c r="O11" s="11" t="s">
        <v>36</v>
      </c>
      <c r="P11" s="38"/>
      <c r="Q11" s="38"/>
      <c r="R11" s="38"/>
      <c r="S11" s="43"/>
      <c r="T11" s="38"/>
      <c r="U11" s="38"/>
      <c r="V11" s="38"/>
      <c r="W11" s="38"/>
      <c r="X11" s="38"/>
      <c r="Y11" s="38"/>
      <c r="Z11" s="38"/>
      <c r="AA11" s="38"/>
      <c r="AB11" s="38"/>
      <c r="AC11" s="28" t="s">
        <v>58</v>
      </c>
      <c r="AD11" s="28" t="s">
        <v>59</v>
      </c>
      <c r="AE11" s="38"/>
      <c r="AF11" s="38"/>
      <c r="AG11" s="36"/>
      <c r="AH11" s="36"/>
      <c r="AI11" s="36"/>
    </row>
    <row r="12" spans="1:257" s="2" customFormat="1" ht="25.5" x14ac:dyDescent="0.2">
      <c r="A12" s="12">
        <v>16207</v>
      </c>
      <c r="B12" s="13" t="s">
        <v>37</v>
      </c>
      <c r="C12" s="13" t="s">
        <v>38</v>
      </c>
      <c r="D12" s="13" t="s">
        <v>39</v>
      </c>
      <c r="E12" s="13" t="s">
        <v>38</v>
      </c>
      <c r="F12" s="13" t="s">
        <v>40</v>
      </c>
      <c r="G12" s="32" t="s">
        <v>41</v>
      </c>
      <c r="H12" s="33" t="s">
        <v>42</v>
      </c>
      <c r="I12" s="33" t="s">
        <v>43</v>
      </c>
      <c r="J12" s="33" t="s">
        <v>44</v>
      </c>
      <c r="K12" s="26">
        <v>0</v>
      </c>
      <c r="L12" s="26">
        <v>0</v>
      </c>
      <c r="M12" s="26">
        <v>150000</v>
      </c>
      <c r="N12" s="26">
        <v>454592.21</v>
      </c>
      <c r="O12" s="27">
        <v>604592.21</v>
      </c>
      <c r="P12" s="26">
        <v>66107.14</v>
      </c>
      <c r="Q12" s="26">
        <v>0</v>
      </c>
      <c r="R12" s="26">
        <v>0</v>
      </c>
      <c r="S12" s="27">
        <v>670699.35</v>
      </c>
      <c r="T12" s="26">
        <v>0</v>
      </c>
      <c r="U12" s="26">
        <v>11993.89</v>
      </c>
      <c r="V12" s="26">
        <v>0</v>
      </c>
      <c r="W12" s="26">
        <v>132008</v>
      </c>
      <c r="X12" s="26">
        <v>44987.39</v>
      </c>
      <c r="Y12" s="26">
        <v>5000</v>
      </c>
      <c r="Z12" s="26">
        <v>0</v>
      </c>
      <c r="AA12" s="26">
        <v>0</v>
      </c>
      <c r="AB12" s="26">
        <v>193989.28000000003</v>
      </c>
      <c r="AC12" s="29">
        <v>0</v>
      </c>
      <c r="AD12" s="29">
        <v>33002</v>
      </c>
      <c r="AE12" s="26">
        <v>0</v>
      </c>
      <c r="AF12" s="26">
        <f>S12+AB12+AE12+AC12-AD12</f>
        <v>831686.63</v>
      </c>
      <c r="AG12" s="14">
        <v>30583981.190000001</v>
      </c>
      <c r="AH12" s="14">
        <f>AG12-AF12</f>
        <v>29752294.560000002</v>
      </c>
      <c r="AI12" s="16" t="str">
        <f>CONCATENATE(ROUND(AF12*100/AG12,2),"%")</f>
        <v>2.72%</v>
      </c>
    </row>
    <row r="13" spans="1:257" s="2" customFormat="1" ht="25.5" x14ac:dyDescent="0.2">
      <c r="A13" s="12">
        <v>16162</v>
      </c>
      <c r="B13" s="13" t="s">
        <v>37</v>
      </c>
      <c r="C13" s="13" t="s">
        <v>38</v>
      </c>
      <c r="D13" s="13" t="s">
        <v>39</v>
      </c>
      <c r="E13" s="13" t="s">
        <v>38</v>
      </c>
      <c r="F13" s="13" t="s">
        <v>40</v>
      </c>
      <c r="G13" s="32" t="s">
        <v>41</v>
      </c>
      <c r="H13" s="33" t="s">
        <v>45</v>
      </c>
      <c r="I13" s="33" t="s">
        <v>46</v>
      </c>
      <c r="J13" s="33" t="s">
        <v>47</v>
      </c>
      <c r="K13" s="26">
        <v>0</v>
      </c>
      <c r="L13" s="26">
        <v>47724.49</v>
      </c>
      <c r="M13" s="26">
        <v>2552000.02</v>
      </c>
      <c r="N13" s="26">
        <v>2113254.1</v>
      </c>
      <c r="O13" s="27">
        <v>4712978.6100000003</v>
      </c>
      <c r="P13" s="26">
        <v>179561.14</v>
      </c>
      <c r="Q13" s="26">
        <v>326885.67</v>
      </c>
      <c r="R13" s="26">
        <v>0</v>
      </c>
      <c r="S13" s="27">
        <v>5219425.42</v>
      </c>
      <c r="T13" s="26">
        <v>0</v>
      </c>
      <c r="U13" s="26">
        <v>0</v>
      </c>
      <c r="V13" s="26">
        <v>0</v>
      </c>
      <c r="W13" s="26">
        <v>132008</v>
      </c>
      <c r="X13" s="26">
        <v>44987.39</v>
      </c>
      <c r="Y13" s="26">
        <v>0</v>
      </c>
      <c r="Z13" s="26">
        <v>0</v>
      </c>
      <c r="AA13" s="26">
        <v>0</v>
      </c>
      <c r="AB13" s="26">
        <v>176995.39</v>
      </c>
      <c r="AC13" s="30">
        <v>0</v>
      </c>
      <c r="AD13" s="30">
        <v>33002</v>
      </c>
      <c r="AE13" s="26">
        <v>0</v>
      </c>
      <c r="AF13" s="26">
        <f t="shared" ref="AF13:AF16" si="0">S13+AB13+AE13+AC13-AD13</f>
        <v>5363418.8099999996</v>
      </c>
      <c r="AG13" s="14">
        <v>30583981.190000001</v>
      </c>
      <c r="AH13" s="14">
        <f>AG13-AF13</f>
        <v>25220562.380000003</v>
      </c>
      <c r="AI13" s="16" t="str">
        <f>CONCATENATE(ROUND(AF13*100/AG13,2),"%")</f>
        <v>17.54%</v>
      </c>
    </row>
    <row r="14" spans="1:257" s="2" customFormat="1" ht="25.5" x14ac:dyDescent="0.2">
      <c r="A14" s="12">
        <v>16209</v>
      </c>
      <c r="B14" s="13" t="s">
        <v>37</v>
      </c>
      <c r="C14" s="13" t="s">
        <v>38</v>
      </c>
      <c r="D14" s="13" t="s">
        <v>39</v>
      </c>
      <c r="E14" s="13" t="s">
        <v>38</v>
      </c>
      <c r="F14" s="13" t="s">
        <v>40</v>
      </c>
      <c r="G14" s="32" t="s">
        <v>41</v>
      </c>
      <c r="H14" s="33" t="s">
        <v>48</v>
      </c>
      <c r="I14" s="33" t="s">
        <v>49</v>
      </c>
      <c r="J14" s="33" t="s">
        <v>50</v>
      </c>
      <c r="K14" s="26">
        <v>0</v>
      </c>
      <c r="L14" s="26">
        <v>0</v>
      </c>
      <c r="M14" s="26">
        <v>0</v>
      </c>
      <c r="N14" s="26">
        <v>4660.21</v>
      </c>
      <c r="O14" s="27">
        <v>4660.21</v>
      </c>
      <c r="P14" s="26">
        <v>161861.14000000001</v>
      </c>
      <c r="Q14" s="26">
        <v>19485.669999999998</v>
      </c>
      <c r="R14" s="26">
        <v>0</v>
      </c>
      <c r="S14" s="27">
        <v>186007.02000000002</v>
      </c>
      <c r="T14" s="26">
        <v>0</v>
      </c>
      <c r="U14" s="26">
        <v>11993.89</v>
      </c>
      <c r="V14" s="26">
        <v>0</v>
      </c>
      <c r="W14" s="26">
        <v>0</v>
      </c>
      <c r="X14" s="26">
        <v>44987.39</v>
      </c>
      <c r="Y14" s="26">
        <v>0</v>
      </c>
      <c r="Z14" s="26">
        <v>0</v>
      </c>
      <c r="AA14" s="26">
        <v>0</v>
      </c>
      <c r="AB14" s="26">
        <v>56981.279999999999</v>
      </c>
      <c r="AC14" s="31"/>
      <c r="AD14" s="31"/>
      <c r="AE14" s="26">
        <v>0</v>
      </c>
      <c r="AF14" s="26">
        <f t="shared" si="0"/>
        <v>242988.30000000002</v>
      </c>
      <c r="AG14" s="14">
        <v>30583981.190000001</v>
      </c>
      <c r="AH14" s="14">
        <f>AG14-AF14</f>
        <v>30340992.890000001</v>
      </c>
      <c r="AI14" s="16" t="str">
        <f>CONCATENATE(ROUND(AF14*100/AG14,2),"%")</f>
        <v>0.79%</v>
      </c>
    </row>
    <row r="15" spans="1:257" s="2" customFormat="1" ht="25.5" x14ac:dyDescent="0.2">
      <c r="A15" s="12">
        <v>16208</v>
      </c>
      <c r="B15" s="13" t="s">
        <v>37</v>
      </c>
      <c r="C15" s="13" t="s">
        <v>38</v>
      </c>
      <c r="D15" s="13" t="s">
        <v>39</v>
      </c>
      <c r="E15" s="13" t="s">
        <v>38</v>
      </c>
      <c r="F15" s="13" t="s">
        <v>40</v>
      </c>
      <c r="G15" s="32" t="s">
        <v>41</v>
      </c>
      <c r="H15" s="33" t="s">
        <v>51</v>
      </c>
      <c r="I15" s="33" t="s">
        <v>52</v>
      </c>
      <c r="J15" s="33" t="s">
        <v>47</v>
      </c>
      <c r="K15" s="26">
        <v>150800</v>
      </c>
      <c r="L15" s="26">
        <v>0</v>
      </c>
      <c r="M15" s="26">
        <v>0</v>
      </c>
      <c r="N15" s="26">
        <v>333383.27</v>
      </c>
      <c r="O15" s="27">
        <v>484183.27</v>
      </c>
      <c r="P15" s="26">
        <v>272240.99</v>
      </c>
      <c r="Q15" s="26">
        <v>32685.54</v>
      </c>
      <c r="R15" s="26">
        <v>0</v>
      </c>
      <c r="S15" s="27">
        <v>789109.8</v>
      </c>
      <c r="T15" s="26">
        <v>0</v>
      </c>
      <c r="U15" s="26">
        <v>0</v>
      </c>
      <c r="V15" s="26">
        <v>0</v>
      </c>
      <c r="W15" s="26">
        <v>33002</v>
      </c>
      <c r="X15" s="26">
        <v>44987.39</v>
      </c>
      <c r="Y15" s="26">
        <v>0</v>
      </c>
      <c r="Z15" s="26">
        <v>0</v>
      </c>
      <c r="AA15" s="26">
        <v>0</v>
      </c>
      <c r="AB15" s="26">
        <v>77989.39</v>
      </c>
      <c r="AC15" s="26"/>
      <c r="AD15" s="26">
        <v>33002</v>
      </c>
      <c r="AE15" s="26">
        <v>0</v>
      </c>
      <c r="AF15" s="26">
        <f t="shared" si="0"/>
        <v>834097.19000000006</v>
      </c>
      <c r="AG15" s="14">
        <v>30583981.190000001</v>
      </c>
      <c r="AH15" s="14">
        <f>AG15-AF15</f>
        <v>29749884</v>
      </c>
      <c r="AI15" s="16" t="str">
        <f>CONCATENATE(ROUND(AF15*100/AG15,2),"%")</f>
        <v>2.73%</v>
      </c>
    </row>
    <row r="16" spans="1:257" s="2" customFormat="1" ht="25.5" x14ac:dyDescent="0.2">
      <c r="A16" s="12">
        <v>16161</v>
      </c>
      <c r="B16" s="13" t="s">
        <v>37</v>
      </c>
      <c r="C16" s="13" t="s">
        <v>38</v>
      </c>
      <c r="D16" s="13" t="s">
        <v>39</v>
      </c>
      <c r="E16" s="13" t="s">
        <v>38</v>
      </c>
      <c r="F16" s="13" t="s">
        <v>40</v>
      </c>
      <c r="G16" s="32" t="s">
        <v>41</v>
      </c>
      <c r="H16" s="33" t="s">
        <v>53</v>
      </c>
      <c r="I16" s="33" t="s">
        <v>54</v>
      </c>
      <c r="J16" s="33" t="s">
        <v>55</v>
      </c>
      <c r="K16" s="26">
        <v>0</v>
      </c>
      <c r="L16" s="26">
        <v>0</v>
      </c>
      <c r="M16" s="26">
        <v>795228</v>
      </c>
      <c r="N16" s="26">
        <v>214505.15</v>
      </c>
      <c r="O16" s="27">
        <v>1009733.15</v>
      </c>
      <c r="P16" s="26">
        <v>313563.59999999998</v>
      </c>
      <c r="Q16" s="26">
        <v>73720</v>
      </c>
      <c r="R16" s="26">
        <v>0</v>
      </c>
      <c r="S16" s="27">
        <v>1397016.75</v>
      </c>
      <c r="T16" s="26">
        <v>0</v>
      </c>
      <c r="U16" s="26">
        <v>0</v>
      </c>
      <c r="V16" s="26">
        <v>0</v>
      </c>
      <c r="W16" s="26">
        <v>165010</v>
      </c>
      <c r="X16" s="26">
        <v>44987.4</v>
      </c>
      <c r="Y16" s="26">
        <v>0</v>
      </c>
      <c r="Z16" s="26">
        <v>0</v>
      </c>
      <c r="AA16" s="26">
        <v>0</v>
      </c>
      <c r="AB16" s="26">
        <v>209997.4</v>
      </c>
      <c r="AC16" s="26"/>
      <c r="AD16" s="26"/>
      <c r="AE16" s="26">
        <v>0</v>
      </c>
      <c r="AF16" s="26">
        <f t="shared" si="0"/>
        <v>1607014.15</v>
      </c>
      <c r="AG16" s="14">
        <v>30583981.190000001</v>
      </c>
      <c r="AH16" s="14">
        <f>AG16-AF16</f>
        <v>28976967.040000003</v>
      </c>
      <c r="AI16" s="16" t="str">
        <f>CONCATENATE(ROUND(AF16*100/AG16,2),"%")</f>
        <v>5.25%</v>
      </c>
    </row>
    <row r="17" spans="1:35" s="22" customFormat="1" x14ac:dyDescent="0.2">
      <c r="A17" s="23"/>
      <c r="B17" s="24"/>
      <c r="C17" s="24"/>
      <c r="D17" s="24"/>
      <c r="E17" s="24"/>
      <c r="F17" s="24"/>
      <c r="G17" s="25"/>
      <c r="H17" s="34"/>
      <c r="I17" s="34"/>
      <c r="J17" s="35" t="s">
        <v>56</v>
      </c>
      <c r="K17" s="27">
        <f t="shared" ref="K17:AF17" si="1">SUM(K12:K16)</f>
        <v>150800</v>
      </c>
      <c r="L17" s="27">
        <f t="shared" si="1"/>
        <v>47724.49</v>
      </c>
      <c r="M17" s="27">
        <f t="shared" si="1"/>
        <v>3497228.02</v>
      </c>
      <c r="N17" s="27">
        <f t="shared" si="1"/>
        <v>3120394.94</v>
      </c>
      <c r="O17" s="27">
        <f t="shared" si="1"/>
        <v>6816147.4500000011</v>
      </c>
      <c r="P17" s="27">
        <f t="shared" si="1"/>
        <v>993334.01</v>
      </c>
      <c r="Q17" s="27">
        <f t="shared" si="1"/>
        <v>452776.87999999995</v>
      </c>
      <c r="R17" s="27">
        <f t="shared" si="1"/>
        <v>0</v>
      </c>
      <c r="S17" s="27">
        <f t="shared" si="1"/>
        <v>8262258.3399999989</v>
      </c>
      <c r="T17" s="27">
        <f t="shared" si="1"/>
        <v>0</v>
      </c>
      <c r="U17" s="27">
        <f t="shared" si="1"/>
        <v>23987.78</v>
      </c>
      <c r="V17" s="27">
        <f t="shared" si="1"/>
        <v>0</v>
      </c>
      <c r="W17" s="27">
        <f t="shared" si="1"/>
        <v>462028</v>
      </c>
      <c r="X17" s="27">
        <f t="shared" si="1"/>
        <v>224936.95999999999</v>
      </c>
      <c r="Y17" s="27">
        <f t="shared" si="1"/>
        <v>5000</v>
      </c>
      <c r="Z17" s="27">
        <f t="shared" si="1"/>
        <v>0</v>
      </c>
      <c r="AA17" s="27">
        <f t="shared" si="1"/>
        <v>0</v>
      </c>
      <c r="AB17" s="27">
        <f t="shared" si="1"/>
        <v>715952.74000000011</v>
      </c>
      <c r="AC17" s="27">
        <f t="shared" si="1"/>
        <v>0</v>
      </c>
      <c r="AD17" s="27">
        <f t="shared" si="1"/>
        <v>99006</v>
      </c>
      <c r="AE17" s="27">
        <f t="shared" si="1"/>
        <v>0</v>
      </c>
      <c r="AF17" s="27">
        <f t="shared" si="1"/>
        <v>8879205.0800000001</v>
      </c>
      <c r="AG17" s="15"/>
      <c r="AH17" s="15"/>
      <c r="AI17" s="21"/>
    </row>
    <row r="18" spans="1:35" x14ac:dyDescent="0.2">
      <c r="K18" s="19"/>
      <c r="L18" s="19"/>
      <c r="M18" s="19"/>
      <c r="N18" s="19"/>
      <c r="O18" s="19"/>
      <c r="P18" s="19"/>
      <c r="Q18" s="19"/>
      <c r="R18" s="19"/>
      <c r="S18" s="19"/>
    </row>
  </sheetData>
  <mergeCells count="48">
    <mergeCell ref="A1:AI1"/>
    <mergeCell ref="A2:AI2"/>
    <mergeCell ref="A3:AI3"/>
    <mergeCell ref="BV3:DE3"/>
    <mergeCell ref="DF3:EO3"/>
    <mergeCell ref="FZ3:HI3"/>
    <mergeCell ref="HJ3:IS3"/>
    <mergeCell ref="IT3:IW3"/>
    <mergeCell ref="A4:AI4"/>
    <mergeCell ref="A5:AI5"/>
    <mergeCell ref="CB5:DN5"/>
    <mergeCell ref="DO5:FA5"/>
    <mergeCell ref="GO5:IA5"/>
    <mergeCell ref="IB5:IW5"/>
    <mergeCell ref="EP3:FY3"/>
    <mergeCell ref="Q9:Q11"/>
    <mergeCell ref="A6:AI6"/>
    <mergeCell ref="A7:AI7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J9:J11"/>
    <mergeCell ref="K9:O10"/>
    <mergeCell ref="P9:P11"/>
    <mergeCell ref="R9:R11"/>
    <mergeCell ref="S9:S11"/>
    <mergeCell ref="T9:T11"/>
    <mergeCell ref="U9:AB9"/>
    <mergeCell ref="AE9:AE11"/>
    <mergeCell ref="AB10:AB11"/>
    <mergeCell ref="AG9:AG11"/>
    <mergeCell ref="AH9:AH11"/>
    <mergeCell ref="AI9:AI11"/>
    <mergeCell ref="U10:U11"/>
    <mergeCell ref="V10:V11"/>
    <mergeCell ref="W10:W11"/>
    <mergeCell ref="X10:X11"/>
    <mergeCell ref="Y10:Y11"/>
    <mergeCell ref="Z10:Z11"/>
    <mergeCell ref="AA10:AA11"/>
    <mergeCell ref="AF9:AF11"/>
    <mergeCell ref="AC9:AD10"/>
  </mergeCells>
  <pageMargins left="0.19685039370078741" right="0.19685039370078741" top="0.39370078740157483" bottom="0.59055118110236227" header="0.31496062992125984" footer="0.31496062992125984"/>
  <pageSetup scale="45" fitToHeight="0" orientation="landscape" horizontalDpi="4294967295" verticalDpi="4294967295" r:id="rId1"/>
  <headerFooter>
    <oddFooter>&amp;R&amp;P /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015A9D-8447-455C-8A89-2836CF6F5D6D}"/>
</file>

<file path=customXml/itemProps2.xml><?xml version="1.0" encoding="utf-8"?>
<ds:datastoreItem xmlns:ds="http://schemas.openxmlformats.org/officeDocument/2006/customXml" ds:itemID="{593CD4C9-0DE8-4C0F-8657-49B1F22CFC06}"/>
</file>

<file path=customXml/itemProps3.xml><?xml version="1.0" encoding="utf-8"?>
<ds:datastoreItem xmlns:ds="http://schemas.openxmlformats.org/officeDocument/2006/customXml" ds:itemID="{F6F575E9-D29E-4710-ABBE-B55DE073EF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PRD Anexo II</vt:lpstr>
      <vt:lpstr>'PRD Anexo II'!Área_de_impresión</vt:lpstr>
      <vt:lpstr>'PRD Anexo II'!Títulos_a_imprimir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SUSANA MEJIA</cp:lastModifiedBy>
  <dcterms:created xsi:type="dcterms:W3CDTF">2017-04-08T07:01:22Z</dcterms:created>
  <dcterms:modified xsi:type="dcterms:W3CDTF">2020-04-16T19:42:33Z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