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BELILLO INE 2015\ABEL\REVISION PPN IA 2018 LOCALES\Tribunal\Engrose Jalisco PRI IA 2018\"/>
    </mc:Choice>
  </mc:AlternateContent>
  <xr:revisionPtr revIDLastSave="0" documentId="13_ncr:1_{98F5ED35-F118-487B-A524-9981FFB50EC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Anexo 3_JL" sheetId="2" r:id="rId1"/>
  </sheets>
  <definedNames>
    <definedName name="_xlnm._FilterDatabase" localSheetId="0" hidden="1">'Anexo 3_JL'!$B$12:$AH$795</definedName>
    <definedName name="_xlnm.Print_Area" localSheetId="0">'Anexo 3_JL'!$B$1:$AH$472</definedName>
    <definedName name="_xlnm.Print_Titles" localSheetId="0">'Anexo 3_JL'!$9:$12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797" i="2" l="1"/>
  <c r="AI799" i="2" s="1"/>
  <c r="I794" i="2" l="1"/>
  <c r="H794" i="2"/>
  <c r="W487" i="2" l="1"/>
  <c r="AG789" i="2" l="1"/>
  <c r="W480" i="2" l="1"/>
  <c r="R480" i="2"/>
  <c r="X792" i="2" l="1"/>
  <c r="X793" i="2"/>
  <c r="Y792" i="2"/>
  <c r="Y793" i="2"/>
  <c r="Z792" i="2"/>
  <c r="Z793" i="2"/>
  <c r="AA792" i="2"/>
  <c r="AA793" i="2"/>
  <c r="AC792" i="2"/>
  <c r="AC793" i="2"/>
  <c r="AD792" i="2"/>
  <c r="AD793" i="2"/>
  <c r="AE792" i="2"/>
  <c r="AE793" i="2"/>
  <c r="AF792" i="2"/>
  <c r="AF793" i="2"/>
  <c r="AG792" i="2"/>
  <c r="AG793" i="2"/>
  <c r="W204" i="2"/>
  <c r="AG204" i="2" s="1"/>
  <c r="W15" i="2"/>
  <c r="AG15" i="2" s="1"/>
  <c r="AG459" i="2"/>
  <c r="AG460" i="2"/>
  <c r="AG461" i="2"/>
  <c r="AG462" i="2"/>
  <c r="AG463" i="2"/>
  <c r="AG464" i="2"/>
  <c r="AG465" i="2"/>
  <c r="AG466" i="2"/>
  <c r="AG467" i="2"/>
  <c r="AG468" i="2"/>
  <c r="AG469" i="2"/>
  <c r="AG470" i="2"/>
  <c r="AG471" i="2"/>
  <c r="AG472" i="2"/>
  <c r="AF459" i="2"/>
  <c r="AF460" i="2"/>
  <c r="AF461" i="2"/>
  <c r="AF462" i="2"/>
  <c r="AF463" i="2"/>
  <c r="AF464" i="2"/>
  <c r="AF465" i="2"/>
  <c r="AF466" i="2"/>
  <c r="AF467" i="2"/>
  <c r="AF468" i="2"/>
  <c r="AF469" i="2"/>
  <c r="AF470" i="2"/>
  <c r="AF471" i="2"/>
  <c r="AF472" i="2"/>
  <c r="AE459" i="2"/>
  <c r="AE460" i="2"/>
  <c r="AE461" i="2"/>
  <c r="AE462" i="2"/>
  <c r="AE463" i="2"/>
  <c r="AE464" i="2"/>
  <c r="AE465" i="2"/>
  <c r="AE466" i="2"/>
  <c r="AE467" i="2"/>
  <c r="AE468" i="2"/>
  <c r="AE469" i="2"/>
  <c r="AE470" i="2"/>
  <c r="AE471" i="2"/>
  <c r="AE472" i="2"/>
  <c r="AD459" i="2"/>
  <c r="AD460" i="2"/>
  <c r="AD461" i="2"/>
  <c r="AD462" i="2"/>
  <c r="AD463" i="2"/>
  <c r="AD464" i="2"/>
  <c r="AD465" i="2"/>
  <c r="AD466" i="2"/>
  <c r="AD467" i="2"/>
  <c r="AD468" i="2"/>
  <c r="AD469" i="2"/>
  <c r="AD470" i="2"/>
  <c r="AD471" i="2"/>
  <c r="AD472" i="2"/>
  <c r="AC459" i="2"/>
  <c r="AC460" i="2"/>
  <c r="AC461" i="2"/>
  <c r="AC462" i="2"/>
  <c r="AC463" i="2"/>
  <c r="AC464" i="2"/>
  <c r="AC465" i="2"/>
  <c r="AC466" i="2"/>
  <c r="AC467" i="2"/>
  <c r="AC468" i="2"/>
  <c r="AC469" i="2"/>
  <c r="AC470" i="2"/>
  <c r="AC471" i="2"/>
  <c r="AC472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Z459" i="2"/>
  <c r="Z460" i="2"/>
  <c r="Z461" i="2"/>
  <c r="Z462" i="2"/>
  <c r="Z463" i="2"/>
  <c r="Z464" i="2"/>
  <c r="Z465" i="2"/>
  <c r="Z466" i="2"/>
  <c r="Z467" i="2"/>
  <c r="Z468" i="2"/>
  <c r="Z469" i="2"/>
  <c r="Z470" i="2"/>
  <c r="Z471" i="2"/>
  <c r="Z472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W246" i="2"/>
  <c r="W229" i="2"/>
  <c r="AG229" i="2" s="1"/>
  <c r="W227" i="2"/>
  <c r="AG227" i="2" s="1"/>
  <c r="W221" i="2"/>
  <c r="AG221" i="2" s="1"/>
  <c r="W215" i="2"/>
  <c r="AG215" i="2" s="1"/>
  <c r="W199" i="2"/>
  <c r="AG199" i="2" s="1"/>
  <c r="W196" i="2"/>
  <c r="AG196" i="2" s="1"/>
  <c r="W188" i="2"/>
  <c r="AG188" i="2" s="1"/>
  <c r="W187" i="2"/>
  <c r="W186" i="2"/>
  <c r="AG186" i="2" s="1"/>
  <c r="W183" i="2"/>
  <c r="AG183" i="2" s="1"/>
  <c r="W178" i="2"/>
  <c r="AG178" i="2" s="1"/>
  <c r="W174" i="2"/>
  <c r="AG174" i="2" s="1"/>
  <c r="W166" i="2"/>
  <c r="AG166" i="2" s="1"/>
  <c r="W153" i="2"/>
  <c r="AG153" i="2" s="1"/>
  <c r="W139" i="2"/>
  <c r="AG139" i="2" s="1"/>
  <c r="W122" i="2"/>
  <c r="AG122" i="2" s="1"/>
  <c r="W119" i="2"/>
  <c r="AG119" i="2" s="1"/>
  <c r="W118" i="2"/>
  <c r="AG118" i="2" s="1"/>
  <c r="W117" i="2"/>
  <c r="AG117" i="2" s="1"/>
  <c r="W115" i="2"/>
  <c r="W114" i="2"/>
  <c r="AG114" i="2" s="1"/>
  <c r="W94" i="2"/>
  <c r="AG94" i="2" s="1"/>
  <c r="W93" i="2"/>
  <c r="AG93" i="2" s="1"/>
  <c r="W79" i="2"/>
  <c r="AG79" i="2" s="1"/>
  <c r="W60" i="2"/>
  <c r="AG60" i="2" s="1"/>
  <c r="W49" i="2"/>
  <c r="AG49" i="2" s="1"/>
  <c r="W48" i="2"/>
  <c r="AG48" i="2" s="1"/>
  <c r="W47" i="2"/>
  <c r="AG47" i="2" s="1"/>
  <c r="W44" i="2"/>
  <c r="AG44" i="2" s="1"/>
  <c r="W16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5" i="2"/>
  <c r="AG46" i="2"/>
  <c r="AG50" i="2"/>
  <c r="AG51" i="2"/>
  <c r="AG52" i="2"/>
  <c r="AG53" i="2"/>
  <c r="AG54" i="2"/>
  <c r="AG55" i="2"/>
  <c r="AG56" i="2"/>
  <c r="AG57" i="2"/>
  <c r="AG58" i="2"/>
  <c r="AG59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5" i="2"/>
  <c r="AG116" i="2"/>
  <c r="AG120" i="2"/>
  <c r="AG121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7" i="2"/>
  <c r="AG168" i="2"/>
  <c r="AG169" i="2"/>
  <c r="AG170" i="2"/>
  <c r="AG171" i="2"/>
  <c r="AG172" i="2"/>
  <c r="AG173" i="2"/>
  <c r="AG175" i="2"/>
  <c r="AG176" i="2"/>
  <c r="AG177" i="2"/>
  <c r="AG179" i="2"/>
  <c r="AG180" i="2"/>
  <c r="AG181" i="2"/>
  <c r="AG182" i="2"/>
  <c r="AG184" i="2"/>
  <c r="AG185" i="2"/>
  <c r="AG187" i="2"/>
  <c r="AG189" i="2"/>
  <c r="AG190" i="2"/>
  <c r="AG191" i="2"/>
  <c r="AG192" i="2"/>
  <c r="AG193" i="2"/>
  <c r="AG194" i="2"/>
  <c r="AG195" i="2"/>
  <c r="AG197" i="2"/>
  <c r="AG198" i="2"/>
  <c r="AG200" i="2"/>
  <c r="AG201" i="2"/>
  <c r="AG202" i="2"/>
  <c r="AG203" i="2"/>
  <c r="AG205" i="2"/>
  <c r="AG206" i="2"/>
  <c r="AG207" i="2"/>
  <c r="AG208" i="2"/>
  <c r="AG209" i="2"/>
  <c r="AG210" i="2"/>
  <c r="AG211" i="2"/>
  <c r="AG212" i="2"/>
  <c r="AG213" i="2"/>
  <c r="AG214" i="2"/>
  <c r="AG216" i="2"/>
  <c r="AG217" i="2"/>
  <c r="AG218" i="2"/>
  <c r="AG219" i="2"/>
  <c r="AG220" i="2"/>
  <c r="AG222" i="2"/>
  <c r="AG223" i="2"/>
  <c r="AG224" i="2"/>
  <c r="AG225" i="2"/>
  <c r="AG226" i="2"/>
  <c r="AG228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AG257" i="2"/>
  <c r="AG258" i="2"/>
  <c r="AG259" i="2"/>
  <c r="AG260" i="2"/>
  <c r="AG261" i="2"/>
  <c r="AG262" i="2"/>
  <c r="AG263" i="2"/>
  <c r="AG264" i="2"/>
  <c r="AG265" i="2"/>
  <c r="AG266" i="2"/>
  <c r="AG267" i="2"/>
  <c r="AG268" i="2"/>
  <c r="AG269" i="2"/>
  <c r="AG270" i="2"/>
  <c r="AG271" i="2"/>
  <c r="AG272" i="2"/>
  <c r="AG273" i="2"/>
  <c r="AG274" i="2"/>
  <c r="AG275" i="2"/>
  <c r="AG276" i="2"/>
  <c r="AG277" i="2"/>
  <c r="AG278" i="2"/>
  <c r="AG279" i="2"/>
  <c r="AG280" i="2"/>
  <c r="AG281" i="2"/>
  <c r="AG282" i="2"/>
  <c r="AG283" i="2"/>
  <c r="AG284" i="2"/>
  <c r="AG285" i="2"/>
  <c r="AG286" i="2"/>
  <c r="AG287" i="2"/>
  <c r="AG288" i="2"/>
  <c r="AG289" i="2"/>
  <c r="AG290" i="2"/>
  <c r="AG291" i="2"/>
  <c r="AG292" i="2"/>
  <c r="AG293" i="2"/>
  <c r="AG294" i="2"/>
  <c r="AG295" i="2"/>
  <c r="AG296" i="2"/>
  <c r="AG297" i="2"/>
  <c r="AG298" i="2"/>
  <c r="AG299" i="2"/>
  <c r="AG300" i="2"/>
  <c r="AG301" i="2"/>
  <c r="AG302" i="2"/>
  <c r="AG303" i="2"/>
  <c r="AG304" i="2"/>
  <c r="AG305" i="2"/>
  <c r="AG306" i="2"/>
  <c r="AG307" i="2"/>
  <c r="AG308" i="2"/>
  <c r="AG309" i="2"/>
  <c r="AG310" i="2"/>
  <c r="AG311" i="2"/>
  <c r="AG312" i="2"/>
  <c r="AG313" i="2"/>
  <c r="AG314" i="2"/>
  <c r="AG315" i="2"/>
  <c r="AG316" i="2"/>
  <c r="AG317" i="2"/>
  <c r="AG318" i="2"/>
  <c r="AG319" i="2"/>
  <c r="AG320" i="2"/>
  <c r="AG321" i="2"/>
  <c r="AG322" i="2"/>
  <c r="AG323" i="2"/>
  <c r="AG324" i="2"/>
  <c r="AG325" i="2"/>
  <c r="AG326" i="2"/>
  <c r="AG327" i="2"/>
  <c r="AG328" i="2"/>
  <c r="AG329" i="2"/>
  <c r="AG330" i="2"/>
  <c r="AG331" i="2"/>
  <c r="AG332" i="2"/>
  <c r="AG333" i="2"/>
  <c r="AG334" i="2"/>
  <c r="AG335" i="2"/>
  <c r="AG336" i="2"/>
  <c r="AG337" i="2"/>
  <c r="AG338" i="2"/>
  <c r="AG339" i="2"/>
  <c r="AG340" i="2"/>
  <c r="AG341" i="2"/>
  <c r="AG342" i="2"/>
  <c r="AG343" i="2"/>
  <c r="AG344" i="2"/>
  <c r="AG345" i="2"/>
  <c r="AG346" i="2"/>
  <c r="AG347" i="2"/>
  <c r="AG348" i="2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G361" i="2"/>
  <c r="AG362" i="2"/>
  <c r="AG363" i="2"/>
  <c r="AG364" i="2"/>
  <c r="AG365" i="2"/>
  <c r="AG366" i="2"/>
  <c r="AG367" i="2"/>
  <c r="AG368" i="2"/>
  <c r="AG369" i="2"/>
  <c r="AG370" i="2"/>
  <c r="AG371" i="2"/>
  <c r="AG372" i="2"/>
  <c r="AG373" i="2"/>
  <c r="AG374" i="2"/>
  <c r="AG375" i="2"/>
  <c r="AG376" i="2"/>
  <c r="AG377" i="2"/>
  <c r="AG378" i="2"/>
  <c r="AG379" i="2"/>
  <c r="AG380" i="2"/>
  <c r="AG381" i="2"/>
  <c r="AG382" i="2"/>
  <c r="AG383" i="2"/>
  <c r="AG384" i="2"/>
  <c r="AG385" i="2"/>
  <c r="AG386" i="2"/>
  <c r="AG387" i="2"/>
  <c r="AG388" i="2"/>
  <c r="AG389" i="2"/>
  <c r="AG390" i="2"/>
  <c r="AG391" i="2"/>
  <c r="AG392" i="2"/>
  <c r="AG393" i="2"/>
  <c r="AG394" i="2"/>
  <c r="AG395" i="2"/>
  <c r="AG396" i="2"/>
  <c r="AG397" i="2"/>
  <c r="AG398" i="2"/>
  <c r="AG399" i="2"/>
  <c r="AG400" i="2"/>
  <c r="AG401" i="2"/>
  <c r="AG402" i="2"/>
  <c r="AG403" i="2"/>
  <c r="AG404" i="2"/>
  <c r="AG405" i="2"/>
  <c r="AG406" i="2"/>
  <c r="AG407" i="2"/>
  <c r="AG408" i="2"/>
  <c r="AG409" i="2"/>
  <c r="AG410" i="2"/>
  <c r="AG411" i="2"/>
  <c r="AG412" i="2"/>
  <c r="AG413" i="2"/>
  <c r="AG414" i="2"/>
  <c r="AG415" i="2"/>
  <c r="AG416" i="2"/>
  <c r="AG417" i="2"/>
  <c r="AG418" i="2"/>
  <c r="AG419" i="2"/>
  <c r="AG420" i="2"/>
  <c r="AG421" i="2"/>
  <c r="AG422" i="2"/>
  <c r="AG423" i="2"/>
  <c r="AG424" i="2"/>
  <c r="AG425" i="2"/>
  <c r="AG426" i="2"/>
  <c r="AG427" i="2"/>
  <c r="AG428" i="2"/>
  <c r="AG429" i="2"/>
  <c r="AG430" i="2"/>
  <c r="AG431" i="2"/>
  <c r="AG432" i="2"/>
  <c r="AG433" i="2"/>
  <c r="AG434" i="2"/>
  <c r="AG435" i="2"/>
  <c r="AG436" i="2"/>
  <c r="AG437" i="2"/>
  <c r="AG438" i="2"/>
  <c r="AG439" i="2"/>
  <c r="AG440" i="2"/>
  <c r="AG441" i="2"/>
  <c r="AG442" i="2"/>
  <c r="AG443" i="2"/>
  <c r="AG444" i="2"/>
  <c r="AG445" i="2"/>
  <c r="AG446" i="2"/>
  <c r="AG447" i="2"/>
  <c r="AG448" i="2"/>
  <c r="AG449" i="2"/>
  <c r="AG450" i="2"/>
  <c r="AG451" i="2"/>
  <c r="AG452" i="2"/>
  <c r="AG453" i="2"/>
  <c r="AG454" i="2"/>
  <c r="AG455" i="2"/>
  <c r="AG456" i="2"/>
  <c r="AG457" i="2"/>
  <c r="AG458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44" i="2"/>
  <c r="AF245" i="2"/>
  <c r="AF246" i="2"/>
  <c r="AF247" i="2"/>
  <c r="AF248" i="2"/>
  <c r="AF249" i="2"/>
  <c r="AF250" i="2"/>
  <c r="AF251" i="2"/>
  <c r="AF252" i="2"/>
  <c r="AF253" i="2"/>
  <c r="AF254" i="2"/>
  <c r="AF255" i="2"/>
  <c r="AF256" i="2"/>
  <c r="AF257" i="2"/>
  <c r="AF258" i="2"/>
  <c r="AF259" i="2"/>
  <c r="AF260" i="2"/>
  <c r="AF261" i="2"/>
  <c r="AF262" i="2"/>
  <c r="AF263" i="2"/>
  <c r="AF264" i="2"/>
  <c r="AF265" i="2"/>
  <c r="AF266" i="2"/>
  <c r="AF267" i="2"/>
  <c r="AF268" i="2"/>
  <c r="AF269" i="2"/>
  <c r="AF270" i="2"/>
  <c r="AF271" i="2"/>
  <c r="AF272" i="2"/>
  <c r="AF273" i="2"/>
  <c r="AF274" i="2"/>
  <c r="AF275" i="2"/>
  <c r="AF276" i="2"/>
  <c r="AF277" i="2"/>
  <c r="AF278" i="2"/>
  <c r="AF279" i="2"/>
  <c r="AF280" i="2"/>
  <c r="AF281" i="2"/>
  <c r="AF282" i="2"/>
  <c r="AF283" i="2"/>
  <c r="AF284" i="2"/>
  <c r="AF285" i="2"/>
  <c r="AF286" i="2"/>
  <c r="AF287" i="2"/>
  <c r="AF288" i="2"/>
  <c r="AF289" i="2"/>
  <c r="AF290" i="2"/>
  <c r="AF291" i="2"/>
  <c r="AF292" i="2"/>
  <c r="AF293" i="2"/>
  <c r="AF294" i="2"/>
  <c r="AF295" i="2"/>
  <c r="AF296" i="2"/>
  <c r="AF297" i="2"/>
  <c r="AF298" i="2"/>
  <c r="AF299" i="2"/>
  <c r="AF300" i="2"/>
  <c r="AF301" i="2"/>
  <c r="AF302" i="2"/>
  <c r="AF303" i="2"/>
  <c r="AF304" i="2"/>
  <c r="AF305" i="2"/>
  <c r="AF306" i="2"/>
  <c r="AF307" i="2"/>
  <c r="AF308" i="2"/>
  <c r="AF309" i="2"/>
  <c r="AF310" i="2"/>
  <c r="AF311" i="2"/>
  <c r="AF312" i="2"/>
  <c r="AF313" i="2"/>
  <c r="AF314" i="2"/>
  <c r="AF315" i="2"/>
  <c r="AF316" i="2"/>
  <c r="AF317" i="2"/>
  <c r="AF318" i="2"/>
  <c r="AF319" i="2"/>
  <c r="AF320" i="2"/>
  <c r="AF321" i="2"/>
  <c r="AF322" i="2"/>
  <c r="AF323" i="2"/>
  <c r="AF324" i="2"/>
  <c r="AF325" i="2"/>
  <c r="AF326" i="2"/>
  <c r="AF327" i="2"/>
  <c r="AF328" i="2"/>
  <c r="AF329" i="2"/>
  <c r="AF330" i="2"/>
  <c r="AF331" i="2"/>
  <c r="AF332" i="2"/>
  <c r="AF333" i="2"/>
  <c r="AF334" i="2"/>
  <c r="AF335" i="2"/>
  <c r="AF336" i="2"/>
  <c r="AF337" i="2"/>
  <c r="AF338" i="2"/>
  <c r="AF339" i="2"/>
  <c r="AF340" i="2"/>
  <c r="AF341" i="2"/>
  <c r="AF342" i="2"/>
  <c r="AF343" i="2"/>
  <c r="AF344" i="2"/>
  <c r="AF345" i="2"/>
  <c r="AF346" i="2"/>
  <c r="AF347" i="2"/>
  <c r="AF348" i="2"/>
  <c r="AF349" i="2"/>
  <c r="AF350" i="2"/>
  <c r="AF351" i="2"/>
  <c r="AF352" i="2"/>
  <c r="AF353" i="2"/>
  <c r="AF354" i="2"/>
  <c r="AF355" i="2"/>
  <c r="AF356" i="2"/>
  <c r="AF357" i="2"/>
  <c r="AF358" i="2"/>
  <c r="AF359" i="2"/>
  <c r="AF360" i="2"/>
  <c r="AF361" i="2"/>
  <c r="AF362" i="2"/>
  <c r="AF363" i="2"/>
  <c r="AF364" i="2"/>
  <c r="AF365" i="2"/>
  <c r="AF366" i="2"/>
  <c r="AF367" i="2"/>
  <c r="AF368" i="2"/>
  <c r="AF369" i="2"/>
  <c r="AF370" i="2"/>
  <c r="AF371" i="2"/>
  <c r="AF372" i="2"/>
  <c r="AF373" i="2"/>
  <c r="AF374" i="2"/>
  <c r="AF375" i="2"/>
  <c r="AF376" i="2"/>
  <c r="AF377" i="2"/>
  <c r="AF378" i="2"/>
  <c r="AF379" i="2"/>
  <c r="AF380" i="2"/>
  <c r="AF381" i="2"/>
  <c r="AF382" i="2"/>
  <c r="AF383" i="2"/>
  <c r="AF384" i="2"/>
  <c r="AF385" i="2"/>
  <c r="AF386" i="2"/>
  <c r="AF387" i="2"/>
  <c r="AF388" i="2"/>
  <c r="AF389" i="2"/>
  <c r="AF390" i="2"/>
  <c r="AF391" i="2"/>
  <c r="AF392" i="2"/>
  <c r="AF393" i="2"/>
  <c r="AF394" i="2"/>
  <c r="AF395" i="2"/>
  <c r="AF396" i="2"/>
  <c r="AF397" i="2"/>
  <c r="AF398" i="2"/>
  <c r="AF399" i="2"/>
  <c r="AF400" i="2"/>
  <c r="AF401" i="2"/>
  <c r="AF402" i="2"/>
  <c r="AF403" i="2"/>
  <c r="AF404" i="2"/>
  <c r="AF405" i="2"/>
  <c r="AF406" i="2"/>
  <c r="AF407" i="2"/>
  <c r="AF408" i="2"/>
  <c r="AF409" i="2"/>
  <c r="AF410" i="2"/>
  <c r="AF411" i="2"/>
  <c r="AF412" i="2"/>
  <c r="AF413" i="2"/>
  <c r="AF414" i="2"/>
  <c r="AF415" i="2"/>
  <c r="AF416" i="2"/>
  <c r="AF417" i="2"/>
  <c r="AF418" i="2"/>
  <c r="AF419" i="2"/>
  <c r="AF420" i="2"/>
  <c r="AF421" i="2"/>
  <c r="AF422" i="2"/>
  <c r="AF423" i="2"/>
  <c r="AF424" i="2"/>
  <c r="AF425" i="2"/>
  <c r="AF426" i="2"/>
  <c r="AF427" i="2"/>
  <c r="AF428" i="2"/>
  <c r="AF429" i="2"/>
  <c r="AF430" i="2"/>
  <c r="AF431" i="2"/>
  <c r="AF432" i="2"/>
  <c r="AF433" i="2"/>
  <c r="AF434" i="2"/>
  <c r="AF435" i="2"/>
  <c r="AF436" i="2"/>
  <c r="AF437" i="2"/>
  <c r="AF438" i="2"/>
  <c r="AF439" i="2"/>
  <c r="AF440" i="2"/>
  <c r="AF441" i="2"/>
  <c r="AF442" i="2"/>
  <c r="AF443" i="2"/>
  <c r="AF444" i="2"/>
  <c r="AF445" i="2"/>
  <c r="AF446" i="2"/>
  <c r="AF447" i="2"/>
  <c r="AF448" i="2"/>
  <c r="AF449" i="2"/>
  <c r="AF450" i="2"/>
  <c r="AF451" i="2"/>
  <c r="AF452" i="2"/>
  <c r="AF453" i="2"/>
  <c r="AF454" i="2"/>
  <c r="AF455" i="2"/>
  <c r="AF456" i="2"/>
  <c r="AF457" i="2"/>
  <c r="AF458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186" i="2"/>
  <c r="AE187" i="2"/>
  <c r="AE188" i="2"/>
  <c r="AE189" i="2"/>
  <c r="AE190" i="2"/>
  <c r="AE191" i="2"/>
  <c r="AE192" i="2"/>
  <c r="AE193" i="2"/>
  <c r="AE194" i="2"/>
  <c r="AE195" i="2"/>
  <c r="AE196" i="2"/>
  <c r="AE197" i="2"/>
  <c r="AE198" i="2"/>
  <c r="AE199" i="2"/>
  <c r="AE200" i="2"/>
  <c r="AE201" i="2"/>
  <c r="AE202" i="2"/>
  <c r="AE203" i="2"/>
  <c r="AE204" i="2"/>
  <c r="AE205" i="2"/>
  <c r="AE206" i="2"/>
  <c r="AE207" i="2"/>
  <c r="AE208" i="2"/>
  <c r="AE209" i="2"/>
  <c r="AE210" i="2"/>
  <c r="AE211" i="2"/>
  <c r="AE212" i="2"/>
  <c r="AE213" i="2"/>
  <c r="AE214" i="2"/>
  <c r="AE215" i="2"/>
  <c r="AE216" i="2"/>
  <c r="AE217" i="2"/>
  <c r="AE218" i="2"/>
  <c r="AE219" i="2"/>
  <c r="AE220" i="2"/>
  <c r="AE221" i="2"/>
  <c r="AE222" i="2"/>
  <c r="AE223" i="2"/>
  <c r="AE224" i="2"/>
  <c r="AE225" i="2"/>
  <c r="AE226" i="2"/>
  <c r="AE227" i="2"/>
  <c r="AE228" i="2"/>
  <c r="AE229" i="2"/>
  <c r="AE230" i="2"/>
  <c r="AE231" i="2"/>
  <c r="AE232" i="2"/>
  <c r="AE233" i="2"/>
  <c r="AE234" i="2"/>
  <c r="AE235" i="2"/>
  <c r="AE236" i="2"/>
  <c r="AE237" i="2"/>
  <c r="AE238" i="2"/>
  <c r="AE239" i="2"/>
  <c r="AE240" i="2"/>
  <c r="AE241" i="2"/>
  <c r="AE242" i="2"/>
  <c r="AE243" i="2"/>
  <c r="AE244" i="2"/>
  <c r="AE245" i="2"/>
  <c r="AE246" i="2"/>
  <c r="AE247" i="2"/>
  <c r="AE248" i="2"/>
  <c r="AE249" i="2"/>
  <c r="AE250" i="2"/>
  <c r="AE251" i="2"/>
  <c r="AE252" i="2"/>
  <c r="AE253" i="2"/>
  <c r="AE254" i="2"/>
  <c r="AE255" i="2"/>
  <c r="AE256" i="2"/>
  <c r="AE257" i="2"/>
  <c r="AE258" i="2"/>
  <c r="AE259" i="2"/>
  <c r="AE260" i="2"/>
  <c r="AE261" i="2"/>
  <c r="AE262" i="2"/>
  <c r="AE263" i="2"/>
  <c r="AE264" i="2"/>
  <c r="AE265" i="2"/>
  <c r="AE266" i="2"/>
  <c r="AE267" i="2"/>
  <c r="AE268" i="2"/>
  <c r="AE269" i="2"/>
  <c r="AE270" i="2"/>
  <c r="AE271" i="2"/>
  <c r="AE272" i="2"/>
  <c r="AE273" i="2"/>
  <c r="AE274" i="2"/>
  <c r="AE275" i="2"/>
  <c r="AE276" i="2"/>
  <c r="AE277" i="2"/>
  <c r="AE278" i="2"/>
  <c r="AE279" i="2"/>
  <c r="AE280" i="2"/>
  <c r="AE281" i="2"/>
  <c r="AE282" i="2"/>
  <c r="AE283" i="2"/>
  <c r="AE284" i="2"/>
  <c r="AE285" i="2"/>
  <c r="AE286" i="2"/>
  <c r="AE287" i="2"/>
  <c r="AE288" i="2"/>
  <c r="AE289" i="2"/>
  <c r="AE290" i="2"/>
  <c r="AE291" i="2"/>
  <c r="AE292" i="2"/>
  <c r="AE293" i="2"/>
  <c r="AE294" i="2"/>
  <c r="AE295" i="2"/>
  <c r="AE296" i="2"/>
  <c r="AE297" i="2"/>
  <c r="AE298" i="2"/>
  <c r="AE299" i="2"/>
  <c r="AE300" i="2"/>
  <c r="AE301" i="2"/>
  <c r="AE302" i="2"/>
  <c r="AE303" i="2"/>
  <c r="AE304" i="2"/>
  <c r="AE305" i="2"/>
  <c r="AE306" i="2"/>
  <c r="AE307" i="2"/>
  <c r="AE308" i="2"/>
  <c r="AE309" i="2"/>
  <c r="AE310" i="2"/>
  <c r="AE311" i="2"/>
  <c r="AE312" i="2"/>
  <c r="AE313" i="2"/>
  <c r="AE314" i="2"/>
  <c r="AE315" i="2"/>
  <c r="AE316" i="2"/>
  <c r="AE317" i="2"/>
  <c r="AE318" i="2"/>
  <c r="AE319" i="2"/>
  <c r="AE320" i="2"/>
  <c r="AE321" i="2"/>
  <c r="AE322" i="2"/>
  <c r="AE323" i="2"/>
  <c r="AE324" i="2"/>
  <c r="AE325" i="2"/>
  <c r="AE326" i="2"/>
  <c r="AE327" i="2"/>
  <c r="AE328" i="2"/>
  <c r="AE329" i="2"/>
  <c r="AE330" i="2"/>
  <c r="AE331" i="2"/>
  <c r="AE332" i="2"/>
  <c r="AE333" i="2"/>
  <c r="AE334" i="2"/>
  <c r="AE335" i="2"/>
  <c r="AE336" i="2"/>
  <c r="AE337" i="2"/>
  <c r="AE338" i="2"/>
  <c r="AE339" i="2"/>
  <c r="AE340" i="2"/>
  <c r="AE341" i="2"/>
  <c r="AE342" i="2"/>
  <c r="AE343" i="2"/>
  <c r="AE344" i="2"/>
  <c r="AE345" i="2"/>
  <c r="AE346" i="2"/>
  <c r="AE347" i="2"/>
  <c r="AE348" i="2"/>
  <c r="AE349" i="2"/>
  <c r="AE350" i="2"/>
  <c r="AE351" i="2"/>
  <c r="AE352" i="2"/>
  <c r="AE353" i="2"/>
  <c r="AE354" i="2"/>
  <c r="AE355" i="2"/>
  <c r="AE356" i="2"/>
  <c r="AE357" i="2"/>
  <c r="AE358" i="2"/>
  <c r="AE359" i="2"/>
  <c r="AE360" i="2"/>
  <c r="AE361" i="2"/>
  <c r="AE362" i="2"/>
  <c r="AE363" i="2"/>
  <c r="AE364" i="2"/>
  <c r="AE365" i="2"/>
  <c r="AE366" i="2"/>
  <c r="AE367" i="2"/>
  <c r="AE368" i="2"/>
  <c r="AE369" i="2"/>
  <c r="AE370" i="2"/>
  <c r="AE371" i="2"/>
  <c r="AE372" i="2"/>
  <c r="AE373" i="2"/>
  <c r="AE374" i="2"/>
  <c r="AE375" i="2"/>
  <c r="AE376" i="2"/>
  <c r="AE377" i="2"/>
  <c r="AE378" i="2"/>
  <c r="AE379" i="2"/>
  <c r="AE380" i="2"/>
  <c r="AE381" i="2"/>
  <c r="AE382" i="2"/>
  <c r="AE383" i="2"/>
  <c r="AE384" i="2"/>
  <c r="AE385" i="2"/>
  <c r="AE386" i="2"/>
  <c r="AE387" i="2"/>
  <c r="AE388" i="2"/>
  <c r="AE389" i="2"/>
  <c r="AE390" i="2"/>
  <c r="AE391" i="2"/>
  <c r="AE392" i="2"/>
  <c r="AE393" i="2"/>
  <c r="AE394" i="2"/>
  <c r="AE395" i="2"/>
  <c r="AE396" i="2"/>
  <c r="AE397" i="2"/>
  <c r="AE398" i="2"/>
  <c r="AE399" i="2"/>
  <c r="AE400" i="2"/>
  <c r="AE401" i="2"/>
  <c r="AE402" i="2"/>
  <c r="AE403" i="2"/>
  <c r="AE404" i="2"/>
  <c r="AE405" i="2"/>
  <c r="AE406" i="2"/>
  <c r="AE407" i="2"/>
  <c r="AE408" i="2"/>
  <c r="AE409" i="2"/>
  <c r="AE410" i="2"/>
  <c r="AE411" i="2"/>
  <c r="AE412" i="2"/>
  <c r="AE413" i="2"/>
  <c r="AE414" i="2"/>
  <c r="AE415" i="2"/>
  <c r="AE416" i="2"/>
  <c r="AE417" i="2"/>
  <c r="AE418" i="2"/>
  <c r="AE419" i="2"/>
  <c r="AE420" i="2"/>
  <c r="AE421" i="2"/>
  <c r="AE422" i="2"/>
  <c r="AE423" i="2"/>
  <c r="AE424" i="2"/>
  <c r="AE425" i="2"/>
  <c r="AE426" i="2"/>
  <c r="AE427" i="2"/>
  <c r="AE428" i="2"/>
  <c r="AE429" i="2"/>
  <c r="AE430" i="2"/>
  <c r="AE431" i="2"/>
  <c r="AE432" i="2"/>
  <c r="AE433" i="2"/>
  <c r="AE434" i="2"/>
  <c r="AE435" i="2"/>
  <c r="AE436" i="2"/>
  <c r="AE437" i="2"/>
  <c r="AE438" i="2"/>
  <c r="AE439" i="2"/>
  <c r="AE440" i="2"/>
  <c r="AE441" i="2"/>
  <c r="AE442" i="2"/>
  <c r="AE443" i="2"/>
  <c r="AE444" i="2"/>
  <c r="AE445" i="2"/>
  <c r="AE446" i="2"/>
  <c r="AE447" i="2"/>
  <c r="AE448" i="2"/>
  <c r="AE449" i="2"/>
  <c r="AE450" i="2"/>
  <c r="AE451" i="2"/>
  <c r="AE452" i="2"/>
  <c r="AE453" i="2"/>
  <c r="AE454" i="2"/>
  <c r="AE455" i="2"/>
  <c r="AE456" i="2"/>
  <c r="AE457" i="2"/>
  <c r="AE458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214" i="2"/>
  <c r="AD215" i="2"/>
  <c r="AD216" i="2"/>
  <c r="AD217" i="2"/>
  <c r="AD218" i="2"/>
  <c r="AD219" i="2"/>
  <c r="AD220" i="2"/>
  <c r="AD221" i="2"/>
  <c r="AD222" i="2"/>
  <c r="AD223" i="2"/>
  <c r="AD224" i="2"/>
  <c r="AD225" i="2"/>
  <c r="AD226" i="2"/>
  <c r="AD227" i="2"/>
  <c r="AD228" i="2"/>
  <c r="AD229" i="2"/>
  <c r="AD230" i="2"/>
  <c r="AD231" i="2"/>
  <c r="AD232" i="2"/>
  <c r="AD233" i="2"/>
  <c r="AD234" i="2"/>
  <c r="AD235" i="2"/>
  <c r="AD236" i="2"/>
  <c r="AD237" i="2"/>
  <c r="AD238" i="2"/>
  <c r="AD239" i="2"/>
  <c r="AD240" i="2"/>
  <c r="AD241" i="2"/>
  <c r="AD242" i="2"/>
  <c r="AD243" i="2"/>
  <c r="AD244" i="2"/>
  <c r="AD245" i="2"/>
  <c r="AD246" i="2"/>
  <c r="AD247" i="2"/>
  <c r="AD248" i="2"/>
  <c r="AD249" i="2"/>
  <c r="AD250" i="2"/>
  <c r="AD251" i="2"/>
  <c r="AD252" i="2"/>
  <c r="AD253" i="2"/>
  <c r="AD254" i="2"/>
  <c r="AD255" i="2"/>
  <c r="AD256" i="2"/>
  <c r="AD257" i="2"/>
  <c r="AD258" i="2"/>
  <c r="AD259" i="2"/>
  <c r="AD260" i="2"/>
  <c r="AD261" i="2"/>
  <c r="AD262" i="2"/>
  <c r="AD263" i="2"/>
  <c r="AD264" i="2"/>
  <c r="AD265" i="2"/>
  <c r="AD266" i="2"/>
  <c r="AD267" i="2"/>
  <c r="AD268" i="2"/>
  <c r="AD269" i="2"/>
  <c r="AD270" i="2"/>
  <c r="AD271" i="2"/>
  <c r="AD272" i="2"/>
  <c r="AD273" i="2"/>
  <c r="AD274" i="2"/>
  <c r="AD275" i="2"/>
  <c r="AD276" i="2"/>
  <c r="AD277" i="2"/>
  <c r="AD278" i="2"/>
  <c r="AD279" i="2"/>
  <c r="AD280" i="2"/>
  <c r="AD281" i="2"/>
  <c r="AD282" i="2"/>
  <c r="AD283" i="2"/>
  <c r="AD284" i="2"/>
  <c r="AD285" i="2"/>
  <c r="AD286" i="2"/>
  <c r="AD287" i="2"/>
  <c r="AD288" i="2"/>
  <c r="AD289" i="2"/>
  <c r="AD290" i="2"/>
  <c r="AD291" i="2"/>
  <c r="AD292" i="2"/>
  <c r="AD293" i="2"/>
  <c r="AD294" i="2"/>
  <c r="AD295" i="2"/>
  <c r="AD296" i="2"/>
  <c r="AD297" i="2"/>
  <c r="AD298" i="2"/>
  <c r="AD299" i="2"/>
  <c r="AD300" i="2"/>
  <c r="AD301" i="2"/>
  <c r="AD302" i="2"/>
  <c r="AD303" i="2"/>
  <c r="AD304" i="2"/>
  <c r="AD305" i="2"/>
  <c r="AD306" i="2"/>
  <c r="AD307" i="2"/>
  <c r="AD308" i="2"/>
  <c r="AD309" i="2"/>
  <c r="AD310" i="2"/>
  <c r="AD311" i="2"/>
  <c r="AD312" i="2"/>
  <c r="AD313" i="2"/>
  <c r="AD314" i="2"/>
  <c r="AD315" i="2"/>
  <c r="AD316" i="2"/>
  <c r="AD317" i="2"/>
  <c r="AD318" i="2"/>
  <c r="AD319" i="2"/>
  <c r="AD320" i="2"/>
  <c r="AD321" i="2"/>
  <c r="AD322" i="2"/>
  <c r="AD323" i="2"/>
  <c r="AD324" i="2"/>
  <c r="AD325" i="2"/>
  <c r="AD326" i="2"/>
  <c r="AD327" i="2"/>
  <c r="AD328" i="2"/>
  <c r="AD329" i="2"/>
  <c r="AD330" i="2"/>
  <c r="AD331" i="2"/>
  <c r="AD332" i="2"/>
  <c r="AD333" i="2"/>
  <c r="AD334" i="2"/>
  <c r="AD335" i="2"/>
  <c r="AD336" i="2"/>
  <c r="AD337" i="2"/>
  <c r="AD338" i="2"/>
  <c r="AD339" i="2"/>
  <c r="AD340" i="2"/>
  <c r="AD341" i="2"/>
  <c r="AD342" i="2"/>
  <c r="AD343" i="2"/>
  <c r="AD344" i="2"/>
  <c r="AD345" i="2"/>
  <c r="AD346" i="2"/>
  <c r="AD347" i="2"/>
  <c r="AD348" i="2"/>
  <c r="AD349" i="2"/>
  <c r="AD350" i="2"/>
  <c r="AD351" i="2"/>
  <c r="AD352" i="2"/>
  <c r="AD353" i="2"/>
  <c r="AD354" i="2"/>
  <c r="AD355" i="2"/>
  <c r="AD356" i="2"/>
  <c r="AD357" i="2"/>
  <c r="AD358" i="2"/>
  <c r="AD359" i="2"/>
  <c r="AD360" i="2"/>
  <c r="AD361" i="2"/>
  <c r="AD362" i="2"/>
  <c r="AD363" i="2"/>
  <c r="AD364" i="2"/>
  <c r="AD365" i="2"/>
  <c r="AD366" i="2"/>
  <c r="AD367" i="2"/>
  <c r="AD368" i="2"/>
  <c r="AD369" i="2"/>
  <c r="AD370" i="2"/>
  <c r="AD371" i="2"/>
  <c r="AD372" i="2"/>
  <c r="AD373" i="2"/>
  <c r="AD374" i="2"/>
  <c r="AD375" i="2"/>
  <c r="AD376" i="2"/>
  <c r="AD377" i="2"/>
  <c r="AD378" i="2"/>
  <c r="AD379" i="2"/>
  <c r="AD380" i="2"/>
  <c r="AD381" i="2"/>
  <c r="AD382" i="2"/>
  <c r="AD383" i="2"/>
  <c r="AD384" i="2"/>
  <c r="AD385" i="2"/>
  <c r="AD386" i="2"/>
  <c r="AD387" i="2"/>
  <c r="AD388" i="2"/>
  <c r="AD389" i="2"/>
  <c r="AD390" i="2"/>
  <c r="AD391" i="2"/>
  <c r="AD392" i="2"/>
  <c r="AD393" i="2"/>
  <c r="AD394" i="2"/>
  <c r="AD395" i="2"/>
  <c r="AD396" i="2"/>
  <c r="AD397" i="2"/>
  <c r="AD398" i="2"/>
  <c r="AD399" i="2"/>
  <c r="AD400" i="2"/>
  <c r="AD401" i="2"/>
  <c r="AD402" i="2"/>
  <c r="AD403" i="2"/>
  <c r="AD404" i="2"/>
  <c r="AD405" i="2"/>
  <c r="AD406" i="2"/>
  <c r="AD407" i="2"/>
  <c r="AD408" i="2"/>
  <c r="AD409" i="2"/>
  <c r="AD410" i="2"/>
  <c r="AD411" i="2"/>
  <c r="AD412" i="2"/>
  <c r="AD413" i="2"/>
  <c r="AD414" i="2"/>
  <c r="AD415" i="2"/>
  <c r="AD416" i="2"/>
  <c r="AD417" i="2"/>
  <c r="AD418" i="2"/>
  <c r="AD419" i="2"/>
  <c r="AD420" i="2"/>
  <c r="AD421" i="2"/>
  <c r="AD422" i="2"/>
  <c r="AD423" i="2"/>
  <c r="AD424" i="2"/>
  <c r="AD425" i="2"/>
  <c r="AD426" i="2"/>
  <c r="AD427" i="2"/>
  <c r="AD428" i="2"/>
  <c r="AD429" i="2"/>
  <c r="AD430" i="2"/>
  <c r="AD431" i="2"/>
  <c r="AD432" i="2"/>
  <c r="AD433" i="2"/>
  <c r="AD434" i="2"/>
  <c r="AD435" i="2"/>
  <c r="AD436" i="2"/>
  <c r="AD437" i="2"/>
  <c r="AD438" i="2"/>
  <c r="AD439" i="2"/>
  <c r="AD440" i="2"/>
  <c r="AD441" i="2"/>
  <c r="AD442" i="2"/>
  <c r="AD443" i="2"/>
  <c r="AD444" i="2"/>
  <c r="AD445" i="2"/>
  <c r="AD446" i="2"/>
  <c r="AD447" i="2"/>
  <c r="AD448" i="2"/>
  <c r="AD449" i="2"/>
  <c r="AD450" i="2"/>
  <c r="AD451" i="2"/>
  <c r="AD452" i="2"/>
  <c r="AD453" i="2"/>
  <c r="AD454" i="2"/>
  <c r="AD455" i="2"/>
  <c r="AD456" i="2"/>
  <c r="AD457" i="2"/>
  <c r="AD458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165" i="2"/>
  <c r="AC166" i="2"/>
  <c r="AC167" i="2"/>
  <c r="AC168" i="2"/>
  <c r="AC169" i="2"/>
  <c r="AC170" i="2"/>
  <c r="AC171" i="2"/>
  <c r="AC172" i="2"/>
  <c r="AC173" i="2"/>
  <c r="AC174" i="2"/>
  <c r="AC175" i="2"/>
  <c r="AC176" i="2"/>
  <c r="AC177" i="2"/>
  <c r="AC178" i="2"/>
  <c r="AC179" i="2"/>
  <c r="AC180" i="2"/>
  <c r="AC181" i="2"/>
  <c r="AC182" i="2"/>
  <c r="AC183" i="2"/>
  <c r="AC184" i="2"/>
  <c r="AC185" i="2"/>
  <c r="AC186" i="2"/>
  <c r="AC187" i="2"/>
  <c r="AC188" i="2"/>
  <c r="AC189" i="2"/>
  <c r="AC190" i="2"/>
  <c r="AC191" i="2"/>
  <c r="AC192" i="2"/>
  <c r="AC193" i="2"/>
  <c r="AC194" i="2"/>
  <c r="AC195" i="2"/>
  <c r="AC196" i="2"/>
  <c r="AC197" i="2"/>
  <c r="AC198" i="2"/>
  <c r="AC199" i="2"/>
  <c r="AC200" i="2"/>
  <c r="AC201" i="2"/>
  <c r="AC202" i="2"/>
  <c r="AC203" i="2"/>
  <c r="AC204" i="2"/>
  <c r="AC205" i="2"/>
  <c r="AC206" i="2"/>
  <c r="AC207" i="2"/>
  <c r="AC208" i="2"/>
  <c r="AC209" i="2"/>
  <c r="AC210" i="2"/>
  <c r="AC211" i="2"/>
  <c r="AC212" i="2"/>
  <c r="AC213" i="2"/>
  <c r="AC214" i="2"/>
  <c r="AC215" i="2"/>
  <c r="AC216" i="2"/>
  <c r="AC217" i="2"/>
  <c r="AC218" i="2"/>
  <c r="AC219" i="2"/>
  <c r="AC220" i="2"/>
  <c r="AC221" i="2"/>
  <c r="AC222" i="2"/>
  <c r="AC223" i="2"/>
  <c r="AC224" i="2"/>
  <c r="AC225" i="2"/>
  <c r="AC226" i="2"/>
  <c r="AC227" i="2"/>
  <c r="AC228" i="2"/>
  <c r="AC229" i="2"/>
  <c r="AC230" i="2"/>
  <c r="AC231" i="2"/>
  <c r="AC232" i="2"/>
  <c r="AC233" i="2"/>
  <c r="AC234" i="2"/>
  <c r="AC235" i="2"/>
  <c r="AC236" i="2"/>
  <c r="AC237" i="2"/>
  <c r="AC238" i="2"/>
  <c r="AC239" i="2"/>
  <c r="AC240" i="2"/>
  <c r="AC241" i="2"/>
  <c r="AC242" i="2"/>
  <c r="AC243" i="2"/>
  <c r="AC244" i="2"/>
  <c r="AC245" i="2"/>
  <c r="AC246" i="2"/>
  <c r="AC247" i="2"/>
  <c r="AC248" i="2"/>
  <c r="AC249" i="2"/>
  <c r="AC250" i="2"/>
  <c r="AC251" i="2"/>
  <c r="AC252" i="2"/>
  <c r="AC253" i="2"/>
  <c r="AC254" i="2"/>
  <c r="AC255" i="2"/>
  <c r="AC256" i="2"/>
  <c r="AC257" i="2"/>
  <c r="AC258" i="2"/>
  <c r="AC259" i="2"/>
  <c r="AC260" i="2"/>
  <c r="AC261" i="2"/>
  <c r="AC262" i="2"/>
  <c r="AC263" i="2"/>
  <c r="AC264" i="2"/>
  <c r="AC265" i="2"/>
  <c r="AC266" i="2"/>
  <c r="AC267" i="2"/>
  <c r="AC268" i="2"/>
  <c r="AC269" i="2"/>
  <c r="AC270" i="2"/>
  <c r="AC271" i="2"/>
  <c r="AC272" i="2"/>
  <c r="AC273" i="2"/>
  <c r="AC274" i="2"/>
  <c r="AC275" i="2"/>
  <c r="AC276" i="2"/>
  <c r="AC277" i="2"/>
  <c r="AC278" i="2"/>
  <c r="AC279" i="2"/>
  <c r="AC280" i="2"/>
  <c r="AC281" i="2"/>
  <c r="AC282" i="2"/>
  <c r="AC283" i="2"/>
  <c r="AC284" i="2"/>
  <c r="AC285" i="2"/>
  <c r="AC286" i="2"/>
  <c r="AC287" i="2"/>
  <c r="AC288" i="2"/>
  <c r="AC289" i="2"/>
  <c r="AC290" i="2"/>
  <c r="AC291" i="2"/>
  <c r="AC292" i="2"/>
  <c r="AC293" i="2"/>
  <c r="AC294" i="2"/>
  <c r="AC295" i="2"/>
  <c r="AC296" i="2"/>
  <c r="AC297" i="2"/>
  <c r="AC298" i="2"/>
  <c r="AC299" i="2"/>
  <c r="AC300" i="2"/>
  <c r="AC301" i="2"/>
  <c r="AC302" i="2"/>
  <c r="AC303" i="2"/>
  <c r="AC304" i="2"/>
  <c r="AC305" i="2"/>
  <c r="AC306" i="2"/>
  <c r="AC307" i="2"/>
  <c r="AC308" i="2"/>
  <c r="AC309" i="2"/>
  <c r="AC310" i="2"/>
  <c r="AC311" i="2"/>
  <c r="AC312" i="2"/>
  <c r="AC313" i="2"/>
  <c r="AC314" i="2"/>
  <c r="AC315" i="2"/>
  <c r="AC316" i="2"/>
  <c r="AC317" i="2"/>
  <c r="AC318" i="2"/>
  <c r="AC319" i="2"/>
  <c r="AC320" i="2"/>
  <c r="AC321" i="2"/>
  <c r="AC322" i="2"/>
  <c r="AC323" i="2"/>
  <c r="AC324" i="2"/>
  <c r="AC325" i="2"/>
  <c r="AC326" i="2"/>
  <c r="AC327" i="2"/>
  <c r="AC328" i="2"/>
  <c r="AC329" i="2"/>
  <c r="AC330" i="2"/>
  <c r="AC331" i="2"/>
  <c r="AC332" i="2"/>
  <c r="AC333" i="2"/>
  <c r="AC334" i="2"/>
  <c r="AC335" i="2"/>
  <c r="AC336" i="2"/>
  <c r="AC337" i="2"/>
  <c r="AC338" i="2"/>
  <c r="AC339" i="2"/>
  <c r="AC340" i="2"/>
  <c r="AC341" i="2"/>
  <c r="AC342" i="2"/>
  <c r="AC343" i="2"/>
  <c r="AC344" i="2"/>
  <c r="AC345" i="2"/>
  <c r="AC346" i="2"/>
  <c r="AC347" i="2"/>
  <c r="AC348" i="2"/>
  <c r="AC349" i="2"/>
  <c r="AC350" i="2"/>
  <c r="AC351" i="2"/>
  <c r="AC352" i="2"/>
  <c r="AC353" i="2"/>
  <c r="AC354" i="2"/>
  <c r="AC355" i="2"/>
  <c r="AC356" i="2"/>
  <c r="AC357" i="2"/>
  <c r="AC358" i="2"/>
  <c r="AC359" i="2"/>
  <c r="AC360" i="2"/>
  <c r="AC361" i="2"/>
  <c r="AC362" i="2"/>
  <c r="AC363" i="2"/>
  <c r="AC364" i="2"/>
  <c r="AC365" i="2"/>
  <c r="AC366" i="2"/>
  <c r="AC367" i="2"/>
  <c r="AC368" i="2"/>
  <c r="AC369" i="2"/>
  <c r="AC370" i="2"/>
  <c r="AC371" i="2"/>
  <c r="AC372" i="2"/>
  <c r="AC373" i="2"/>
  <c r="AC374" i="2"/>
  <c r="AC375" i="2"/>
  <c r="AC376" i="2"/>
  <c r="AC377" i="2"/>
  <c r="AC378" i="2"/>
  <c r="AC379" i="2"/>
  <c r="AC380" i="2"/>
  <c r="AC381" i="2"/>
  <c r="AC382" i="2"/>
  <c r="AC383" i="2"/>
  <c r="AC384" i="2"/>
  <c r="AC385" i="2"/>
  <c r="AC386" i="2"/>
  <c r="AC387" i="2"/>
  <c r="AC388" i="2"/>
  <c r="AC389" i="2"/>
  <c r="AC390" i="2"/>
  <c r="AC391" i="2"/>
  <c r="AC392" i="2"/>
  <c r="AC393" i="2"/>
  <c r="AC394" i="2"/>
  <c r="AC395" i="2"/>
  <c r="AC396" i="2"/>
  <c r="AC397" i="2"/>
  <c r="AC398" i="2"/>
  <c r="AC399" i="2"/>
  <c r="AC400" i="2"/>
  <c r="AC401" i="2"/>
  <c r="AC402" i="2"/>
  <c r="AC403" i="2"/>
  <c r="AC404" i="2"/>
  <c r="AC405" i="2"/>
  <c r="AC406" i="2"/>
  <c r="AC407" i="2"/>
  <c r="AC408" i="2"/>
  <c r="AC409" i="2"/>
  <c r="AC410" i="2"/>
  <c r="AC411" i="2"/>
  <c r="AC412" i="2"/>
  <c r="AC413" i="2"/>
  <c r="AC414" i="2"/>
  <c r="AC415" i="2"/>
  <c r="AC416" i="2"/>
  <c r="AC417" i="2"/>
  <c r="AC418" i="2"/>
  <c r="AC419" i="2"/>
  <c r="AC420" i="2"/>
  <c r="AC421" i="2"/>
  <c r="AC422" i="2"/>
  <c r="AC423" i="2"/>
  <c r="AC424" i="2"/>
  <c r="AC425" i="2"/>
  <c r="AC426" i="2"/>
  <c r="AC427" i="2"/>
  <c r="AC428" i="2"/>
  <c r="AC429" i="2"/>
  <c r="AC430" i="2"/>
  <c r="AC431" i="2"/>
  <c r="AC432" i="2"/>
  <c r="AC433" i="2"/>
  <c r="AC434" i="2"/>
  <c r="AC435" i="2"/>
  <c r="AC436" i="2"/>
  <c r="AC437" i="2"/>
  <c r="AC438" i="2"/>
  <c r="AC439" i="2"/>
  <c r="AC440" i="2"/>
  <c r="AC441" i="2"/>
  <c r="AC442" i="2"/>
  <c r="AC443" i="2"/>
  <c r="AC444" i="2"/>
  <c r="AC445" i="2"/>
  <c r="AC446" i="2"/>
  <c r="AC447" i="2"/>
  <c r="AC448" i="2"/>
  <c r="AC449" i="2"/>
  <c r="AC450" i="2"/>
  <c r="AC451" i="2"/>
  <c r="AC452" i="2"/>
  <c r="AC453" i="2"/>
  <c r="AC454" i="2"/>
  <c r="AC455" i="2"/>
  <c r="AC456" i="2"/>
  <c r="AC457" i="2"/>
  <c r="AC458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272" i="2"/>
  <c r="AA273" i="2"/>
  <c r="AA274" i="2"/>
  <c r="AA275" i="2"/>
  <c r="AA276" i="2"/>
  <c r="AA277" i="2"/>
  <c r="AA278" i="2"/>
  <c r="AA279" i="2"/>
  <c r="AA280" i="2"/>
  <c r="AA281" i="2"/>
  <c r="AA282" i="2"/>
  <c r="AA283" i="2"/>
  <c r="AA284" i="2"/>
  <c r="AA285" i="2"/>
  <c r="AA286" i="2"/>
  <c r="AA287" i="2"/>
  <c r="AA288" i="2"/>
  <c r="AA289" i="2"/>
  <c r="AA290" i="2"/>
  <c r="AA291" i="2"/>
  <c r="AA292" i="2"/>
  <c r="AA293" i="2"/>
  <c r="AA294" i="2"/>
  <c r="AA295" i="2"/>
  <c r="AA296" i="2"/>
  <c r="AA297" i="2"/>
  <c r="AA298" i="2"/>
  <c r="AA299" i="2"/>
  <c r="AA300" i="2"/>
  <c r="AA301" i="2"/>
  <c r="AA302" i="2"/>
  <c r="AA303" i="2"/>
  <c r="AA304" i="2"/>
  <c r="AA305" i="2"/>
  <c r="AA306" i="2"/>
  <c r="AA307" i="2"/>
  <c r="AA308" i="2"/>
  <c r="AA309" i="2"/>
  <c r="AA310" i="2"/>
  <c r="AA311" i="2"/>
  <c r="AA312" i="2"/>
  <c r="AA313" i="2"/>
  <c r="AA314" i="2"/>
  <c r="AA315" i="2"/>
  <c r="AA316" i="2"/>
  <c r="AA317" i="2"/>
  <c r="AA318" i="2"/>
  <c r="AA319" i="2"/>
  <c r="AA320" i="2"/>
  <c r="AA321" i="2"/>
  <c r="AA322" i="2"/>
  <c r="AA323" i="2"/>
  <c r="AA324" i="2"/>
  <c r="AA325" i="2"/>
  <c r="AA326" i="2"/>
  <c r="AA327" i="2"/>
  <c r="AA328" i="2"/>
  <c r="AA329" i="2"/>
  <c r="AA330" i="2"/>
  <c r="AA331" i="2"/>
  <c r="AA332" i="2"/>
  <c r="AA333" i="2"/>
  <c r="AA334" i="2"/>
  <c r="AA335" i="2"/>
  <c r="AA336" i="2"/>
  <c r="AA337" i="2"/>
  <c r="AA338" i="2"/>
  <c r="AA339" i="2"/>
  <c r="AA340" i="2"/>
  <c r="AA341" i="2"/>
  <c r="AA342" i="2"/>
  <c r="AA343" i="2"/>
  <c r="AA344" i="2"/>
  <c r="AA345" i="2"/>
  <c r="AA346" i="2"/>
  <c r="AA347" i="2"/>
  <c r="AA348" i="2"/>
  <c r="AA349" i="2"/>
  <c r="AA350" i="2"/>
  <c r="AA351" i="2"/>
  <c r="AA352" i="2"/>
  <c r="AA353" i="2"/>
  <c r="AA354" i="2"/>
  <c r="AA355" i="2"/>
  <c r="AA356" i="2"/>
  <c r="AA357" i="2"/>
  <c r="AA358" i="2"/>
  <c r="AA359" i="2"/>
  <c r="AA360" i="2"/>
  <c r="AA361" i="2"/>
  <c r="AA362" i="2"/>
  <c r="AA363" i="2"/>
  <c r="AA364" i="2"/>
  <c r="AA365" i="2"/>
  <c r="AA366" i="2"/>
  <c r="AA367" i="2"/>
  <c r="AA368" i="2"/>
  <c r="AA369" i="2"/>
  <c r="AA370" i="2"/>
  <c r="AA371" i="2"/>
  <c r="AA372" i="2"/>
  <c r="AA373" i="2"/>
  <c r="AA374" i="2"/>
  <c r="AA375" i="2"/>
  <c r="AA376" i="2"/>
  <c r="AA377" i="2"/>
  <c r="AA378" i="2"/>
  <c r="AA379" i="2"/>
  <c r="AA380" i="2"/>
  <c r="AA381" i="2"/>
  <c r="AA382" i="2"/>
  <c r="AA383" i="2"/>
  <c r="AA384" i="2"/>
  <c r="AA385" i="2"/>
  <c r="AA386" i="2"/>
  <c r="AA387" i="2"/>
  <c r="AA388" i="2"/>
  <c r="AA389" i="2"/>
  <c r="AA390" i="2"/>
  <c r="AA391" i="2"/>
  <c r="AA392" i="2"/>
  <c r="AA393" i="2"/>
  <c r="AA394" i="2"/>
  <c r="AA395" i="2"/>
  <c r="AA396" i="2"/>
  <c r="AA397" i="2"/>
  <c r="AA398" i="2"/>
  <c r="AA399" i="2"/>
  <c r="AA400" i="2"/>
  <c r="AA401" i="2"/>
  <c r="AA402" i="2"/>
  <c r="AA403" i="2"/>
  <c r="AA404" i="2"/>
  <c r="AA405" i="2"/>
  <c r="AA406" i="2"/>
  <c r="AA407" i="2"/>
  <c r="AA408" i="2"/>
  <c r="AA409" i="2"/>
  <c r="AA410" i="2"/>
  <c r="AA411" i="2"/>
  <c r="AA412" i="2"/>
  <c r="AA413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449" i="2"/>
  <c r="AA450" i="2"/>
  <c r="AA451" i="2"/>
  <c r="AA452" i="2"/>
  <c r="AA453" i="2"/>
  <c r="AA454" i="2"/>
  <c r="AA455" i="2"/>
  <c r="AA456" i="2"/>
  <c r="AA457" i="2"/>
  <c r="AA458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Z260" i="2"/>
  <c r="Z261" i="2"/>
  <c r="Z262" i="2"/>
  <c r="Z263" i="2"/>
  <c r="Z264" i="2"/>
  <c r="Z265" i="2"/>
  <c r="Z266" i="2"/>
  <c r="Z267" i="2"/>
  <c r="Z268" i="2"/>
  <c r="Z269" i="2"/>
  <c r="Z270" i="2"/>
  <c r="Z271" i="2"/>
  <c r="Z272" i="2"/>
  <c r="Z273" i="2"/>
  <c r="Z274" i="2"/>
  <c r="Z275" i="2"/>
  <c r="Z276" i="2"/>
  <c r="Z277" i="2"/>
  <c r="Z278" i="2"/>
  <c r="Z279" i="2"/>
  <c r="Z280" i="2"/>
  <c r="Z281" i="2"/>
  <c r="Z282" i="2"/>
  <c r="Z283" i="2"/>
  <c r="Z284" i="2"/>
  <c r="Z285" i="2"/>
  <c r="Z286" i="2"/>
  <c r="Z287" i="2"/>
  <c r="Z288" i="2"/>
  <c r="Z289" i="2"/>
  <c r="Z290" i="2"/>
  <c r="Z291" i="2"/>
  <c r="Z292" i="2"/>
  <c r="Z293" i="2"/>
  <c r="Z294" i="2"/>
  <c r="Z295" i="2"/>
  <c r="Z296" i="2"/>
  <c r="Z297" i="2"/>
  <c r="Z298" i="2"/>
  <c r="Z299" i="2"/>
  <c r="Z300" i="2"/>
  <c r="Z301" i="2"/>
  <c r="Z302" i="2"/>
  <c r="Z303" i="2"/>
  <c r="Z304" i="2"/>
  <c r="Z305" i="2"/>
  <c r="Z306" i="2"/>
  <c r="Z307" i="2"/>
  <c r="Z308" i="2"/>
  <c r="Z309" i="2"/>
  <c r="Z310" i="2"/>
  <c r="Z311" i="2"/>
  <c r="Z312" i="2"/>
  <c r="Z313" i="2"/>
  <c r="Z314" i="2"/>
  <c r="Z315" i="2"/>
  <c r="Z316" i="2"/>
  <c r="Z317" i="2"/>
  <c r="Z318" i="2"/>
  <c r="Z319" i="2"/>
  <c r="Z320" i="2"/>
  <c r="Z321" i="2"/>
  <c r="Z322" i="2"/>
  <c r="Z323" i="2"/>
  <c r="Z324" i="2"/>
  <c r="Z325" i="2"/>
  <c r="Z326" i="2"/>
  <c r="Z327" i="2"/>
  <c r="Z328" i="2"/>
  <c r="Z329" i="2"/>
  <c r="Z330" i="2"/>
  <c r="Z331" i="2"/>
  <c r="Z332" i="2"/>
  <c r="Z333" i="2"/>
  <c r="Z334" i="2"/>
  <c r="Z335" i="2"/>
  <c r="Z336" i="2"/>
  <c r="Z337" i="2"/>
  <c r="Z338" i="2"/>
  <c r="Z339" i="2"/>
  <c r="Z340" i="2"/>
  <c r="Z341" i="2"/>
  <c r="Z342" i="2"/>
  <c r="Z343" i="2"/>
  <c r="Z344" i="2"/>
  <c r="Z345" i="2"/>
  <c r="Z346" i="2"/>
  <c r="Z347" i="2"/>
  <c r="Z348" i="2"/>
  <c r="Z349" i="2"/>
  <c r="Z350" i="2"/>
  <c r="Z351" i="2"/>
  <c r="Z352" i="2"/>
  <c r="Z353" i="2"/>
  <c r="Z354" i="2"/>
  <c r="Z355" i="2"/>
  <c r="Z356" i="2"/>
  <c r="Z357" i="2"/>
  <c r="Z358" i="2"/>
  <c r="Z359" i="2"/>
  <c r="Z360" i="2"/>
  <c r="Z361" i="2"/>
  <c r="Z362" i="2"/>
  <c r="Z363" i="2"/>
  <c r="Z364" i="2"/>
  <c r="Z365" i="2"/>
  <c r="Z366" i="2"/>
  <c r="Z367" i="2"/>
  <c r="Z368" i="2"/>
  <c r="Z369" i="2"/>
  <c r="Z370" i="2"/>
  <c r="Z371" i="2"/>
  <c r="Z372" i="2"/>
  <c r="Z373" i="2"/>
  <c r="Z374" i="2"/>
  <c r="Z375" i="2"/>
  <c r="Z376" i="2"/>
  <c r="Z377" i="2"/>
  <c r="Z378" i="2"/>
  <c r="Z379" i="2"/>
  <c r="Z380" i="2"/>
  <c r="Z381" i="2"/>
  <c r="Z382" i="2"/>
  <c r="Z383" i="2"/>
  <c r="Z384" i="2"/>
  <c r="Z385" i="2"/>
  <c r="Z386" i="2"/>
  <c r="Z387" i="2"/>
  <c r="Z388" i="2"/>
  <c r="Z389" i="2"/>
  <c r="Z390" i="2"/>
  <c r="Z391" i="2"/>
  <c r="Z392" i="2"/>
  <c r="Z393" i="2"/>
  <c r="Z394" i="2"/>
  <c r="Z395" i="2"/>
  <c r="Z396" i="2"/>
  <c r="Z397" i="2"/>
  <c r="Z398" i="2"/>
  <c r="Z399" i="2"/>
  <c r="Z400" i="2"/>
  <c r="Z401" i="2"/>
  <c r="Z402" i="2"/>
  <c r="Z403" i="2"/>
  <c r="Z404" i="2"/>
  <c r="Z405" i="2"/>
  <c r="Z406" i="2"/>
  <c r="Z407" i="2"/>
  <c r="Z408" i="2"/>
  <c r="Z409" i="2"/>
  <c r="Z410" i="2"/>
  <c r="Z411" i="2"/>
  <c r="Z412" i="2"/>
  <c r="Z413" i="2"/>
  <c r="Z414" i="2"/>
  <c r="Z415" i="2"/>
  <c r="Z416" i="2"/>
  <c r="Z417" i="2"/>
  <c r="Z418" i="2"/>
  <c r="Z419" i="2"/>
  <c r="Z420" i="2"/>
  <c r="Z421" i="2"/>
  <c r="Z422" i="2"/>
  <c r="Z423" i="2"/>
  <c r="Z424" i="2"/>
  <c r="Z425" i="2"/>
  <c r="Z426" i="2"/>
  <c r="Z427" i="2"/>
  <c r="Z428" i="2"/>
  <c r="Z429" i="2"/>
  <c r="Z430" i="2"/>
  <c r="Z431" i="2"/>
  <c r="Z432" i="2"/>
  <c r="Z433" i="2"/>
  <c r="Z434" i="2"/>
  <c r="Z435" i="2"/>
  <c r="Z436" i="2"/>
  <c r="Z437" i="2"/>
  <c r="Z438" i="2"/>
  <c r="Z439" i="2"/>
  <c r="Z440" i="2"/>
  <c r="Z441" i="2"/>
  <c r="Z442" i="2"/>
  <c r="Z443" i="2"/>
  <c r="Z444" i="2"/>
  <c r="Z445" i="2"/>
  <c r="Z446" i="2"/>
  <c r="Z447" i="2"/>
  <c r="Z448" i="2"/>
  <c r="Z449" i="2"/>
  <c r="Z450" i="2"/>
  <c r="Z451" i="2"/>
  <c r="Z452" i="2"/>
  <c r="Z453" i="2"/>
  <c r="Z454" i="2"/>
  <c r="Z455" i="2"/>
  <c r="Z456" i="2"/>
  <c r="Z457" i="2"/>
  <c r="Z458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190" i="2"/>
  <c r="Y191" i="2"/>
  <c r="Y192" i="2"/>
  <c r="Y193" i="2"/>
  <c r="Y194" i="2"/>
  <c r="Y195" i="2"/>
  <c r="Y196" i="2"/>
  <c r="Y197" i="2"/>
  <c r="Y198" i="2"/>
  <c r="Y199" i="2"/>
  <c r="Y200" i="2"/>
  <c r="Y201" i="2"/>
  <c r="Y202" i="2"/>
  <c r="Y203" i="2"/>
  <c r="Y204" i="2"/>
  <c r="Y205" i="2"/>
  <c r="Y206" i="2"/>
  <c r="Y207" i="2"/>
  <c r="Y208" i="2"/>
  <c r="Y209" i="2"/>
  <c r="Y210" i="2"/>
  <c r="Y211" i="2"/>
  <c r="Y212" i="2"/>
  <c r="Y213" i="2"/>
  <c r="Y214" i="2"/>
  <c r="Y215" i="2"/>
  <c r="Y216" i="2"/>
  <c r="Y217" i="2"/>
  <c r="Y218" i="2"/>
  <c r="Y219" i="2"/>
  <c r="Y220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263" i="2"/>
  <c r="Y264" i="2"/>
  <c r="Y265" i="2"/>
  <c r="Y266" i="2"/>
  <c r="Y267" i="2"/>
  <c r="Y268" i="2"/>
  <c r="Y269" i="2"/>
  <c r="Y270" i="2"/>
  <c r="Y271" i="2"/>
  <c r="Y272" i="2"/>
  <c r="Y273" i="2"/>
  <c r="Y274" i="2"/>
  <c r="Y275" i="2"/>
  <c r="Y276" i="2"/>
  <c r="Y277" i="2"/>
  <c r="Y278" i="2"/>
  <c r="Y279" i="2"/>
  <c r="Y280" i="2"/>
  <c r="Y281" i="2"/>
  <c r="Y282" i="2"/>
  <c r="Y283" i="2"/>
  <c r="Y284" i="2"/>
  <c r="Y285" i="2"/>
  <c r="Y286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N473" i="2"/>
  <c r="K473" i="2"/>
  <c r="W477" i="2"/>
  <c r="AH455" i="2" l="1"/>
  <c r="AJ455" i="2" s="1"/>
  <c r="AH447" i="2"/>
  <c r="AJ447" i="2" s="1"/>
  <c r="AH439" i="2"/>
  <c r="AJ439" i="2" s="1"/>
  <c r="AH431" i="2"/>
  <c r="AJ431" i="2" s="1"/>
  <c r="AH419" i="2"/>
  <c r="AJ419" i="2" s="1"/>
  <c r="AH411" i="2"/>
  <c r="AJ411" i="2" s="1"/>
  <c r="AH403" i="2"/>
  <c r="AJ403" i="2" s="1"/>
  <c r="AH395" i="2"/>
  <c r="AJ395" i="2" s="1"/>
  <c r="AH387" i="2"/>
  <c r="AJ387" i="2" s="1"/>
  <c r="AH379" i="2"/>
  <c r="AJ379" i="2" s="1"/>
  <c r="AH371" i="2"/>
  <c r="AJ371" i="2" s="1"/>
  <c r="AH359" i="2"/>
  <c r="AJ359" i="2" s="1"/>
  <c r="AH351" i="2"/>
  <c r="AJ351" i="2" s="1"/>
  <c r="AH343" i="2"/>
  <c r="AJ343" i="2" s="1"/>
  <c r="AH335" i="2"/>
  <c r="AJ335" i="2" s="1"/>
  <c r="AH323" i="2"/>
  <c r="AJ323" i="2" s="1"/>
  <c r="AH315" i="2"/>
  <c r="AJ315" i="2" s="1"/>
  <c r="AH307" i="2"/>
  <c r="AJ307" i="2" s="1"/>
  <c r="AH299" i="2"/>
  <c r="AJ299" i="2" s="1"/>
  <c r="AH291" i="2"/>
  <c r="AJ291" i="2" s="1"/>
  <c r="AH283" i="2"/>
  <c r="AJ283" i="2" s="1"/>
  <c r="AH275" i="2"/>
  <c r="AJ275" i="2" s="1"/>
  <c r="AH267" i="2"/>
  <c r="AJ267" i="2" s="1"/>
  <c r="AH259" i="2"/>
  <c r="AJ259" i="2" s="1"/>
  <c r="AH251" i="2"/>
  <c r="AJ251" i="2" s="1"/>
  <c r="AH243" i="2"/>
  <c r="AJ243" i="2" s="1"/>
  <c r="AH235" i="2"/>
  <c r="AJ235" i="2" s="1"/>
  <c r="AH219" i="2"/>
  <c r="AJ219" i="2" s="1"/>
  <c r="AH207" i="2"/>
  <c r="AJ207" i="2" s="1"/>
  <c r="AH199" i="2"/>
  <c r="AJ199" i="2" s="1"/>
  <c r="AH191" i="2"/>
  <c r="AJ191" i="2" s="1"/>
  <c r="AH179" i="2"/>
  <c r="AJ179" i="2" s="1"/>
  <c r="AH175" i="2"/>
  <c r="AJ175" i="2" s="1"/>
  <c r="AH171" i="2"/>
  <c r="AJ171" i="2" s="1"/>
  <c r="AH163" i="2"/>
  <c r="AJ163" i="2" s="1"/>
  <c r="AH159" i="2"/>
  <c r="AJ159" i="2" s="1"/>
  <c r="AH155" i="2"/>
  <c r="AJ155" i="2" s="1"/>
  <c r="AH151" i="2"/>
  <c r="AJ151" i="2" s="1"/>
  <c r="AH147" i="2"/>
  <c r="AJ147" i="2" s="1"/>
  <c r="AH143" i="2"/>
  <c r="AJ143" i="2" s="1"/>
  <c r="AH135" i="2"/>
  <c r="AJ135" i="2" s="1"/>
  <c r="AH131" i="2"/>
  <c r="AJ131" i="2" s="1"/>
  <c r="AH127" i="2"/>
  <c r="AJ127" i="2" s="1"/>
  <c r="AH123" i="2"/>
  <c r="AJ123" i="2" s="1"/>
  <c r="AH111" i="2"/>
  <c r="AJ111" i="2" s="1"/>
  <c r="AH107" i="2"/>
  <c r="AJ107" i="2" s="1"/>
  <c r="AH103" i="2"/>
  <c r="AJ103" i="2" s="1"/>
  <c r="AH99" i="2"/>
  <c r="AJ99" i="2" s="1"/>
  <c r="AH95" i="2"/>
  <c r="AJ95" i="2" s="1"/>
  <c r="AH91" i="2"/>
  <c r="AJ91" i="2" s="1"/>
  <c r="AH87" i="2"/>
  <c r="AJ87" i="2" s="1"/>
  <c r="AH83" i="2"/>
  <c r="AJ83" i="2" s="1"/>
  <c r="AH75" i="2"/>
  <c r="AJ75" i="2" s="1"/>
  <c r="AH71" i="2"/>
  <c r="AJ71" i="2" s="1"/>
  <c r="AH67" i="2"/>
  <c r="AJ67" i="2" s="1"/>
  <c r="AH63" i="2"/>
  <c r="AJ63" i="2" s="1"/>
  <c r="AH59" i="2"/>
  <c r="AJ59" i="2" s="1"/>
  <c r="AH55" i="2"/>
  <c r="AJ55" i="2" s="1"/>
  <c r="AH51" i="2"/>
  <c r="AJ51" i="2" s="1"/>
  <c r="AH43" i="2"/>
  <c r="AJ43" i="2" s="1"/>
  <c r="AH39" i="2"/>
  <c r="AJ39" i="2" s="1"/>
  <c r="AH35" i="2"/>
  <c r="AJ35" i="2" s="1"/>
  <c r="AH31" i="2"/>
  <c r="AJ31" i="2" s="1"/>
  <c r="AH27" i="2"/>
  <c r="AJ27" i="2" s="1"/>
  <c r="AH23" i="2"/>
  <c r="AJ23" i="2" s="1"/>
  <c r="AH19" i="2"/>
  <c r="AJ19" i="2" s="1"/>
  <c r="AH451" i="2"/>
  <c r="AJ451" i="2" s="1"/>
  <c r="AH443" i="2"/>
  <c r="AJ443" i="2" s="1"/>
  <c r="AH435" i="2"/>
  <c r="AJ435" i="2" s="1"/>
  <c r="AH427" i="2"/>
  <c r="AJ427" i="2" s="1"/>
  <c r="AH423" i="2"/>
  <c r="AJ423" i="2" s="1"/>
  <c r="AH415" i="2"/>
  <c r="AJ415" i="2" s="1"/>
  <c r="AH407" i="2"/>
  <c r="AJ407" i="2" s="1"/>
  <c r="AH399" i="2"/>
  <c r="AJ399" i="2" s="1"/>
  <c r="AH391" i="2"/>
  <c r="AJ391" i="2" s="1"/>
  <c r="AH383" i="2"/>
  <c r="AJ383" i="2" s="1"/>
  <c r="AH375" i="2"/>
  <c r="AJ375" i="2" s="1"/>
  <c r="AH367" i="2"/>
  <c r="AJ367" i="2" s="1"/>
  <c r="AH363" i="2"/>
  <c r="AJ363" i="2" s="1"/>
  <c r="AH355" i="2"/>
  <c r="AJ355" i="2" s="1"/>
  <c r="AH347" i="2"/>
  <c r="AJ347" i="2" s="1"/>
  <c r="AH339" i="2"/>
  <c r="AJ339" i="2" s="1"/>
  <c r="AH331" i="2"/>
  <c r="AJ331" i="2" s="1"/>
  <c r="AH327" i="2"/>
  <c r="AJ327" i="2" s="1"/>
  <c r="AH319" i="2"/>
  <c r="AJ319" i="2" s="1"/>
  <c r="AH311" i="2"/>
  <c r="AJ311" i="2" s="1"/>
  <c r="AH295" i="2"/>
  <c r="AJ295" i="2" s="1"/>
  <c r="AH287" i="2"/>
  <c r="AJ287" i="2" s="1"/>
  <c r="AH279" i="2"/>
  <c r="AJ279" i="2" s="1"/>
  <c r="AH271" i="2"/>
  <c r="AJ271" i="2" s="1"/>
  <c r="AH263" i="2"/>
  <c r="AJ263" i="2" s="1"/>
  <c r="AH255" i="2"/>
  <c r="AJ255" i="2" s="1"/>
  <c r="AH247" i="2"/>
  <c r="AJ247" i="2" s="1"/>
  <c r="AH239" i="2"/>
  <c r="AJ239" i="2" s="1"/>
  <c r="AH231" i="2"/>
  <c r="AJ231" i="2" s="1"/>
  <c r="AH223" i="2"/>
  <c r="AJ223" i="2" s="1"/>
  <c r="AH211" i="2"/>
  <c r="AJ211" i="2" s="1"/>
  <c r="AH203" i="2"/>
  <c r="AJ203" i="2" s="1"/>
  <c r="AH195" i="2"/>
  <c r="AJ195" i="2" s="1"/>
  <c r="AH167" i="2"/>
  <c r="AJ167" i="2" s="1"/>
  <c r="AH470" i="2"/>
  <c r="AJ470" i="2" s="1"/>
  <c r="AH466" i="2"/>
  <c r="AJ466" i="2" s="1"/>
  <c r="AH462" i="2"/>
  <c r="AJ462" i="2" s="1"/>
  <c r="AH469" i="2"/>
  <c r="AJ469" i="2" s="1"/>
  <c r="AH465" i="2"/>
  <c r="AJ465" i="2" s="1"/>
  <c r="AH461" i="2"/>
  <c r="AJ461" i="2" s="1"/>
  <c r="AH303" i="2"/>
  <c r="AJ303" i="2" s="1"/>
  <c r="AH456" i="2"/>
  <c r="AJ456" i="2" s="1"/>
  <c r="AH452" i="2"/>
  <c r="AJ452" i="2" s="1"/>
  <c r="AH448" i="2"/>
  <c r="AJ448" i="2" s="1"/>
  <c r="AH444" i="2"/>
  <c r="AJ444" i="2" s="1"/>
  <c r="AH440" i="2"/>
  <c r="AJ440" i="2" s="1"/>
  <c r="AH436" i="2"/>
  <c r="AJ436" i="2" s="1"/>
  <c r="AH432" i="2"/>
  <c r="AJ432" i="2" s="1"/>
  <c r="AH428" i="2"/>
  <c r="AJ428" i="2" s="1"/>
  <c r="AH424" i="2"/>
  <c r="AJ424" i="2" s="1"/>
  <c r="AH420" i="2"/>
  <c r="AJ420" i="2" s="1"/>
  <c r="AH416" i="2"/>
  <c r="AJ416" i="2" s="1"/>
  <c r="AH412" i="2"/>
  <c r="AJ412" i="2" s="1"/>
  <c r="AH408" i="2"/>
  <c r="AJ408" i="2" s="1"/>
  <c r="AH404" i="2"/>
  <c r="AJ404" i="2" s="1"/>
  <c r="AH400" i="2"/>
  <c r="AJ400" i="2" s="1"/>
  <c r="AH396" i="2"/>
  <c r="AJ396" i="2" s="1"/>
  <c r="AH392" i="2"/>
  <c r="AJ392" i="2" s="1"/>
  <c r="AH388" i="2"/>
  <c r="AJ388" i="2" s="1"/>
  <c r="AH384" i="2"/>
  <c r="AJ384" i="2" s="1"/>
  <c r="AH380" i="2"/>
  <c r="AJ380" i="2" s="1"/>
  <c r="AH376" i="2"/>
  <c r="AJ376" i="2" s="1"/>
  <c r="AH372" i="2"/>
  <c r="AJ372" i="2" s="1"/>
  <c r="AH368" i="2"/>
  <c r="AJ368" i="2" s="1"/>
  <c r="AH364" i="2"/>
  <c r="AJ364" i="2" s="1"/>
  <c r="AH454" i="2"/>
  <c r="AJ454" i="2" s="1"/>
  <c r="AH446" i="2"/>
  <c r="AJ446" i="2" s="1"/>
  <c r="AH438" i="2"/>
  <c r="AJ438" i="2" s="1"/>
  <c r="AH426" i="2"/>
  <c r="AJ426" i="2" s="1"/>
  <c r="AH418" i="2"/>
  <c r="AJ418" i="2" s="1"/>
  <c r="AH414" i="2"/>
  <c r="AJ414" i="2" s="1"/>
  <c r="AH406" i="2"/>
  <c r="AJ406" i="2" s="1"/>
  <c r="AH402" i="2"/>
  <c r="AJ402" i="2" s="1"/>
  <c r="AH398" i="2"/>
  <c r="AJ398" i="2" s="1"/>
  <c r="AH394" i="2"/>
  <c r="AJ394" i="2" s="1"/>
  <c r="AH390" i="2"/>
  <c r="AJ390" i="2" s="1"/>
  <c r="AH386" i="2"/>
  <c r="AJ386" i="2" s="1"/>
  <c r="AH382" i="2"/>
  <c r="AJ382" i="2" s="1"/>
  <c r="AH378" i="2"/>
  <c r="AJ378" i="2" s="1"/>
  <c r="AH374" i="2"/>
  <c r="AJ374" i="2" s="1"/>
  <c r="AH370" i="2"/>
  <c r="AJ370" i="2" s="1"/>
  <c r="AH366" i="2"/>
  <c r="AJ366" i="2" s="1"/>
  <c r="AH362" i="2"/>
  <c r="AJ362" i="2" s="1"/>
  <c r="AH358" i="2"/>
  <c r="AJ358" i="2" s="1"/>
  <c r="AH354" i="2"/>
  <c r="AJ354" i="2" s="1"/>
  <c r="AH350" i="2"/>
  <c r="AJ350" i="2" s="1"/>
  <c r="AH346" i="2"/>
  <c r="AJ346" i="2" s="1"/>
  <c r="AH342" i="2"/>
  <c r="AJ342" i="2" s="1"/>
  <c r="AH338" i="2"/>
  <c r="AJ338" i="2" s="1"/>
  <c r="AH334" i="2"/>
  <c r="AJ334" i="2" s="1"/>
  <c r="AH330" i="2"/>
  <c r="AJ330" i="2" s="1"/>
  <c r="AH326" i="2"/>
  <c r="AJ326" i="2" s="1"/>
  <c r="AH322" i="2"/>
  <c r="AJ322" i="2" s="1"/>
  <c r="AH318" i="2"/>
  <c r="AJ318" i="2" s="1"/>
  <c r="AH314" i="2"/>
  <c r="AJ314" i="2" s="1"/>
  <c r="AH310" i="2"/>
  <c r="AJ310" i="2" s="1"/>
  <c r="AH306" i="2"/>
  <c r="AJ306" i="2" s="1"/>
  <c r="AH302" i="2"/>
  <c r="AJ302" i="2" s="1"/>
  <c r="AH298" i="2"/>
  <c r="AJ298" i="2" s="1"/>
  <c r="AH294" i="2"/>
  <c r="AJ294" i="2" s="1"/>
  <c r="AH290" i="2"/>
  <c r="AJ290" i="2" s="1"/>
  <c r="AH286" i="2"/>
  <c r="AJ286" i="2" s="1"/>
  <c r="AH282" i="2"/>
  <c r="AJ282" i="2" s="1"/>
  <c r="AH278" i="2"/>
  <c r="AJ278" i="2" s="1"/>
  <c r="AH274" i="2"/>
  <c r="AJ274" i="2" s="1"/>
  <c r="AH270" i="2"/>
  <c r="AJ270" i="2" s="1"/>
  <c r="AH266" i="2"/>
  <c r="AJ266" i="2" s="1"/>
  <c r="AH262" i="2"/>
  <c r="AJ262" i="2" s="1"/>
  <c r="AH258" i="2"/>
  <c r="AJ258" i="2" s="1"/>
  <c r="AH254" i="2"/>
  <c r="AJ254" i="2" s="1"/>
  <c r="AH250" i="2"/>
  <c r="AJ250" i="2" s="1"/>
  <c r="AH246" i="2"/>
  <c r="AJ246" i="2" s="1"/>
  <c r="AH242" i="2"/>
  <c r="AJ242" i="2" s="1"/>
  <c r="AH238" i="2"/>
  <c r="AJ238" i="2" s="1"/>
  <c r="AH234" i="2"/>
  <c r="AJ234" i="2" s="1"/>
  <c r="AH230" i="2"/>
  <c r="AJ230" i="2" s="1"/>
  <c r="AH226" i="2"/>
  <c r="AJ226" i="2" s="1"/>
  <c r="AH222" i="2"/>
  <c r="AJ222" i="2" s="1"/>
  <c r="AH218" i="2"/>
  <c r="AJ218" i="2" s="1"/>
  <c r="AH214" i="2"/>
  <c r="AJ214" i="2" s="1"/>
  <c r="AH210" i="2"/>
  <c r="AJ210" i="2" s="1"/>
  <c r="AH206" i="2"/>
  <c r="AJ206" i="2" s="1"/>
  <c r="AH202" i="2"/>
  <c r="AJ202" i="2" s="1"/>
  <c r="AH198" i="2"/>
  <c r="AJ198" i="2" s="1"/>
  <c r="AH194" i="2"/>
  <c r="AJ194" i="2" s="1"/>
  <c r="AH190" i="2"/>
  <c r="AJ190" i="2" s="1"/>
  <c r="AH182" i="2"/>
  <c r="AJ182" i="2" s="1"/>
  <c r="AH170" i="2"/>
  <c r="AJ170" i="2" s="1"/>
  <c r="AH162" i="2"/>
  <c r="AJ162" i="2" s="1"/>
  <c r="AH158" i="2"/>
  <c r="AJ158" i="2" s="1"/>
  <c r="AH154" i="2"/>
  <c r="AJ154" i="2" s="1"/>
  <c r="AH150" i="2"/>
  <c r="AJ150" i="2" s="1"/>
  <c r="AH146" i="2"/>
  <c r="AJ146" i="2" s="1"/>
  <c r="AH142" i="2"/>
  <c r="AJ142" i="2" s="1"/>
  <c r="AH138" i="2"/>
  <c r="AJ138" i="2" s="1"/>
  <c r="AH134" i="2"/>
  <c r="AJ134" i="2" s="1"/>
  <c r="AH130" i="2"/>
  <c r="AJ130" i="2" s="1"/>
  <c r="AH126" i="2"/>
  <c r="AJ126" i="2" s="1"/>
  <c r="AH110" i="2"/>
  <c r="AJ110" i="2" s="1"/>
  <c r="AH106" i="2"/>
  <c r="AJ106" i="2" s="1"/>
  <c r="AH102" i="2"/>
  <c r="AJ102" i="2" s="1"/>
  <c r="AH98" i="2"/>
  <c r="AJ98" i="2" s="1"/>
  <c r="AH94" i="2"/>
  <c r="AJ94" i="2" s="1"/>
  <c r="AH90" i="2"/>
  <c r="AJ90" i="2" s="1"/>
  <c r="AH86" i="2"/>
  <c r="AJ86" i="2" s="1"/>
  <c r="AH82" i="2"/>
  <c r="AJ82" i="2" s="1"/>
  <c r="AH78" i="2"/>
  <c r="AJ78" i="2" s="1"/>
  <c r="AH74" i="2"/>
  <c r="AJ74" i="2" s="1"/>
  <c r="AH70" i="2"/>
  <c r="AJ70" i="2" s="1"/>
  <c r="AH18" i="2"/>
  <c r="AJ18" i="2" s="1"/>
  <c r="AH458" i="2"/>
  <c r="AJ458" i="2" s="1"/>
  <c r="AH450" i="2"/>
  <c r="AJ450" i="2" s="1"/>
  <c r="AH442" i="2"/>
  <c r="AJ442" i="2" s="1"/>
  <c r="AH434" i="2"/>
  <c r="AJ434" i="2" s="1"/>
  <c r="AH430" i="2"/>
  <c r="AJ430" i="2" s="1"/>
  <c r="AH422" i="2"/>
  <c r="AJ422" i="2" s="1"/>
  <c r="AH410" i="2"/>
  <c r="AJ410" i="2" s="1"/>
  <c r="AH457" i="2"/>
  <c r="AJ457" i="2" s="1"/>
  <c r="AH453" i="2"/>
  <c r="AJ453" i="2" s="1"/>
  <c r="AH449" i="2"/>
  <c r="AJ449" i="2" s="1"/>
  <c r="AH445" i="2"/>
  <c r="AJ445" i="2" s="1"/>
  <c r="AH441" i="2"/>
  <c r="AJ441" i="2" s="1"/>
  <c r="AH437" i="2"/>
  <c r="AJ437" i="2" s="1"/>
  <c r="AH433" i="2"/>
  <c r="AJ433" i="2" s="1"/>
  <c r="AH429" i="2"/>
  <c r="AJ429" i="2" s="1"/>
  <c r="AH425" i="2"/>
  <c r="AJ425" i="2" s="1"/>
  <c r="AH421" i="2"/>
  <c r="AJ421" i="2" s="1"/>
  <c r="AH417" i="2"/>
  <c r="AJ417" i="2" s="1"/>
  <c r="AH413" i="2"/>
  <c r="AJ413" i="2" s="1"/>
  <c r="AH409" i="2"/>
  <c r="AJ409" i="2" s="1"/>
  <c r="AH405" i="2"/>
  <c r="AJ405" i="2" s="1"/>
  <c r="AH401" i="2"/>
  <c r="AJ401" i="2" s="1"/>
  <c r="AH397" i="2"/>
  <c r="AJ397" i="2" s="1"/>
  <c r="AH393" i="2"/>
  <c r="AJ393" i="2" s="1"/>
  <c r="AH389" i="2"/>
  <c r="AJ389" i="2" s="1"/>
  <c r="AH385" i="2"/>
  <c r="AJ385" i="2" s="1"/>
  <c r="AH381" i="2"/>
  <c r="AJ381" i="2" s="1"/>
  <c r="AH377" i="2"/>
  <c r="AJ377" i="2" s="1"/>
  <c r="AH373" i="2"/>
  <c r="AJ373" i="2" s="1"/>
  <c r="AH369" i="2"/>
  <c r="AJ369" i="2" s="1"/>
  <c r="AH365" i="2"/>
  <c r="AJ365" i="2" s="1"/>
  <c r="AH361" i="2"/>
  <c r="AJ361" i="2" s="1"/>
  <c r="AH357" i="2"/>
  <c r="AJ357" i="2" s="1"/>
  <c r="AH353" i="2"/>
  <c r="AJ353" i="2" s="1"/>
  <c r="AH349" i="2"/>
  <c r="AJ349" i="2" s="1"/>
  <c r="AH345" i="2"/>
  <c r="AJ345" i="2" s="1"/>
  <c r="AH341" i="2"/>
  <c r="AJ341" i="2" s="1"/>
  <c r="AH337" i="2"/>
  <c r="AJ337" i="2" s="1"/>
  <c r="AH333" i="2"/>
  <c r="AJ333" i="2" s="1"/>
  <c r="AH329" i="2"/>
  <c r="AJ329" i="2" s="1"/>
  <c r="AH325" i="2"/>
  <c r="AJ325" i="2" s="1"/>
  <c r="AH321" i="2"/>
  <c r="AJ321" i="2" s="1"/>
  <c r="AH317" i="2"/>
  <c r="AJ317" i="2" s="1"/>
  <c r="AH313" i="2"/>
  <c r="AJ313" i="2" s="1"/>
  <c r="AH309" i="2"/>
  <c r="AJ309" i="2" s="1"/>
  <c r="AH305" i="2"/>
  <c r="AJ305" i="2" s="1"/>
  <c r="AH301" i="2"/>
  <c r="AJ301" i="2" s="1"/>
  <c r="AH297" i="2"/>
  <c r="AJ297" i="2" s="1"/>
  <c r="AH293" i="2"/>
  <c r="AJ293" i="2" s="1"/>
  <c r="AH289" i="2"/>
  <c r="AJ289" i="2" s="1"/>
  <c r="AH285" i="2"/>
  <c r="AJ285" i="2" s="1"/>
  <c r="AH281" i="2"/>
  <c r="AJ281" i="2" s="1"/>
  <c r="AH277" i="2"/>
  <c r="AJ277" i="2" s="1"/>
  <c r="AH273" i="2"/>
  <c r="AJ273" i="2" s="1"/>
  <c r="AH269" i="2"/>
  <c r="AJ269" i="2" s="1"/>
  <c r="AH265" i="2"/>
  <c r="AJ265" i="2" s="1"/>
  <c r="AH261" i="2"/>
  <c r="AJ261" i="2" s="1"/>
  <c r="AH257" i="2"/>
  <c r="AJ257" i="2" s="1"/>
  <c r="AH253" i="2"/>
  <c r="AJ253" i="2" s="1"/>
  <c r="AH249" i="2"/>
  <c r="AJ249" i="2" s="1"/>
  <c r="AH245" i="2"/>
  <c r="AJ245" i="2" s="1"/>
  <c r="AH241" i="2"/>
  <c r="AJ241" i="2" s="1"/>
  <c r="AH237" i="2"/>
  <c r="AJ237" i="2" s="1"/>
  <c r="AH233" i="2"/>
  <c r="AJ233" i="2" s="1"/>
  <c r="AH225" i="2"/>
  <c r="AJ225" i="2" s="1"/>
  <c r="AH217" i="2"/>
  <c r="AJ217" i="2" s="1"/>
  <c r="AH213" i="2"/>
  <c r="AJ213" i="2" s="1"/>
  <c r="AH209" i="2"/>
  <c r="AJ209" i="2" s="1"/>
  <c r="AH205" i="2"/>
  <c r="AJ205" i="2" s="1"/>
  <c r="AH201" i="2"/>
  <c r="AJ201" i="2" s="1"/>
  <c r="AH197" i="2"/>
  <c r="AJ197" i="2" s="1"/>
  <c r="AH185" i="2"/>
  <c r="AJ185" i="2" s="1"/>
  <c r="AH181" i="2"/>
  <c r="AJ181" i="2" s="1"/>
  <c r="AH165" i="2"/>
  <c r="AJ165" i="2" s="1"/>
  <c r="AH161" i="2"/>
  <c r="AJ161" i="2" s="1"/>
  <c r="AH157" i="2"/>
  <c r="AJ157" i="2" s="1"/>
  <c r="AH149" i="2"/>
  <c r="AJ149" i="2" s="1"/>
  <c r="AH145" i="2"/>
  <c r="AJ145" i="2" s="1"/>
  <c r="AH141" i="2"/>
  <c r="AJ141" i="2" s="1"/>
  <c r="AH117" i="2"/>
  <c r="AJ117" i="2" s="1"/>
  <c r="AH89" i="2"/>
  <c r="AJ89" i="2" s="1"/>
  <c r="AH85" i="2"/>
  <c r="AJ85" i="2" s="1"/>
  <c r="AH81" i="2"/>
  <c r="AJ81" i="2" s="1"/>
  <c r="AH77" i="2"/>
  <c r="AJ77" i="2" s="1"/>
  <c r="AH73" i="2"/>
  <c r="AJ73" i="2" s="1"/>
  <c r="AH69" i="2"/>
  <c r="AJ69" i="2" s="1"/>
  <c r="AH65" i="2"/>
  <c r="AJ65" i="2" s="1"/>
  <c r="AH61" i="2"/>
  <c r="AJ61" i="2" s="1"/>
  <c r="AH45" i="2"/>
  <c r="AJ45" i="2" s="1"/>
  <c r="AH44" i="2"/>
  <c r="AJ44" i="2" s="1"/>
  <c r="AH60" i="2"/>
  <c r="AJ60" i="2" s="1"/>
  <c r="AH114" i="2"/>
  <c r="AJ114" i="2" s="1"/>
  <c r="AH119" i="2"/>
  <c r="AJ119" i="2" s="1"/>
  <c r="AH166" i="2"/>
  <c r="AJ166" i="2" s="1"/>
  <c r="AH186" i="2"/>
  <c r="AJ186" i="2" s="1"/>
  <c r="AH229" i="2"/>
  <c r="AJ229" i="2" s="1"/>
  <c r="AH360" i="2"/>
  <c r="AJ360" i="2" s="1"/>
  <c r="AH356" i="2"/>
  <c r="AJ356" i="2" s="1"/>
  <c r="AH352" i="2"/>
  <c r="AJ352" i="2" s="1"/>
  <c r="AH348" i="2"/>
  <c r="AJ348" i="2" s="1"/>
  <c r="AH344" i="2"/>
  <c r="AJ344" i="2" s="1"/>
  <c r="AH340" i="2"/>
  <c r="AJ340" i="2" s="1"/>
  <c r="AH336" i="2"/>
  <c r="AJ336" i="2" s="1"/>
  <c r="AH332" i="2"/>
  <c r="AJ332" i="2" s="1"/>
  <c r="AH328" i="2"/>
  <c r="AJ328" i="2" s="1"/>
  <c r="AH324" i="2"/>
  <c r="AJ324" i="2" s="1"/>
  <c r="AH320" i="2"/>
  <c r="AJ320" i="2" s="1"/>
  <c r="AH316" i="2"/>
  <c r="AJ316" i="2" s="1"/>
  <c r="AH312" i="2"/>
  <c r="AJ312" i="2" s="1"/>
  <c r="AH308" i="2"/>
  <c r="AJ308" i="2" s="1"/>
  <c r="AH304" i="2"/>
  <c r="AJ304" i="2" s="1"/>
  <c r="AH300" i="2"/>
  <c r="AJ300" i="2" s="1"/>
  <c r="AH296" i="2"/>
  <c r="AJ296" i="2" s="1"/>
  <c r="AH292" i="2"/>
  <c r="AJ292" i="2" s="1"/>
  <c r="AH288" i="2"/>
  <c r="AJ288" i="2" s="1"/>
  <c r="AH284" i="2"/>
  <c r="AJ284" i="2" s="1"/>
  <c r="AH280" i="2"/>
  <c r="AJ280" i="2" s="1"/>
  <c r="AH276" i="2"/>
  <c r="AJ276" i="2" s="1"/>
  <c r="AH272" i="2"/>
  <c r="AJ272" i="2" s="1"/>
  <c r="AH268" i="2"/>
  <c r="AJ268" i="2" s="1"/>
  <c r="AH264" i="2"/>
  <c r="AJ264" i="2" s="1"/>
  <c r="AH260" i="2"/>
  <c r="AJ260" i="2" s="1"/>
  <c r="AH256" i="2"/>
  <c r="AJ256" i="2" s="1"/>
  <c r="AH252" i="2"/>
  <c r="AJ252" i="2" s="1"/>
  <c r="AH248" i="2"/>
  <c r="AJ248" i="2" s="1"/>
  <c r="AH244" i="2"/>
  <c r="AJ244" i="2" s="1"/>
  <c r="AH240" i="2"/>
  <c r="AJ240" i="2" s="1"/>
  <c r="AH236" i="2"/>
  <c r="AJ236" i="2" s="1"/>
  <c r="AH232" i="2"/>
  <c r="AJ232" i="2" s="1"/>
  <c r="AH228" i="2"/>
  <c r="AJ228" i="2" s="1"/>
  <c r="AH224" i="2"/>
  <c r="AJ224" i="2" s="1"/>
  <c r="AH220" i="2"/>
  <c r="AJ220" i="2" s="1"/>
  <c r="AH216" i="2"/>
  <c r="AJ216" i="2" s="1"/>
  <c r="AH212" i="2"/>
  <c r="AJ212" i="2" s="1"/>
  <c r="AH208" i="2"/>
  <c r="AJ208" i="2" s="1"/>
  <c r="AH200" i="2"/>
  <c r="AJ200" i="2" s="1"/>
  <c r="AH192" i="2"/>
  <c r="AJ192" i="2" s="1"/>
  <c r="AH188" i="2"/>
  <c r="AJ188" i="2" s="1"/>
  <c r="AH184" i="2"/>
  <c r="AJ184" i="2" s="1"/>
  <c r="AH180" i="2"/>
  <c r="AJ180" i="2" s="1"/>
  <c r="AH176" i="2"/>
  <c r="AJ176" i="2" s="1"/>
  <c r="AH172" i="2"/>
  <c r="AJ172" i="2" s="1"/>
  <c r="AH168" i="2"/>
  <c r="AJ168" i="2" s="1"/>
  <c r="AH164" i="2"/>
  <c r="AJ164" i="2" s="1"/>
  <c r="AH160" i="2"/>
  <c r="AJ160" i="2" s="1"/>
  <c r="AH156" i="2"/>
  <c r="AJ156" i="2" s="1"/>
  <c r="AH152" i="2"/>
  <c r="AJ152" i="2" s="1"/>
  <c r="AH148" i="2"/>
  <c r="AJ148" i="2" s="1"/>
  <c r="AH144" i="2"/>
  <c r="AJ144" i="2" s="1"/>
  <c r="AH140" i="2"/>
  <c r="AJ140" i="2" s="1"/>
  <c r="AH136" i="2"/>
  <c r="AJ136" i="2" s="1"/>
  <c r="AH132" i="2"/>
  <c r="AJ132" i="2" s="1"/>
  <c r="AH128" i="2"/>
  <c r="AJ128" i="2" s="1"/>
  <c r="AH124" i="2"/>
  <c r="AJ124" i="2" s="1"/>
  <c r="AH120" i="2"/>
  <c r="AJ120" i="2" s="1"/>
  <c r="AH116" i="2"/>
  <c r="AJ116" i="2" s="1"/>
  <c r="AH112" i="2"/>
  <c r="AJ112" i="2" s="1"/>
  <c r="AH108" i="2"/>
  <c r="AJ108" i="2" s="1"/>
  <c r="AH104" i="2"/>
  <c r="AJ104" i="2" s="1"/>
  <c r="AH100" i="2"/>
  <c r="AJ100" i="2" s="1"/>
  <c r="AH96" i="2"/>
  <c r="AJ96" i="2" s="1"/>
  <c r="AH92" i="2"/>
  <c r="AJ92" i="2" s="1"/>
  <c r="AH88" i="2"/>
  <c r="AJ88" i="2" s="1"/>
  <c r="AH84" i="2"/>
  <c r="AJ84" i="2" s="1"/>
  <c r="AH80" i="2"/>
  <c r="AJ80" i="2" s="1"/>
  <c r="AH76" i="2"/>
  <c r="AJ76" i="2" s="1"/>
  <c r="AH72" i="2"/>
  <c r="AJ72" i="2" s="1"/>
  <c r="AH68" i="2"/>
  <c r="AJ68" i="2" s="1"/>
  <c r="AH64" i="2"/>
  <c r="AJ64" i="2" s="1"/>
  <c r="AH56" i="2"/>
  <c r="AJ56" i="2" s="1"/>
  <c r="AH52" i="2"/>
  <c r="AJ52" i="2" s="1"/>
  <c r="AH40" i="2"/>
  <c r="AJ40" i="2" s="1"/>
  <c r="AH36" i="2"/>
  <c r="AJ36" i="2" s="1"/>
  <c r="AH32" i="2"/>
  <c r="AJ32" i="2" s="1"/>
  <c r="AH28" i="2"/>
  <c r="AJ28" i="2" s="1"/>
  <c r="AH24" i="2"/>
  <c r="AJ24" i="2" s="1"/>
  <c r="AH47" i="2"/>
  <c r="AJ47" i="2" s="1"/>
  <c r="AH79" i="2"/>
  <c r="AJ79" i="2" s="1"/>
  <c r="AH122" i="2"/>
  <c r="AJ122" i="2" s="1"/>
  <c r="AH174" i="2"/>
  <c r="AJ174" i="2" s="1"/>
  <c r="AH215" i="2"/>
  <c r="AJ215" i="2" s="1"/>
  <c r="AH153" i="2"/>
  <c r="AJ153" i="2" s="1"/>
  <c r="AH93" i="2"/>
  <c r="AJ93" i="2" s="1"/>
  <c r="AH49" i="2"/>
  <c r="AJ49" i="2" s="1"/>
  <c r="AH793" i="2"/>
  <c r="AJ793" i="2" s="1"/>
  <c r="AH66" i="2"/>
  <c r="AJ66" i="2" s="1"/>
  <c r="AH62" i="2"/>
  <c r="AJ62" i="2" s="1"/>
  <c r="AH58" i="2"/>
  <c r="AJ58" i="2" s="1"/>
  <c r="AH54" i="2"/>
  <c r="AJ54" i="2" s="1"/>
  <c r="AH50" i="2"/>
  <c r="AJ50" i="2" s="1"/>
  <c r="AH46" i="2"/>
  <c r="AJ46" i="2" s="1"/>
  <c r="AH42" i="2"/>
  <c r="AJ42" i="2" s="1"/>
  <c r="AH38" i="2"/>
  <c r="AJ38" i="2" s="1"/>
  <c r="AH34" i="2"/>
  <c r="AJ34" i="2" s="1"/>
  <c r="AH30" i="2"/>
  <c r="AJ30" i="2" s="1"/>
  <c r="AH26" i="2"/>
  <c r="AJ26" i="2" s="1"/>
  <c r="AH22" i="2"/>
  <c r="AJ22" i="2" s="1"/>
  <c r="AH221" i="2"/>
  <c r="AJ221" i="2" s="1"/>
  <c r="AH196" i="2"/>
  <c r="AJ196" i="2" s="1"/>
  <c r="AH48" i="2"/>
  <c r="AJ48" i="2" s="1"/>
  <c r="AH20" i="2"/>
  <c r="AJ20" i="2" s="1"/>
  <c r="AH16" i="2"/>
  <c r="AJ16" i="2" s="1"/>
  <c r="AH204" i="2"/>
  <c r="AJ204" i="2" s="1"/>
  <c r="AH193" i="2"/>
  <c r="AJ193" i="2" s="1"/>
  <c r="AH189" i="2"/>
  <c r="AJ189" i="2" s="1"/>
  <c r="AH177" i="2"/>
  <c r="AJ177" i="2" s="1"/>
  <c r="AH173" i="2"/>
  <c r="AJ173" i="2" s="1"/>
  <c r="AH169" i="2"/>
  <c r="AJ169" i="2" s="1"/>
  <c r="AH137" i="2"/>
  <c r="AJ137" i="2" s="1"/>
  <c r="AH133" i="2"/>
  <c r="AJ133" i="2" s="1"/>
  <c r="AH129" i="2"/>
  <c r="AJ129" i="2" s="1"/>
  <c r="AH125" i="2"/>
  <c r="AJ125" i="2" s="1"/>
  <c r="AH121" i="2"/>
  <c r="AJ121" i="2" s="1"/>
  <c r="AH113" i="2"/>
  <c r="AJ113" i="2" s="1"/>
  <c r="AH109" i="2"/>
  <c r="AJ109" i="2" s="1"/>
  <c r="AH105" i="2"/>
  <c r="AJ105" i="2" s="1"/>
  <c r="AH101" i="2"/>
  <c r="AJ101" i="2" s="1"/>
  <c r="AH97" i="2"/>
  <c r="AJ97" i="2" s="1"/>
  <c r="AH57" i="2"/>
  <c r="AJ57" i="2" s="1"/>
  <c r="AH53" i="2"/>
  <c r="AJ53" i="2" s="1"/>
  <c r="AH41" i="2"/>
  <c r="AJ41" i="2" s="1"/>
  <c r="AH37" i="2"/>
  <c r="AJ37" i="2" s="1"/>
  <c r="AH33" i="2"/>
  <c r="AJ33" i="2" s="1"/>
  <c r="AH29" i="2"/>
  <c r="AJ29" i="2" s="1"/>
  <c r="AH25" i="2"/>
  <c r="AJ25" i="2" s="1"/>
  <c r="AH21" i="2"/>
  <c r="AJ21" i="2" s="1"/>
  <c r="AH17" i="2"/>
  <c r="AJ17" i="2" s="1"/>
  <c r="AH187" i="2"/>
  <c r="AJ187" i="2" s="1"/>
  <c r="AH183" i="2"/>
  <c r="AJ183" i="2" s="1"/>
  <c r="AH139" i="2"/>
  <c r="AJ139" i="2" s="1"/>
  <c r="AH115" i="2"/>
  <c r="AJ115" i="2" s="1"/>
  <c r="AH472" i="2"/>
  <c r="AJ472" i="2" s="1"/>
  <c r="AH468" i="2"/>
  <c r="AJ468" i="2" s="1"/>
  <c r="AH464" i="2"/>
  <c r="AJ464" i="2" s="1"/>
  <c r="AH460" i="2"/>
  <c r="AJ460" i="2" s="1"/>
  <c r="AH227" i="2"/>
  <c r="AJ227" i="2" s="1"/>
  <c r="AH178" i="2"/>
  <c r="AJ178" i="2" s="1"/>
  <c r="AH118" i="2"/>
  <c r="AJ118" i="2" s="1"/>
  <c r="AH471" i="2"/>
  <c r="AJ471" i="2" s="1"/>
  <c r="AH467" i="2"/>
  <c r="AJ467" i="2" s="1"/>
  <c r="AH463" i="2"/>
  <c r="AJ463" i="2" s="1"/>
  <c r="AH459" i="2"/>
  <c r="AJ459" i="2" s="1"/>
  <c r="AH792" i="2"/>
  <c r="AJ792" i="2" s="1"/>
  <c r="W473" i="2"/>
  <c r="AB15" i="2"/>
  <c r="H473" i="2" l="1"/>
  <c r="AG484" i="2" l="1"/>
  <c r="AG485" i="2"/>
  <c r="AG486" i="2"/>
  <c r="AG487" i="2"/>
  <c r="AG488" i="2"/>
  <c r="AG489" i="2"/>
  <c r="AG490" i="2"/>
  <c r="AG491" i="2"/>
  <c r="AG492" i="2"/>
  <c r="AG493" i="2"/>
  <c r="AG494" i="2"/>
  <c r="AG495" i="2"/>
  <c r="AG496" i="2"/>
  <c r="AG497" i="2"/>
  <c r="AG498" i="2"/>
  <c r="AG499" i="2"/>
  <c r="AG500" i="2"/>
  <c r="AG501" i="2"/>
  <c r="AG502" i="2"/>
  <c r="AG503" i="2"/>
  <c r="AH503" i="2" s="1"/>
  <c r="AJ503" i="2" s="1"/>
  <c r="AG504" i="2"/>
  <c r="AG505" i="2"/>
  <c r="AG506" i="2"/>
  <c r="AG507" i="2"/>
  <c r="AG508" i="2"/>
  <c r="AG509" i="2"/>
  <c r="AG510" i="2"/>
  <c r="AG511" i="2"/>
  <c r="AH511" i="2" s="1"/>
  <c r="AJ511" i="2" s="1"/>
  <c r="AG512" i="2"/>
  <c r="AG513" i="2"/>
  <c r="AG514" i="2"/>
  <c r="AG515" i="2"/>
  <c r="AH515" i="2" s="1"/>
  <c r="AJ515" i="2" s="1"/>
  <c r="AG516" i="2"/>
  <c r="AG517" i="2"/>
  <c r="AG518" i="2"/>
  <c r="AG519" i="2"/>
  <c r="AG520" i="2"/>
  <c r="AG521" i="2"/>
  <c r="AG522" i="2"/>
  <c r="AG523" i="2"/>
  <c r="AG524" i="2"/>
  <c r="AG525" i="2"/>
  <c r="AG526" i="2"/>
  <c r="AG527" i="2"/>
  <c r="AG528" i="2"/>
  <c r="AG529" i="2"/>
  <c r="AG530" i="2"/>
  <c r="AG531" i="2"/>
  <c r="AG532" i="2"/>
  <c r="AG533" i="2"/>
  <c r="AG534" i="2"/>
  <c r="AG535" i="2"/>
  <c r="AG536" i="2"/>
  <c r="AG537" i="2"/>
  <c r="AG538" i="2"/>
  <c r="AG539" i="2"/>
  <c r="AG540" i="2"/>
  <c r="AG541" i="2"/>
  <c r="AG542" i="2"/>
  <c r="AG543" i="2"/>
  <c r="AG544" i="2"/>
  <c r="AG545" i="2"/>
  <c r="AG546" i="2"/>
  <c r="AG547" i="2"/>
  <c r="AG548" i="2"/>
  <c r="AG549" i="2"/>
  <c r="AG550" i="2"/>
  <c r="AG551" i="2"/>
  <c r="AG552" i="2"/>
  <c r="AG553" i="2"/>
  <c r="AG554" i="2"/>
  <c r="AG555" i="2"/>
  <c r="AG556" i="2"/>
  <c r="AG557" i="2"/>
  <c r="AG558" i="2"/>
  <c r="AG559" i="2"/>
  <c r="AG560" i="2"/>
  <c r="AG561" i="2"/>
  <c r="AG562" i="2"/>
  <c r="AG563" i="2"/>
  <c r="AG564" i="2"/>
  <c r="AG565" i="2"/>
  <c r="AG566" i="2"/>
  <c r="AG567" i="2"/>
  <c r="AG568" i="2"/>
  <c r="AG569" i="2"/>
  <c r="AG570" i="2"/>
  <c r="AG571" i="2"/>
  <c r="AG572" i="2"/>
  <c r="AG573" i="2"/>
  <c r="AG574" i="2"/>
  <c r="AG575" i="2"/>
  <c r="AG576" i="2"/>
  <c r="AG577" i="2"/>
  <c r="AG578" i="2"/>
  <c r="AG579" i="2"/>
  <c r="AG580" i="2"/>
  <c r="AG581" i="2"/>
  <c r="AG582" i="2"/>
  <c r="AG583" i="2"/>
  <c r="AG584" i="2"/>
  <c r="AG585" i="2"/>
  <c r="AG586" i="2"/>
  <c r="AG587" i="2"/>
  <c r="AG588" i="2"/>
  <c r="AG589" i="2"/>
  <c r="AG590" i="2"/>
  <c r="AG591" i="2"/>
  <c r="AG592" i="2"/>
  <c r="AG593" i="2"/>
  <c r="AG594" i="2"/>
  <c r="AG595" i="2"/>
  <c r="AG596" i="2"/>
  <c r="AG597" i="2"/>
  <c r="AG598" i="2"/>
  <c r="AG599" i="2"/>
  <c r="AG600" i="2"/>
  <c r="AG601" i="2"/>
  <c r="AG602" i="2"/>
  <c r="AG603" i="2"/>
  <c r="AG604" i="2"/>
  <c r="AG605" i="2"/>
  <c r="AG606" i="2"/>
  <c r="AG607" i="2"/>
  <c r="AG608" i="2"/>
  <c r="AG609" i="2"/>
  <c r="AG610" i="2"/>
  <c r="AG611" i="2"/>
  <c r="AG612" i="2"/>
  <c r="AG613" i="2"/>
  <c r="AG614" i="2"/>
  <c r="AG615" i="2"/>
  <c r="AG616" i="2"/>
  <c r="AG617" i="2"/>
  <c r="AG618" i="2"/>
  <c r="AG619" i="2"/>
  <c r="AG620" i="2"/>
  <c r="AG621" i="2"/>
  <c r="AG622" i="2"/>
  <c r="AG623" i="2"/>
  <c r="AG624" i="2"/>
  <c r="AG625" i="2"/>
  <c r="AG626" i="2"/>
  <c r="AG627" i="2"/>
  <c r="AG628" i="2"/>
  <c r="AG629" i="2"/>
  <c r="AG630" i="2"/>
  <c r="AG631" i="2"/>
  <c r="AG632" i="2"/>
  <c r="AG633" i="2"/>
  <c r="AG634" i="2"/>
  <c r="AG635" i="2"/>
  <c r="AG636" i="2"/>
  <c r="AG637" i="2"/>
  <c r="AG638" i="2"/>
  <c r="AG639" i="2"/>
  <c r="AG640" i="2"/>
  <c r="AG641" i="2"/>
  <c r="AG642" i="2"/>
  <c r="AG643" i="2"/>
  <c r="AG644" i="2"/>
  <c r="AG645" i="2"/>
  <c r="AG646" i="2"/>
  <c r="AG647" i="2"/>
  <c r="AG648" i="2"/>
  <c r="AG649" i="2"/>
  <c r="AG650" i="2"/>
  <c r="AG651" i="2"/>
  <c r="AG652" i="2"/>
  <c r="AG653" i="2"/>
  <c r="AG654" i="2"/>
  <c r="AG655" i="2"/>
  <c r="AG656" i="2"/>
  <c r="AG657" i="2"/>
  <c r="AG658" i="2"/>
  <c r="AG659" i="2"/>
  <c r="AG660" i="2"/>
  <c r="AG661" i="2"/>
  <c r="AG662" i="2"/>
  <c r="AG663" i="2"/>
  <c r="AG664" i="2"/>
  <c r="AG665" i="2"/>
  <c r="AG666" i="2"/>
  <c r="AG667" i="2"/>
  <c r="AG668" i="2"/>
  <c r="AG669" i="2"/>
  <c r="AG670" i="2"/>
  <c r="AG671" i="2"/>
  <c r="AG672" i="2"/>
  <c r="AG673" i="2"/>
  <c r="AG674" i="2"/>
  <c r="AG675" i="2"/>
  <c r="AG676" i="2"/>
  <c r="AG677" i="2"/>
  <c r="AG678" i="2"/>
  <c r="AG679" i="2"/>
  <c r="AG680" i="2"/>
  <c r="AG681" i="2"/>
  <c r="AG682" i="2"/>
  <c r="AG683" i="2"/>
  <c r="AG684" i="2"/>
  <c r="AG685" i="2"/>
  <c r="AG686" i="2"/>
  <c r="AG687" i="2"/>
  <c r="AG688" i="2"/>
  <c r="AG689" i="2"/>
  <c r="AG690" i="2"/>
  <c r="AG691" i="2"/>
  <c r="AG692" i="2"/>
  <c r="AG693" i="2"/>
  <c r="AG694" i="2"/>
  <c r="AG695" i="2"/>
  <c r="AG696" i="2"/>
  <c r="AG697" i="2"/>
  <c r="AG698" i="2"/>
  <c r="AG699" i="2"/>
  <c r="AG700" i="2"/>
  <c r="AG701" i="2"/>
  <c r="AG702" i="2"/>
  <c r="AG703" i="2"/>
  <c r="AG704" i="2"/>
  <c r="AG705" i="2"/>
  <c r="AG706" i="2"/>
  <c r="AG707" i="2"/>
  <c r="AG708" i="2"/>
  <c r="AG709" i="2"/>
  <c r="AG710" i="2"/>
  <c r="AG711" i="2"/>
  <c r="AG712" i="2"/>
  <c r="AG713" i="2"/>
  <c r="AG714" i="2"/>
  <c r="AG715" i="2"/>
  <c r="AG716" i="2"/>
  <c r="AG717" i="2"/>
  <c r="AG718" i="2"/>
  <c r="AG719" i="2"/>
  <c r="AG720" i="2"/>
  <c r="AG721" i="2"/>
  <c r="AG722" i="2"/>
  <c r="AG723" i="2"/>
  <c r="AG724" i="2"/>
  <c r="AG725" i="2"/>
  <c r="AG726" i="2"/>
  <c r="AG727" i="2"/>
  <c r="AG728" i="2"/>
  <c r="AG729" i="2"/>
  <c r="AG730" i="2"/>
  <c r="AG731" i="2"/>
  <c r="AG732" i="2"/>
  <c r="AG733" i="2"/>
  <c r="AG734" i="2"/>
  <c r="AG735" i="2"/>
  <c r="AG736" i="2"/>
  <c r="AG737" i="2"/>
  <c r="AG738" i="2"/>
  <c r="AG739" i="2"/>
  <c r="AG740" i="2"/>
  <c r="AG741" i="2"/>
  <c r="AG742" i="2"/>
  <c r="AG743" i="2"/>
  <c r="AG744" i="2"/>
  <c r="AG745" i="2"/>
  <c r="AG746" i="2"/>
  <c r="AG747" i="2"/>
  <c r="AG748" i="2"/>
  <c r="AG749" i="2"/>
  <c r="AG750" i="2"/>
  <c r="AG751" i="2"/>
  <c r="AG752" i="2"/>
  <c r="AG753" i="2"/>
  <c r="AG754" i="2"/>
  <c r="AG755" i="2"/>
  <c r="AG756" i="2"/>
  <c r="AG757" i="2"/>
  <c r="AG758" i="2"/>
  <c r="AG759" i="2"/>
  <c r="AG760" i="2"/>
  <c r="AG761" i="2"/>
  <c r="AG762" i="2"/>
  <c r="AG763" i="2"/>
  <c r="AG764" i="2"/>
  <c r="AG765" i="2"/>
  <c r="AG766" i="2"/>
  <c r="AG767" i="2"/>
  <c r="AG768" i="2"/>
  <c r="AG769" i="2"/>
  <c r="AG770" i="2"/>
  <c r="AG771" i="2"/>
  <c r="AG772" i="2"/>
  <c r="AG773" i="2"/>
  <c r="AG774" i="2"/>
  <c r="AG775" i="2"/>
  <c r="AG776" i="2"/>
  <c r="AG777" i="2"/>
  <c r="AG778" i="2"/>
  <c r="AG779" i="2"/>
  <c r="AG780" i="2"/>
  <c r="AG781" i="2"/>
  <c r="AG782" i="2"/>
  <c r="AG783" i="2"/>
  <c r="AG784" i="2"/>
  <c r="AG785" i="2"/>
  <c r="AG786" i="2"/>
  <c r="AG787" i="2"/>
  <c r="AG788" i="2"/>
  <c r="AG790" i="2"/>
  <c r="AG791" i="2"/>
  <c r="AF484" i="2"/>
  <c r="AF485" i="2"/>
  <c r="AF486" i="2"/>
  <c r="AF487" i="2"/>
  <c r="AF488" i="2"/>
  <c r="AF489" i="2"/>
  <c r="AF490" i="2"/>
  <c r="AF491" i="2"/>
  <c r="AF492" i="2"/>
  <c r="AF493" i="2"/>
  <c r="AF494" i="2"/>
  <c r="AF495" i="2"/>
  <c r="AF496" i="2"/>
  <c r="AF497" i="2"/>
  <c r="AF498" i="2"/>
  <c r="AF499" i="2"/>
  <c r="AF500" i="2"/>
  <c r="AF501" i="2"/>
  <c r="AF502" i="2"/>
  <c r="AF503" i="2"/>
  <c r="AF504" i="2"/>
  <c r="AF505" i="2"/>
  <c r="AF506" i="2"/>
  <c r="AF507" i="2"/>
  <c r="AF508" i="2"/>
  <c r="AF509" i="2"/>
  <c r="AF510" i="2"/>
  <c r="AF511" i="2"/>
  <c r="AF512" i="2"/>
  <c r="AF513" i="2"/>
  <c r="AF514" i="2"/>
  <c r="AF515" i="2"/>
  <c r="AF516" i="2"/>
  <c r="AF517" i="2"/>
  <c r="AF518" i="2"/>
  <c r="AF519" i="2"/>
  <c r="AF520" i="2"/>
  <c r="AF521" i="2"/>
  <c r="AF522" i="2"/>
  <c r="AF523" i="2"/>
  <c r="AF524" i="2"/>
  <c r="AF525" i="2"/>
  <c r="AF526" i="2"/>
  <c r="AF527" i="2"/>
  <c r="AF528" i="2"/>
  <c r="AF529" i="2"/>
  <c r="AF530" i="2"/>
  <c r="AF531" i="2"/>
  <c r="AF532" i="2"/>
  <c r="AF533" i="2"/>
  <c r="AF534" i="2"/>
  <c r="AF535" i="2"/>
  <c r="AF536" i="2"/>
  <c r="AF537" i="2"/>
  <c r="AF538" i="2"/>
  <c r="AF539" i="2"/>
  <c r="AF540" i="2"/>
  <c r="AF541" i="2"/>
  <c r="AF542" i="2"/>
  <c r="AF543" i="2"/>
  <c r="AF544" i="2"/>
  <c r="AF545" i="2"/>
  <c r="AF546" i="2"/>
  <c r="AF547" i="2"/>
  <c r="AF548" i="2"/>
  <c r="AF549" i="2"/>
  <c r="AF550" i="2"/>
  <c r="AF551" i="2"/>
  <c r="AF552" i="2"/>
  <c r="AF553" i="2"/>
  <c r="AF554" i="2"/>
  <c r="AF555" i="2"/>
  <c r="AF556" i="2"/>
  <c r="AF557" i="2"/>
  <c r="AF558" i="2"/>
  <c r="AF559" i="2"/>
  <c r="AF560" i="2"/>
  <c r="AF561" i="2"/>
  <c r="AF562" i="2"/>
  <c r="AF563" i="2"/>
  <c r="AF564" i="2"/>
  <c r="AF565" i="2"/>
  <c r="AF566" i="2"/>
  <c r="AF567" i="2"/>
  <c r="AF568" i="2"/>
  <c r="AF569" i="2"/>
  <c r="AF570" i="2"/>
  <c r="AF571" i="2"/>
  <c r="AF572" i="2"/>
  <c r="AF573" i="2"/>
  <c r="AF574" i="2"/>
  <c r="AF575" i="2"/>
  <c r="AF576" i="2"/>
  <c r="AF577" i="2"/>
  <c r="AF578" i="2"/>
  <c r="AF579" i="2"/>
  <c r="AF580" i="2"/>
  <c r="AF581" i="2"/>
  <c r="AF582" i="2"/>
  <c r="AF583" i="2"/>
  <c r="AF584" i="2"/>
  <c r="AF585" i="2"/>
  <c r="AF586" i="2"/>
  <c r="AF587" i="2"/>
  <c r="AF588" i="2"/>
  <c r="AF589" i="2"/>
  <c r="AF590" i="2"/>
  <c r="AF591" i="2"/>
  <c r="AF592" i="2"/>
  <c r="AF593" i="2"/>
  <c r="AF594" i="2"/>
  <c r="AF595" i="2"/>
  <c r="AF596" i="2"/>
  <c r="AF597" i="2"/>
  <c r="AF598" i="2"/>
  <c r="AF599" i="2"/>
  <c r="AF600" i="2"/>
  <c r="AF601" i="2"/>
  <c r="AF602" i="2"/>
  <c r="AF603" i="2"/>
  <c r="AF604" i="2"/>
  <c r="AF605" i="2"/>
  <c r="AF606" i="2"/>
  <c r="AF607" i="2"/>
  <c r="AF608" i="2"/>
  <c r="AF609" i="2"/>
  <c r="AF610" i="2"/>
  <c r="AF611" i="2"/>
  <c r="AF612" i="2"/>
  <c r="AF613" i="2"/>
  <c r="AF614" i="2"/>
  <c r="AF615" i="2"/>
  <c r="AF616" i="2"/>
  <c r="AF617" i="2"/>
  <c r="AF618" i="2"/>
  <c r="AF619" i="2"/>
  <c r="AF620" i="2"/>
  <c r="AF621" i="2"/>
  <c r="AF622" i="2"/>
  <c r="AF623" i="2"/>
  <c r="AF624" i="2"/>
  <c r="AF625" i="2"/>
  <c r="AF626" i="2"/>
  <c r="AF627" i="2"/>
  <c r="AF628" i="2"/>
  <c r="AF629" i="2"/>
  <c r="AF630" i="2"/>
  <c r="AF631" i="2"/>
  <c r="AF632" i="2"/>
  <c r="AF633" i="2"/>
  <c r="AF634" i="2"/>
  <c r="AF635" i="2"/>
  <c r="AF636" i="2"/>
  <c r="AF637" i="2"/>
  <c r="AF638" i="2"/>
  <c r="AF639" i="2"/>
  <c r="AF640" i="2"/>
  <c r="AF641" i="2"/>
  <c r="AF642" i="2"/>
  <c r="AF643" i="2"/>
  <c r="AF644" i="2"/>
  <c r="AF645" i="2"/>
  <c r="AF646" i="2"/>
  <c r="AF647" i="2"/>
  <c r="AF648" i="2"/>
  <c r="AF649" i="2"/>
  <c r="AF650" i="2"/>
  <c r="AF651" i="2"/>
  <c r="AF652" i="2"/>
  <c r="AF653" i="2"/>
  <c r="AF654" i="2"/>
  <c r="AF655" i="2"/>
  <c r="AF656" i="2"/>
  <c r="AF657" i="2"/>
  <c r="AF658" i="2"/>
  <c r="AF659" i="2"/>
  <c r="AF660" i="2"/>
  <c r="AF661" i="2"/>
  <c r="AF662" i="2"/>
  <c r="AF663" i="2"/>
  <c r="AF664" i="2"/>
  <c r="AF665" i="2"/>
  <c r="AF666" i="2"/>
  <c r="AF667" i="2"/>
  <c r="AF668" i="2"/>
  <c r="AF669" i="2"/>
  <c r="AF670" i="2"/>
  <c r="AF671" i="2"/>
  <c r="AF672" i="2"/>
  <c r="AF673" i="2"/>
  <c r="AF674" i="2"/>
  <c r="AF675" i="2"/>
  <c r="AF676" i="2"/>
  <c r="AF677" i="2"/>
  <c r="AF678" i="2"/>
  <c r="AF679" i="2"/>
  <c r="AF680" i="2"/>
  <c r="AF681" i="2"/>
  <c r="AF682" i="2"/>
  <c r="AF683" i="2"/>
  <c r="AF684" i="2"/>
  <c r="AF685" i="2"/>
  <c r="AF686" i="2"/>
  <c r="AF687" i="2"/>
  <c r="AF688" i="2"/>
  <c r="AF689" i="2"/>
  <c r="AF690" i="2"/>
  <c r="AF691" i="2"/>
  <c r="AF692" i="2"/>
  <c r="AF693" i="2"/>
  <c r="AF694" i="2"/>
  <c r="AF695" i="2"/>
  <c r="AF696" i="2"/>
  <c r="AF697" i="2"/>
  <c r="AF698" i="2"/>
  <c r="AF699" i="2"/>
  <c r="AF700" i="2"/>
  <c r="AF701" i="2"/>
  <c r="AF702" i="2"/>
  <c r="AF703" i="2"/>
  <c r="AF704" i="2"/>
  <c r="AF705" i="2"/>
  <c r="AF706" i="2"/>
  <c r="AF707" i="2"/>
  <c r="AF708" i="2"/>
  <c r="AF709" i="2"/>
  <c r="AF710" i="2"/>
  <c r="AF711" i="2"/>
  <c r="AF712" i="2"/>
  <c r="AF713" i="2"/>
  <c r="AF714" i="2"/>
  <c r="AF715" i="2"/>
  <c r="AF716" i="2"/>
  <c r="AF717" i="2"/>
  <c r="AF718" i="2"/>
  <c r="AF719" i="2"/>
  <c r="AF720" i="2"/>
  <c r="AF721" i="2"/>
  <c r="AF722" i="2"/>
  <c r="AF723" i="2"/>
  <c r="AF724" i="2"/>
  <c r="AF725" i="2"/>
  <c r="AF726" i="2"/>
  <c r="AF727" i="2"/>
  <c r="AF728" i="2"/>
  <c r="AF729" i="2"/>
  <c r="AF730" i="2"/>
  <c r="AF731" i="2"/>
  <c r="AF732" i="2"/>
  <c r="AF733" i="2"/>
  <c r="AF734" i="2"/>
  <c r="AF735" i="2"/>
  <c r="AF736" i="2"/>
  <c r="AF737" i="2"/>
  <c r="AF738" i="2"/>
  <c r="AF739" i="2"/>
  <c r="AF740" i="2"/>
  <c r="AF741" i="2"/>
  <c r="AF742" i="2"/>
  <c r="AF743" i="2"/>
  <c r="AF744" i="2"/>
  <c r="AF745" i="2"/>
  <c r="AF746" i="2"/>
  <c r="AF747" i="2"/>
  <c r="AF748" i="2"/>
  <c r="AF749" i="2"/>
  <c r="AF750" i="2"/>
  <c r="AF751" i="2"/>
  <c r="AF752" i="2"/>
  <c r="AF753" i="2"/>
  <c r="AF754" i="2"/>
  <c r="AF755" i="2"/>
  <c r="AF756" i="2"/>
  <c r="AF757" i="2"/>
  <c r="AF758" i="2"/>
  <c r="AF759" i="2"/>
  <c r="AF760" i="2"/>
  <c r="AF761" i="2"/>
  <c r="AF762" i="2"/>
  <c r="AF763" i="2"/>
  <c r="AF764" i="2"/>
  <c r="AF765" i="2"/>
  <c r="AF766" i="2"/>
  <c r="AF767" i="2"/>
  <c r="AF768" i="2"/>
  <c r="AF769" i="2"/>
  <c r="AF770" i="2"/>
  <c r="AF771" i="2"/>
  <c r="AF772" i="2"/>
  <c r="AF773" i="2"/>
  <c r="AF774" i="2"/>
  <c r="AF775" i="2"/>
  <c r="AF776" i="2"/>
  <c r="AF777" i="2"/>
  <c r="AF778" i="2"/>
  <c r="AF779" i="2"/>
  <c r="AF780" i="2"/>
  <c r="AF781" i="2"/>
  <c r="AF782" i="2"/>
  <c r="AF783" i="2"/>
  <c r="AF784" i="2"/>
  <c r="AF785" i="2"/>
  <c r="AF786" i="2"/>
  <c r="AF787" i="2"/>
  <c r="AF788" i="2"/>
  <c r="AF789" i="2"/>
  <c r="AF790" i="2"/>
  <c r="AF791" i="2"/>
  <c r="AE484" i="2"/>
  <c r="AE485" i="2"/>
  <c r="AE486" i="2"/>
  <c r="AE487" i="2"/>
  <c r="AE488" i="2"/>
  <c r="AE489" i="2"/>
  <c r="AE490" i="2"/>
  <c r="AE491" i="2"/>
  <c r="AE492" i="2"/>
  <c r="AE493" i="2"/>
  <c r="AE494" i="2"/>
  <c r="AE495" i="2"/>
  <c r="AE496" i="2"/>
  <c r="AE497" i="2"/>
  <c r="AE498" i="2"/>
  <c r="AE499" i="2"/>
  <c r="AE500" i="2"/>
  <c r="AE501" i="2"/>
  <c r="AE502" i="2"/>
  <c r="AE503" i="2"/>
  <c r="AE504" i="2"/>
  <c r="AE505" i="2"/>
  <c r="AE506" i="2"/>
  <c r="AE507" i="2"/>
  <c r="AE508" i="2"/>
  <c r="AE509" i="2"/>
  <c r="AE510" i="2"/>
  <c r="AE511" i="2"/>
  <c r="AE512" i="2"/>
  <c r="AE513" i="2"/>
  <c r="AE514" i="2"/>
  <c r="AE515" i="2"/>
  <c r="AE516" i="2"/>
  <c r="AE517" i="2"/>
  <c r="AE518" i="2"/>
  <c r="AE519" i="2"/>
  <c r="AE520" i="2"/>
  <c r="AE521" i="2"/>
  <c r="AE522" i="2"/>
  <c r="AE523" i="2"/>
  <c r="AE524" i="2"/>
  <c r="AE525" i="2"/>
  <c r="AE526" i="2"/>
  <c r="AE527" i="2"/>
  <c r="AE528" i="2"/>
  <c r="AE529" i="2"/>
  <c r="AE530" i="2"/>
  <c r="AE531" i="2"/>
  <c r="AE532" i="2"/>
  <c r="AE533" i="2"/>
  <c r="AE534" i="2"/>
  <c r="AE535" i="2"/>
  <c r="AE536" i="2"/>
  <c r="AE537" i="2"/>
  <c r="AE538" i="2"/>
  <c r="AE539" i="2"/>
  <c r="AE540" i="2"/>
  <c r="AE541" i="2"/>
  <c r="AE542" i="2"/>
  <c r="AE543" i="2"/>
  <c r="AE544" i="2"/>
  <c r="AE545" i="2"/>
  <c r="AE546" i="2"/>
  <c r="AE547" i="2"/>
  <c r="AE548" i="2"/>
  <c r="AE549" i="2"/>
  <c r="AE550" i="2"/>
  <c r="AE551" i="2"/>
  <c r="AE552" i="2"/>
  <c r="AE553" i="2"/>
  <c r="AE554" i="2"/>
  <c r="AE555" i="2"/>
  <c r="AE556" i="2"/>
  <c r="AE557" i="2"/>
  <c r="AE558" i="2"/>
  <c r="AE559" i="2"/>
  <c r="AE560" i="2"/>
  <c r="AE561" i="2"/>
  <c r="AE562" i="2"/>
  <c r="AE563" i="2"/>
  <c r="AE564" i="2"/>
  <c r="AE565" i="2"/>
  <c r="AE566" i="2"/>
  <c r="AE567" i="2"/>
  <c r="AE568" i="2"/>
  <c r="AE569" i="2"/>
  <c r="AE570" i="2"/>
  <c r="AE571" i="2"/>
  <c r="AE572" i="2"/>
  <c r="AE573" i="2"/>
  <c r="AE574" i="2"/>
  <c r="AE575" i="2"/>
  <c r="AE576" i="2"/>
  <c r="AE577" i="2"/>
  <c r="AE578" i="2"/>
  <c r="AE579" i="2"/>
  <c r="AE580" i="2"/>
  <c r="AE581" i="2"/>
  <c r="AE582" i="2"/>
  <c r="AE583" i="2"/>
  <c r="AE584" i="2"/>
  <c r="AE585" i="2"/>
  <c r="AE586" i="2"/>
  <c r="AE587" i="2"/>
  <c r="AE588" i="2"/>
  <c r="AE589" i="2"/>
  <c r="AE590" i="2"/>
  <c r="AE591" i="2"/>
  <c r="AE592" i="2"/>
  <c r="AE593" i="2"/>
  <c r="AE594" i="2"/>
  <c r="AE595" i="2"/>
  <c r="AE596" i="2"/>
  <c r="AE597" i="2"/>
  <c r="AE598" i="2"/>
  <c r="AE599" i="2"/>
  <c r="AE600" i="2"/>
  <c r="AE601" i="2"/>
  <c r="AE602" i="2"/>
  <c r="AE603" i="2"/>
  <c r="AE604" i="2"/>
  <c r="AE605" i="2"/>
  <c r="AE606" i="2"/>
  <c r="AE607" i="2"/>
  <c r="AE608" i="2"/>
  <c r="AE609" i="2"/>
  <c r="AE610" i="2"/>
  <c r="AE611" i="2"/>
  <c r="AE612" i="2"/>
  <c r="AE613" i="2"/>
  <c r="AE614" i="2"/>
  <c r="AE615" i="2"/>
  <c r="AE616" i="2"/>
  <c r="AE617" i="2"/>
  <c r="AE618" i="2"/>
  <c r="AE619" i="2"/>
  <c r="AE620" i="2"/>
  <c r="AE621" i="2"/>
  <c r="AE622" i="2"/>
  <c r="AE623" i="2"/>
  <c r="AE624" i="2"/>
  <c r="AE625" i="2"/>
  <c r="AE626" i="2"/>
  <c r="AE627" i="2"/>
  <c r="AE628" i="2"/>
  <c r="AE629" i="2"/>
  <c r="AE630" i="2"/>
  <c r="AE631" i="2"/>
  <c r="AE632" i="2"/>
  <c r="AE633" i="2"/>
  <c r="AE634" i="2"/>
  <c r="AE635" i="2"/>
  <c r="AE636" i="2"/>
  <c r="AE637" i="2"/>
  <c r="AE638" i="2"/>
  <c r="AE639" i="2"/>
  <c r="AE640" i="2"/>
  <c r="AE641" i="2"/>
  <c r="AE642" i="2"/>
  <c r="AE643" i="2"/>
  <c r="AE644" i="2"/>
  <c r="AE645" i="2"/>
  <c r="AE646" i="2"/>
  <c r="AE647" i="2"/>
  <c r="AE648" i="2"/>
  <c r="AE649" i="2"/>
  <c r="AE650" i="2"/>
  <c r="AE651" i="2"/>
  <c r="AE652" i="2"/>
  <c r="AE653" i="2"/>
  <c r="AE654" i="2"/>
  <c r="AE655" i="2"/>
  <c r="AE656" i="2"/>
  <c r="AE657" i="2"/>
  <c r="AE658" i="2"/>
  <c r="AE659" i="2"/>
  <c r="AE660" i="2"/>
  <c r="AE661" i="2"/>
  <c r="AE662" i="2"/>
  <c r="AE663" i="2"/>
  <c r="AE664" i="2"/>
  <c r="AE665" i="2"/>
  <c r="AE666" i="2"/>
  <c r="AE667" i="2"/>
  <c r="AE668" i="2"/>
  <c r="AE669" i="2"/>
  <c r="AE670" i="2"/>
  <c r="AE671" i="2"/>
  <c r="AE672" i="2"/>
  <c r="AE673" i="2"/>
  <c r="AE674" i="2"/>
  <c r="AE675" i="2"/>
  <c r="AE676" i="2"/>
  <c r="AE677" i="2"/>
  <c r="AE678" i="2"/>
  <c r="AE679" i="2"/>
  <c r="AE680" i="2"/>
  <c r="AE681" i="2"/>
  <c r="AE682" i="2"/>
  <c r="AE683" i="2"/>
  <c r="AE684" i="2"/>
  <c r="AE685" i="2"/>
  <c r="AE686" i="2"/>
  <c r="AE687" i="2"/>
  <c r="AE688" i="2"/>
  <c r="AE689" i="2"/>
  <c r="AE690" i="2"/>
  <c r="AE691" i="2"/>
  <c r="AE692" i="2"/>
  <c r="AE693" i="2"/>
  <c r="AE694" i="2"/>
  <c r="AE695" i="2"/>
  <c r="AE696" i="2"/>
  <c r="AE697" i="2"/>
  <c r="AE698" i="2"/>
  <c r="AE699" i="2"/>
  <c r="AE700" i="2"/>
  <c r="AE701" i="2"/>
  <c r="AE702" i="2"/>
  <c r="AE703" i="2"/>
  <c r="AE704" i="2"/>
  <c r="AE705" i="2"/>
  <c r="AE706" i="2"/>
  <c r="AE707" i="2"/>
  <c r="AE708" i="2"/>
  <c r="AE709" i="2"/>
  <c r="AE710" i="2"/>
  <c r="AE711" i="2"/>
  <c r="AE712" i="2"/>
  <c r="AE713" i="2"/>
  <c r="AE714" i="2"/>
  <c r="AE715" i="2"/>
  <c r="AE716" i="2"/>
  <c r="AE717" i="2"/>
  <c r="AE718" i="2"/>
  <c r="AE719" i="2"/>
  <c r="AE720" i="2"/>
  <c r="AE721" i="2"/>
  <c r="AE722" i="2"/>
  <c r="AE723" i="2"/>
  <c r="AE724" i="2"/>
  <c r="AE725" i="2"/>
  <c r="AE726" i="2"/>
  <c r="AE727" i="2"/>
  <c r="AE728" i="2"/>
  <c r="AE729" i="2"/>
  <c r="AE730" i="2"/>
  <c r="AE731" i="2"/>
  <c r="AE732" i="2"/>
  <c r="AE733" i="2"/>
  <c r="AE734" i="2"/>
  <c r="AE735" i="2"/>
  <c r="AE736" i="2"/>
  <c r="AE737" i="2"/>
  <c r="AE738" i="2"/>
  <c r="AE739" i="2"/>
  <c r="AE740" i="2"/>
  <c r="AE741" i="2"/>
  <c r="AE742" i="2"/>
  <c r="AE743" i="2"/>
  <c r="AE744" i="2"/>
  <c r="AE745" i="2"/>
  <c r="AE746" i="2"/>
  <c r="AE747" i="2"/>
  <c r="AE748" i="2"/>
  <c r="AE749" i="2"/>
  <c r="AE750" i="2"/>
  <c r="AE751" i="2"/>
  <c r="AE752" i="2"/>
  <c r="AE753" i="2"/>
  <c r="AE754" i="2"/>
  <c r="AE755" i="2"/>
  <c r="AE756" i="2"/>
  <c r="AE757" i="2"/>
  <c r="AE758" i="2"/>
  <c r="AE759" i="2"/>
  <c r="AE760" i="2"/>
  <c r="AE761" i="2"/>
  <c r="AE762" i="2"/>
  <c r="AE763" i="2"/>
  <c r="AE764" i="2"/>
  <c r="AE765" i="2"/>
  <c r="AE766" i="2"/>
  <c r="AE767" i="2"/>
  <c r="AE768" i="2"/>
  <c r="AE769" i="2"/>
  <c r="AE770" i="2"/>
  <c r="AE771" i="2"/>
  <c r="AE772" i="2"/>
  <c r="AE773" i="2"/>
  <c r="AE774" i="2"/>
  <c r="AE775" i="2"/>
  <c r="AE776" i="2"/>
  <c r="AE777" i="2"/>
  <c r="AE778" i="2"/>
  <c r="AE779" i="2"/>
  <c r="AE780" i="2"/>
  <c r="AE781" i="2"/>
  <c r="AE782" i="2"/>
  <c r="AE783" i="2"/>
  <c r="AE784" i="2"/>
  <c r="AE785" i="2"/>
  <c r="AE786" i="2"/>
  <c r="AE787" i="2"/>
  <c r="AE788" i="2"/>
  <c r="AE789" i="2"/>
  <c r="AE790" i="2"/>
  <c r="AE791" i="2"/>
  <c r="AD484" i="2"/>
  <c r="AD485" i="2"/>
  <c r="AD486" i="2"/>
  <c r="AD487" i="2"/>
  <c r="AD488" i="2"/>
  <c r="AD489" i="2"/>
  <c r="AD490" i="2"/>
  <c r="AD491" i="2"/>
  <c r="AD492" i="2"/>
  <c r="AD493" i="2"/>
  <c r="AD494" i="2"/>
  <c r="AD495" i="2"/>
  <c r="AD496" i="2"/>
  <c r="AD497" i="2"/>
  <c r="AD498" i="2"/>
  <c r="AD499" i="2"/>
  <c r="AD500" i="2"/>
  <c r="AD501" i="2"/>
  <c r="AD502" i="2"/>
  <c r="AD503" i="2"/>
  <c r="AD504" i="2"/>
  <c r="AD505" i="2"/>
  <c r="AD506" i="2"/>
  <c r="AD507" i="2"/>
  <c r="AD508" i="2"/>
  <c r="AD509" i="2"/>
  <c r="AD510" i="2"/>
  <c r="AD511" i="2"/>
  <c r="AD512" i="2"/>
  <c r="AD513" i="2"/>
  <c r="AD514" i="2"/>
  <c r="AD515" i="2"/>
  <c r="AD516" i="2"/>
  <c r="AD517" i="2"/>
  <c r="AD518" i="2"/>
  <c r="AD519" i="2"/>
  <c r="AD520" i="2"/>
  <c r="AD521" i="2"/>
  <c r="AD522" i="2"/>
  <c r="AD523" i="2"/>
  <c r="AD524" i="2"/>
  <c r="AD525" i="2"/>
  <c r="AD526" i="2"/>
  <c r="AD527" i="2"/>
  <c r="AD528" i="2"/>
  <c r="AD529" i="2"/>
  <c r="AD530" i="2"/>
  <c r="AD531" i="2"/>
  <c r="AD532" i="2"/>
  <c r="AD533" i="2"/>
  <c r="AD534" i="2"/>
  <c r="AD535" i="2"/>
  <c r="AD536" i="2"/>
  <c r="AD537" i="2"/>
  <c r="AD538" i="2"/>
  <c r="AD539" i="2"/>
  <c r="AD540" i="2"/>
  <c r="AD541" i="2"/>
  <c r="AD542" i="2"/>
  <c r="AD543" i="2"/>
  <c r="AD544" i="2"/>
  <c r="AD545" i="2"/>
  <c r="AD546" i="2"/>
  <c r="AD547" i="2"/>
  <c r="AD548" i="2"/>
  <c r="AD549" i="2"/>
  <c r="AD550" i="2"/>
  <c r="AD551" i="2"/>
  <c r="AD552" i="2"/>
  <c r="AD553" i="2"/>
  <c r="AD554" i="2"/>
  <c r="AD555" i="2"/>
  <c r="AD556" i="2"/>
  <c r="AD557" i="2"/>
  <c r="AD558" i="2"/>
  <c r="AD559" i="2"/>
  <c r="AD560" i="2"/>
  <c r="AD561" i="2"/>
  <c r="AD562" i="2"/>
  <c r="AD563" i="2"/>
  <c r="AD564" i="2"/>
  <c r="AD565" i="2"/>
  <c r="AD566" i="2"/>
  <c r="AD567" i="2"/>
  <c r="AD568" i="2"/>
  <c r="AD569" i="2"/>
  <c r="AD570" i="2"/>
  <c r="AD571" i="2"/>
  <c r="AD572" i="2"/>
  <c r="AD573" i="2"/>
  <c r="AD574" i="2"/>
  <c r="AD575" i="2"/>
  <c r="AD576" i="2"/>
  <c r="AD577" i="2"/>
  <c r="AD578" i="2"/>
  <c r="AD579" i="2"/>
  <c r="AD580" i="2"/>
  <c r="AD581" i="2"/>
  <c r="AD582" i="2"/>
  <c r="AD583" i="2"/>
  <c r="AD584" i="2"/>
  <c r="AD585" i="2"/>
  <c r="AD586" i="2"/>
  <c r="AD587" i="2"/>
  <c r="AD588" i="2"/>
  <c r="AD589" i="2"/>
  <c r="AD590" i="2"/>
  <c r="AD591" i="2"/>
  <c r="AD592" i="2"/>
  <c r="AD593" i="2"/>
  <c r="AD594" i="2"/>
  <c r="AD595" i="2"/>
  <c r="AD596" i="2"/>
  <c r="AD597" i="2"/>
  <c r="AD598" i="2"/>
  <c r="AD599" i="2"/>
  <c r="AD600" i="2"/>
  <c r="AD601" i="2"/>
  <c r="AD602" i="2"/>
  <c r="AD603" i="2"/>
  <c r="AD604" i="2"/>
  <c r="AD605" i="2"/>
  <c r="AD606" i="2"/>
  <c r="AD607" i="2"/>
  <c r="AD608" i="2"/>
  <c r="AD609" i="2"/>
  <c r="AD610" i="2"/>
  <c r="AD611" i="2"/>
  <c r="AD612" i="2"/>
  <c r="AD613" i="2"/>
  <c r="AD614" i="2"/>
  <c r="AD615" i="2"/>
  <c r="AD616" i="2"/>
  <c r="AD617" i="2"/>
  <c r="AD618" i="2"/>
  <c r="AD619" i="2"/>
  <c r="AD620" i="2"/>
  <c r="AD621" i="2"/>
  <c r="AD622" i="2"/>
  <c r="AD623" i="2"/>
  <c r="AD624" i="2"/>
  <c r="AD625" i="2"/>
  <c r="AD626" i="2"/>
  <c r="AD627" i="2"/>
  <c r="AD628" i="2"/>
  <c r="AD629" i="2"/>
  <c r="AD630" i="2"/>
  <c r="AD631" i="2"/>
  <c r="AD632" i="2"/>
  <c r="AD633" i="2"/>
  <c r="AD634" i="2"/>
  <c r="AD635" i="2"/>
  <c r="AD636" i="2"/>
  <c r="AD637" i="2"/>
  <c r="AD638" i="2"/>
  <c r="AD639" i="2"/>
  <c r="AD640" i="2"/>
  <c r="AD641" i="2"/>
  <c r="AD642" i="2"/>
  <c r="AD643" i="2"/>
  <c r="AD644" i="2"/>
  <c r="AD645" i="2"/>
  <c r="AD646" i="2"/>
  <c r="AD647" i="2"/>
  <c r="AD648" i="2"/>
  <c r="AD649" i="2"/>
  <c r="AD650" i="2"/>
  <c r="AD651" i="2"/>
  <c r="AD652" i="2"/>
  <c r="AD653" i="2"/>
  <c r="AD654" i="2"/>
  <c r="AD655" i="2"/>
  <c r="AD656" i="2"/>
  <c r="AD657" i="2"/>
  <c r="AD658" i="2"/>
  <c r="AD659" i="2"/>
  <c r="AD660" i="2"/>
  <c r="AD661" i="2"/>
  <c r="AD662" i="2"/>
  <c r="AD663" i="2"/>
  <c r="AD664" i="2"/>
  <c r="AD665" i="2"/>
  <c r="AD666" i="2"/>
  <c r="AD667" i="2"/>
  <c r="AD668" i="2"/>
  <c r="AD669" i="2"/>
  <c r="AD670" i="2"/>
  <c r="AD671" i="2"/>
  <c r="AD672" i="2"/>
  <c r="AD673" i="2"/>
  <c r="AD674" i="2"/>
  <c r="AD675" i="2"/>
  <c r="AD676" i="2"/>
  <c r="AD677" i="2"/>
  <c r="AD678" i="2"/>
  <c r="AD679" i="2"/>
  <c r="AD680" i="2"/>
  <c r="AD681" i="2"/>
  <c r="AD682" i="2"/>
  <c r="AD683" i="2"/>
  <c r="AD684" i="2"/>
  <c r="AD685" i="2"/>
  <c r="AD686" i="2"/>
  <c r="AD687" i="2"/>
  <c r="AD688" i="2"/>
  <c r="AD689" i="2"/>
  <c r="AD690" i="2"/>
  <c r="AD691" i="2"/>
  <c r="AD692" i="2"/>
  <c r="AD693" i="2"/>
  <c r="AD694" i="2"/>
  <c r="AD695" i="2"/>
  <c r="AD696" i="2"/>
  <c r="AD697" i="2"/>
  <c r="AD698" i="2"/>
  <c r="AD699" i="2"/>
  <c r="AD700" i="2"/>
  <c r="AD701" i="2"/>
  <c r="AD702" i="2"/>
  <c r="AD703" i="2"/>
  <c r="AD704" i="2"/>
  <c r="AD705" i="2"/>
  <c r="AD706" i="2"/>
  <c r="AD707" i="2"/>
  <c r="AD708" i="2"/>
  <c r="AD709" i="2"/>
  <c r="AD710" i="2"/>
  <c r="AD711" i="2"/>
  <c r="AD712" i="2"/>
  <c r="AD713" i="2"/>
  <c r="AD714" i="2"/>
  <c r="AD715" i="2"/>
  <c r="AD716" i="2"/>
  <c r="AD717" i="2"/>
  <c r="AD718" i="2"/>
  <c r="AD719" i="2"/>
  <c r="AD720" i="2"/>
  <c r="AD721" i="2"/>
  <c r="AD722" i="2"/>
  <c r="AD723" i="2"/>
  <c r="AD724" i="2"/>
  <c r="AD725" i="2"/>
  <c r="AD726" i="2"/>
  <c r="AD727" i="2"/>
  <c r="AD728" i="2"/>
  <c r="AD729" i="2"/>
  <c r="AD730" i="2"/>
  <c r="AD731" i="2"/>
  <c r="AD732" i="2"/>
  <c r="AD733" i="2"/>
  <c r="AD734" i="2"/>
  <c r="AD735" i="2"/>
  <c r="AD736" i="2"/>
  <c r="AD737" i="2"/>
  <c r="AD738" i="2"/>
  <c r="AD739" i="2"/>
  <c r="AD740" i="2"/>
  <c r="AD741" i="2"/>
  <c r="AD742" i="2"/>
  <c r="AD743" i="2"/>
  <c r="AD744" i="2"/>
  <c r="AD745" i="2"/>
  <c r="AD746" i="2"/>
  <c r="AD747" i="2"/>
  <c r="AD748" i="2"/>
  <c r="AD749" i="2"/>
  <c r="AD750" i="2"/>
  <c r="AD751" i="2"/>
  <c r="AD752" i="2"/>
  <c r="AD753" i="2"/>
  <c r="AD754" i="2"/>
  <c r="AD755" i="2"/>
  <c r="AD756" i="2"/>
  <c r="AD757" i="2"/>
  <c r="AD758" i="2"/>
  <c r="AD759" i="2"/>
  <c r="AD760" i="2"/>
  <c r="AD761" i="2"/>
  <c r="AD762" i="2"/>
  <c r="AD763" i="2"/>
  <c r="AD764" i="2"/>
  <c r="AD765" i="2"/>
  <c r="AD766" i="2"/>
  <c r="AD767" i="2"/>
  <c r="AD768" i="2"/>
  <c r="AD769" i="2"/>
  <c r="AD770" i="2"/>
  <c r="AD771" i="2"/>
  <c r="AD772" i="2"/>
  <c r="AD773" i="2"/>
  <c r="AD774" i="2"/>
  <c r="AD775" i="2"/>
  <c r="AD776" i="2"/>
  <c r="AD777" i="2"/>
  <c r="AD778" i="2"/>
  <c r="AD779" i="2"/>
  <c r="AD780" i="2"/>
  <c r="AD781" i="2"/>
  <c r="AD782" i="2"/>
  <c r="AD783" i="2"/>
  <c r="AD784" i="2"/>
  <c r="AD785" i="2"/>
  <c r="AD786" i="2"/>
  <c r="AD787" i="2"/>
  <c r="AD788" i="2"/>
  <c r="AD789" i="2"/>
  <c r="AD790" i="2"/>
  <c r="AD791" i="2"/>
  <c r="AC484" i="2"/>
  <c r="AC485" i="2"/>
  <c r="AC486" i="2"/>
  <c r="AC487" i="2"/>
  <c r="AC488" i="2"/>
  <c r="AC489" i="2"/>
  <c r="AC490" i="2"/>
  <c r="AC491" i="2"/>
  <c r="AC492" i="2"/>
  <c r="AC493" i="2"/>
  <c r="AC494" i="2"/>
  <c r="AC495" i="2"/>
  <c r="AC496" i="2"/>
  <c r="AC497" i="2"/>
  <c r="AC498" i="2"/>
  <c r="AC499" i="2"/>
  <c r="AC500" i="2"/>
  <c r="AC501" i="2"/>
  <c r="AC502" i="2"/>
  <c r="AC503" i="2"/>
  <c r="AC504" i="2"/>
  <c r="AC505" i="2"/>
  <c r="AC506" i="2"/>
  <c r="AC507" i="2"/>
  <c r="AC508" i="2"/>
  <c r="AC509" i="2"/>
  <c r="AC510" i="2"/>
  <c r="AC511" i="2"/>
  <c r="AC512" i="2"/>
  <c r="AC513" i="2"/>
  <c r="AC514" i="2"/>
  <c r="AC515" i="2"/>
  <c r="AC516" i="2"/>
  <c r="AC517" i="2"/>
  <c r="AC518" i="2"/>
  <c r="AC519" i="2"/>
  <c r="AC520" i="2"/>
  <c r="AC521" i="2"/>
  <c r="AC522" i="2"/>
  <c r="AC523" i="2"/>
  <c r="AC524" i="2"/>
  <c r="AC525" i="2"/>
  <c r="AC526" i="2"/>
  <c r="AC527" i="2"/>
  <c r="AC528" i="2"/>
  <c r="AC529" i="2"/>
  <c r="AC530" i="2"/>
  <c r="AC531" i="2"/>
  <c r="AC532" i="2"/>
  <c r="AC533" i="2"/>
  <c r="AC534" i="2"/>
  <c r="AC535" i="2"/>
  <c r="AC536" i="2"/>
  <c r="AC537" i="2"/>
  <c r="AC538" i="2"/>
  <c r="AC539" i="2"/>
  <c r="AC540" i="2"/>
  <c r="AC541" i="2"/>
  <c r="AC542" i="2"/>
  <c r="AC543" i="2"/>
  <c r="AC544" i="2"/>
  <c r="AC545" i="2"/>
  <c r="AC546" i="2"/>
  <c r="AC547" i="2"/>
  <c r="AC548" i="2"/>
  <c r="AC549" i="2"/>
  <c r="AC550" i="2"/>
  <c r="AC551" i="2"/>
  <c r="AC552" i="2"/>
  <c r="AC553" i="2"/>
  <c r="AC554" i="2"/>
  <c r="AC555" i="2"/>
  <c r="AC556" i="2"/>
  <c r="AC557" i="2"/>
  <c r="AC558" i="2"/>
  <c r="AC559" i="2"/>
  <c r="AC560" i="2"/>
  <c r="AC561" i="2"/>
  <c r="AC562" i="2"/>
  <c r="AC563" i="2"/>
  <c r="AC564" i="2"/>
  <c r="AC565" i="2"/>
  <c r="AC566" i="2"/>
  <c r="AC567" i="2"/>
  <c r="AC568" i="2"/>
  <c r="AC569" i="2"/>
  <c r="AC570" i="2"/>
  <c r="AC571" i="2"/>
  <c r="AC572" i="2"/>
  <c r="AC573" i="2"/>
  <c r="AC574" i="2"/>
  <c r="AC575" i="2"/>
  <c r="AC576" i="2"/>
  <c r="AC577" i="2"/>
  <c r="AC578" i="2"/>
  <c r="AC579" i="2"/>
  <c r="AC580" i="2"/>
  <c r="AC581" i="2"/>
  <c r="AC582" i="2"/>
  <c r="AC583" i="2"/>
  <c r="AC584" i="2"/>
  <c r="AC585" i="2"/>
  <c r="AC586" i="2"/>
  <c r="AC587" i="2"/>
  <c r="AC588" i="2"/>
  <c r="AC589" i="2"/>
  <c r="AC590" i="2"/>
  <c r="AC591" i="2"/>
  <c r="AC592" i="2"/>
  <c r="AC593" i="2"/>
  <c r="AC594" i="2"/>
  <c r="AC595" i="2"/>
  <c r="AC596" i="2"/>
  <c r="AC597" i="2"/>
  <c r="AC598" i="2"/>
  <c r="AC599" i="2"/>
  <c r="AC600" i="2"/>
  <c r="AC601" i="2"/>
  <c r="AC602" i="2"/>
  <c r="AC603" i="2"/>
  <c r="AC604" i="2"/>
  <c r="AC605" i="2"/>
  <c r="AC606" i="2"/>
  <c r="AC607" i="2"/>
  <c r="AC608" i="2"/>
  <c r="AC609" i="2"/>
  <c r="AC610" i="2"/>
  <c r="AC611" i="2"/>
  <c r="AC612" i="2"/>
  <c r="AC613" i="2"/>
  <c r="AC614" i="2"/>
  <c r="AC615" i="2"/>
  <c r="AC616" i="2"/>
  <c r="AC617" i="2"/>
  <c r="AC618" i="2"/>
  <c r="AC619" i="2"/>
  <c r="AC620" i="2"/>
  <c r="AC621" i="2"/>
  <c r="AC622" i="2"/>
  <c r="AC623" i="2"/>
  <c r="AC624" i="2"/>
  <c r="AC625" i="2"/>
  <c r="AC626" i="2"/>
  <c r="AC627" i="2"/>
  <c r="AC628" i="2"/>
  <c r="AC629" i="2"/>
  <c r="AC630" i="2"/>
  <c r="AC631" i="2"/>
  <c r="AC632" i="2"/>
  <c r="AC633" i="2"/>
  <c r="AC634" i="2"/>
  <c r="AC635" i="2"/>
  <c r="AC636" i="2"/>
  <c r="AC637" i="2"/>
  <c r="AC638" i="2"/>
  <c r="AC639" i="2"/>
  <c r="AC640" i="2"/>
  <c r="AC641" i="2"/>
  <c r="AC642" i="2"/>
  <c r="AC643" i="2"/>
  <c r="AC644" i="2"/>
  <c r="AC645" i="2"/>
  <c r="AC646" i="2"/>
  <c r="AC647" i="2"/>
  <c r="AC648" i="2"/>
  <c r="AC649" i="2"/>
  <c r="AC650" i="2"/>
  <c r="AC651" i="2"/>
  <c r="AC652" i="2"/>
  <c r="AC653" i="2"/>
  <c r="AC654" i="2"/>
  <c r="AC655" i="2"/>
  <c r="AC656" i="2"/>
  <c r="AC657" i="2"/>
  <c r="AC658" i="2"/>
  <c r="AC659" i="2"/>
  <c r="AC660" i="2"/>
  <c r="AC661" i="2"/>
  <c r="AC662" i="2"/>
  <c r="AC663" i="2"/>
  <c r="AC664" i="2"/>
  <c r="AC665" i="2"/>
  <c r="AC666" i="2"/>
  <c r="AC667" i="2"/>
  <c r="AC668" i="2"/>
  <c r="AC669" i="2"/>
  <c r="AC670" i="2"/>
  <c r="AC671" i="2"/>
  <c r="AC672" i="2"/>
  <c r="AC673" i="2"/>
  <c r="AC674" i="2"/>
  <c r="AC675" i="2"/>
  <c r="AC676" i="2"/>
  <c r="AC677" i="2"/>
  <c r="AC678" i="2"/>
  <c r="AC679" i="2"/>
  <c r="AC680" i="2"/>
  <c r="AC681" i="2"/>
  <c r="AC682" i="2"/>
  <c r="AC683" i="2"/>
  <c r="AC684" i="2"/>
  <c r="AC685" i="2"/>
  <c r="AC686" i="2"/>
  <c r="AC687" i="2"/>
  <c r="AC688" i="2"/>
  <c r="AC689" i="2"/>
  <c r="AC690" i="2"/>
  <c r="AC691" i="2"/>
  <c r="AC692" i="2"/>
  <c r="AC693" i="2"/>
  <c r="AC694" i="2"/>
  <c r="AC695" i="2"/>
  <c r="AC696" i="2"/>
  <c r="AC697" i="2"/>
  <c r="AC698" i="2"/>
  <c r="AC699" i="2"/>
  <c r="AC700" i="2"/>
  <c r="AC701" i="2"/>
  <c r="AC702" i="2"/>
  <c r="AC703" i="2"/>
  <c r="AC704" i="2"/>
  <c r="AC705" i="2"/>
  <c r="AC706" i="2"/>
  <c r="AC707" i="2"/>
  <c r="AC708" i="2"/>
  <c r="AC709" i="2"/>
  <c r="AC710" i="2"/>
  <c r="AC711" i="2"/>
  <c r="AC712" i="2"/>
  <c r="AC713" i="2"/>
  <c r="AC714" i="2"/>
  <c r="AC715" i="2"/>
  <c r="AC716" i="2"/>
  <c r="AC717" i="2"/>
  <c r="AC718" i="2"/>
  <c r="AC719" i="2"/>
  <c r="AC720" i="2"/>
  <c r="AC721" i="2"/>
  <c r="AC722" i="2"/>
  <c r="AC723" i="2"/>
  <c r="AC724" i="2"/>
  <c r="AC725" i="2"/>
  <c r="AC726" i="2"/>
  <c r="AC727" i="2"/>
  <c r="AC728" i="2"/>
  <c r="AC729" i="2"/>
  <c r="AC730" i="2"/>
  <c r="AC731" i="2"/>
  <c r="AC732" i="2"/>
  <c r="AC733" i="2"/>
  <c r="AC734" i="2"/>
  <c r="AC735" i="2"/>
  <c r="AC736" i="2"/>
  <c r="AC737" i="2"/>
  <c r="AC738" i="2"/>
  <c r="AC739" i="2"/>
  <c r="AC740" i="2"/>
  <c r="AC741" i="2"/>
  <c r="AC742" i="2"/>
  <c r="AC743" i="2"/>
  <c r="AC744" i="2"/>
  <c r="AC745" i="2"/>
  <c r="AC746" i="2"/>
  <c r="AC747" i="2"/>
  <c r="AC748" i="2"/>
  <c r="AC749" i="2"/>
  <c r="AC750" i="2"/>
  <c r="AC751" i="2"/>
  <c r="AC752" i="2"/>
  <c r="AC753" i="2"/>
  <c r="AC754" i="2"/>
  <c r="AC755" i="2"/>
  <c r="AC756" i="2"/>
  <c r="AC757" i="2"/>
  <c r="AC758" i="2"/>
  <c r="AC759" i="2"/>
  <c r="AC760" i="2"/>
  <c r="AC761" i="2"/>
  <c r="AC762" i="2"/>
  <c r="AC763" i="2"/>
  <c r="AC764" i="2"/>
  <c r="AC765" i="2"/>
  <c r="AC766" i="2"/>
  <c r="AC767" i="2"/>
  <c r="AC768" i="2"/>
  <c r="AC769" i="2"/>
  <c r="AC770" i="2"/>
  <c r="AC771" i="2"/>
  <c r="AC772" i="2"/>
  <c r="AC773" i="2"/>
  <c r="AC774" i="2"/>
  <c r="AC775" i="2"/>
  <c r="AC776" i="2"/>
  <c r="AC777" i="2"/>
  <c r="AC778" i="2"/>
  <c r="AC779" i="2"/>
  <c r="AC780" i="2"/>
  <c r="AC781" i="2"/>
  <c r="AC782" i="2"/>
  <c r="AC783" i="2"/>
  <c r="AC784" i="2"/>
  <c r="AC785" i="2"/>
  <c r="AC786" i="2"/>
  <c r="AC787" i="2"/>
  <c r="AC788" i="2"/>
  <c r="AC789" i="2"/>
  <c r="AC790" i="2"/>
  <c r="AC791" i="2"/>
  <c r="AA484" i="2"/>
  <c r="AA485" i="2"/>
  <c r="AA486" i="2"/>
  <c r="AA487" i="2"/>
  <c r="AA488" i="2"/>
  <c r="AA489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7" i="2"/>
  <c r="AA578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663" i="2"/>
  <c r="AA664" i="2"/>
  <c r="AA665" i="2"/>
  <c r="AA666" i="2"/>
  <c r="AA667" i="2"/>
  <c r="AA668" i="2"/>
  <c r="AA669" i="2"/>
  <c r="AA670" i="2"/>
  <c r="AA671" i="2"/>
  <c r="AA672" i="2"/>
  <c r="AA673" i="2"/>
  <c r="AA674" i="2"/>
  <c r="AA675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701" i="2"/>
  <c r="AA702" i="2"/>
  <c r="AA703" i="2"/>
  <c r="AA704" i="2"/>
  <c r="AA705" i="2"/>
  <c r="AA706" i="2"/>
  <c r="AA707" i="2"/>
  <c r="AA708" i="2"/>
  <c r="AA709" i="2"/>
  <c r="AA710" i="2"/>
  <c r="AA711" i="2"/>
  <c r="AA712" i="2"/>
  <c r="AA713" i="2"/>
  <c r="AA714" i="2"/>
  <c r="AA715" i="2"/>
  <c r="AA716" i="2"/>
  <c r="AA717" i="2"/>
  <c r="AA718" i="2"/>
  <c r="AA719" i="2"/>
  <c r="AA720" i="2"/>
  <c r="AA721" i="2"/>
  <c r="AA722" i="2"/>
  <c r="AA723" i="2"/>
  <c r="AA724" i="2"/>
  <c r="AA725" i="2"/>
  <c r="AA726" i="2"/>
  <c r="AA727" i="2"/>
  <c r="AA728" i="2"/>
  <c r="AA729" i="2"/>
  <c r="AA730" i="2"/>
  <c r="AA731" i="2"/>
  <c r="AA732" i="2"/>
  <c r="AA733" i="2"/>
  <c r="AA734" i="2"/>
  <c r="AA735" i="2"/>
  <c r="AA736" i="2"/>
  <c r="AA737" i="2"/>
  <c r="AA738" i="2"/>
  <c r="AA739" i="2"/>
  <c r="AA740" i="2"/>
  <c r="AA741" i="2"/>
  <c r="AA742" i="2"/>
  <c r="AA743" i="2"/>
  <c r="AA744" i="2"/>
  <c r="AA745" i="2"/>
  <c r="AA746" i="2"/>
  <c r="AA747" i="2"/>
  <c r="AA748" i="2"/>
  <c r="AA749" i="2"/>
  <c r="AA750" i="2"/>
  <c r="AA751" i="2"/>
  <c r="AA752" i="2"/>
  <c r="AA753" i="2"/>
  <c r="AA754" i="2"/>
  <c r="AA755" i="2"/>
  <c r="AA756" i="2"/>
  <c r="AA757" i="2"/>
  <c r="AA758" i="2"/>
  <c r="AA759" i="2"/>
  <c r="AA760" i="2"/>
  <c r="AA761" i="2"/>
  <c r="AA762" i="2"/>
  <c r="AA763" i="2"/>
  <c r="AA764" i="2"/>
  <c r="AA765" i="2"/>
  <c r="AA766" i="2"/>
  <c r="AA767" i="2"/>
  <c r="AA768" i="2"/>
  <c r="AA769" i="2"/>
  <c r="AA770" i="2"/>
  <c r="AA771" i="2"/>
  <c r="AA772" i="2"/>
  <c r="AA773" i="2"/>
  <c r="AA774" i="2"/>
  <c r="AA775" i="2"/>
  <c r="AA776" i="2"/>
  <c r="AA777" i="2"/>
  <c r="AA778" i="2"/>
  <c r="AA779" i="2"/>
  <c r="AA780" i="2"/>
  <c r="AA781" i="2"/>
  <c r="AA782" i="2"/>
  <c r="AA783" i="2"/>
  <c r="AA784" i="2"/>
  <c r="AA785" i="2"/>
  <c r="AA786" i="2"/>
  <c r="AA787" i="2"/>
  <c r="AA788" i="2"/>
  <c r="AA789" i="2"/>
  <c r="AA790" i="2"/>
  <c r="AA791" i="2"/>
  <c r="Z484" i="2"/>
  <c r="Z485" i="2"/>
  <c r="Z486" i="2"/>
  <c r="Z487" i="2"/>
  <c r="Z488" i="2"/>
  <c r="Z489" i="2"/>
  <c r="Z490" i="2"/>
  <c r="Z491" i="2"/>
  <c r="Z492" i="2"/>
  <c r="Z493" i="2"/>
  <c r="Z494" i="2"/>
  <c r="Z495" i="2"/>
  <c r="Z496" i="2"/>
  <c r="Z497" i="2"/>
  <c r="Z498" i="2"/>
  <c r="Z499" i="2"/>
  <c r="Z500" i="2"/>
  <c r="Z501" i="2"/>
  <c r="Z502" i="2"/>
  <c r="Z503" i="2"/>
  <c r="Z504" i="2"/>
  <c r="Z505" i="2"/>
  <c r="Z506" i="2"/>
  <c r="Z507" i="2"/>
  <c r="Z508" i="2"/>
  <c r="Z509" i="2"/>
  <c r="Z510" i="2"/>
  <c r="Z511" i="2"/>
  <c r="Z512" i="2"/>
  <c r="Z513" i="2"/>
  <c r="Z514" i="2"/>
  <c r="Z515" i="2"/>
  <c r="Z516" i="2"/>
  <c r="Z517" i="2"/>
  <c r="Z518" i="2"/>
  <c r="Z519" i="2"/>
  <c r="Z520" i="2"/>
  <c r="Z521" i="2"/>
  <c r="Z522" i="2"/>
  <c r="Z523" i="2"/>
  <c r="Z524" i="2"/>
  <c r="Z525" i="2"/>
  <c r="Z526" i="2"/>
  <c r="Z527" i="2"/>
  <c r="Z528" i="2"/>
  <c r="Z529" i="2"/>
  <c r="Z530" i="2"/>
  <c r="Z531" i="2"/>
  <c r="Z532" i="2"/>
  <c r="Z533" i="2"/>
  <c r="Z534" i="2"/>
  <c r="Z535" i="2"/>
  <c r="Z536" i="2"/>
  <c r="Z537" i="2"/>
  <c r="Z538" i="2"/>
  <c r="Z539" i="2"/>
  <c r="Z540" i="2"/>
  <c r="Z541" i="2"/>
  <c r="Z542" i="2"/>
  <c r="Z543" i="2"/>
  <c r="Z544" i="2"/>
  <c r="Z545" i="2"/>
  <c r="Z546" i="2"/>
  <c r="Z547" i="2"/>
  <c r="Z548" i="2"/>
  <c r="Z549" i="2"/>
  <c r="Z550" i="2"/>
  <c r="Z551" i="2"/>
  <c r="Z552" i="2"/>
  <c r="Z553" i="2"/>
  <c r="Z554" i="2"/>
  <c r="Z555" i="2"/>
  <c r="Z556" i="2"/>
  <c r="Z557" i="2"/>
  <c r="Z558" i="2"/>
  <c r="Z559" i="2"/>
  <c r="Z560" i="2"/>
  <c r="Z561" i="2"/>
  <c r="Z562" i="2"/>
  <c r="Z563" i="2"/>
  <c r="Z564" i="2"/>
  <c r="Z565" i="2"/>
  <c r="Z566" i="2"/>
  <c r="Z567" i="2"/>
  <c r="Z568" i="2"/>
  <c r="Z569" i="2"/>
  <c r="Z570" i="2"/>
  <c r="Z571" i="2"/>
  <c r="Z572" i="2"/>
  <c r="Z573" i="2"/>
  <c r="Z574" i="2"/>
  <c r="Z575" i="2"/>
  <c r="Z576" i="2"/>
  <c r="Z577" i="2"/>
  <c r="Z578" i="2"/>
  <c r="Z579" i="2"/>
  <c r="Z580" i="2"/>
  <c r="Z581" i="2"/>
  <c r="Z582" i="2"/>
  <c r="Z583" i="2"/>
  <c r="Z584" i="2"/>
  <c r="Z585" i="2"/>
  <c r="Z586" i="2"/>
  <c r="Z587" i="2"/>
  <c r="Z588" i="2"/>
  <c r="Z589" i="2"/>
  <c r="Z590" i="2"/>
  <c r="Z591" i="2"/>
  <c r="Z592" i="2"/>
  <c r="Z593" i="2"/>
  <c r="Z594" i="2"/>
  <c r="Z595" i="2"/>
  <c r="Z596" i="2"/>
  <c r="Z597" i="2"/>
  <c r="Z598" i="2"/>
  <c r="Z599" i="2"/>
  <c r="Z600" i="2"/>
  <c r="Z601" i="2"/>
  <c r="Z602" i="2"/>
  <c r="Z603" i="2"/>
  <c r="Z604" i="2"/>
  <c r="Z605" i="2"/>
  <c r="Z606" i="2"/>
  <c r="Z607" i="2"/>
  <c r="Z608" i="2"/>
  <c r="Z609" i="2"/>
  <c r="Z610" i="2"/>
  <c r="Z611" i="2"/>
  <c r="Z612" i="2"/>
  <c r="Z613" i="2"/>
  <c r="Z614" i="2"/>
  <c r="Z615" i="2"/>
  <c r="Z616" i="2"/>
  <c r="Z617" i="2"/>
  <c r="Z618" i="2"/>
  <c r="Z619" i="2"/>
  <c r="Z620" i="2"/>
  <c r="Z621" i="2"/>
  <c r="Z622" i="2"/>
  <c r="Z623" i="2"/>
  <c r="Z624" i="2"/>
  <c r="Z625" i="2"/>
  <c r="Z626" i="2"/>
  <c r="Z627" i="2"/>
  <c r="Z628" i="2"/>
  <c r="Z629" i="2"/>
  <c r="Z630" i="2"/>
  <c r="Z631" i="2"/>
  <c r="Z632" i="2"/>
  <c r="Z633" i="2"/>
  <c r="Z634" i="2"/>
  <c r="Z635" i="2"/>
  <c r="Z636" i="2"/>
  <c r="Z637" i="2"/>
  <c r="Z638" i="2"/>
  <c r="Z639" i="2"/>
  <c r="Z640" i="2"/>
  <c r="Z641" i="2"/>
  <c r="Z642" i="2"/>
  <c r="Z643" i="2"/>
  <c r="Z644" i="2"/>
  <c r="Z645" i="2"/>
  <c r="Z646" i="2"/>
  <c r="Z647" i="2"/>
  <c r="Z648" i="2"/>
  <c r="Z649" i="2"/>
  <c r="Z650" i="2"/>
  <c r="Z651" i="2"/>
  <c r="Z652" i="2"/>
  <c r="Z653" i="2"/>
  <c r="Z654" i="2"/>
  <c r="Z655" i="2"/>
  <c r="Z656" i="2"/>
  <c r="Z657" i="2"/>
  <c r="Z658" i="2"/>
  <c r="Z659" i="2"/>
  <c r="Z660" i="2"/>
  <c r="Z661" i="2"/>
  <c r="Z662" i="2"/>
  <c r="Z663" i="2"/>
  <c r="Z664" i="2"/>
  <c r="Z665" i="2"/>
  <c r="Z666" i="2"/>
  <c r="Z667" i="2"/>
  <c r="Z668" i="2"/>
  <c r="Z669" i="2"/>
  <c r="Z670" i="2"/>
  <c r="Z671" i="2"/>
  <c r="Z672" i="2"/>
  <c r="Z673" i="2"/>
  <c r="Z674" i="2"/>
  <c r="Z675" i="2"/>
  <c r="Z676" i="2"/>
  <c r="Z677" i="2"/>
  <c r="Z678" i="2"/>
  <c r="Z679" i="2"/>
  <c r="Z680" i="2"/>
  <c r="Z681" i="2"/>
  <c r="Z682" i="2"/>
  <c r="Z683" i="2"/>
  <c r="Z684" i="2"/>
  <c r="Z685" i="2"/>
  <c r="Z686" i="2"/>
  <c r="Z687" i="2"/>
  <c r="Z688" i="2"/>
  <c r="Z689" i="2"/>
  <c r="Z690" i="2"/>
  <c r="Z691" i="2"/>
  <c r="Z692" i="2"/>
  <c r="Z693" i="2"/>
  <c r="Z694" i="2"/>
  <c r="Z695" i="2"/>
  <c r="Z696" i="2"/>
  <c r="Z697" i="2"/>
  <c r="Z698" i="2"/>
  <c r="Z699" i="2"/>
  <c r="Z700" i="2"/>
  <c r="Z701" i="2"/>
  <c r="Z702" i="2"/>
  <c r="Z703" i="2"/>
  <c r="Z704" i="2"/>
  <c r="Z705" i="2"/>
  <c r="Z706" i="2"/>
  <c r="Z707" i="2"/>
  <c r="Z708" i="2"/>
  <c r="Z709" i="2"/>
  <c r="Z710" i="2"/>
  <c r="Z711" i="2"/>
  <c r="Z712" i="2"/>
  <c r="Z713" i="2"/>
  <c r="Z714" i="2"/>
  <c r="Z715" i="2"/>
  <c r="Z716" i="2"/>
  <c r="Z717" i="2"/>
  <c r="Z718" i="2"/>
  <c r="Z719" i="2"/>
  <c r="Z720" i="2"/>
  <c r="Z721" i="2"/>
  <c r="Z722" i="2"/>
  <c r="Z723" i="2"/>
  <c r="Z724" i="2"/>
  <c r="Z725" i="2"/>
  <c r="Z726" i="2"/>
  <c r="Z727" i="2"/>
  <c r="Z728" i="2"/>
  <c r="Z729" i="2"/>
  <c r="Z730" i="2"/>
  <c r="Z731" i="2"/>
  <c r="Z732" i="2"/>
  <c r="Z733" i="2"/>
  <c r="Z734" i="2"/>
  <c r="Z735" i="2"/>
  <c r="Z736" i="2"/>
  <c r="Z737" i="2"/>
  <c r="Z738" i="2"/>
  <c r="Z739" i="2"/>
  <c r="Z740" i="2"/>
  <c r="Z741" i="2"/>
  <c r="Z742" i="2"/>
  <c r="Z743" i="2"/>
  <c r="Z744" i="2"/>
  <c r="Z745" i="2"/>
  <c r="Z746" i="2"/>
  <c r="Z747" i="2"/>
  <c r="Z748" i="2"/>
  <c r="Z749" i="2"/>
  <c r="Z750" i="2"/>
  <c r="Z751" i="2"/>
  <c r="Z752" i="2"/>
  <c r="Z753" i="2"/>
  <c r="Z754" i="2"/>
  <c r="Z755" i="2"/>
  <c r="Z756" i="2"/>
  <c r="Z757" i="2"/>
  <c r="Z758" i="2"/>
  <c r="Z759" i="2"/>
  <c r="Z760" i="2"/>
  <c r="Z761" i="2"/>
  <c r="Z762" i="2"/>
  <c r="Z763" i="2"/>
  <c r="Z764" i="2"/>
  <c r="Z765" i="2"/>
  <c r="Z766" i="2"/>
  <c r="Z767" i="2"/>
  <c r="Z768" i="2"/>
  <c r="Z769" i="2"/>
  <c r="Z770" i="2"/>
  <c r="Z771" i="2"/>
  <c r="Z772" i="2"/>
  <c r="Z773" i="2"/>
  <c r="Z774" i="2"/>
  <c r="Z775" i="2"/>
  <c r="Z776" i="2"/>
  <c r="Z777" i="2"/>
  <c r="Z778" i="2"/>
  <c r="Z779" i="2"/>
  <c r="Z780" i="2"/>
  <c r="Z781" i="2"/>
  <c r="Z782" i="2"/>
  <c r="Z783" i="2"/>
  <c r="Z784" i="2"/>
  <c r="Z785" i="2"/>
  <c r="Z786" i="2"/>
  <c r="Z787" i="2"/>
  <c r="Z788" i="2"/>
  <c r="Z789" i="2"/>
  <c r="Z790" i="2"/>
  <c r="Z791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Y537" i="2"/>
  <c r="Y538" i="2"/>
  <c r="Y539" i="2"/>
  <c r="Y540" i="2"/>
  <c r="Y541" i="2"/>
  <c r="Y542" i="2"/>
  <c r="Y543" i="2"/>
  <c r="Y544" i="2"/>
  <c r="Y545" i="2"/>
  <c r="Y546" i="2"/>
  <c r="Y547" i="2"/>
  <c r="Y548" i="2"/>
  <c r="Y549" i="2"/>
  <c r="Y550" i="2"/>
  <c r="Y551" i="2"/>
  <c r="Y552" i="2"/>
  <c r="Y553" i="2"/>
  <c r="Y554" i="2"/>
  <c r="Y555" i="2"/>
  <c r="Y556" i="2"/>
  <c r="Y557" i="2"/>
  <c r="Y558" i="2"/>
  <c r="Y559" i="2"/>
  <c r="Y560" i="2"/>
  <c r="Y561" i="2"/>
  <c r="Y562" i="2"/>
  <c r="Y563" i="2"/>
  <c r="Y564" i="2"/>
  <c r="Y565" i="2"/>
  <c r="Y566" i="2"/>
  <c r="Y567" i="2"/>
  <c r="Y568" i="2"/>
  <c r="Y569" i="2"/>
  <c r="Y570" i="2"/>
  <c r="Y571" i="2"/>
  <c r="Y572" i="2"/>
  <c r="Y573" i="2"/>
  <c r="Y574" i="2"/>
  <c r="Y575" i="2"/>
  <c r="Y576" i="2"/>
  <c r="Y577" i="2"/>
  <c r="Y578" i="2"/>
  <c r="Y579" i="2"/>
  <c r="Y580" i="2"/>
  <c r="Y581" i="2"/>
  <c r="Y582" i="2"/>
  <c r="Y583" i="2"/>
  <c r="Y584" i="2"/>
  <c r="Y585" i="2"/>
  <c r="Y586" i="2"/>
  <c r="Y587" i="2"/>
  <c r="Y588" i="2"/>
  <c r="Y589" i="2"/>
  <c r="Y590" i="2"/>
  <c r="Y591" i="2"/>
  <c r="Y592" i="2"/>
  <c r="Y593" i="2"/>
  <c r="Y594" i="2"/>
  <c r="Y595" i="2"/>
  <c r="Y596" i="2"/>
  <c r="Y597" i="2"/>
  <c r="Y598" i="2"/>
  <c r="Y599" i="2"/>
  <c r="Y600" i="2"/>
  <c r="Y601" i="2"/>
  <c r="Y602" i="2"/>
  <c r="Y603" i="2"/>
  <c r="Y604" i="2"/>
  <c r="Y605" i="2"/>
  <c r="Y606" i="2"/>
  <c r="Y607" i="2"/>
  <c r="Y608" i="2"/>
  <c r="Y609" i="2"/>
  <c r="Y610" i="2"/>
  <c r="Y611" i="2"/>
  <c r="Y612" i="2"/>
  <c r="Y613" i="2"/>
  <c r="Y614" i="2"/>
  <c r="Y615" i="2"/>
  <c r="Y616" i="2"/>
  <c r="Y617" i="2"/>
  <c r="Y618" i="2"/>
  <c r="Y619" i="2"/>
  <c r="Y620" i="2"/>
  <c r="Y621" i="2"/>
  <c r="Y622" i="2"/>
  <c r="Y623" i="2"/>
  <c r="Y624" i="2"/>
  <c r="Y625" i="2"/>
  <c r="Y626" i="2"/>
  <c r="Y627" i="2"/>
  <c r="Y628" i="2"/>
  <c r="Y629" i="2"/>
  <c r="Y630" i="2"/>
  <c r="Y631" i="2"/>
  <c r="Y632" i="2"/>
  <c r="Y633" i="2"/>
  <c r="Y634" i="2"/>
  <c r="Y635" i="2"/>
  <c r="Y636" i="2"/>
  <c r="Y637" i="2"/>
  <c r="Y638" i="2"/>
  <c r="Y639" i="2"/>
  <c r="Y640" i="2"/>
  <c r="Y641" i="2"/>
  <c r="Y642" i="2"/>
  <c r="Y643" i="2"/>
  <c r="Y644" i="2"/>
  <c r="Y645" i="2"/>
  <c r="Y646" i="2"/>
  <c r="Y647" i="2"/>
  <c r="Y648" i="2"/>
  <c r="Y649" i="2"/>
  <c r="Y650" i="2"/>
  <c r="Y651" i="2"/>
  <c r="Y652" i="2"/>
  <c r="Y653" i="2"/>
  <c r="Y654" i="2"/>
  <c r="Y655" i="2"/>
  <c r="Y656" i="2"/>
  <c r="Y657" i="2"/>
  <c r="Y658" i="2"/>
  <c r="Y659" i="2"/>
  <c r="Y660" i="2"/>
  <c r="Y661" i="2"/>
  <c r="Y662" i="2"/>
  <c r="Y663" i="2"/>
  <c r="Y664" i="2"/>
  <c r="Y665" i="2"/>
  <c r="Y666" i="2"/>
  <c r="Y667" i="2"/>
  <c r="Y668" i="2"/>
  <c r="Y669" i="2"/>
  <c r="Y670" i="2"/>
  <c r="Y671" i="2"/>
  <c r="Y672" i="2"/>
  <c r="Y673" i="2"/>
  <c r="Y674" i="2"/>
  <c r="Y675" i="2"/>
  <c r="Y676" i="2"/>
  <c r="Y677" i="2"/>
  <c r="Y678" i="2"/>
  <c r="Y679" i="2"/>
  <c r="Y680" i="2"/>
  <c r="Y681" i="2"/>
  <c r="Y682" i="2"/>
  <c r="Y683" i="2"/>
  <c r="Y684" i="2"/>
  <c r="Y685" i="2"/>
  <c r="Y686" i="2"/>
  <c r="Y687" i="2"/>
  <c r="Y688" i="2"/>
  <c r="Y689" i="2"/>
  <c r="Y690" i="2"/>
  <c r="Y691" i="2"/>
  <c r="Y692" i="2"/>
  <c r="Y693" i="2"/>
  <c r="Y694" i="2"/>
  <c r="Y695" i="2"/>
  <c r="Y696" i="2"/>
  <c r="Y697" i="2"/>
  <c r="Y698" i="2"/>
  <c r="Y699" i="2"/>
  <c r="Y700" i="2"/>
  <c r="Y701" i="2"/>
  <c r="Y702" i="2"/>
  <c r="Y703" i="2"/>
  <c r="Y704" i="2"/>
  <c r="Y705" i="2"/>
  <c r="Y706" i="2"/>
  <c r="Y707" i="2"/>
  <c r="Y708" i="2"/>
  <c r="Y709" i="2"/>
  <c r="Y710" i="2"/>
  <c r="Y711" i="2"/>
  <c r="Y712" i="2"/>
  <c r="Y713" i="2"/>
  <c r="Y714" i="2"/>
  <c r="Y715" i="2"/>
  <c r="Y716" i="2"/>
  <c r="Y717" i="2"/>
  <c r="Y718" i="2"/>
  <c r="Y719" i="2"/>
  <c r="Y720" i="2"/>
  <c r="Y721" i="2"/>
  <c r="Y722" i="2"/>
  <c r="Y723" i="2"/>
  <c r="Y724" i="2"/>
  <c r="Y725" i="2"/>
  <c r="Y726" i="2"/>
  <c r="Y727" i="2"/>
  <c r="Y728" i="2"/>
  <c r="Y729" i="2"/>
  <c r="Y730" i="2"/>
  <c r="Y731" i="2"/>
  <c r="Y732" i="2"/>
  <c r="Y733" i="2"/>
  <c r="Y734" i="2"/>
  <c r="Y735" i="2"/>
  <c r="Y736" i="2"/>
  <c r="Y737" i="2"/>
  <c r="Y738" i="2"/>
  <c r="Y739" i="2"/>
  <c r="Y740" i="2"/>
  <c r="Y741" i="2"/>
  <c r="Y742" i="2"/>
  <c r="Y743" i="2"/>
  <c r="Y744" i="2"/>
  <c r="Y745" i="2"/>
  <c r="Y746" i="2"/>
  <c r="Y747" i="2"/>
  <c r="Y748" i="2"/>
  <c r="Y749" i="2"/>
  <c r="Y750" i="2"/>
  <c r="Y751" i="2"/>
  <c r="Y752" i="2"/>
  <c r="Y753" i="2"/>
  <c r="Y754" i="2"/>
  <c r="Y755" i="2"/>
  <c r="Y756" i="2"/>
  <c r="Y757" i="2"/>
  <c r="Y758" i="2"/>
  <c r="Y759" i="2"/>
  <c r="Y760" i="2"/>
  <c r="Y761" i="2"/>
  <c r="Y762" i="2"/>
  <c r="Y763" i="2"/>
  <c r="Y764" i="2"/>
  <c r="Y765" i="2"/>
  <c r="Y766" i="2"/>
  <c r="Y767" i="2"/>
  <c r="Y768" i="2"/>
  <c r="Y769" i="2"/>
  <c r="Y770" i="2"/>
  <c r="Y771" i="2"/>
  <c r="Y772" i="2"/>
  <c r="Y773" i="2"/>
  <c r="Y774" i="2"/>
  <c r="Y775" i="2"/>
  <c r="Y776" i="2"/>
  <c r="Y777" i="2"/>
  <c r="Y778" i="2"/>
  <c r="Y779" i="2"/>
  <c r="Y780" i="2"/>
  <c r="Y781" i="2"/>
  <c r="Y782" i="2"/>
  <c r="Y783" i="2"/>
  <c r="Y784" i="2"/>
  <c r="Y785" i="2"/>
  <c r="Y786" i="2"/>
  <c r="Y787" i="2"/>
  <c r="Y788" i="2"/>
  <c r="Y789" i="2"/>
  <c r="Y790" i="2"/>
  <c r="Y791" i="2"/>
  <c r="X484" i="2"/>
  <c r="AH484" i="2" s="1"/>
  <c r="AJ484" i="2" s="1"/>
  <c r="X485" i="2"/>
  <c r="AH485" i="2" s="1"/>
  <c r="AJ485" i="2" s="1"/>
  <c r="X486" i="2"/>
  <c r="AH486" i="2" s="1"/>
  <c r="AJ486" i="2" s="1"/>
  <c r="X487" i="2"/>
  <c r="X488" i="2"/>
  <c r="AH488" i="2" s="1"/>
  <c r="AJ488" i="2" s="1"/>
  <c r="X489" i="2"/>
  <c r="AH489" i="2" s="1"/>
  <c r="AJ489" i="2" s="1"/>
  <c r="X490" i="2"/>
  <c r="AH490" i="2" s="1"/>
  <c r="AJ490" i="2" s="1"/>
  <c r="X491" i="2"/>
  <c r="X492" i="2"/>
  <c r="AH492" i="2" s="1"/>
  <c r="AJ492" i="2" s="1"/>
  <c r="X493" i="2"/>
  <c r="AH493" i="2" s="1"/>
  <c r="AJ493" i="2" s="1"/>
  <c r="X494" i="2"/>
  <c r="AH494" i="2" s="1"/>
  <c r="AJ494" i="2" s="1"/>
  <c r="X495" i="2"/>
  <c r="X496" i="2"/>
  <c r="AH496" i="2" s="1"/>
  <c r="AJ496" i="2" s="1"/>
  <c r="X497" i="2"/>
  <c r="AH497" i="2" s="1"/>
  <c r="AJ497" i="2" s="1"/>
  <c r="X498" i="2"/>
  <c r="AH498" i="2" s="1"/>
  <c r="AJ498" i="2" s="1"/>
  <c r="X499" i="2"/>
  <c r="X500" i="2"/>
  <c r="AH500" i="2" s="1"/>
  <c r="AJ500" i="2" s="1"/>
  <c r="X501" i="2"/>
  <c r="AH501" i="2" s="1"/>
  <c r="AJ501" i="2" s="1"/>
  <c r="X502" i="2"/>
  <c r="AH502" i="2" s="1"/>
  <c r="AJ502" i="2" s="1"/>
  <c r="X503" i="2"/>
  <c r="X504" i="2"/>
  <c r="AH504" i="2" s="1"/>
  <c r="AJ504" i="2" s="1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2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I473" i="2"/>
  <c r="I477" i="2"/>
  <c r="I480" i="2"/>
  <c r="AH495" i="2" l="1"/>
  <c r="AJ495" i="2" s="1"/>
  <c r="AH491" i="2"/>
  <c r="AJ491" i="2" s="1"/>
  <c r="AH514" i="2"/>
  <c r="AJ514" i="2" s="1"/>
  <c r="AH510" i="2"/>
  <c r="AJ510" i="2" s="1"/>
  <c r="AH506" i="2"/>
  <c r="AJ506" i="2" s="1"/>
  <c r="AH507" i="2"/>
  <c r="AJ507" i="2" s="1"/>
  <c r="AH499" i="2"/>
  <c r="AJ499" i="2" s="1"/>
  <c r="AH487" i="2"/>
  <c r="AJ487" i="2" s="1"/>
  <c r="AH509" i="2"/>
  <c r="AJ509" i="2" s="1"/>
  <c r="AH505" i="2"/>
  <c r="AJ505" i="2" s="1"/>
  <c r="AH516" i="2"/>
  <c r="AJ516" i="2" s="1"/>
  <c r="AH512" i="2"/>
  <c r="AJ512" i="2" s="1"/>
  <c r="AH508" i="2"/>
  <c r="AJ508" i="2" s="1"/>
  <c r="AH513" i="2"/>
  <c r="AJ513" i="2" s="1"/>
  <c r="I797" i="2"/>
  <c r="AH789" i="2"/>
  <c r="AJ789" i="2" s="1"/>
  <c r="AH785" i="2"/>
  <c r="AJ785" i="2" s="1"/>
  <c r="AH781" i="2"/>
  <c r="AJ781" i="2" s="1"/>
  <c r="AH777" i="2"/>
  <c r="AJ777" i="2" s="1"/>
  <c r="AH773" i="2"/>
  <c r="AJ773" i="2" s="1"/>
  <c r="AH769" i="2"/>
  <c r="AJ769" i="2" s="1"/>
  <c r="AH765" i="2"/>
  <c r="AJ765" i="2" s="1"/>
  <c r="AH761" i="2"/>
  <c r="AJ761" i="2" s="1"/>
  <c r="AH757" i="2"/>
  <c r="AJ757" i="2" s="1"/>
  <c r="AH753" i="2"/>
  <c r="AJ753" i="2" s="1"/>
  <c r="AH749" i="2"/>
  <c r="AJ749" i="2" s="1"/>
  <c r="AH745" i="2"/>
  <c r="AJ745" i="2" s="1"/>
  <c r="AH741" i="2"/>
  <c r="AJ741" i="2" s="1"/>
  <c r="AH737" i="2"/>
  <c r="AJ737" i="2" s="1"/>
  <c r="AH733" i="2"/>
  <c r="AJ733" i="2" s="1"/>
  <c r="AH729" i="2"/>
  <c r="AJ729" i="2" s="1"/>
  <c r="AH725" i="2"/>
  <c r="AJ725" i="2" s="1"/>
  <c r="AH790" i="2"/>
  <c r="AJ790" i="2" s="1"/>
  <c r="AH786" i="2"/>
  <c r="AJ786" i="2" s="1"/>
  <c r="AH758" i="2"/>
  <c r="AJ758" i="2" s="1"/>
  <c r="AH754" i="2"/>
  <c r="AJ754" i="2" s="1"/>
  <c r="AH726" i="2"/>
  <c r="AJ726" i="2" s="1"/>
  <c r="AH722" i="2"/>
  <c r="AJ722" i="2" s="1"/>
  <c r="AH694" i="2"/>
  <c r="AJ694" i="2" s="1"/>
  <c r="AH690" i="2"/>
  <c r="AJ690" i="2" s="1"/>
  <c r="AH662" i="2"/>
  <c r="AJ662" i="2" s="1"/>
  <c r="AH658" i="2"/>
  <c r="AJ658" i="2" s="1"/>
  <c r="AH630" i="2"/>
  <c r="AJ630" i="2" s="1"/>
  <c r="AH626" i="2"/>
  <c r="AJ626" i="2" s="1"/>
  <c r="AH598" i="2"/>
  <c r="AJ598" i="2" s="1"/>
  <c r="AH594" i="2"/>
  <c r="AJ594" i="2" s="1"/>
  <c r="AH566" i="2"/>
  <c r="AJ566" i="2" s="1"/>
  <c r="AH562" i="2"/>
  <c r="AJ562" i="2" s="1"/>
  <c r="AH534" i="2"/>
  <c r="AJ534" i="2" s="1"/>
  <c r="AH530" i="2"/>
  <c r="AJ530" i="2" s="1"/>
  <c r="AH721" i="2"/>
  <c r="AJ721" i="2" s="1"/>
  <c r="AH717" i="2"/>
  <c r="AJ717" i="2" s="1"/>
  <c r="AH713" i="2"/>
  <c r="AJ713" i="2" s="1"/>
  <c r="AH709" i="2"/>
  <c r="AJ709" i="2" s="1"/>
  <c r="AH705" i="2"/>
  <c r="AJ705" i="2" s="1"/>
  <c r="AH701" i="2"/>
  <c r="AJ701" i="2" s="1"/>
  <c r="AH697" i="2"/>
  <c r="AJ697" i="2" s="1"/>
  <c r="AH693" i="2"/>
  <c r="AJ693" i="2" s="1"/>
  <c r="AH689" i="2"/>
  <c r="AJ689" i="2" s="1"/>
  <c r="AH685" i="2"/>
  <c r="AJ685" i="2" s="1"/>
  <c r="AH681" i="2"/>
  <c r="AJ681" i="2" s="1"/>
  <c r="AH677" i="2"/>
  <c r="AJ677" i="2" s="1"/>
  <c r="AH673" i="2"/>
  <c r="AJ673" i="2" s="1"/>
  <c r="AH669" i="2"/>
  <c r="AJ669" i="2" s="1"/>
  <c r="AH665" i="2"/>
  <c r="AJ665" i="2" s="1"/>
  <c r="AH661" i="2"/>
  <c r="AJ661" i="2" s="1"/>
  <c r="AH657" i="2"/>
  <c r="AJ657" i="2" s="1"/>
  <c r="AH653" i="2"/>
  <c r="AJ653" i="2" s="1"/>
  <c r="AH649" i="2"/>
  <c r="AJ649" i="2" s="1"/>
  <c r="AH645" i="2"/>
  <c r="AJ645" i="2" s="1"/>
  <c r="AH641" i="2"/>
  <c r="AJ641" i="2" s="1"/>
  <c r="AH637" i="2"/>
  <c r="AJ637" i="2" s="1"/>
  <c r="AH633" i="2"/>
  <c r="AJ633" i="2" s="1"/>
  <c r="AH629" i="2"/>
  <c r="AJ629" i="2" s="1"/>
  <c r="AH625" i="2"/>
  <c r="AJ625" i="2" s="1"/>
  <c r="AH621" i="2"/>
  <c r="AJ621" i="2" s="1"/>
  <c r="AH617" i="2"/>
  <c r="AJ617" i="2" s="1"/>
  <c r="AH613" i="2"/>
  <c r="AJ613" i="2" s="1"/>
  <c r="AH609" i="2"/>
  <c r="AJ609" i="2" s="1"/>
  <c r="AH605" i="2"/>
  <c r="AJ605" i="2" s="1"/>
  <c r="AH601" i="2"/>
  <c r="AJ601" i="2" s="1"/>
  <c r="AH597" i="2"/>
  <c r="AJ597" i="2" s="1"/>
  <c r="AH593" i="2"/>
  <c r="AJ593" i="2" s="1"/>
  <c r="AH589" i="2"/>
  <c r="AJ589" i="2" s="1"/>
  <c r="AH585" i="2"/>
  <c r="AJ585" i="2" s="1"/>
  <c r="AH581" i="2"/>
  <c r="AJ581" i="2" s="1"/>
  <c r="AH577" i="2"/>
  <c r="AJ577" i="2" s="1"/>
  <c r="AH573" i="2"/>
  <c r="AJ573" i="2" s="1"/>
  <c r="AH569" i="2"/>
  <c r="AJ569" i="2" s="1"/>
  <c r="AH565" i="2"/>
  <c r="AJ565" i="2" s="1"/>
  <c r="AH561" i="2"/>
  <c r="AJ561" i="2" s="1"/>
  <c r="AH557" i="2"/>
  <c r="AJ557" i="2" s="1"/>
  <c r="AH553" i="2"/>
  <c r="AJ553" i="2" s="1"/>
  <c r="AH549" i="2"/>
  <c r="AJ549" i="2" s="1"/>
  <c r="AH545" i="2"/>
  <c r="AJ545" i="2" s="1"/>
  <c r="AH541" i="2"/>
  <c r="AJ541" i="2" s="1"/>
  <c r="AH537" i="2"/>
  <c r="AJ537" i="2" s="1"/>
  <c r="AH533" i="2"/>
  <c r="AJ533" i="2" s="1"/>
  <c r="AH529" i="2"/>
  <c r="AJ529" i="2" s="1"/>
  <c r="AH525" i="2"/>
  <c r="AJ525" i="2" s="1"/>
  <c r="AH521" i="2"/>
  <c r="AJ521" i="2" s="1"/>
  <c r="AH517" i="2"/>
  <c r="AJ517" i="2" s="1"/>
  <c r="AH774" i="2"/>
  <c r="AJ774" i="2" s="1"/>
  <c r="AH770" i="2"/>
  <c r="AJ770" i="2" s="1"/>
  <c r="AH742" i="2"/>
  <c r="AJ742" i="2" s="1"/>
  <c r="AH738" i="2"/>
  <c r="AJ738" i="2" s="1"/>
  <c r="AH710" i="2"/>
  <c r="AJ710" i="2" s="1"/>
  <c r="AH706" i="2"/>
  <c r="AJ706" i="2" s="1"/>
  <c r="AH678" i="2"/>
  <c r="AJ678" i="2" s="1"/>
  <c r="AH674" i="2"/>
  <c r="AJ674" i="2" s="1"/>
  <c r="AH646" i="2"/>
  <c r="AJ646" i="2" s="1"/>
  <c r="AH642" i="2"/>
  <c r="AJ642" i="2" s="1"/>
  <c r="AH614" i="2"/>
  <c r="AJ614" i="2" s="1"/>
  <c r="AH610" i="2"/>
  <c r="AJ610" i="2" s="1"/>
  <c r="AH582" i="2"/>
  <c r="AJ582" i="2" s="1"/>
  <c r="AH578" i="2"/>
  <c r="AJ578" i="2" s="1"/>
  <c r="AH550" i="2"/>
  <c r="AJ550" i="2" s="1"/>
  <c r="AH546" i="2"/>
  <c r="AJ546" i="2" s="1"/>
  <c r="AH518" i="2"/>
  <c r="AJ518" i="2" s="1"/>
  <c r="AH788" i="2"/>
  <c r="AJ788" i="2" s="1"/>
  <c r="AH784" i="2"/>
  <c r="AJ784" i="2" s="1"/>
  <c r="AH780" i="2"/>
  <c r="AJ780" i="2" s="1"/>
  <c r="AH776" i="2"/>
  <c r="AJ776" i="2" s="1"/>
  <c r="AH772" i="2"/>
  <c r="AJ772" i="2" s="1"/>
  <c r="AH768" i="2"/>
  <c r="AJ768" i="2" s="1"/>
  <c r="AH764" i="2"/>
  <c r="AJ764" i="2" s="1"/>
  <c r="AH760" i="2"/>
  <c r="AJ760" i="2" s="1"/>
  <c r="AH756" i="2"/>
  <c r="AJ756" i="2" s="1"/>
  <c r="AH752" i="2"/>
  <c r="AJ752" i="2" s="1"/>
  <c r="AH748" i="2"/>
  <c r="AJ748" i="2" s="1"/>
  <c r="AH791" i="2"/>
  <c r="AJ791" i="2" s="1"/>
  <c r="AH787" i="2"/>
  <c r="AJ787" i="2" s="1"/>
  <c r="AH783" i="2"/>
  <c r="AJ783" i="2" s="1"/>
  <c r="AH779" i="2"/>
  <c r="AJ779" i="2" s="1"/>
  <c r="AH775" i="2"/>
  <c r="AJ775" i="2" s="1"/>
  <c r="AH771" i="2"/>
  <c r="AJ771" i="2" s="1"/>
  <c r="AH767" i="2"/>
  <c r="AJ767" i="2" s="1"/>
  <c r="AH763" i="2"/>
  <c r="AJ763" i="2" s="1"/>
  <c r="AH759" i="2"/>
  <c r="AJ759" i="2" s="1"/>
  <c r="AH755" i="2"/>
  <c r="AJ755" i="2" s="1"/>
  <c r="AH751" i="2"/>
  <c r="AJ751" i="2" s="1"/>
  <c r="AH747" i="2"/>
  <c r="AJ747" i="2" s="1"/>
  <c r="AH743" i="2"/>
  <c r="AJ743" i="2" s="1"/>
  <c r="AH739" i="2"/>
  <c r="AJ739" i="2" s="1"/>
  <c r="AH735" i="2"/>
  <c r="AJ735" i="2" s="1"/>
  <c r="AH731" i="2"/>
  <c r="AJ731" i="2" s="1"/>
  <c r="AH727" i="2"/>
  <c r="AJ727" i="2" s="1"/>
  <c r="AH723" i="2"/>
  <c r="AJ723" i="2" s="1"/>
  <c r="AH719" i="2"/>
  <c r="AJ719" i="2" s="1"/>
  <c r="AH715" i="2"/>
  <c r="AJ715" i="2" s="1"/>
  <c r="AH711" i="2"/>
  <c r="AJ711" i="2" s="1"/>
  <c r="AH707" i="2"/>
  <c r="AJ707" i="2" s="1"/>
  <c r="AH703" i="2"/>
  <c r="AJ703" i="2" s="1"/>
  <c r="AH699" i="2"/>
  <c r="AJ699" i="2" s="1"/>
  <c r="AH695" i="2"/>
  <c r="AJ695" i="2" s="1"/>
  <c r="AH691" i="2"/>
  <c r="AJ691" i="2" s="1"/>
  <c r="AH687" i="2"/>
  <c r="AJ687" i="2" s="1"/>
  <c r="AH683" i="2"/>
  <c r="AJ683" i="2" s="1"/>
  <c r="AH679" i="2"/>
  <c r="AJ679" i="2" s="1"/>
  <c r="AH675" i="2"/>
  <c r="AJ675" i="2" s="1"/>
  <c r="AH671" i="2"/>
  <c r="AJ671" i="2" s="1"/>
  <c r="AH667" i="2"/>
  <c r="AJ667" i="2" s="1"/>
  <c r="AH663" i="2"/>
  <c r="AJ663" i="2" s="1"/>
  <c r="AH659" i="2"/>
  <c r="AJ659" i="2" s="1"/>
  <c r="AH655" i="2"/>
  <c r="AJ655" i="2" s="1"/>
  <c r="AH651" i="2"/>
  <c r="AJ651" i="2" s="1"/>
  <c r="AH647" i="2"/>
  <c r="AJ647" i="2" s="1"/>
  <c r="AH643" i="2"/>
  <c r="AJ643" i="2" s="1"/>
  <c r="AH639" i="2"/>
  <c r="AJ639" i="2" s="1"/>
  <c r="AH635" i="2"/>
  <c r="AJ635" i="2" s="1"/>
  <c r="AH631" i="2"/>
  <c r="AJ631" i="2" s="1"/>
  <c r="AH627" i="2"/>
  <c r="AJ627" i="2" s="1"/>
  <c r="AH623" i="2"/>
  <c r="AJ623" i="2" s="1"/>
  <c r="AH619" i="2"/>
  <c r="AJ619" i="2" s="1"/>
  <c r="AH615" i="2"/>
  <c r="AJ615" i="2" s="1"/>
  <c r="AH611" i="2"/>
  <c r="AJ611" i="2" s="1"/>
  <c r="AH607" i="2"/>
  <c r="AJ607" i="2" s="1"/>
  <c r="AH603" i="2"/>
  <c r="AJ603" i="2" s="1"/>
  <c r="AH599" i="2"/>
  <c r="AJ599" i="2" s="1"/>
  <c r="AH595" i="2"/>
  <c r="AJ595" i="2" s="1"/>
  <c r="AH591" i="2"/>
  <c r="AJ591" i="2" s="1"/>
  <c r="AH587" i="2"/>
  <c r="AJ587" i="2" s="1"/>
  <c r="AH583" i="2"/>
  <c r="AJ583" i="2" s="1"/>
  <c r="AH579" i="2"/>
  <c r="AJ579" i="2" s="1"/>
  <c r="AH575" i="2"/>
  <c r="AJ575" i="2" s="1"/>
  <c r="AH571" i="2"/>
  <c r="AJ571" i="2" s="1"/>
  <c r="AH567" i="2"/>
  <c r="AJ567" i="2" s="1"/>
  <c r="AH563" i="2"/>
  <c r="AJ563" i="2" s="1"/>
  <c r="AH559" i="2"/>
  <c r="AJ559" i="2" s="1"/>
  <c r="AH555" i="2"/>
  <c r="AJ555" i="2" s="1"/>
  <c r="AH551" i="2"/>
  <c r="AJ551" i="2" s="1"/>
  <c r="AH547" i="2"/>
  <c r="AJ547" i="2" s="1"/>
  <c r="AH543" i="2"/>
  <c r="AJ543" i="2" s="1"/>
  <c r="AH539" i="2"/>
  <c r="AJ539" i="2" s="1"/>
  <c r="AH535" i="2"/>
  <c r="AJ535" i="2" s="1"/>
  <c r="AH531" i="2"/>
  <c r="AJ531" i="2" s="1"/>
  <c r="AH527" i="2"/>
  <c r="AJ527" i="2" s="1"/>
  <c r="AH523" i="2"/>
  <c r="AJ523" i="2" s="1"/>
  <c r="AH519" i="2"/>
  <c r="AJ519" i="2" s="1"/>
  <c r="AH782" i="2"/>
  <c r="AJ782" i="2" s="1"/>
  <c r="AH778" i="2"/>
  <c r="AJ778" i="2" s="1"/>
  <c r="AH766" i="2"/>
  <c r="AJ766" i="2" s="1"/>
  <c r="AH762" i="2"/>
  <c r="AJ762" i="2" s="1"/>
  <c r="AH750" i="2"/>
  <c r="AJ750" i="2" s="1"/>
  <c r="AH746" i="2"/>
  <c r="AJ746" i="2" s="1"/>
  <c r="AH734" i="2"/>
  <c r="AJ734" i="2" s="1"/>
  <c r="AH730" i="2"/>
  <c r="AJ730" i="2" s="1"/>
  <c r="AH718" i="2"/>
  <c r="AJ718" i="2" s="1"/>
  <c r="AH714" i="2"/>
  <c r="AJ714" i="2" s="1"/>
  <c r="AH702" i="2"/>
  <c r="AJ702" i="2" s="1"/>
  <c r="AH698" i="2"/>
  <c r="AJ698" i="2" s="1"/>
  <c r="AH686" i="2"/>
  <c r="AJ686" i="2" s="1"/>
  <c r="AH682" i="2"/>
  <c r="AJ682" i="2" s="1"/>
  <c r="AH670" i="2"/>
  <c r="AJ670" i="2" s="1"/>
  <c r="AH666" i="2"/>
  <c r="AJ666" i="2" s="1"/>
  <c r="AH654" i="2"/>
  <c r="AJ654" i="2" s="1"/>
  <c r="AH650" i="2"/>
  <c r="AJ650" i="2" s="1"/>
  <c r="AH638" i="2"/>
  <c r="AJ638" i="2" s="1"/>
  <c r="AH634" i="2"/>
  <c r="AJ634" i="2" s="1"/>
  <c r="AH622" i="2"/>
  <c r="AJ622" i="2" s="1"/>
  <c r="AH618" i="2"/>
  <c r="AJ618" i="2" s="1"/>
  <c r="AH606" i="2"/>
  <c r="AJ606" i="2" s="1"/>
  <c r="AH602" i="2"/>
  <c r="AJ602" i="2" s="1"/>
  <c r="AH590" i="2"/>
  <c r="AJ590" i="2" s="1"/>
  <c r="AH586" i="2"/>
  <c r="AJ586" i="2" s="1"/>
  <c r="AH574" i="2"/>
  <c r="AJ574" i="2" s="1"/>
  <c r="AH570" i="2"/>
  <c r="AJ570" i="2" s="1"/>
  <c r="AH558" i="2"/>
  <c r="AJ558" i="2" s="1"/>
  <c r="AH554" i="2"/>
  <c r="AJ554" i="2" s="1"/>
  <c r="AH542" i="2"/>
  <c r="AJ542" i="2" s="1"/>
  <c r="AH538" i="2"/>
  <c r="AJ538" i="2" s="1"/>
  <c r="AH526" i="2"/>
  <c r="AJ526" i="2" s="1"/>
  <c r="AH522" i="2"/>
  <c r="AJ522" i="2" s="1"/>
  <c r="AH744" i="2"/>
  <c r="AJ744" i="2" s="1"/>
  <c r="AH740" i="2"/>
  <c r="AJ740" i="2" s="1"/>
  <c r="AH736" i="2"/>
  <c r="AJ736" i="2" s="1"/>
  <c r="AH732" i="2"/>
  <c r="AJ732" i="2" s="1"/>
  <c r="AH728" i="2"/>
  <c r="AJ728" i="2" s="1"/>
  <c r="AH724" i="2"/>
  <c r="AJ724" i="2" s="1"/>
  <c r="AH720" i="2"/>
  <c r="AJ720" i="2" s="1"/>
  <c r="AH716" i="2"/>
  <c r="AJ716" i="2" s="1"/>
  <c r="AH712" i="2"/>
  <c r="AJ712" i="2" s="1"/>
  <c r="AH708" i="2"/>
  <c r="AJ708" i="2" s="1"/>
  <c r="AH704" i="2"/>
  <c r="AJ704" i="2" s="1"/>
  <c r="AH700" i="2"/>
  <c r="AJ700" i="2" s="1"/>
  <c r="AH696" i="2"/>
  <c r="AJ696" i="2" s="1"/>
  <c r="AH692" i="2"/>
  <c r="AJ692" i="2" s="1"/>
  <c r="AH688" i="2"/>
  <c r="AJ688" i="2" s="1"/>
  <c r="AH684" i="2"/>
  <c r="AJ684" i="2" s="1"/>
  <c r="AH680" i="2"/>
  <c r="AJ680" i="2" s="1"/>
  <c r="AH676" i="2"/>
  <c r="AJ676" i="2" s="1"/>
  <c r="AH672" i="2"/>
  <c r="AJ672" i="2" s="1"/>
  <c r="AH668" i="2"/>
  <c r="AJ668" i="2" s="1"/>
  <c r="AH664" i="2"/>
  <c r="AJ664" i="2" s="1"/>
  <c r="AH660" i="2"/>
  <c r="AJ660" i="2" s="1"/>
  <c r="AH656" i="2"/>
  <c r="AJ656" i="2" s="1"/>
  <c r="AH652" i="2"/>
  <c r="AJ652" i="2" s="1"/>
  <c r="AH648" i="2"/>
  <c r="AJ648" i="2" s="1"/>
  <c r="AH644" i="2"/>
  <c r="AJ644" i="2" s="1"/>
  <c r="AH640" i="2"/>
  <c r="AJ640" i="2" s="1"/>
  <c r="AH636" i="2"/>
  <c r="AJ636" i="2" s="1"/>
  <c r="AH632" i="2"/>
  <c r="AJ632" i="2" s="1"/>
  <c r="AH628" i="2"/>
  <c r="AJ628" i="2" s="1"/>
  <c r="AH624" i="2"/>
  <c r="AJ624" i="2" s="1"/>
  <c r="AH620" i="2"/>
  <c r="AJ620" i="2" s="1"/>
  <c r="AH616" i="2"/>
  <c r="AJ616" i="2" s="1"/>
  <c r="AH612" i="2"/>
  <c r="AJ612" i="2" s="1"/>
  <c r="AH608" i="2"/>
  <c r="AJ608" i="2" s="1"/>
  <c r="AH604" i="2"/>
  <c r="AJ604" i="2" s="1"/>
  <c r="AH600" i="2"/>
  <c r="AJ600" i="2" s="1"/>
  <c r="AH596" i="2"/>
  <c r="AJ596" i="2" s="1"/>
  <c r="AH592" i="2"/>
  <c r="AJ592" i="2" s="1"/>
  <c r="AH588" i="2"/>
  <c r="AJ588" i="2" s="1"/>
  <c r="AH584" i="2"/>
  <c r="AJ584" i="2" s="1"/>
  <c r="AH580" i="2"/>
  <c r="AJ580" i="2" s="1"/>
  <c r="AH576" i="2"/>
  <c r="AJ576" i="2" s="1"/>
  <c r="AH572" i="2"/>
  <c r="AJ572" i="2" s="1"/>
  <c r="AH568" i="2"/>
  <c r="AJ568" i="2" s="1"/>
  <c r="AH564" i="2"/>
  <c r="AJ564" i="2" s="1"/>
  <c r="AH560" i="2"/>
  <c r="AJ560" i="2" s="1"/>
  <c r="AH556" i="2"/>
  <c r="AJ556" i="2" s="1"/>
  <c r="AH552" i="2"/>
  <c r="AJ552" i="2" s="1"/>
  <c r="AH548" i="2"/>
  <c r="AJ548" i="2" s="1"/>
  <c r="AH544" i="2"/>
  <c r="AJ544" i="2" s="1"/>
  <c r="AH540" i="2"/>
  <c r="AJ540" i="2" s="1"/>
  <c r="AH536" i="2"/>
  <c r="AJ536" i="2" s="1"/>
  <c r="AH532" i="2"/>
  <c r="AJ532" i="2" s="1"/>
  <c r="AH528" i="2"/>
  <c r="AJ528" i="2" s="1"/>
  <c r="AH524" i="2"/>
  <c r="AJ524" i="2" s="1"/>
  <c r="AH520" i="2"/>
  <c r="AJ520" i="2" s="1"/>
  <c r="AB794" i="2"/>
  <c r="AB480" i="2"/>
  <c r="AB477" i="2"/>
  <c r="AG483" i="2"/>
  <c r="AF483" i="2"/>
  <c r="AE483" i="2"/>
  <c r="AD483" i="2"/>
  <c r="AC483" i="2"/>
  <c r="AA483" i="2"/>
  <c r="Z483" i="2"/>
  <c r="Y483" i="2"/>
  <c r="X483" i="2"/>
  <c r="AG479" i="2"/>
  <c r="AF479" i="2"/>
  <c r="AE479" i="2"/>
  <c r="AD479" i="2"/>
  <c r="AC479" i="2"/>
  <c r="AA479" i="2"/>
  <c r="Z479" i="2"/>
  <c r="Y479" i="2"/>
  <c r="X479" i="2"/>
  <c r="AG476" i="2"/>
  <c r="AF476" i="2"/>
  <c r="AF477" i="2" s="1"/>
  <c r="AE476" i="2"/>
  <c r="AE477" i="2" s="1"/>
  <c r="AD476" i="2"/>
  <c r="AC476" i="2"/>
  <c r="AA476" i="2"/>
  <c r="Z476" i="2"/>
  <c r="Y476" i="2"/>
  <c r="X476" i="2"/>
  <c r="W794" i="2"/>
  <c r="W797" i="2" s="1"/>
  <c r="V794" i="2"/>
  <c r="U794" i="2"/>
  <c r="T794" i="2"/>
  <c r="S794" i="2"/>
  <c r="R794" i="2"/>
  <c r="Q794" i="2"/>
  <c r="P794" i="2"/>
  <c r="O794" i="2"/>
  <c r="N794" i="2"/>
  <c r="M794" i="2"/>
  <c r="L794" i="2"/>
  <c r="K794" i="2"/>
  <c r="J794" i="2"/>
  <c r="G794" i="2"/>
  <c r="V480" i="2"/>
  <c r="U480" i="2"/>
  <c r="T480" i="2"/>
  <c r="S480" i="2"/>
  <c r="Q480" i="2"/>
  <c r="P480" i="2"/>
  <c r="O480" i="2"/>
  <c r="N480" i="2"/>
  <c r="M480" i="2"/>
  <c r="L480" i="2"/>
  <c r="K480" i="2"/>
  <c r="J480" i="2"/>
  <c r="H480" i="2"/>
  <c r="G480" i="2"/>
  <c r="V477" i="2"/>
  <c r="U477" i="2"/>
  <c r="T477" i="2"/>
  <c r="S477" i="2"/>
  <c r="R477" i="2"/>
  <c r="Q477" i="2"/>
  <c r="P477" i="2"/>
  <c r="O477" i="2"/>
  <c r="N477" i="2"/>
  <c r="M477" i="2"/>
  <c r="L477" i="2"/>
  <c r="K477" i="2"/>
  <c r="J477" i="2"/>
  <c r="H477" i="2"/>
  <c r="G477" i="2"/>
  <c r="AF15" i="2"/>
  <c r="AE15" i="2"/>
  <c r="AD15" i="2"/>
  <c r="AC15" i="2"/>
  <c r="AA15" i="2"/>
  <c r="Z15" i="2"/>
  <c r="Y15" i="2"/>
  <c r="X15" i="2"/>
  <c r="AB473" i="2"/>
  <c r="V473" i="2"/>
  <c r="U473" i="2"/>
  <c r="T473" i="2"/>
  <c r="S473" i="2"/>
  <c r="R473" i="2"/>
  <c r="Q473" i="2"/>
  <c r="P473" i="2"/>
  <c r="O473" i="2"/>
  <c r="M473" i="2"/>
  <c r="L473" i="2"/>
  <c r="J473" i="2"/>
  <c r="G473" i="2"/>
  <c r="H797" i="2" l="1"/>
  <c r="O797" i="2"/>
  <c r="S797" i="2"/>
  <c r="AB797" i="2"/>
  <c r="AB799" i="2" s="1"/>
  <c r="K797" i="2"/>
  <c r="L797" i="2"/>
  <c r="P797" i="2"/>
  <c r="T797" i="2"/>
  <c r="G797" i="2"/>
  <c r="M797" i="2"/>
  <c r="Q797" i="2"/>
  <c r="U797" i="2"/>
  <c r="J797" i="2"/>
  <c r="N797" i="2"/>
  <c r="R797" i="2"/>
  <c r="V797" i="2"/>
  <c r="Z480" i="2"/>
  <c r="AE480" i="2"/>
  <c r="AD480" i="2"/>
  <c r="Z794" i="2"/>
  <c r="AE794" i="2"/>
  <c r="AC794" i="2"/>
  <c r="AG794" i="2"/>
  <c r="AA477" i="2"/>
  <c r="AH15" i="2"/>
  <c r="AJ15" i="2" s="1"/>
  <c r="AJ473" i="2" s="1"/>
  <c r="AC477" i="2"/>
  <c r="AF480" i="2"/>
  <c r="AA794" i="2"/>
  <c r="AD477" i="2"/>
  <c r="AC480" i="2"/>
  <c r="AG480" i="2"/>
  <c r="AG477" i="2"/>
  <c r="AA480" i="2"/>
  <c r="AF794" i="2"/>
  <c r="AA473" i="2"/>
  <c r="AF473" i="2"/>
  <c r="AD473" i="2"/>
  <c r="Z477" i="2"/>
  <c r="AD794" i="2"/>
  <c r="Y794" i="2"/>
  <c r="Y473" i="2"/>
  <c r="AE473" i="2"/>
  <c r="AH476" i="2"/>
  <c r="AJ476" i="2" s="1"/>
  <c r="AH483" i="2"/>
  <c r="AJ483" i="2" s="1"/>
  <c r="AJ794" i="2" s="1"/>
  <c r="Y477" i="2"/>
  <c r="Z473" i="2"/>
  <c r="AC473" i="2"/>
  <c r="AG473" i="2"/>
  <c r="AH479" i="2"/>
  <c r="AJ479" i="2" s="1"/>
  <c r="Y480" i="2"/>
  <c r="X473" i="2"/>
  <c r="AE797" i="2" l="1"/>
  <c r="AE799" i="2" s="1"/>
  <c r="AC797" i="2"/>
  <c r="AC799" i="2" s="1"/>
  <c r="AF797" i="2"/>
  <c r="AF799" i="2" s="1"/>
  <c r="Y797" i="2"/>
  <c r="Y799" i="2" s="1"/>
  <c r="AD797" i="2"/>
  <c r="AD799" i="2" s="1"/>
  <c r="AG797" i="2"/>
  <c r="AG799" i="2" s="1"/>
  <c r="AA797" i="2"/>
  <c r="AA799" i="2" s="1"/>
  <c r="Z797" i="2"/>
  <c r="Z799" i="2" s="1"/>
  <c r="AH480" i="2"/>
  <c r="AJ480" i="2" s="1"/>
  <c r="AH477" i="2"/>
  <c r="AJ477" i="2" s="1"/>
  <c r="AJ797" i="2" s="1"/>
  <c r="AH794" i="2"/>
  <c r="AH473" i="2"/>
  <c r="F473" i="2"/>
  <c r="AJ799" i="2" l="1"/>
  <c r="AH805" i="2"/>
  <c r="AH797" i="2"/>
  <c r="AH799" i="2" s="1"/>
  <c r="F480" i="2"/>
  <c r="F477" i="2" l="1"/>
  <c r="F794" i="2" l="1"/>
  <c r="F797" i="2" s="1"/>
  <c r="M802" i="2" l="1"/>
  <c r="X794" i="2"/>
  <c r="X477" i="2"/>
  <c r="X480" i="2" l="1"/>
  <c r="X797" i="2" s="1"/>
</calcChain>
</file>

<file path=xl/sharedStrings.xml><?xml version="1.0" encoding="utf-8"?>
<sst xmlns="http://schemas.openxmlformats.org/spreadsheetml/2006/main" count="1643" uniqueCount="850">
  <si>
    <t>UNIDAD TÉCNICA DE FISCALIZACIÓN</t>
  </si>
  <si>
    <t>DIRECCIÓN DE AUDITORÍA DE PARTIDOS POLÍTICOS,  AGRUPACIONES POLÍTICAS Y OTROS</t>
  </si>
  <si>
    <t>CONS.</t>
  </si>
  <si>
    <t xml:space="preserve">COMITÉ  </t>
  </si>
  <si>
    <t>(A)</t>
  </si>
  <si>
    <t>(B)</t>
  </si>
  <si>
    <t>(C)</t>
  </si>
  <si>
    <t>(D)</t>
  </si>
  <si>
    <t>(E)</t>
  </si>
  <si>
    <t>(F)</t>
  </si>
  <si>
    <t>2-1-01-00-0000</t>
  </si>
  <si>
    <t>PROVEEDORES</t>
  </si>
  <si>
    <t>Comité Ejecutivo Nacional</t>
  </si>
  <si>
    <t>CUENTAS POR PAGAR:</t>
  </si>
  <si>
    <t>DOCUMENTOS POR PAGAR</t>
  </si>
  <si>
    <t>SUELDOS POR PAGAR</t>
  </si>
  <si>
    <t>ACREEDORES DIVERSOS</t>
  </si>
  <si>
    <t>2-1-02-03-0000</t>
  </si>
  <si>
    <t>(L)</t>
  </si>
  <si>
    <t>(M)</t>
  </si>
  <si>
    <t>21-02-00-0000</t>
  </si>
  <si>
    <t>2-1-02-02-0000</t>
  </si>
  <si>
    <t>NÚM. DE CUENTA</t>
  </si>
  <si>
    <t>NOMBRE DE LA CUENTA O SUBCUENTA</t>
  </si>
  <si>
    <t>INFORME ANUAL 2018</t>
  </si>
  <si>
    <t>INTEGRACIÓN DE PASIVOS Y CUENTAS POR PAGAR AL 31 DE DICIEMBRE DE 2018</t>
  </si>
  <si>
    <t>SALDO INICIAL AL 1-1-18</t>
  </si>
  <si>
    <t xml:space="preserve">DE  SALDOS NO SANCIONADO EN EJERCICIOS ANTERIORES DEL:                         </t>
  </si>
  <si>
    <t>2014</t>
  </si>
  <si>
    <t>2015</t>
  </si>
  <si>
    <t>2016</t>
  </si>
  <si>
    <t>2017</t>
  </si>
  <si>
    <t xml:space="preserve">DE SALDOS SANCIONADOS EN EJERCICIOS ANTERIORES DEL:            </t>
  </si>
  <si>
    <t>(G)</t>
  </si>
  <si>
    <t>(H)</t>
  </si>
  <si>
    <t>OBLIGACIONES GENERADOS EN EL EJERCICIO 2018</t>
  </si>
  <si>
    <t>( I)</t>
  </si>
  <si>
    <t>PAGOS REALIZADOS EN EL EJERCICIO 2018</t>
  </si>
  <si>
    <t xml:space="preserve">DE  SALDOS NO SANCIONADO EN EJERCICIOS ANTERIORES DEL: </t>
  </si>
  <si>
    <t>(J)</t>
  </si>
  <si>
    <t>(K)</t>
  </si>
  <si>
    <t xml:space="preserve">DE SALDOS SANCIONADOS EN EJERCICIOS ANTERIORES DEL:     </t>
  </si>
  <si>
    <t>( N )</t>
  </si>
  <si>
    <t>( Ñ )</t>
  </si>
  <si>
    <t>( O )</t>
  </si>
  <si>
    <t>( P )</t>
  </si>
  <si>
    <t>DE OBLIGACIONES  DEL 2018</t>
  </si>
  <si>
    <t>( Q)</t>
  </si>
  <si>
    <t>SALDOS PENDIENTES DE PAGO O DE LIQUIDAR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</si>
  <si>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</si>
  <si>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</si>
  <si>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</si>
  <si>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</si>
  <si>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</si>
  <si>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</si>
  <si>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>SALDOS CON ANTIGÜEDAD MAYOR A UN AÑO PENDIENTES DE PAGO QUE NO HAN SIDO SANCIONADOS</t>
  </si>
  <si>
    <t>SALDOS CON ANTIGÜEDAD MAYOR A UN AÑO Y QUE YA FUERON SANCIONADOS EN EJERCICIOS ANTERIORES DEL:</t>
  </si>
  <si>
    <t>W= (E-N)</t>
  </si>
  <si>
    <t>X= (F-Ñ)</t>
  </si>
  <si>
    <t>Y= (G-O)</t>
  </si>
  <si>
    <t>Z= (H-P)</t>
  </si>
  <si>
    <t>SALDOS CON ANTIGÜEDAD MENOR A UN AÑO</t>
  </si>
  <si>
    <t>AA= (I-Q)</t>
  </si>
  <si>
    <t>SALDO FINAL AL
 31-12-18</t>
  </si>
  <si>
    <t>AB=(R+S+T+U+V+W+X+Y+Z+AA)</t>
  </si>
  <si>
    <t>Comprobación:</t>
  </si>
  <si>
    <t>Saldos de la balanza de comprobación del sujeto obligado al 31-12-18</t>
  </si>
  <si>
    <t>Diferencia</t>
  </si>
  <si>
    <t>Subtotal</t>
  </si>
  <si>
    <t>Suma total del pasivo</t>
  </si>
  <si>
    <t>Saldos de la balanza de comprobación del sujeto obligado al 31-12-17</t>
  </si>
  <si>
    <t>25COMISION FEDERAL DE ELECTRICIDAD</t>
  </si>
  <si>
    <t>31SEGUROS EL POTOSI, SA</t>
  </si>
  <si>
    <t>72TELEFONIA POR CABLE, S.A. DE C.V.</t>
  </si>
  <si>
    <t>115COMISION FEDERAL DE ELECTRICIDAD</t>
  </si>
  <si>
    <t>138NUEVA WAL MART DE MEXICO S DE RL DE CV</t>
  </si>
  <si>
    <t>144SERVICIOS GASTRONOMICOS Y DE BARES TIJUANA SA DE CV</t>
  </si>
  <si>
    <t>156ROBERTO RAMIREZ LOPEZ</t>
  </si>
  <si>
    <t>167RESTAURANTES TOKS SA DE CV</t>
  </si>
  <si>
    <t>173MA DEL ROCIO CERDA RAMIREZ</t>
  </si>
  <si>
    <t>174MARIA GUADALUPE RAMIREZ LOPEZ</t>
  </si>
  <si>
    <t>184SERVICIOS INTEGRALES EN ACCION SA DE CV</t>
  </si>
  <si>
    <t>187OPERADORA ALRO SA DE CV</t>
  </si>
  <si>
    <t>188ERNESTO AGUILAR ARIAS</t>
  </si>
  <si>
    <t>189STAR TAPATIA SA DE CV</t>
  </si>
  <si>
    <t>206ENRIQUE GUTIERREZ LAMAS</t>
  </si>
  <si>
    <t>212CLUB DE INDUSTRIALES DE JALISCO AC</t>
  </si>
  <si>
    <t>214CONSORCIO INTERAMERICANO DE COMUNICACION SA DE CV</t>
  </si>
  <si>
    <t>238OSVALDO RODRIGUEZ GONZALEZ</t>
  </si>
  <si>
    <t>240TRANSPORTACION TERRESTRE NUEVA IMAGEN AC</t>
  </si>
  <si>
    <t>250HOME DEPOT MEXICO S DE RL DE CV</t>
  </si>
  <si>
    <t>251FLOR IDALIA ORNELAS SANTANA</t>
  </si>
  <si>
    <t>253TRAMO CARRETERO GUADALAJARA-COLIMA</t>
  </si>
  <si>
    <t>256CUARTO DE KILO S DE RL DE CV</t>
  </si>
  <si>
    <t>264CARLOS ALBERTO ORTIZ PANTOJA</t>
  </si>
  <si>
    <t>267GASOLINERA MARTIN SA DE CV</t>
  </si>
  <si>
    <t xml:space="preserve">273AT&amp;TCOMUNICACIONES DIGITALES S DE RL DE CV </t>
  </si>
  <si>
    <t>276CONCESIONARIA AUTOPISTA GUADAJARA TEPIC SA DE CV</t>
  </si>
  <si>
    <t>277CORPORATIVO DAYDR SA DE CV</t>
  </si>
  <si>
    <t>280CFC CONCESIONES SA DE CV</t>
  </si>
  <si>
    <t>289SISTEMA INTERMUNICIPAL DE LOS SERVICIOS DE AGUA POTABLE Y ALCANTARILLADO</t>
  </si>
  <si>
    <t>293MARIA CRISTINA HERNANDEZ VALDIVIA</t>
  </si>
  <si>
    <t>299PATRICIA OBREGON SANCHEZ</t>
  </si>
  <si>
    <t>309INOCENCIO SEGURA GONZALEZ</t>
  </si>
  <si>
    <t>312NETWORK INFORMATION CENTER MEXICO SC</t>
  </si>
  <si>
    <t>314GASOLINERA ALEMANIA SA DE CV</t>
  </si>
  <si>
    <t>319ELECTRO ILUMINACION TAPATIA SA DE CV</t>
  </si>
  <si>
    <t>324GRUPO 2171 SA DE CV</t>
  </si>
  <si>
    <t>327TRENOGAS SA DE CV</t>
  </si>
  <si>
    <t>333MARIBEL PRECIADO BRAMBILA</t>
  </si>
  <si>
    <t>334TRAMO CARRETERO ATLACOMULCO-MARAVATIO 361</t>
  </si>
  <si>
    <t>342JORGE DANIEL FIGUEROA GARIBAY</t>
  </si>
  <si>
    <t>346ADMINISTRADORA DE HOTELES GRT SA DE CV</t>
  </si>
  <si>
    <t>351LA LUJAN S DE RL DE CV</t>
  </si>
  <si>
    <t>358MIGUEL ANGEL PATIÑO BALLESTEROS</t>
  </si>
  <si>
    <t>360SEAPAL VALLARTA</t>
  </si>
  <si>
    <t>369AEROVIAS DE MEXICO SA DE CV</t>
  </si>
  <si>
    <t>388MAPFRE MEXICO, S.A.</t>
  </si>
  <si>
    <t>389MARTHA PATRICIA GUTIERREZ RIZO</t>
  </si>
  <si>
    <t>397CERBANDO GONZALEZ RAMOS</t>
  </si>
  <si>
    <t>399HOSPITALIDAD LATINA SA DE CV</t>
  </si>
  <si>
    <t>401AUTONOVA SA DE CV</t>
  </si>
  <si>
    <t>404SANBORN HERMANOS SA</t>
  </si>
  <si>
    <t>417ENLACE TPE SA DE CV</t>
  </si>
  <si>
    <t>418RED DE CARRETERAS DE OCCIDENTE SAB DE CV</t>
  </si>
  <si>
    <t>420SECRETARIA DE FINANZAS</t>
  </si>
  <si>
    <t>422JAVIER MERCADO MEJIA</t>
  </si>
  <si>
    <t>423PRICE RES SAPI DE CV</t>
  </si>
  <si>
    <t>427COMBU-EXPRESS SA DE CV</t>
  </si>
  <si>
    <t>432UNION EDITORIALISTA SA DE CV</t>
  </si>
  <si>
    <t>441CAFE SIRENA S DE RL DE CV</t>
  </si>
  <si>
    <t>448SERVICIOS E INMUEBLES TURISTICOS S DE RL DE CV</t>
  </si>
  <si>
    <t>450LA ESTANCIA GAUCHA SA DE CV</t>
  </si>
  <si>
    <t>451GLENDA MARGARITA CERVANTES ACEVES</t>
  </si>
  <si>
    <t>452INSTITUTO MEXICANO DEL SEGURO SOCIAL</t>
  </si>
  <si>
    <t>455DIEGO ALBERTO MENDEZ HERNANDEZ</t>
  </si>
  <si>
    <t>461GERARDO JAVIER ESTRADA OCAMPO</t>
  </si>
  <si>
    <t>471INDUSTRIAS RECIZAP SA DE CV</t>
  </si>
  <si>
    <t>473OPERADORA DE FRANQUICIAS ALSEA SAPI DE CV</t>
  </si>
  <si>
    <t>475IMPRESIONES H SA DE CV</t>
  </si>
  <si>
    <t>479GRUPO ALDARAMIZ SA DE CV</t>
  </si>
  <si>
    <t>481OFFICE DEPOT DE MEXICO SA DE CV</t>
  </si>
  <si>
    <t>482SERVICIO AUTOPISTA SA DE CV</t>
  </si>
  <si>
    <t>485FARMACIA GUADALAJARA SA DE CV</t>
  </si>
  <si>
    <t>488MI GUTA SA DE CV</t>
  </si>
  <si>
    <t>491PREMIUM RESTAURANT BRANDS S DE RL DE CV</t>
  </si>
  <si>
    <t>508JAVIER RAMIREZ HERNANDEZ</t>
  </si>
  <si>
    <t>509GRUPO DAHIVON SC</t>
  </si>
  <si>
    <t>511MARDAAH COMMERCIAL GROUP SA DE CV</t>
  </si>
  <si>
    <t>514DHL EXPRESS MEXICO SA DE CV</t>
  </si>
  <si>
    <t>518LUIS FABIAN GODINEZ GARCIA</t>
  </si>
  <si>
    <t>547HOTEL JENA SA DE CV</t>
  </si>
  <si>
    <t>583PROMOTORA Y ADMINISTRADORA DE CARRETERAS SA DE CV</t>
  </si>
  <si>
    <t>594ALIMENTOS RAPIDOS DE OCCIDENTE S DE RL DE CV</t>
  </si>
  <si>
    <t>607EDGAR OSWALDO DEL TORO SANCHEZ</t>
  </si>
  <si>
    <t>610GASOLINEROS MEXICANOS SA DE CV</t>
  </si>
  <si>
    <t>612RESTAURANTE EL PARGO DEL PACIFICO SA DE CV</t>
  </si>
  <si>
    <t>614ABC AEROLINEAS SA DE CV</t>
  </si>
  <si>
    <t>618CEGA PROMOCION CORPORATIVA SA DE CV</t>
  </si>
  <si>
    <t>626GRUPO LOGISTICO MEREL SA DE CV</t>
  </si>
  <si>
    <t>647MARISCOS SOTOS SA DE CV</t>
  </si>
  <si>
    <t>650CIA PERIODISTICA DEL SOL DE GUADALAJARA SA DE CV</t>
  </si>
  <si>
    <t>651CESAR VAZQUEZ MARTIN</t>
  </si>
  <si>
    <t>652SALVADOR OROZCO BECERRA</t>
  </si>
  <si>
    <t>661RUBEN GERARDO MORAN BARAJAS</t>
  </si>
  <si>
    <t>663RADIOMOVIL DIPSA SA DE CV</t>
  </si>
  <si>
    <t>678TIENDAS SORIANA SA DE CV</t>
  </si>
  <si>
    <t>679OPERADORA OMX SA DE CV</t>
  </si>
  <si>
    <t>680DAVID ALEJANDRO RODRIGUEZ HERNANDEZ</t>
  </si>
  <si>
    <t>689DESCUENTOS E IMAGEN PUBLICITARIA SA DE CV</t>
  </si>
  <si>
    <t>694SERVICIOS GASOLINEROS DE MEXICO SA DE CV</t>
  </si>
  <si>
    <t>696PRESTADORA DE SERVICIOS PROFESIONALES E INTEGRALES</t>
  </si>
  <si>
    <t>697IMPULSOMEGA SA DE CV</t>
  </si>
  <si>
    <t>702SERVICIO CASTILLO SA DE CV</t>
  </si>
  <si>
    <t>734RESTAURANT PIERROT SA DE CV</t>
  </si>
  <si>
    <t>760OMNIBUS DE MEXICO SA DE CV</t>
  </si>
  <si>
    <t>770ARTURO SOTO SALINAS</t>
  </si>
  <si>
    <t>799OPERADORA DE NEGOCIOS PR SDE RL DE CV</t>
  </si>
  <si>
    <t xml:space="preserve">801SERVICIOS Y APOYO A NEGOCIOS CCE S C </t>
  </si>
  <si>
    <t>811ABARROTERA DEL DUERO, S.A. DE C.V.</t>
  </si>
  <si>
    <t>816SUEHIRO DE MEXICO S A DE CV.</t>
  </si>
  <si>
    <t xml:space="preserve">825SERVICIO MINERVA DE GUADALAJARA SA DE C V </t>
  </si>
  <si>
    <t>827CADENA COMERCIAL OXXO SA DE CV</t>
  </si>
  <si>
    <t>832JAIME ADAME R</t>
  </si>
  <si>
    <t>891ABASTECEDORA LUMEN SA DE CV</t>
  </si>
  <si>
    <t>896TONY TIENDAS S.A. DE C.V.</t>
  </si>
  <si>
    <t>963CONCESIONARIA VUELA CIA DE AVIACION SAPI SA DE CV</t>
  </si>
  <si>
    <t xml:space="preserve">974GRUPO INV ENTRETENIMIENTO S A  DE C V </t>
  </si>
  <si>
    <t>981ANDRES AVELINO GARCIA MARRON</t>
  </si>
  <si>
    <t>986MYRIAM RUTH NAVARRO CASTRO</t>
  </si>
  <si>
    <t>1006QUALITAS COMPANIA DE SEGUROS, S.A. DE C.V.</t>
  </si>
  <si>
    <t xml:space="preserve">1081PLASTICOS RODOLFO MOJARRO S A  DE C V </t>
  </si>
  <si>
    <t xml:space="preserve">1098API GLOBAL  SA DE C V </t>
  </si>
  <si>
    <t>1170PAGINA TRES SA DE CV</t>
  </si>
  <si>
    <t xml:space="preserve">1272ENERGETICOS PLUS SA DE CV </t>
  </si>
  <si>
    <t>1279LUIS ANTONIO YEPEZ GUTIERREZ</t>
  </si>
  <si>
    <t xml:space="preserve">1282PINTASUR SA DE C V </t>
  </si>
  <si>
    <t>1310FONDO NACIONAL DE INFRAESTRUCTURA</t>
  </si>
  <si>
    <t>1323GENERADORA DE CONCEPTOS SA DE CV</t>
  </si>
  <si>
    <t>1331COMERCIAL CITY FRESKO S DE RL DE CV</t>
  </si>
  <si>
    <t>1352ARTURO MARQUEZ DELGADO</t>
  </si>
  <si>
    <t xml:space="preserve">1355TECNOLOGIA DIGITAL EN TELECOMUNICACIONES SA  DE C V </t>
  </si>
  <si>
    <t>1499JOSE LUIS MARTIN HERNANDEZ</t>
  </si>
  <si>
    <t>1502GRUPO FERRETERIA CALZADA S.A. DE C.V.</t>
  </si>
  <si>
    <t>1503EDICIONES DEL NORTE SA DE CV</t>
  </si>
  <si>
    <t>1513AUTOTRANSPORTACIONES AEROPUERTO SA DE CV</t>
  </si>
  <si>
    <t>1515SANDRA CARRILLO CASTRO</t>
  </si>
  <si>
    <t>1520GERARDO ULISES VELAZQUEZ GAONA</t>
  </si>
  <si>
    <t>1529SAN JOSE ELECTRONICOS SA DE CV</t>
  </si>
  <si>
    <t>1539AEROVIAS DE MEXICO, S.A. DE C.V.</t>
  </si>
  <si>
    <t>1562ESTAFETA MEXICANA SA DE CV</t>
  </si>
  <si>
    <t xml:space="preserve">1631COMERCIALIZADORA RESTER S A DE C V </t>
  </si>
  <si>
    <t>1638AUTOZONE DE MEXICO S DE RL DE CV</t>
  </si>
  <si>
    <t>1805AXA SEGUROS,S.A DE C.V</t>
  </si>
  <si>
    <t>1836JALGURU S.A. DE C.V.</t>
  </si>
  <si>
    <t>1838JUAN BERNARDO DELGADILLO FLORES</t>
  </si>
  <si>
    <t>1881PROMOTORA DE ACTIVIDADES DEPORTIVAS PAC, S.A. DE C.V.</t>
  </si>
  <si>
    <t>2082EXCELENCIA MOTORS, S.A. DE C.V.</t>
  </si>
  <si>
    <t>2175QUALITAS COMPAÑIA DE SEGUROS S. A. DE C. V.</t>
  </si>
  <si>
    <t xml:space="preserve">2405EDCO TURISMO, S A DE C V </t>
  </si>
  <si>
    <t>2414DYSP GRUPO COMERCIAL S A DE C V</t>
  </si>
  <si>
    <t>2416DAVID ULISES GALAZ VAZQUEZ</t>
  </si>
  <si>
    <t>2498JESUS ALBERTO PEREZ ARIAS</t>
  </si>
  <si>
    <t>2505GRUPO POSADAS, S.A.B. DE C.V.</t>
  </si>
  <si>
    <t>2534CANCELADO</t>
  </si>
  <si>
    <t>2646CDM TECH STORE S.A. DE C.V.</t>
  </si>
  <si>
    <t>2715SEGUROS AFIRME SA DE CV</t>
  </si>
  <si>
    <t>2731ANTONIO GODOY SANCHEZ</t>
  </si>
  <si>
    <t>2769ALMA ELENA ESPINOZA SORIA</t>
  </si>
  <si>
    <t>2774VICTOR MANUEL RAMIREZ GUTIERREZ</t>
  </si>
  <si>
    <t>2844AUTOBUSES ESTRELLA BLANCA SA DE CV</t>
  </si>
  <si>
    <t>2870SERGIO MACLOVIO VALDEZ LOERA</t>
  </si>
  <si>
    <t>3012MARCELA GUTIERREZ ARAMBULA</t>
  </si>
  <si>
    <t>3069CARLOS ACEVEDO CADENA</t>
  </si>
  <si>
    <t>3367TOTAL PLAY TELECOMUNICACIONES, S.A. DE C.V.</t>
  </si>
  <si>
    <t>3379MUIRTUAL NATION S.A. DE C.V.</t>
  </si>
  <si>
    <t>3418HOTELES AM S.A. DE C.V.</t>
  </si>
  <si>
    <t>3421SOPORTE INTEGRAL EMPRESARIAL INDCOM SAPI DE CV</t>
  </si>
  <si>
    <t>3432ELECTROPURA S DE RL DE CV</t>
  </si>
  <si>
    <t>34402SERV DE MEXICO SA. DE CV</t>
  </si>
  <si>
    <t>3444CINESCOPIO FILMS S DE RL DE CV</t>
  </si>
  <si>
    <t>3448GEODISEÑO Y CONSTRUCCIONES GEDICO SA DE CV</t>
  </si>
  <si>
    <t>3479RAYMUNDO GUTIERREZ HERNANDEZ</t>
  </si>
  <si>
    <t>3491CAMINOS Y PUENTES FED DE INGRE Y SERVIC CONEXOS</t>
  </si>
  <si>
    <t>3514PROCESOS CUCA S DE RL DE CV</t>
  </si>
  <si>
    <t>3695VAGO TURISTICO SA DE CV</t>
  </si>
  <si>
    <t>3733CONSORCIO UREBIA SA DE CV</t>
  </si>
  <si>
    <t>4207TIENDAS CHEDRAUI SA DE CV</t>
  </si>
  <si>
    <t>4223CFE SUMINISTRADOR DE SERVICIOS BASICOS</t>
  </si>
  <si>
    <t>4265SICRE YEPIZ CELAYA Y ASOCIADOS S.C.</t>
  </si>
  <si>
    <t>4393ARNULFO ANDRES VILLASEÑOR RAMOS</t>
  </si>
  <si>
    <t>4489DIGITAL SOLUTIONS AMERICAS S DE RL DE CV</t>
  </si>
  <si>
    <t>4558JUAN GERMAN HERNANDEZ ALMENDARIZ</t>
  </si>
  <si>
    <t>4579CLASS TOURS ORGANIZACION DE VIAJES, S. A. DE C. V.</t>
  </si>
  <si>
    <t>4585MANUEL LOPEZ TOVAR</t>
  </si>
  <si>
    <t>4622LUZ ARMIDA ACEVES ESTRELLA</t>
  </si>
  <si>
    <t>4667FERNANDO ENRIQUE CONTRERAS ALARCON</t>
  </si>
  <si>
    <t>4669ALCENTRO ALIMENTOS SA DE CV</t>
  </si>
  <si>
    <t>4697AXIOBRAS S.A. DE C.V.</t>
  </si>
  <si>
    <t>4716OPERADORA DE ALIMENTOS DURANGO SAPI DE SV</t>
  </si>
  <si>
    <t>4751PROMOTORA TURISTICA MEXICANA S.A. DE C.V.</t>
  </si>
  <si>
    <t>4755INNOVADORES DE LA DIVERSION S.A. DE C.V.</t>
  </si>
  <si>
    <t>4984VALES FUSION, S. A DE C. V.</t>
  </si>
  <si>
    <t>4985CARLOS BALLINA ESCARTIN E HIJOS , S. A. DE C. V.</t>
  </si>
  <si>
    <t>4986FID 1967 TRAMO CARRETERO TOLUCA-ATLACOMULCO</t>
  </si>
  <si>
    <t>4998WINGU NETWORKS SA DE CV</t>
  </si>
  <si>
    <t>5015SERVICIO PORTOMARIN SA DE CV</t>
  </si>
  <si>
    <t>5040JONATHAN MARCO BALANZARIO ACEVO</t>
  </si>
  <si>
    <t>5049SERVICIOS MABEL, S. A. DE. C. V.</t>
  </si>
  <si>
    <t>5068MARIA VICTORIA RAMIREZ VALADEZ</t>
  </si>
  <si>
    <t>5069JORGE ALBERTO CASTILLO PEÑA</t>
  </si>
  <si>
    <t>5070MARIA SANCHEZ LARA</t>
  </si>
  <si>
    <t>5086DOLCE VITA SA DE CV</t>
  </si>
  <si>
    <t>5120GASOLINERA GUADALAJARA SA DE CV</t>
  </si>
  <si>
    <t>5140J JESUS GOMEZ GONZALEZ</t>
  </si>
  <si>
    <t>5255PAULO CESAR FERNANDEZ ROJAS</t>
  </si>
  <si>
    <t>5276YELLOW CAB DEL NUEVO AICM, AC</t>
  </si>
  <si>
    <t>5285TALLER DE ESPRESSO S.A. DE C.V.</t>
  </si>
  <si>
    <t>5289LILIA SARRELANGUE FLORES</t>
  </si>
  <si>
    <t>5297KARGARI SA DE CV</t>
  </si>
  <si>
    <t>5300PC DE LOS ALTOS S. DE R.L. DE C.V.</t>
  </si>
  <si>
    <t>5353OPERADORA DE FERIAS Y EXPOSICIONES S.A. DE C.V.</t>
  </si>
  <si>
    <t>5373ARIADNA PRISCILA ISLAS COVARRUBIAS</t>
  </si>
  <si>
    <t>5382TN Y S CONSORCIO CORPORATIVO, S.A. DE C.V.</t>
  </si>
  <si>
    <t>5425PLOMERIA HID DE LOS ALTOS S.A. DE C.V.</t>
  </si>
  <si>
    <t>5430PETROVAZ SA DE CV</t>
  </si>
  <si>
    <t>5496ELECTRICA ALEMANIA, S.A. DE C.V.</t>
  </si>
  <si>
    <t>5513BLANCA ELODIA MEZA HARO</t>
  </si>
  <si>
    <t>5527ESTRATEGIA INTELIGENTE DE MEDIOS</t>
  </si>
  <si>
    <t>5541COMBUSTIBLES DE ZAPOTLANEJO SA DE CV</t>
  </si>
  <si>
    <t>5545DISTRIBUIDORA Y COMERCIALIZADORA MERCANTIL DEL OCCIDENTE SA DE CV</t>
  </si>
  <si>
    <t>5548CESAR ALEJANDRO CASTELLANOS COVARRUBIAS</t>
  </si>
  <si>
    <t>5553ELECTRO INDUSTRIAL TAPAPTIA, S. A. DE. C. V</t>
  </si>
  <si>
    <t>5558LUZ MARIA ROBLES CONTRERAS</t>
  </si>
  <si>
    <t>5560MM DESARROLLOS ADMINISTRATIVOS S. DE R .L. DE C. V.</t>
  </si>
  <si>
    <t>5566ROBERTO CARLOS MEJIA SANCHEZ</t>
  </si>
  <si>
    <t>5598VEN HOUSE INMOBILIARIA, S. A. D.E C. V.</t>
  </si>
  <si>
    <t>5614SIZZLING PLATER DE MEXICO SA DE CV</t>
  </si>
  <si>
    <t>5633ESPECIALISTAS EN ALTA COCINA SA DE CV</t>
  </si>
  <si>
    <t>5697KI LINS PROPLEX S. DE R.L. DE C.V.</t>
  </si>
  <si>
    <t>5852SUROZA, S. A. DE. C. V.</t>
  </si>
  <si>
    <t>5854ESTACION DE SERVICIO MAXIPISTA TAPATIA SA DE CV</t>
  </si>
  <si>
    <t>5886HUMBERTO YOVANI COLLASO ALVAREZ</t>
  </si>
  <si>
    <t>5906INMOBILIARIA HOTELERA EL PRESIDENTE SAN JOSE DEL CABO S.A.P.I. DE C.V.</t>
  </si>
  <si>
    <t>5908ICR SA DE CV</t>
  </si>
  <si>
    <t>5914GASOLINERA TAPATIA LOS ARCOS SA DE CV</t>
  </si>
  <si>
    <t>5968ARACELI LOPEZ PADILLA</t>
  </si>
  <si>
    <t>6002JOSE MONROY SANTANA</t>
  </si>
  <si>
    <t>6031GASOLINERIA ORO DE VALLARTA, S.A. DE C.V.</t>
  </si>
  <si>
    <t>6037ESTACION DE SERVICIO APV SA DE CV</t>
  </si>
  <si>
    <t>6040OPERADORA MEXICO SERVICIOS Y RESTAURANTES SAPI DE CV</t>
  </si>
  <si>
    <t>6069SIMBA EXPRESS SA DE CV</t>
  </si>
  <si>
    <t>6076SERVICIO BANDERA, S.A.</t>
  </si>
  <si>
    <t>6113ROSA ELIA GONZALEZ BARAJAS</t>
  </si>
  <si>
    <t>6121MANUEL GILBERTO VILLALPANDO CASTRO</t>
  </si>
  <si>
    <t>6147TRANSPORTES ALEMAN EXPRESS SA DE C V</t>
  </si>
  <si>
    <t>6163QUIROOCAN S A DE C V</t>
  </si>
  <si>
    <t>6198LLEGAMOS ANTES S.A. DE C.V.</t>
  </si>
  <si>
    <t>6199JUAN PABLO HERMOSILLO VELAZQUEZ</t>
  </si>
  <si>
    <t>6202COMBUSTIBLES LAS GLORIAS, S.A. DE C.V.</t>
  </si>
  <si>
    <t>6203PEDRO HUMBERTO HERNANDEZ ARCE</t>
  </si>
  <si>
    <t>6204MA DEL SOCORRO CANCHOLA NAVARRO</t>
  </si>
  <si>
    <t>6210ANA BERTHA RIVAS VELAZQUEZ</t>
  </si>
  <si>
    <t>6229SAMIE MATERIALES Y CONSTRUCCIONES, S.A. DE C.V.</t>
  </si>
  <si>
    <t>6239ESTACION DE SERVICIO TERROGAS SA DE CV</t>
  </si>
  <si>
    <t>6240COMBUSTIBLES DANFE SA DE CV</t>
  </si>
  <si>
    <t>6242HERRAJES BULNES DE OCCIDENTE, S.A. DE C.V.</t>
  </si>
  <si>
    <t>6244KOBUSHI, S.A. DE C.V.</t>
  </si>
  <si>
    <t>6250ROLANDO URIEL CRUZ AVILA</t>
  </si>
  <si>
    <t>6252GASOLIO, S.A. DE C.V.</t>
  </si>
  <si>
    <t>6254POWER COMERCE COMERCIALIZADORA, S.A. DE C.V.</t>
  </si>
  <si>
    <t>6256JOSE ARNOLDO MACEDO COVARRUBIAS</t>
  </si>
  <si>
    <t>6257GH OPERACION DE RESTAURANTES SAP DE CV</t>
  </si>
  <si>
    <t>6271ROBERTO CARLOS ESTRADA RAMIREZ</t>
  </si>
  <si>
    <t xml:space="preserve">6272FABRICE MERONVILLE </t>
  </si>
  <si>
    <t>6273TSKG HOLDING, S.A. DE C.V.</t>
  </si>
  <si>
    <t>6301LA VACA TAPATIA, S.A. DE C.V.</t>
  </si>
  <si>
    <t>6313SV REDES Y SOLUCIONES INTEGRALES PARA EDUCACION Y CAPACITACION S. DE R.L.</t>
  </si>
  <si>
    <t>6316COMPROBANTE FISCAL DIGITAL INTERNET DE TIPO INGRESO JUAREZ SA DE CV</t>
  </si>
  <si>
    <t>6337DIEGO ENRIQUE MORALES RODRIGUEZ</t>
  </si>
  <si>
    <t>6344GRUPO ENERGETICO NAVARROL SA DE CV</t>
  </si>
  <si>
    <t>6345MIGUEL ANGEL RUVALCABA VILLALPANDO</t>
  </si>
  <si>
    <t>6351CHUBB SEGUROS MEXICO, S. A.</t>
  </si>
  <si>
    <t>6353JORGE NAJAR GONZALEZ</t>
  </si>
  <si>
    <t>6354SERVICIOS IMPRESOS 321, S.A. DE C.V.</t>
  </si>
  <si>
    <t>6374SOLUCIONES INTEGRALES DE LIMPIEZA JCR, S.A. DE C.V.</t>
  </si>
  <si>
    <t>6375JEONG WOOK JEON</t>
  </si>
  <si>
    <t>6376J. DAVID MARTINEZ ANGEL</t>
  </si>
  <si>
    <t>6398PATRICIA ADRIANA VELASCO MEDINA</t>
  </si>
  <si>
    <t>6399GRISELDA CARRILLO RODRIGUEZ</t>
  </si>
  <si>
    <t>6401GASOLINERA EL TAPATIO SA DE CV</t>
  </si>
  <si>
    <t>6411OLGA CUEVAS CARVAJAL</t>
  </si>
  <si>
    <t>6415ENRIQUE MALDONADO PEREZ</t>
  </si>
  <si>
    <t>6445SERGIO ALEJANDRO LOPEZ OLAGUE</t>
  </si>
  <si>
    <t>6446MORPH WIFI, S.A. DE C.V.</t>
  </si>
  <si>
    <t>6455ALBERTO NAVARRO DIAZ</t>
  </si>
  <si>
    <t>6458GABRIELA ESTHER GARCIA VELASCO</t>
  </si>
  <si>
    <t>6466ESTACION LA 74 SA DE CV</t>
  </si>
  <si>
    <t>6489SALVADOR BARBA DE ALBA</t>
  </si>
  <si>
    <t>6494HOTELERA PLAZA DALI, SA DE CV</t>
  </si>
  <si>
    <t>6505INSTITUTO TECNOLOGICO AUTONOMO DE MEXICO</t>
  </si>
  <si>
    <t>6508RESTAURANTE HARRYS MAZARYK SA DE CV</t>
  </si>
  <si>
    <t>6509ERIKA MARTINEZ CASTELAN</t>
  </si>
  <si>
    <t>6512SOLUTIONS DE EAFFAIRES DE OCCIDENTE, S.A. DE C.V.</t>
  </si>
  <si>
    <t>6521COMERCIALIZADORA BOSQUES SA DE CV</t>
  </si>
  <si>
    <t>6530QVIST SA DE CV</t>
  </si>
  <si>
    <t>6535MA. JESUS AGUIRRE FLORES</t>
  </si>
  <si>
    <t>6539COMBUSTIBLES COLON, S.A. DE C.V.</t>
  </si>
  <si>
    <t>6545RAMON ALBERTO LOPEZ AGUILAR</t>
  </si>
  <si>
    <t>6546RUBEN GONZALEZ GONZALEZ</t>
  </si>
  <si>
    <t>6551ERNESTO DIAZ ESPARZA</t>
  </si>
  <si>
    <t>6552DISTRIBUIDORA ALUVENT SA DE CV</t>
  </si>
  <si>
    <t>6554ALIANZAS EN SPE, S.C.</t>
  </si>
  <si>
    <t>6555ENRIQUE MARQUEZ GONZALEZ</t>
  </si>
  <si>
    <t>6556GAXCOPETROL DE MEXICO SA DE CV</t>
  </si>
  <si>
    <t>6567SERVICIOS MAIES PROFESIONALES SC</t>
  </si>
  <si>
    <t>6570OPERADORA MLF DE MEXICO, S. DE R.L. DE C.V.</t>
  </si>
  <si>
    <t>6572COMERCIALIZADORA CAZORLA S.A.  DE C.V.</t>
  </si>
  <si>
    <t>6574GRUP ARQUIVEAR SA DE CV</t>
  </si>
  <si>
    <t>6581MEJOR FUTURO, S.A. DE C.V.</t>
  </si>
  <si>
    <t>6605GRUPO VIA LIBERTAD MX</t>
  </si>
  <si>
    <t>6642DEMIS ITZULT RIVERA MORA</t>
  </si>
  <si>
    <t>6691ESPACIOS QUE INSPIRAN SAPI DE CV</t>
  </si>
  <si>
    <t>6694GERARDO JIMENEZ PEREZ</t>
  </si>
  <si>
    <t>6696EDITH ARACELI ACEVES CASTILLO</t>
  </si>
  <si>
    <t>6697VICTOR TOSHIRO MENDEZ PEÑA</t>
  </si>
  <si>
    <t>6712NABOR CARRILLO 82 SA PI DE CV</t>
  </si>
  <si>
    <t>6713GASOLINERA SAN NICOLAS S.A. DE C..V.</t>
  </si>
  <si>
    <t>6717BERNARDO FLORES ESPINOSA</t>
  </si>
  <si>
    <t>6721SALVADOR DAVID HERMOSILLO SANCHEZ</t>
  </si>
  <si>
    <t>6722JESUS AVILA RAMIREZ</t>
  </si>
  <si>
    <t>6724JOSE RAMIREZ DELGADO</t>
  </si>
  <si>
    <t>6751JOSE DE JESUS BECERRA CAMPOS</t>
  </si>
  <si>
    <t>6771GASOLINERA CONSTITUCION, S.A. DE C.V.</t>
  </si>
  <si>
    <t>6772NEFIR SC</t>
  </si>
  <si>
    <t>6825PASEO BOHEMIO, S.A. DE C.V.</t>
  </si>
  <si>
    <t>6826LAGUNEROS ORIENTALES S.A. DE C.V.</t>
  </si>
  <si>
    <t>6831CORPORACION GASOLINERA MILLENIUM SA DE CV</t>
  </si>
  <si>
    <t xml:space="preserve">6860MARIA GRAZIA PEZZO </t>
  </si>
  <si>
    <t>6887HERACLIO ALVAREZ ESQUIVEL</t>
  </si>
  <si>
    <t xml:space="preserve">6888JESUS ARTURO JIMENEZ </t>
  </si>
  <si>
    <t>6889CRISA LIBBEY MEXICO S DE RL DE CV</t>
  </si>
  <si>
    <t>6952OSCAR EDUARDO ROJAS JIMENEZ</t>
  </si>
  <si>
    <t>6978AUTOSERVICIO GASHR SA DE CV</t>
  </si>
  <si>
    <t>6979FABRICACION Y MONTAJES INDUSTRIALES ZAIMER S.A. DE C.V.</t>
  </si>
  <si>
    <t>6999GRUPO GASTRONOMICO LA POSTA, S.A. DE C.V.</t>
  </si>
  <si>
    <t>7009SERVICIO CAMARENA SA DE CV</t>
  </si>
  <si>
    <t>7039COMPUTADORAS, ENSAMBLES Y ,AS DE OCCIDENTE, S.A. DE C.V.</t>
  </si>
  <si>
    <t>7047FERNANDO GONZALEZ HERNANDEZ</t>
  </si>
  <si>
    <t>7065ADMINISTRACION INTEGRAL DE ALIMENTOS SA DE CV</t>
  </si>
  <si>
    <t>7066CESAR ONOFRE RAMIREZ MARTINEZ</t>
  </si>
  <si>
    <t>7067CESAR JAVIER RODRIGUEZ SANCHEZ</t>
  </si>
  <si>
    <t>7068LINDA VIANEY SERVIN RUBIO</t>
  </si>
  <si>
    <t>7069ALVARO CUAUHTEMOC ESTRADA BECERRA</t>
  </si>
  <si>
    <t>7077ABASTECEDORA DE BIENES Y SERVICIOS GALO S. DE R.L. DE C.V.</t>
  </si>
  <si>
    <t>7109IMPORTADORA WINGATE, S.A. DE C.V.</t>
  </si>
  <si>
    <t>7120MIGUEL IBARRA MENDEZ</t>
  </si>
  <si>
    <t>7159ARACELI CRUZ MERCADO</t>
  </si>
  <si>
    <t>7160ROBERTO GONTES LEON</t>
  </si>
  <si>
    <t>7265MARCA GASOLINAS, S.A. DE C.V.</t>
  </si>
  <si>
    <t>7305ECOESTACION DE COMBUSTIBLES, S.A. DE C.V.</t>
  </si>
  <si>
    <t>7336SALVADOR CONTRERAS FLORES</t>
  </si>
  <si>
    <t>7349GASOLINERA LOLITA SA DE CV</t>
  </si>
  <si>
    <t>7355GRUPO INDUSTRIAL CHINA SEGURIDAD PRIVADA, S.A. DE C.V.</t>
  </si>
  <si>
    <t>7372JUAN ARMANDO SALGADO SEGURA</t>
  </si>
  <si>
    <t>7389JOSE VICENTE ROMERO RUIZ</t>
  </si>
  <si>
    <t>7430ALEJANDRO MARTINEZ NAVARRO</t>
  </si>
  <si>
    <t>7433SERGIO IÑIGUEZ GARCIA</t>
  </si>
  <si>
    <t>7564EDUARDO SALVADOR DE LA TORRE GONZALEZ</t>
  </si>
  <si>
    <t>7570ABDIEL CORONADO ZAMORA</t>
  </si>
  <si>
    <t>7620EXTINTORES Y EQUIPOS PARA LA INDUSTRIA NEGOCIO JUPITER SA CV</t>
  </si>
  <si>
    <t>7621INDUSTRIA DE REFRESCOS, S. DE R.L. DE C.V.</t>
  </si>
  <si>
    <t>7623KARINA DEL CARMEN DIAZ BAEZA</t>
  </si>
  <si>
    <t>7631HOTEL GENEVE SA DE CV</t>
  </si>
  <si>
    <t>7742INDUSTRIAS COMERCIALES EN ACUMULADORES Y ACCESORIOS S. DE R.L.DE C.V.</t>
  </si>
  <si>
    <t>7759DANIEL ARCEO GUTIERREZ</t>
  </si>
  <si>
    <t>7816AUTENTICIDAD Y SEGURIDAD JURIDICA SC</t>
  </si>
  <si>
    <t>7899PEDRO QUINONES PEREZ</t>
  </si>
  <si>
    <t>7918ADVANCE GASOLINAS SA DE CV</t>
  </si>
  <si>
    <t>7952JOSE OCTAVIO HERNANDEZ VALENCIA</t>
  </si>
  <si>
    <t>7972JULIO CESAR MORALES HERNANDEZ</t>
  </si>
  <si>
    <t>8001LUIS RUBALCAVA ORTIZ</t>
  </si>
  <si>
    <t>8129EKAR DE GAS, S.A. DE C.V.</t>
  </si>
  <si>
    <t>8140MARIA EUGENIA PIANA CASTILLA</t>
  </si>
  <si>
    <t>8141JOSE DE JESUS ROMO MONROY</t>
  </si>
  <si>
    <t>8169SUBURBIA S DE RL DE C.V.</t>
  </si>
  <si>
    <t>8223JORGE RODRIGUEZ VILLANUEVA</t>
  </si>
  <si>
    <t>8269OPERADORA DE HOTELES FLOSOL, S.A. DE C.V.</t>
  </si>
  <si>
    <t>8273FACTORY INTERNATIONAL L I, S DE R.L. DE C.V.</t>
  </si>
  <si>
    <t>82767ELEVEN MEXICO SA DE CV</t>
  </si>
  <si>
    <t>8336ESTACION PALOMAR SA. DE CV</t>
  </si>
  <si>
    <t>8337ILEANA ELIZABETH RUVALCABA RIVAS</t>
  </si>
  <si>
    <t>8343MARIA GUADALUPE CARRASCO SANCHEZ</t>
  </si>
  <si>
    <t>8393NUEVA ELEKTRA DEL MILENIO, S.A. DE C.V.</t>
  </si>
  <si>
    <t>8394CORPORATIVO DE PRODUCTOS Y SERVICIOS LYM, S.A. DE C.V.</t>
  </si>
  <si>
    <t>8395MAYBE ALEJANDRA RAMIREZ LUNA</t>
  </si>
  <si>
    <t>8396SERGIO RAFAEL CAPACETE MORAN</t>
  </si>
  <si>
    <t>8524CARD SYSTEMS DE MEXICO, S.A. DE C.V.</t>
  </si>
  <si>
    <t>8627ENERGIA CLAUDIA, S.A. DE C.V.</t>
  </si>
  <si>
    <t>8635VIEWHAUS SISTEMAS, S.A. DE C.V.</t>
  </si>
  <si>
    <t>8642CARLOS ULLOA AGUILA</t>
  </si>
  <si>
    <t>8643SERVICIOS COMERCIALES AMAZON MEXICO, S. DE R.L. DE C.V.</t>
  </si>
  <si>
    <t>8775JORGE ALBERTO MENDOZA REYES</t>
  </si>
  <si>
    <t>8785LUIS ERNESTO QUINTERO ARMENTA</t>
  </si>
  <si>
    <t xml:space="preserve">8797JUNG PIL KIM </t>
  </si>
  <si>
    <t>8805ANA LAURA CUEVA MELGOZA</t>
  </si>
  <si>
    <t>8808URENDA Y ASOCIADOS SC</t>
  </si>
  <si>
    <t>8921SUPER RUEDAS DE MEXICO, S.A. DE C.V.</t>
  </si>
  <si>
    <t>8922ALFONSO CASTAÑEDA GUTIERREZ</t>
  </si>
  <si>
    <t>8924JOSE DE JESUS CASTILLON SOLIS</t>
  </si>
  <si>
    <t>8994SUN AND WATER RESORT, S.A. DE C.V.</t>
  </si>
  <si>
    <t>9065GABRIELA TELLEZ ORTEGA</t>
  </si>
  <si>
    <t>9107MARTHA PATRICIA DIAZ LOPEZ</t>
  </si>
  <si>
    <t>9163WHITESTONE GROUP GUADALAJARA</t>
  </si>
  <si>
    <t>9165FRANCISCO JAVIER PEREZ HERNANDEZ</t>
  </si>
  <si>
    <t>9166IRMA PEDRO OROZCO</t>
  </si>
  <si>
    <t>9168SONIA SAHAYDI GARIBAY CASTAÑEDA</t>
  </si>
  <si>
    <t>9169TOLENTINO MARQUEZ GLORIA</t>
  </si>
  <si>
    <t>9170MIGUEL ERNESTO SALCEDO BARBA</t>
  </si>
  <si>
    <t>9171RODOLFO DE LOS SANTOS ORENDAIN DOMINGUEZ</t>
  </si>
  <si>
    <t>9187MARTIN OLIMPO HERNANDEZ MUÑOZ</t>
  </si>
  <si>
    <t>9188JOSE DE JESUS HUERTA HERRERA</t>
  </si>
  <si>
    <t>9216OMAR GERONIMO FLORES PLACEES</t>
  </si>
  <si>
    <t>9217JUVENAL JIMENEZ ALCALA</t>
  </si>
  <si>
    <t>9218HECTOR RAUL OROZCO CASTELLANOS</t>
  </si>
  <si>
    <t>9219GRUPO MERCANTIL PAYA, S. A. DE C. V.</t>
  </si>
  <si>
    <t>9235COMERCIALIZACION Y DISTRIBUCION MERCANTIL SA DE CV</t>
  </si>
  <si>
    <t>9264LUIS CARLOS DE MONTANARO LOPEZ</t>
  </si>
  <si>
    <t>9265IGNACIA MAYORAL FONSECA</t>
  </si>
  <si>
    <t>9266FERNANDO AGUIRRE CRUZ</t>
  </si>
  <si>
    <t>9291JOSE ALFREDO ZAMBRANO CORTEZ</t>
  </si>
  <si>
    <t>9292LA SAZON DE TLALPAN, S.A DE C.V.</t>
  </si>
  <si>
    <t>9293ESPECIALIDADES EN PARRILLA, S.A. DE C.V.</t>
  </si>
  <si>
    <t>9299JUAN CARLOS BRIONES SOTO</t>
  </si>
  <si>
    <t>9304EDUARDO RUIZ GARCIA</t>
  </si>
  <si>
    <t>9305ALDO AUTOPARTES SA. DE CV</t>
  </si>
  <si>
    <t>9347JUAN ANTONIO MARIN PEREZ</t>
  </si>
  <si>
    <t>9351BAKI SERVICIOS S.A. DE C.V.</t>
  </si>
  <si>
    <t>9358EL PENACHO DE CUAUHTEMOC SA DE CV</t>
  </si>
  <si>
    <t>9366CONSULTIVO JITI SA DE CV</t>
  </si>
  <si>
    <t>9374MARTHA ESMERALDA AYALA LOPEZ</t>
  </si>
  <si>
    <t>9394MELBAS OPERADORA HOTELERA A SAPI DE CV</t>
  </si>
  <si>
    <t>9400FACTURIFI SA DE CV</t>
  </si>
  <si>
    <t>9401MARIA LOURDES ARRIERO PEREZ</t>
  </si>
  <si>
    <t>9403ANKARA SOLUCIONES Y DISTRIBUCIONES SA DE CV</t>
  </si>
  <si>
    <t>9410PRESTADORA DE SERVICIOS DIKEN S.A DE C.V</t>
  </si>
  <si>
    <t>9411NETWORK INFORMATION CENTER SA DE CV</t>
  </si>
  <si>
    <t>9412CONSTRUCTORA RELEP SA DE CV</t>
  </si>
  <si>
    <t>9413ARMANDO PLASCENCIA ORTIZ</t>
  </si>
  <si>
    <t>9476COMERCIALIZADOR TELOS DE OCCIDENTE SA DECV</t>
  </si>
  <si>
    <t>9477CONTROL DE HERRAJES SAS DE CV</t>
  </si>
  <si>
    <t>9480DISTRIBUIDORA DE MATERIALES ELECTRICOS DE GUADALAJARA SA DE CV</t>
  </si>
  <si>
    <t>9481PUBLIABC PUBLICIDAD A TU ALCANCE SA DE CV</t>
  </si>
  <si>
    <t>9482MARIA MARTHA LOPEZ GARCIA</t>
  </si>
  <si>
    <t>9490ROCIO GUADALUPE RAMOS HERNANDEZ</t>
  </si>
  <si>
    <t>9552MARIA ARACELI MARTINEZ GONZALEZ</t>
  </si>
  <si>
    <t>9591OROZCO RAMIREZ CONTADORES PUBLICOS, S.C.</t>
  </si>
  <si>
    <t>9601TM DE AMERICA, SA DE CV</t>
  </si>
  <si>
    <t>9626DERESA, SA DE CV</t>
  </si>
  <si>
    <t>9633EMMANUEL CARLOS CARBALLO VILLASEÑOR</t>
  </si>
  <si>
    <t>9634BERNARDO DANIEL ALVAREZ ORTIZ</t>
  </si>
  <si>
    <t>9672TRANSPORTES EMPRESARIALES Y TURISTICOS GARCIA SC DE RL DE CV</t>
  </si>
  <si>
    <t>9673JOAN MANUEL VALDEZ LOPEZ</t>
  </si>
  <si>
    <t>9681CLAUDIA MARITZA RUBIO URZUA</t>
  </si>
  <si>
    <t>9682JESSICA FABIOLA MARTINEZ VIRGEN</t>
  </si>
  <si>
    <t>9693MULTISERVICIOS JOLSHA SA DE CV</t>
  </si>
  <si>
    <t>9698GASOLINERIA PERSEO S.A. DE C.V.</t>
  </si>
  <si>
    <t>1TELEFONOS DE MEXICO S.A.B. DE C.V.</t>
  </si>
  <si>
    <t>22AXTEL SAB DE CV</t>
  </si>
  <si>
    <t>27JOSE RAMIRO VALDEZ ZENDEJAS</t>
  </si>
  <si>
    <t>51HECTOR SANTIAGO VERA ARCE</t>
  </si>
  <si>
    <t>53JUAN RAMIRO ALVAREZ VILLA</t>
  </si>
  <si>
    <t>55JAVIER GAMBOA BEJAR</t>
  </si>
  <si>
    <t>73JUAN MANUEL OCHOA ORNELAS</t>
  </si>
  <si>
    <t>85LUZ MARIA GONZALEZ ARELLANO</t>
  </si>
  <si>
    <t>94JUAN MIGUEL OROZCO ZAVALZA</t>
  </si>
  <si>
    <t>102OBETH GONZALEZ VASQUEZ</t>
  </si>
  <si>
    <t>108KARELY MORENO DE LA VEGA</t>
  </si>
  <si>
    <t>111SEBASTIAN ANGEL CARDONA YERA</t>
  </si>
  <si>
    <t>115BENJAMIN GUERRERO CORDERO</t>
  </si>
  <si>
    <t>119EVERARDO RAMOS MARISCAL</t>
  </si>
  <si>
    <t>121PALEMON GARCIA REAL</t>
  </si>
  <si>
    <t>125ELIAS VELEZ SALDIVAR</t>
  </si>
  <si>
    <t>131MARIANO BRIZUELA CASTAÑEDA</t>
  </si>
  <si>
    <t>147LAURA NEREIDA PLASCENCIA PACHECO</t>
  </si>
  <si>
    <t>148ROGELIO TOVAR LOPEZ</t>
  </si>
  <si>
    <t>152MARIO RAMIREZ CHAVEZ</t>
  </si>
  <si>
    <t>158JOSE ALBERTO ORTIZ MORA</t>
  </si>
  <si>
    <t>160ANDRES SANTOS CHAVEZ</t>
  </si>
  <si>
    <t>162BERNARDO GONZALEZ MORA</t>
  </si>
  <si>
    <t>230LIZETTE DECENA HERNANDEZ</t>
  </si>
  <si>
    <t>331MARIA LUISA NAVARRO ORTEGA</t>
  </si>
  <si>
    <t>332CARLOS EDUARDO MARTINEZ VILLASENOR</t>
  </si>
  <si>
    <t>356MIRIAM ELYADA GIL MEDINA</t>
  </si>
  <si>
    <t>358MARIANA FERNANDEZ RAMIREZ</t>
  </si>
  <si>
    <t>437JUAN JOSE ALCALA DUEÑAS</t>
  </si>
  <si>
    <t>574MARIA DEL CARMEN RON DOMINGUEZ</t>
  </si>
  <si>
    <t>603OSCAR EDUARDO SANTOS RIZO</t>
  </si>
  <si>
    <t>687DELIA PACHECO AVILA</t>
  </si>
  <si>
    <t>688GUSTAVO MEZA SEPULVEDA</t>
  </si>
  <si>
    <t>692DARIO ROBERTO VELASCO FIGUEROA</t>
  </si>
  <si>
    <t xml:space="preserve">726RUBEN VAZQUEZ </t>
  </si>
  <si>
    <t>1031RAMIRO HERNANDEZ GARCIA</t>
  </si>
  <si>
    <t>1058OSSIEL OMAR NIAVES LOPEZ</t>
  </si>
  <si>
    <t>1094MIRIAM JANETH LADRON DE GUEVARA GONZALEZ</t>
  </si>
  <si>
    <t>1115PEDRO CASTELLANOS RODRIGUEZ</t>
  </si>
  <si>
    <t>1120JOSE PABLO ASCENCIO SAAVEDRA</t>
  </si>
  <si>
    <t>1127JOSE ANTONIO BECERRA BECERRA</t>
  </si>
  <si>
    <t>1128JOSE RENTERIA ZUÑIGA</t>
  </si>
  <si>
    <t>1131MARTHA MARGARITA GUERRERO CURIEL</t>
  </si>
  <si>
    <t>1132MARIA EUGENIA RAMIREZ RAMIREZ</t>
  </si>
  <si>
    <t>1133EMMANUEL CRISTOBAL PALOMERA CARO</t>
  </si>
  <si>
    <t>1134OSCAR MANUEL FLORES LEDEZMA</t>
  </si>
  <si>
    <t>1135VICTOR SOTO SALVATIERRA</t>
  </si>
  <si>
    <t>1136ABEL ROMO FERNANDEZ</t>
  </si>
  <si>
    <t>1137EVERARDO KARIM LARA MASCORRO</t>
  </si>
  <si>
    <t>1138SONIA GUADALUPE CABRERA RAMIREZ</t>
  </si>
  <si>
    <t>1141JULIO CESAR CAMBEROS GUTIERREZ</t>
  </si>
  <si>
    <t>1142MARTHA ELVIRA GARCIA GONZALEZ</t>
  </si>
  <si>
    <t>1143RUBEN ELIASIB GUZMAN SIGALA</t>
  </si>
  <si>
    <t>1145FLAVIO ARTURO RIVERA BENITES</t>
  </si>
  <si>
    <t>1148MIGUEL ANGEL MARTINEZ RAMOS</t>
  </si>
  <si>
    <t>1149TERESA DE JESUS CHAVEZ BARAJAS</t>
  </si>
  <si>
    <t>1150MARIA GUADALUPE GOMEZ FONSECA</t>
  </si>
  <si>
    <t>1152RUBEN GONZALEZ GONZALEZ</t>
  </si>
  <si>
    <t>1154EDGAR RAMON IBARRA CONTRERAS</t>
  </si>
  <si>
    <t>1155JOSE RICARDO JIMENEZ IÑIGUEZ</t>
  </si>
  <si>
    <t>1156MARCO FAVIO RAMIREZ VALDES</t>
  </si>
  <si>
    <t>1158JUAN MANUEL OROZCO JIMENEZ</t>
  </si>
  <si>
    <t>1160DANIEL PONCE URIBE</t>
  </si>
  <si>
    <t>1161JAIME SANDOVAL GONZALEZ</t>
  </si>
  <si>
    <t>1163GERARDO GONZALEZ DIAZ</t>
  </si>
  <si>
    <t>1164SERGIO ALEJANDRO FLORES DELGADO</t>
  </si>
  <si>
    <t>1166MARIA DE LA LUZ GASPAR CASAS</t>
  </si>
  <si>
    <t>1167FRANCISCO SANTOS SALAS CASTILLO</t>
  </si>
  <si>
    <t>1169CESAR CELESTINO MOLINA SAHAGUN</t>
  </si>
  <si>
    <t>1171JORGE ANTONIO SUAREZ LOMELI</t>
  </si>
  <si>
    <t>1176FRANCISCO JAVIER SANTILLAN OCAMPO</t>
  </si>
  <si>
    <t>1180MOISES RAMIREZ ESPARZA</t>
  </si>
  <si>
    <t>1181ERWIN JOSE PEÑA VALENCIA</t>
  </si>
  <si>
    <t>1182RAUL ALEJANDRO ALVARADO DE LA TORRE</t>
  </si>
  <si>
    <t>1184FRANCISCO CERNAS MORA</t>
  </si>
  <si>
    <t>1187JUAN MANUEL OCHOA AVALOS</t>
  </si>
  <si>
    <t>1188IMELDA LILIANA VARGAS MANRIQUEZ</t>
  </si>
  <si>
    <t>1190CESAR MANUEL VEGA DIAZ</t>
  </si>
  <si>
    <t>1191EDUARDO IVAN VIRAMONTES GARCIA</t>
  </si>
  <si>
    <t>1192ALFONSO CHAVEZ SAAVEDRA</t>
  </si>
  <si>
    <t>1193JOSE ENRIQUE GONZALEZ CEJA</t>
  </si>
  <si>
    <t>1194GERARDO RAFAEL TRUJILLO VEGA</t>
  </si>
  <si>
    <t>1196HECTOR ELIAS PEÑA MACEDO</t>
  </si>
  <si>
    <t>1197JORGE ABEL VALDES GUTIERREZ</t>
  </si>
  <si>
    <t>1198JESUS ARTURO ROMO GONZALEZ</t>
  </si>
  <si>
    <t>1199FRANCISCO ALVAREZ FIGUEROA</t>
  </si>
  <si>
    <t>1200AGUSTIN GUTIERREZ AGUILERA</t>
  </si>
  <si>
    <t>1201ARTURO PEREZ TORRES</t>
  </si>
  <si>
    <t>1202MANUEL GUERRERO RUBIO</t>
  </si>
  <si>
    <t>1203DIEGO SOLIS SARRELANGUE</t>
  </si>
  <si>
    <t>1205FABRICIO DE JESUS VAZQUEZ AVILA</t>
  </si>
  <si>
    <t>1207LUIS ALBERTO PADILLA PEREZ</t>
  </si>
  <si>
    <t>1208JOSE FELIX VIZCARRA ALVAREZ</t>
  </si>
  <si>
    <t>1216URIEL ALEJANDRO PARGA RAMIREZ</t>
  </si>
  <si>
    <t>1217BLANCA CECILIA GONZALEZ ANGEL</t>
  </si>
  <si>
    <t>1224SALVADOR GONZALEZ IBARRA</t>
  </si>
  <si>
    <t>1226JOSE MONROY SANTANA</t>
  </si>
  <si>
    <t>1227INSTITUTO CULTURAL CABAÑAS</t>
  </si>
  <si>
    <t>1229AMADOR BARRAGAN GARCIA</t>
  </si>
  <si>
    <t>1271JESUS MURILLO VARGAS</t>
  </si>
  <si>
    <t>1276IVAN ULISES BRAVO CARVAJAL</t>
  </si>
  <si>
    <t>1286HILARIO ALEJANDRO RODRIGUEZ CARDENAS</t>
  </si>
  <si>
    <t>1301JOSE MARIA MURIA ROURET</t>
  </si>
  <si>
    <t>1302HECTOR SALVADOR HUERTA GARCIA</t>
  </si>
  <si>
    <t>1304CRISTINA ALEJANDRA ANGUIANO GARCIA</t>
  </si>
  <si>
    <t>1321HUMBERTO FLORES ARIAS</t>
  </si>
  <si>
    <t>1331ROMMEL EMMANUEL VALADEZ VALADEZ</t>
  </si>
  <si>
    <t>1342JAVIER RAMIREZ REYNOSO</t>
  </si>
  <si>
    <t>1345JUAN CARLOS DE LA TORRE GONZALEZ</t>
  </si>
  <si>
    <t>1384MARIA PEREZ ENRIQUEZ</t>
  </si>
  <si>
    <t>1388HORTENSIA MARIA LUISA NOROÑA QUEZADA</t>
  </si>
  <si>
    <t>1392JOSE GUADALUPE MARTINEZ SANCHEZ</t>
  </si>
  <si>
    <t>1393FELIPE DE JESUS AVALOS SILVA</t>
  </si>
  <si>
    <t>1394CESAR ALEJANDRO PUGA ENCISO</t>
  </si>
  <si>
    <t>1395ESAUL FRIAS SANCHEZ</t>
  </si>
  <si>
    <t>1408SILVIA PATRICIA RODRIGUEZ RUBIO</t>
  </si>
  <si>
    <t>1410JESUS ARMANDO MARQUEZ OCEGUEDA</t>
  </si>
  <si>
    <t>1433MIGUEL ANGEL LEYVA LUNA</t>
  </si>
  <si>
    <t>1445RAFAEL PUGA VEGA</t>
  </si>
  <si>
    <t>1518TADEO MIGUEL ANGEL SOTO NAVARRO</t>
  </si>
  <si>
    <t>1528RICARDO NAVARRO VARGAS</t>
  </si>
  <si>
    <t>1529ALBERTO ARREOLA CASTAÑEDA</t>
  </si>
  <si>
    <t>1535GUILLERMO MACIAS LARA</t>
  </si>
  <si>
    <t>1536FERNANDO PULIDO KIM</t>
  </si>
  <si>
    <t>1539ZAIRA SOFIA RICO VAZQUEZ</t>
  </si>
  <si>
    <t>1542PABLO PUENTES RAMIREZ</t>
  </si>
  <si>
    <t>1547ELBA ILEANA VILLA REYES</t>
  </si>
  <si>
    <t>1548VICTOR MANUEL ARREDONDO ZUÑIGA</t>
  </si>
  <si>
    <t>1549IDA GUADALUPE GARCIA VARGAS</t>
  </si>
  <si>
    <t>1550MARIANO GONZALEZ FLORES</t>
  </si>
  <si>
    <t>1556ABRAHAM ARCE CARRILLO</t>
  </si>
  <si>
    <t>1565ELIZABETH HUERTA GOMEZ</t>
  </si>
  <si>
    <t>1574CARLOS ARMANDO ARREOLA GONZALEZ</t>
  </si>
  <si>
    <t>1575RENE SAINZ ARAMBULA</t>
  </si>
  <si>
    <t>1581GABRIELA DE ANDA ENRIGUE</t>
  </si>
  <si>
    <t>1623GUSTAVO IÑIGUEZ IBARRA</t>
  </si>
  <si>
    <t>1633ELVA LETICIA CASTILLO GARCIA</t>
  </si>
  <si>
    <t>1636PUBLICIDAD EN MEDIOS DEL BAJIO SA DE CV</t>
  </si>
  <si>
    <t>1640JUAN MANUEL GRANADOS RAMIREZ</t>
  </si>
  <si>
    <t>1655JORGE IRINEO SILVA SANCHEZ</t>
  </si>
  <si>
    <t>1674JOSE ELIAS RODRIGUEZ CORTES</t>
  </si>
  <si>
    <t xml:space="preserve">1680RAFAEL CASTELLANOS </t>
  </si>
  <si>
    <t>1717MIRIAM LLAMAS QUEZADA</t>
  </si>
  <si>
    <t>1718JOSE ARTURO SANCHEZ SEDANO</t>
  </si>
  <si>
    <t>1803KARINA MARIANA QUEVEDO HERNANDEZ</t>
  </si>
  <si>
    <t>1804RAMON DIAZ RUELAS</t>
  </si>
  <si>
    <t>1835JESSICA ANNETTE CERVANTES ARIAS</t>
  </si>
  <si>
    <t>1849ALVARO ALEJANDRO CASTELLANOS SANCHEZ</t>
  </si>
  <si>
    <t>1894SOFIA BERENICE GARCIA MOSQUEDA</t>
  </si>
  <si>
    <t>1911DANTE EFRAIN LUGO VILLEGAS</t>
  </si>
  <si>
    <t>1914SAUL RAYGOZA CORDOBA</t>
  </si>
  <si>
    <t>1967VERONICA SANCHEZ SALDAÑA</t>
  </si>
  <si>
    <t>1968ENRIQUE MEDINA SANCHEZ</t>
  </si>
  <si>
    <t>1993FELIPE SANTANA FAJARDO</t>
  </si>
  <si>
    <t>1999BACILIO GONZALEZ RODRIGUEZ</t>
  </si>
  <si>
    <t>2041ANTONIO TREJO GOMEZ</t>
  </si>
  <si>
    <t>2056MIGUEL ANGEL ANAYA MARTINEZ</t>
  </si>
  <si>
    <t>2059EMILIO ESCOBEDO MELO</t>
  </si>
  <si>
    <t>2080LAURA BERENICE FIGUEROA BENITEZ</t>
  </si>
  <si>
    <t>2088ARMANDO CONTRERAS PALOMAR</t>
  </si>
  <si>
    <t>2090LUIS ALAN DE LOS RIOS GRIJALVA</t>
  </si>
  <si>
    <t>2091JUAN PABLO GAMIÑO ENRIQUEZ</t>
  </si>
  <si>
    <t>2092GERSON ISMAEL LOPEZ MOJARRO</t>
  </si>
  <si>
    <t>2093TERESITA RUTH ROA VARGAS</t>
  </si>
  <si>
    <t>2094MARIA JOSE VARGAS CRESPO</t>
  </si>
  <si>
    <t>2095JUAN CARLOS ARELLANO AMARO</t>
  </si>
  <si>
    <t>2096MAXIMINA BASTIDA CUEVAS</t>
  </si>
  <si>
    <t>2097CRISTIAN SALVADOR GARCIA SILVA</t>
  </si>
  <si>
    <t>2098HECTOR ERNESTO CASILLAS PEREYRA</t>
  </si>
  <si>
    <t>2099ARNOLD ADRIAN VAZQUEZ TORRES</t>
  </si>
  <si>
    <t>2100LILIA SILVA HERNANDEZ</t>
  </si>
  <si>
    <t>2101JORGE ALONSO GARCIA GONZALEZ</t>
  </si>
  <si>
    <t>2103CHRISTOPHER TADEO RODRIGUEZ MEJIA</t>
  </si>
  <si>
    <t>2104CLAUDIA IBETH SUAREZ CERVANTES</t>
  </si>
  <si>
    <t>2105GILDARDO JACOB SANCHEZ MARTIN</t>
  </si>
  <si>
    <t>2106DAVID EDUARDO MACIAS BAEZ</t>
  </si>
  <si>
    <t>2107JUAN ANTONIO SERRATOS RUIZ</t>
  </si>
  <si>
    <t>2108JESSICA NOLASCO MALDONADO</t>
  </si>
  <si>
    <t>2109LAURA CAJIGA RIVERA</t>
  </si>
  <si>
    <t>2110MANUEL ALONSO GUZMAN OLIDE</t>
  </si>
  <si>
    <t>2111MARIA SOLEDAD ESTRADA JAUREGUI</t>
  </si>
  <si>
    <t>2112XITLALI MAYTE MARTIN MIRAMONTES</t>
  </si>
  <si>
    <t>2113MARCO TONATIUH HUERTA CARRION</t>
  </si>
  <si>
    <t>2114JUAN PABLO VALENCIA TEJEDA</t>
  </si>
  <si>
    <t>2115MARCO ANTONIO SUAREZ CERVANTES</t>
  </si>
  <si>
    <t>2116SUJEY ROSA MARIA DIAZ RUIZ</t>
  </si>
  <si>
    <t>2117JUANA MARIA LUISA ROMO OROZCO</t>
  </si>
  <si>
    <t>2118JESSICA GUADALUPE VELASCO GUZMAN</t>
  </si>
  <si>
    <t>2119GABRIELA ESCAMILLA PAREDO</t>
  </si>
  <si>
    <t>2120GABRIELA CONTRERAS ALFARO</t>
  </si>
  <si>
    <t>2121ALONDRA MARGARITA ZUNIGA RAMIREZ</t>
  </si>
  <si>
    <t>2122NORMA PATRICIA GUTIERREZ REYES</t>
  </si>
  <si>
    <t>2123MANUEL LARIOS CALVARIO</t>
  </si>
  <si>
    <t>2124EMILIANO RAMOS VILLARRUEL</t>
  </si>
  <si>
    <t>2126CESAR ALEJANDRO LUNA MEDRANO</t>
  </si>
  <si>
    <t>2127ITZEL MERCEDES CERVANTES HERNANDEZ</t>
  </si>
  <si>
    <t>2128DIEGO ISAAC CISNEROS GARCIA</t>
  </si>
  <si>
    <t>2129IMELDA JOSEFINA MUÑOZ CARVAJAL</t>
  </si>
  <si>
    <t>2130IVAN SEPULVEDA GUEVARA</t>
  </si>
  <si>
    <t>2131TAMARA ROMERO FERNANDEZ</t>
  </si>
  <si>
    <t>2132ANA PAOLA ARIAS VARELA</t>
  </si>
  <si>
    <t>2133MARIBEL LEON GUZMAN</t>
  </si>
  <si>
    <t>2134EDGAR ROJAS MALDONADO</t>
  </si>
  <si>
    <t>2135TATIANA JAZMIN ALDRETE ORDOÑEZ</t>
  </si>
  <si>
    <t>2136ADRIANA GUADALUPE RODRIGUEZ FONSECA</t>
  </si>
  <si>
    <t>2137CESAR OMAR MORALES FLORES</t>
  </si>
  <si>
    <t>2138ANTONIO TORRES RUIZ</t>
  </si>
  <si>
    <t>2139MIRIAM NOEMI GONZALEZ RAMIREZ</t>
  </si>
  <si>
    <t>2140GUILLERMO CORREA CORTES</t>
  </si>
  <si>
    <t>2141VICTOR HUGO CASANOVA RODRIGUEZ</t>
  </si>
  <si>
    <t>2142GLADYS JANETTE GONZALEZ AGUILAR</t>
  </si>
  <si>
    <t>2143STEPHANY ALEJANDRA GARCIA VILCHIS</t>
  </si>
  <si>
    <t>2144SERGIO VALLE AGUIRRE</t>
  </si>
  <si>
    <t>2145HECTOR FERNANDO FERNANDEZ LAURE</t>
  </si>
  <si>
    <t>2146MITZI VERONICA LOZANO FLORES</t>
  </si>
  <si>
    <t>2147JUAN MARTINEZ DIAZ</t>
  </si>
  <si>
    <t>2148ERIC ISRAEL GALLO JIMENEZ</t>
  </si>
  <si>
    <t>2149JESUS ARMANDO CHAVEZ MORA</t>
  </si>
  <si>
    <t>2150RAFAEL HUMBERTO TREJO MORA</t>
  </si>
  <si>
    <t>2151ILEANA PAOLA BARRIGA SANCHEZ</t>
  </si>
  <si>
    <t>2152MARIA LUCIA GONZALEZ VIZCAINO</t>
  </si>
  <si>
    <t>2153HUGO RICARDO BOLAÑOS MATA</t>
  </si>
  <si>
    <t>2154ISABEL ANGELINA CARRASCO LOPEZ</t>
  </si>
  <si>
    <t>2155BERNARDO ALBERTO IBARRA MORALES</t>
  </si>
  <si>
    <t>2157ANALI PEREZ GALLO</t>
  </si>
  <si>
    <t>2158JUAN CARLOS RIOS FLORES</t>
  </si>
  <si>
    <t>2159JUAN PABLO GARCIA BENITEZ</t>
  </si>
  <si>
    <t>2160JOSE ERNESTO CORONEL TIRADO</t>
  </si>
  <si>
    <t>2161JOSE RAMIRO VALDEZ RON</t>
  </si>
  <si>
    <t>2162FERNANDA PAULINA SEGOVIA IBARRA</t>
  </si>
  <si>
    <t>2163SILVIA STEPHANY DEL REAL GUTIERREZ</t>
  </si>
  <si>
    <t>2164JOSE ALEJANDRO MAGALLON GUTIERREZ</t>
  </si>
  <si>
    <t>2165MARIO ALBERTO AGUILAR ESPINOZA</t>
  </si>
  <si>
    <t>2166GERARDO GUSTAVO AVIÑA CONTRERAS</t>
  </si>
  <si>
    <t>2167JUAN JOSE LARIOS VAZQUEZ</t>
  </si>
  <si>
    <t>2168LUIS HUMBERTO ESPINOZA LOPEZ</t>
  </si>
  <si>
    <t>2169JORGE ARTURO CAMPOS SILVA</t>
  </si>
  <si>
    <t>2170XAVIER ALEJANDRO RAMIREZ JAUREGUI</t>
  </si>
  <si>
    <t>2171VANESSA GARCIA JIMENEZ</t>
  </si>
  <si>
    <t>2172JULIO OSWALDO GARCIA SANTANA</t>
  </si>
  <si>
    <t>2173JUANA MORALES ORNELAS</t>
  </si>
  <si>
    <t>2174MARGARITA GALAN GALVAN</t>
  </si>
  <si>
    <t>2175SARA ELIZABETH NUÑO DE ALBA</t>
  </si>
  <si>
    <t>2176ERICKA MARLENE GUTIERREZ RIVAS</t>
  </si>
  <si>
    <t>2177FORTINO PONCE HUERTA</t>
  </si>
  <si>
    <t>2178FEDERICO GONZALEZ GORGONIO</t>
  </si>
  <si>
    <t>2179ALEJANDRO MOGUEL SALAZAR</t>
  </si>
  <si>
    <t>2180ALFONSO CHAVEZ SAAVEDRA</t>
  </si>
  <si>
    <t>2181OSCAR MANUEL FLORES LEDESMA</t>
  </si>
  <si>
    <t>2182HUMBERTO FLORES ARIAS</t>
  </si>
  <si>
    <t>2183MONSERRAT ALEJANDRA FLORES IBARRA</t>
  </si>
  <si>
    <t>2184EVERARDO KARIM LARA MASCORRO</t>
  </si>
  <si>
    <t>2185ARTURO PEREZ TORRES</t>
  </si>
  <si>
    <t>2186RENE LIRA RODRIGUEZ</t>
  </si>
  <si>
    <t>2187LUIS ALBERTO RUELAS CASTILLO</t>
  </si>
  <si>
    <t>2188ANGELICA MARIA GONZALEZ LLAMAS</t>
  </si>
  <si>
    <t>2189ANA ROCIO RENTERIA TORRES</t>
  </si>
  <si>
    <t>2190BRAULIO ZAMORA PINEDO</t>
  </si>
  <si>
    <t>2191MARIA DOLORES RIZO MENDEZ</t>
  </si>
  <si>
    <t>2192MARTHA PATRICIA FLORES AVILA</t>
  </si>
  <si>
    <t>2193CHRISTIAN RAZO TORRES</t>
  </si>
  <si>
    <t>2209JOSE ABEL HERNANDEZ UGALDE</t>
  </si>
  <si>
    <t>2243JOSE NOE ARANA MARTINEZ</t>
  </si>
  <si>
    <t>2244JUAN ISRAEL CARDENAS GALARZA</t>
  </si>
  <si>
    <t>2253SERVANDO VILLA SALCEDO</t>
  </si>
  <si>
    <t>2254CYNTHIA NATALY VILLALOBOS URENDA</t>
  </si>
  <si>
    <t>2255ENRIQUE GERARDO RODRIGUE MAGAÑA</t>
  </si>
  <si>
    <t>2256ALFREDO DELGADO COVARRUBIAS</t>
  </si>
  <si>
    <t>2257DIEGO ALFONSO VERA GARCIA</t>
  </si>
  <si>
    <t>2258MA. DE LOURDES GABRIEL LEON</t>
  </si>
  <si>
    <t>2259RUBEN ORTEGA MONTES</t>
  </si>
  <si>
    <t>2260DANIEL ALONSO TORRES FLORES</t>
  </si>
  <si>
    <t>2261RENE ALATORRE ALVAREZ</t>
  </si>
  <si>
    <t>2262CARLOS IGNACIO USEDA RODRIGUEZ</t>
  </si>
  <si>
    <t>2268MARIA ELENA GONZALEZ PEREZ</t>
  </si>
  <si>
    <t>2269JUAN FRANCISCO OSORIO DE LA CRUZ</t>
  </si>
  <si>
    <t>2271JUAN PABLO ENRIQUEZ SIERRA</t>
  </si>
  <si>
    <t>2272JUAN CARLOS MERIN SOTO</t>
  </si>
  <si>
    <t>2284MINERVA SAHAGUN BENITEZ</t>
  </si>
  <si>
    <t>2285FRANCISCO JAVIER BARRAGAN GARCIA</t>
  </si>
  <si>
    <t>2313OSCAR ALFONSO GARCIA BRAVO</t>
  </si>
  <si>
    <t>2314AURELIANO CRUZ GALVAN</t>
  </si>
  <si>
    <t>2315EDUARDO MARTINEZ ZARATE</t>
  </si>
  <si>
    <t>2316JORGE AGUSTIN ESCOBAR TEIXIDOR</t>
  </si>
  <si>
    <t>2317FRANCISCO NEGRETE NARANJO</t>
  </si>
  <si>
    <t>2318MAGDALENO RODRIGUEZ RAMIREZ</t>
  </si>
  <si>
    <t>2319MARIA GUADALUPE ZARAGOZA BARRAGAN</t>
  </si>
  <si>
    <t>2320GUILLERMO PEREZ ZERMEÑO</t>
  </si>
  <si>
    <t>2321MARIA DE LA PAZ SANTILLAN GONZALEZ</t>
  </si>
  <si>
    <t>2322JOSE BRISEÑO MUÑIZ</t>
  </si>
  <si>
    <t>2323ROBERTO DELGADO VALENZUELA</t>
  </si>
  <si>
    <t>2324MARIA DE LA LUZ FLORES DIAZ</t>
  </si>
  <si>
    <t>2325EDGAR EMMANUEL GUERRERO TORRES</t>
  </si>
  <si>
    <t>2326SANDRA GRISELDA GONZALEZ GONZALEZ</t>
  </si>
  <si>
    <t>2327JAIME BELTRAN HEREDIA</t>
  </si>
  <si>
    <t>2328ESPERANZA ROMERO RIVAS</t>
  </si>
  <si>
    <t>2329MARGARITA RIVAS PADILLA</t>
  </si>
  <si>
    <t>2330JOSE TRINIDAD CHAVIRA VARGAS</t>
  </si>
  <si>
    <t>2337CRECENCIO GONZALEZ FUENTES</t>
  </si>
  <si>
    <t>2338DARIO ARTURO BALLESTEROS VIDAL</t>
  </si>
  <si>
    <t>2344LUZ EDITH HERRERA HERRERA</t>
  </si>
  <si>
    <t>2345JULIO CESAR MARTINEZ ABURTO</t>
  </si>
  <si>
    <t>2347BLAS ALEJANDRO ROBLES CARDENAS</t>
  </si>
  <si>
    <t>2364JUAN CARLOS MARTINEZ CRUZ</t>
  </si>
  <si>
    <t>2365MARIO CESAR AQUINO FIERROS</t>
  </si>
  <si>
    <t>2366MAURICIO RIVERA CRUZ</t>
  </si>
  <si>
    <t>2367GABRIEL SANTILLAN RODRIGUEZ</t>
  </si>
  <si>
    <t>2368DANIEL ANDRADE PADILLA</t>
  </si>
  <si>
    <t>2378VICTOR MANUEL CORRALES SUASTEGUI</t>
  </si>
  <si>
    <t>2379JESUS MATA AVILA</t>
  </si>
  <si>
    <t>2380OWEN MARIO MELENDEZ QUEZADA</t>
  </si>
  <si>
    <t>2381LORENA RAMIREZ GALLEGOS</t>
  </si>
  <si>
    <t>2382INGRID ROMERO ROMERO</t>
  </si>
  <si>
    <t>ANEXO 3_JL</t>
  </si>
  <si>
    <t>SALDO FINAL AJUSTADO DE AUDITORÍA AL
 31-12-19</t>
  </si>
  <si>
    <t>AC</t>
  </si>
  <si>
    <t>AD=(AB-AC)</t>
  </si>
  <si>
    <t xml:space="preserve">AJUSTES </t>
  </si>
  <si>
    <t xml:space="preserve">Modificaciones derivadas de la resolución  SG-RAP-63/2019 y su acumulado SG-RAP-65/2019. </t>
  </si>
  <si>
    <t>Sumas totales de Cuentas por Pagar</t>
  </si>
  <si>
    <t>Referencia</t>
  </si>
  <si>
    <t>(1)</t>
  </si>
  <si>
    <t>PARTIDO REVOLUCIONARIO INSTITUCIONAL (JALISCO)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</si>
</sst>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\-\$#,##0.00"/>
    <numFmt numFmtId="166" formatCode="\$#,##0.00;[Red]\-\$#,##0.00"/>
    <numFmt numFmtId="167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9"/>
      <color rgb="FFFF0000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4" fontId="1" fillId="0" borderId="0" applyFont="0" applyFill="0" applyBorder="0" applyAlignment="0" applyProtection="0"/>
  </cellStyleXfs>
  <cellXfs count="131">
    <xf numFmtId="0" fontId="0" fillId="0" borderId="0" xfId="0"/>
    <xf numFmtId="0" fontId="4" fillId="2" borderId="6" xfId="0" applyFont="1" applyFill="1" applyBorder="1" applyAlignment="1">
      <alignment horizontal="center" vertical="center"/>
    </xf>
    <xf numFmtId="166" fontId="4" fillId="2" borderId="6" xfId="0" applyNumberFormat="1" applyFont="1" applyFill="1" applyBorder="1" applyAlignment="1">
      <alignment vertical="center"/>
    </xf>
    <xf numFmtId="167" fontId="4" fillId="2" borderId="6" xfId="5" applyNumberFormat="1" applyFont="1" applyFill="1" applyBorder="1" applyAlignment="1">
      <alignment horizontal="right" vertical="center"/>
    </xf>
    <xf numFmtId="165" fontId="5" fillId="2" borderId="6" xfId="0" applyNumberFormat="1" applyFont="1" applyFill="1" applyBorder="1" applyAlignment="1">
      <alignment horizontal="center" vertical="center"/>
    </xf>
    <xf numFmtId="165" fontId="5" fillId="2" borderId="6" xfId="0" applyNumberFormat="1" applyFont="1" applyFill="1" applyBorder="1" applyAlignment="1">
      <alignment vertical="center"/>
    </xf>
    <xf numFmtId="165" fontId="4" fillId="2" borderId="6" xfId="0" applyNumberFormat="1" applyFont="1" applyFill="1" applyBorder="1" applyAlignment="1">
      <alignment vertical="center"/>
    </xf>
    <xf numFmtId="167" fontId="4" fillId="2" borderId="3" xfId="5" applyNumberFormat="1" applyFont="1" applyFill="1" applyBorder="1" applyAlignment="1">
      <alignment horizontal="right" vertical="center"/>
    </xf>
    <xf numFmtId="165" fontId="5" fillId="2" borderId="2" xfId="0" applyNumberFormat="1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167" fontId="4" fillId="2" borderId="6" xfId="5" applyNumberFormat="1" applyFont="1" applyFill="1" applyBorder="1" applyAlignment="1">
      <alignment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6" xfId="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43" fontId="6" fillId="2" borderId="0" xfId="1" applyFont="1" applyFill="1" applyAlignment="1">
      <alignment vertical="center"/>
    </xf>
    <xf numFmtId="8" fontId="6" fillId="2" borderId="0" xfId="0" applyNumberFormat="1" applyFont="1" applyFill="1" applyAlignment="1">
      <alignment vertical="center"/>
    </xf>
    <xf numFmtId="164" fontId="7" fillId="2" borderId="0" xfId="1" applyNumberFormat="1" applyFont="1" applyFill="1" applyAlignment="1">
      <alignment horizontal="center" vertical="center"/>
    </xf>
    <xf numFmtId="43" fontId="6" fillId="2" borderId="0" xfId="0" applyNumberFormat="1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164" fontId="8" fillId="2" borderId="1" xfId="2" applyNumberFormat="1" applyFont="1" applyFill="1" applyBorder="1" applyAlignment="1">
      <alignment horizontal="center" vertical="center" wrapText="1"/>
    </xf>
    <xf numFmtId="49" fontId="8" fillId="2" borderId="6" xfId="1" applyNumberFormat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164" fontId="8" fillId="2" borderId="7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5" fillId="2" borderId="6" xfId="0" applyFont="1" applyFill="1" applyBorder="1" applyAlignment="1">
      <alignment horizontal="left" vertical="center"/>
    </xf>
    <xf numFmtId="43" fontId="5" fillId="2" borderId="6" xfId="1" applyFont="1" applyFill="1" applyBorder="1" applyAlignment="1">
      <alignment horizontal="center" vertical="center"/>
    </xf>
    <xf numFmtId="43" fontId="5" fillId="2" borderId="2" xfId="1" applyFont="1" applyFill="1" applyBorder="1" applyAlignment="1">
      <alignment vertical="center"/>
    </xf>
    <xf numFmtId="43" fontId="5" fillId="2" borderId="4" xfId="1" applyFont="1" applyFill="1" applyBorder="1" applyAlignment="1">
      <alignment vertical="center"/>
    </xf>
    <xf numFmtId="43" fontId="5" fillId="2" borderId="3" xfId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167" fontId="4" fillId="2" borderId="6" xfId="1" applyNumberFormat="1" applyFont="1" applyFill="1" applyBorder="1"/>
    <xf numFmtId="44" fontId="4" fillId="2" borderId="0" xfId="5" applyFont="1" applyFill="1" applyAlignment="1">
      <alignment vertical="center"/>
    </xf>
    <xf numFmtId="167" fontId="5" fillId="2" borderId="6" xfId="1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67" fontId="4" fillId="2" borderId="6" xfId="1" applyNumberFormat="1" applyFont="1" applyFill="1" applyBorder="1" applyAlignment="1">
      <alignment vertical="center"/>
    </xf>
    <xf numFmtId="167" fontId="4" fillId="2" borderId="6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center" vertical="center"/>
    </xf>
    <xf numFmtId="167" fontId="4" fillId="2" borderId="3" xfId="0" applyNumberFormat="1" applyFont="1" applyFill="1" applyBorder="1" applyAlignment="1">
      <alignment vertical="center"/>
    </xf>
    <xf numFmtId="167" fontId="5" fillId="2" borderId="6" xfId="5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167" fontId="4" fillId="2" borderId="0" xfId="1" applyNumberFormat="1" applyFont="1" applyFill="1" applyAlignment="1">
      <alignment vertical="center"/>
    </xf>
    <xf numFmtId="167" fontId="4" fillId="2" borderId="0" xfId="0" applyNumberFormat="1" applyFont="1" applyFill="1" applyAlignment="1">
      <alignment vertical="center"/>
    </xf>
    <xf numFmtId="167" fontId="5" fillId="2" borderId="12" xfId="1" applyNumberFormat="1" applyFont="1" applyFill="1" applyBorder="1" applyAlignment="1">
      <alignment vertical="center"/>
    </xf>
    <xf numFmtId="167" fontId="6" fillId="2" borderId="0" xfId="0" applyNumberFormat="1" applyFont="1" applyFill="1" applyAlignment="1">
      <alignment vertical="center"/>
    </xf>
    <xf numFmtId="167" fontId="6" fillId="2" borderId="0" xfId="1" applyNumberFormat="1" applyFont="1" applyFill="1" applyAlignment="1">
      <alignment vertical="center"/>
    </xf>
    <xf numFmtId="49" fontId="6" fillId="2" borderId="0" xfId="0" applyNumberFormat="1" applyFont="1" applyFill="1" applyAlignment="1">
      <alignment horizontal="center" vertical="center"/>
    </xf>
    <xf numFmtId="164" fontId="2" fillId="2" borderId="0" xfId="1" applyNumberFormat="1" applyFont="1" applyFill="1"/>
    <xf numFmtId="164" fontId="9" fillId="2" borderId="0" xfId="1" applyNumberFormat="1" applyFont="1" applyFill="1" applyAlignment="1">
      <alignment horizontal="center" vertical="center"/>
    </xf>
    <xf numFmtId="167" fontId="6" fillId="2" borderId="0" xfId="1" applyNumberFormat="1" applyFont="1" applyFill="1" applyBorder="1" applyAlignment="1">
      <alignment vertical="center"/>
    </xf>
    <xf numFmtId="167" fontId="6" fillId="2" borderId="0" xfId="0" applyNumberFormat="1" applyFont="1" applyFill="1" applyBorder="1" applyAlignment="1">
      <alignment vertical="center"/>
    </xf>
    <xf numFmtId="164" fontId="2" fillId="2" borderId="0" xfId="1" applyNumberFormat="1" applyFont="1" applyFill="1" applyAlignment="1">
      <alignment horizontal="right"/>
    </xf>
    <xf numFmtId="0" fontId="6" fillId="2" borderId="0" xfId="0" applyFont="1" applyFill="1" applyBorder="1" applyAlignment="1">
      <alignment vertical="center"/>
    </xf>
    <xf numFmtId="167" fontId="6" fillId="2" borderId="0" xfId="0" applyNumberFormat="1" applyFont="1" applyFill="1" applyBorder="1" applyAlignment="1">
      <alignment horizontal="center" vertical="center"/>
    </xf>
    <xf numFmtId="164" fontId="2" fillId="2" borderId="11" xfId="1" applyNumberFormat="1" applyFont="1" applyFill="1" applyBorder="1"/>
    <xf numFmtId="167" fontId="6" fillId="2" borderId="0" xfId="1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43" fontId="8" fillId="2" borderId="6" xfId="1" applyFont="1" applyFill="1" applyBorder="1" applyAlignment="1">
      <alignment horizontal="center" vertical="center" wrapText="1"/>
    </xf>
    <xf numFmtId="43" fontId="8" fillId="2" borderId="6" xfId="1" applyFont="1" applyFill="1" applyBorder="1" applyAlignment="1">
      <alignment horizontal="center" vertical="center" wrapText="1"/>
    </xf>
    <xf numFmtId="167" fontId="12" fillId="2" borderId="6" xfId="1" applyNumberFormat="1" applyFont="1" applyFill="1" applyBorder="1"/>
    <xf numFmtId="43" fontId="8" fillId="2" borderId="2" xfId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167" fontId="5" fillId="2" borderId="6" xfId="5" applyNumberFormat="1" applyFont="1" applyFill="1" applyBorder="1"/>
    <xf numFmtId="43" fontId="2" fillId="2" borderId="0" xfId="1" applyFont="1" applyFill="1"/>
    <xf numFmtId="167" fontId="5" fillId="2" borderId="12" xfId="5" applyNumberFormat="1" applyFont="1" applyFill="1" applyBorder="1"/>
    <xf numFmtId="167" fontId="5" fillId="3" borderId="12" xfId="5" applyNumberFormat="1" applyFont="1" applyFill="1" applyBorder="1"/>
    <xf numFmtId="0" fontId="4" fillId="2" borderId="0" xfId="0" applyFont="1" applyFill="1" applyBorder="1" applyAlignment="1">
      <alignment vertical="center"/>
    </xf>
    <xf numFmtId="167" fontId="5" fillId="2" borderId="0" xfId="5" applyNumberFormat="1" applyFont="1" applyFill="1" applyBorder="1"/>
    <xf numFmtId="167" fontId="5" fillId="2" borderId="0" xfId="1" applyNumberFormat="1" applyFont="1" applyFill="1" applyBorder="1"/>
    <xf numFmtId="167" fontId="5" fillId="3" borderId="0" xfId="5" applyNumberFormat="1" applyFont="1" applyFill="1" applyBorder="1"/>
    <xf numFmtId="0" fontId="6" fillId="2" borderId="6" xfId="0" applyFont="1" applyFill="1" applyBorder="1" applyAlignment="1">
      <alignment horizontal="center" vertical="center"/>
    </xf>
    <xf numFmtId="167" fontId="5" fillId="2" borderId="1" xfId="1" applyNumberFormat="1" applyFont="1" applyFill="1" applyBorder="1" applyAlignment="1">
      <alignment vertical="center"/>
    </xf>
    <xf numFmtId="166" fontId="13" fillId="0" borderId="0" xfId="0" applyNumberFormat="1" applyFont="1"/>
    <xf numFmtId="43" fontId="5" fillId="2" borderId="2" xfId="1" applyFont="1" applyFill="1" applyBorder="1" applyAlignment="1">
      <alignment horizontal="center" vertical="center"/>
    </xf>
    <xf numFmtId="167" fontId="4" fillId="2" borderId="2" xfId="1" applyNumberFormat="1" applyFont="1" applyFill="1" applyBorder="1"/>
    <xf numFmtId="167" fontId="5" fillId="2" borderId="2" xfId="1" applyNumberFormat="1" applyFont="1" applyFill="1" applyBorder="1"/>
    <xf numFmtId="167" fontId="5" fillId="2" borderId="2" xfId="5" applyNumberFormat="1" applyFont="1" applyFill="1" applyBorder="1" applyAlignment="1">
      <alignment vertical="center"/>
    </xf>
    <xf numFmtId="167" fontId="5" fillId="2" borderId="2" xfId="1" applyNumberFormat="1" applyFont="1" applyFill="1" applyBorder="1" applyAlignment="1">
      <alignment vertical="center"/>
    </xf>
    <xf numFmtId="167" fontId="5" fillId="3" borderId="14" xfId="5" applyNumberFormat="1" applyFont="1" applyFill="1" applyBorder="1"/>
    <xf numFmtId="49" fontId="11" fillId="2" borderId="6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6" xfId="5" applyNumberFormat="1" applyFont="1" applyFill="1" applyBorder="1" applyAlignment="1">
      <alignment horizontal="center" vertical="center"/>
    </xf>
    <xf numFmtId="49" fontId="5" fillId="2" borderId="6" xfId="5" applyNumberFormat="1" applyFont="1" applyFill="1" applyBorder="1" applyAlignment="1">
      <alignment horizontal="center"/>
    </xf>
    <xf numFmtId="49" fontId="5" fillId="3" borderId="6" xfId="5" applyNumberFormat="1" applyFont="1" applyFill="1" applyBorder="1" applyAlignment="1">
      <alignment horizontal="center"/>
    </xf>
    <xf numFmtId="167" fontId="5" fillId="4" borderId="12" xfId="5" applyNumberFormat="1" applyFont="1" applyFill="1" applyBorder="1"/>
    <xf numFmtId="167" fontId="5" fillId="4" borderId="1" xfId="1" applyNumberFormat="1" applyFont="1" applyFill="1" applyBorder="1" applyAlignment="1">
      <alignment vertical="center"/>
    </xf>
    <xf numFmtId="166" fontId="4" fillId="0" borderId="6" xfId="0" applyNumberFormat="1" applyFont="1" applyFill="1" applyBorder="1" applyAlignment="1">
      <alignment vertical="center"/>
    </xf>
    <xf numFmtId="167" fontId="4" fillId="0" borderId="6" xfId="5" applyNumberFormat="1" applyFont="1" applyFill="1" applyBorder="1" applyAlignment="1">
      <alignment horizontal="right" vertical="center"/>
    </xf>
    <xf numFmtId="167" fontId="4" fillId="0" borderId="6" xfId="1" applyNumberFormat="1" applyFont="1" applyFill="1" applyBorder="1"/>
    <xf numFmtId="167" fontId="4" fillId="0" borderId="2" xfId="1" applyNumberFormat="1" applyFont="1" applyFill="1" applyBorder="1"/>
    <xf numFmtId="49" fontId="4" fillId="0" borderId="6" xfId="5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49" fontId="8" fillId="2" borderId="1" xfId="2" applyNumberFormat="1" applyFont="1" applyFill="1" applyBorder="1" applyAlignment="1">
      <alignment horizontal="center" vertical="center" wrapText="1"/>
    </xf>
    <xf numFmtId="49" fontId="8" fillId="2" borderId="5" xfId="2" applyNumberFormat="1" applyFont="1" applyFill="1" applyBorder="1" applyAlignment="1">
      <alignment horizontal="center" vertical="center" wrapText="1"/>
    </xf>
    <xf numFmtId="49" fontId="8" fillId="2" borderId="7" xfId="2" applyNumberFormat="1" applyFont="1" applyFill="1" applyBorder="1" applyAlignment="1">
      <alignment horizontal="center" vertical="center" wrapText="1"/>
    </xf>
    <xf numFmtId="164" fontId="8" fillId="2" borderId="1" xfId="2" applyNumberFormat="1" applyFont="1" applyFill="1" applyBorder="1" applyAlignment="1">
      <alignment horizontal="center" vertical="center" wrapText="1"/>
    </xf>
    <xf numFmtId="164" fontId="8" fillId="2" borderId="5" xfId="2" applyNumberFormat="1" applyFont="1" applyFill="1" applyBorder="1" applyAlignment="1">
      <alignment horizontal="center" vertical="center" wrapText="1"/>
    </xf>
    <xf numFmtId="164" fontId="8" fillId="2" borderId="7" xfId="2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wrapText="1"/>
    </xf>
    <xf numFmtId="0" fontId="5" fillId="2" borderId="11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3" fontId="8" fillId="2" borderId="6" xfId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164" fontId="8" fillId="2" borderId="6" xfId="2" applyNumberFormat="1" applyFont="1" applyFill="1" applyBorder="1" applyAlignment="1">
      <alignment horizontal="center" vertical="center" wrapText="1"/>
    </xf>
    <xf numFmtId="43" fontId="8" fillId="2" borderId="6" xfId="1" applyFont="1" applyFill="1" applyBorder="1" applyAlignment="1">
      <alignment horizontal="center" vertical="center"/>
    </xf>
    <xf numFmtId="43" fontId="8" fillId="2" borderId="2" xfId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  <xf numFmtId="164" fontId="8" fillId="2" borderId="2" xfId="2" applyNumberFormat="1" applyFont="1" applyFill="1" applyBorder="1" applyAlignment="1">
      <alignment horizontal="center" vertical="center" wrapText="1"/>
    </xf>
    <xf numFmtId="164" fontId="8" fillId="2" borderId="4" xfId="2" applyNumberFormat="1" applyFont="1" applyFill="1" applyBorder="1" applyAlignment="1">
      <alignment horizontal="center" vertical="center" wrapText="1"/>
    </xf>
    <xf numFmtId="164" fontId="8" fillId="2" borderId="3" xfId="2" applyNumberFormat="1" applyFont="1" applyFill="1" applyBorder="1" applyAlignment="1">
      <alignment horizontal="center" vertical="center" wrapText="1"/>
    </xf>
    <xf numFmtId="164" fontId="8" fillId="2" borderId="9" xfId="2" applyNumberFormat="1" applyFont="1" applyFill="1" applyBorder="1" applyAlignment="1">
      <alignment horizontal="center" vertical="center" wrapText="1"/>
    </xf>
    <xf numFmtId="164" fontId="8" fillId="2" borderId="10" xfId="2" applyNumberFormat="1" applyFont="1" applyFill="1" applyBorder="1" applyAlignment="1">
      <alignment horizontal="center" vertical="center" wrapText="1"/>
    </xf>
    <xf numFmtId="164" fontId="8" fillId="2" borderId="8" xfId="2" applyNumberFormat="1" applyFont="1" applyFill="1" applyBorder="1" applyAlignment="1">
      <alignment horizontal="center" vertical="center" wrapText="1"/>
    </xf>
    <xf numFmtId="164" fontId="8" fillId="2" borderId="6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164" fontId="8" fillId="2" borderId="4" xfId="2" applyNumberFormat="1" applyFont="1" applyFill="1" applyBorder="1" applyAlignment="1">
      <alignment horizontal="center" vertical="center"/>
    </xf>
    <xf numFmtId="164" fontId="8" fillId="2" borderId="3" xfId="2" applyNumberFormat="1" applyFont="1" applyFill="1" applyBorder="1" applyAlignment="1">
      <alignment horizontal="center" vertical="center"/>
    </xf>
  </cellXfs>
  <cellStyles count="6">
    <cellStyle name="Millares" xfId="1" builtinId="3"/>
    <cellStyle name="Millares 2" xfId="2" xr:uid="{00000000-0005-0000-0000-000001000000}"/>
    <cellStyle name="Moneda" xfId="5" builtinId="4"/>
    <cellStyle name="Normal" xfId="0" builtinId="0"/>
    <cellStyle name="Normal 2" xfId="4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colors>
    <mruColors>
      <color rgb="FF00FFFF"/>
      <color rgb="FF00FF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28495</xdr:colOff>
      <xdr:row>0</xdr:row>
      <xdr:rowOff>142475</xdr:rowOff>
    </xdr:from>
    <xdr:to>
      <xdr:col>4</xdr:col>
      <xdr:colOff>271823</xdr:colOff>
      <xdr:row>4</xdr:row>
      <xdr:rowOff>187372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0FDEFD-3C55-48C5-A3AA-2DD4EC51A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620" y="142475"/>
          <a:ext cx="1832643" cy="926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822"/>
  <sheetViews>
    <sheetView showGridLines="0" tabSelected="1" topLeftCell="Q1" zoomScale="85" zoomScaleNormal="85" workbookViewId="0">
      <selection activeCell="AH7" sqref="AH7"/>
    </sheetView>
  </sheetViews>
  <sheetFormatPr baseColWidth="10" defaultColWidth="11.42578125" defaultRowHeight="13.5" customHeight="1" x14ac:dyDescent="0.25"/>
  <cols>
    <col min="1" max="1" width="2" style="13" customWidth="1"/>
    <col min="2" max="2" width="6.28515625" style="14" customWidth="1"/>
    <col min="3" max="3" width="7.7109375" style="15" customWidth="1"/>
    <col min="4" max="4" width="16" style="13" customWidth="1"/>
    <col min="5" max="5" width="40.85546875" style="13" customWidth="1"/>
    <col min="6" max="7" width="12" style="16" customWidth="1"/>
    <col min="8" max="8" width="11.42578125" style="16" customWidth="1"/>
    <col min="9" max="9" width="13.28515625" style="16" customWidth="1"/>
    <col min="10" max="10" width="10.5703125" style="13" customWidth="1"/>
    <col min="11" max="13" width="11.7109375" style="13" customWidth="1"/>
    <col min="14" max="14" width="21.28515625" style="13" customWidth="1"/>
    <col min="15" max="15" width="11.7109375" style="13" customWidth="1"/>
    <col min="16" max="16" width="11.5703125" style="13" customWidth="1"/>
    <col min="17" max="17" width="12.28515625" style="13" customWidth="1"/>
    <col min="18" max="18" width="14" style="13" customWidth="1"/>
    <col min="19" max="19" width="11.7109375" style="13" customWidth="1"/>
    <col min="20" max="20" width="11.28515625" style="13" customWidth="1"/>
    <col min="21" max="21" width="11.42578125" style="13" customWidth="1"/>
    <col min="22" max="22" width="10.5703125" style="13" customWidth="1"/>
    <col min="23" max="23" width="16.5703125" style="13" customWidth="1"/>
    <col min="24" max="25" width="10.85546875" style="13" customWidth="1"/>
    <col min="26" max="26" width="12.28515625" style="13" customWidth="1"/>
    <col min="27" max="27" width="10.28515625" style="13" customWidth="1"/>
    <col min="28" max="28" width="10.140625" style="13" customWidth="1"/>
    <col min="29" max="29" width="10.85546875" style="13" customWidth="1"/>
    <col min="30" max="30" width="13.42578125" style="13" customWidth="1"/>
    <col min="31" max="32" width="10.7109375" style="13" customWidth="1"/>
    <col min="33" max="33" width="12.7109375" style="13" customWidth="1"/>
    <col min="34" max="34" width="17.140625" style="13" customWidth="1"/>
    <col min="35" max="36" width="19.7109375" style="13" customWidth="1"/>
    <col min="37" max="37" width="11.42578125" style="52"/>
    <col min="38" max="16384" width="11.42578125" style="13"/>
  </cols>
  <sheetData>
    <row r="1" spans="1:37" ht="17.45" customHeight="1" x14ac:dyDescent="0.25">
      <c r="C1" s="115" t="s">
        <v>0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</row>
    <row r="2" spans="1:37" ht="17.45" customHeight="1" x14ac:dyDescent="0.25">
      <c r="C2" s="115" t="s">
        <v>1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7" ht="17.45" customHeight="1" x14ac:dyDescent="0.25">
      <c r="C3" s="115" t="s">
        <v>24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</row>
    <row r="4" spans="1:37" ht="15" customHeight="1" x14ac:dyDescent="0.25"/>
    <row r="5" spans="1:37" ht="18" x14ac:dyDescent="0.25">
      <c r="C5" s="115" t="s">
        <v>849</v>
      </c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</row>
    <row r="6" spans="1:37" ht="18" x14ac:dyDescent="0.25">
      <c r="C6" s="105" t="s">
        <v>25</v>
      </c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</row>
    <row r="7" spans="1:37" ht="18" x14ac:dyDescent="0.25">
      <c r="S7" s="17"/>
      <c r="T7" s="17"/>
      <c r="U7" s="17"/>
      <c r="V7" s="17"/>
      <c r="AH7" s="18" t="s">
        <v>840</v>
      </c>
    </row>
    <row r="8" spans="1:37" ht="15" x14ac:dyDescent="0.25">
      <c r="O8" s="16"/>
      <c r="P8" s="16"/>
      <c r="Q8" s="16"/>
      <c r="R8" s="16"/>
      <c r="S8" s="19"/>
      <c r="T8" s="19"/>
      <c r="U8" s="19"/>
      <c r="V8" s="19"/>
      <c r="X8" s="16"/>
      <c r="Y8" s="16"/>
      <c r="Z8" s="16"/>
      <c r="AA8" s="16"/>
      <c r="AB8" s="16"/>
      <c r="AH8" s="20"/>
    </row>
    <row r="9" spans="1:37" s="14" customFormat="1" ht="27" customHeight="1" x14ac:dyDescent="0.25">
      <c r="B9" s="112" t="s">
        <v>2</v>
      </c>
      <c r="C9" s="112" t="s">
        <v>3</v>
      </c>
      <c r="D9" s="112" t="s">
        <v>22</v>
      </c>
      <c r="E9" s="112" t="s">
        <v>23</v>
      </c>
      <c r="F9" s="117" t="s">
        <v>26</v>
      </c>
      <c r="G9" s="117"/>
      <c r="H9" s="117"/>
      <c r="I9" s="117"/>
      <c r="J9" s="117"/>
      <c r="K9" s="117"/>
      <c r="L9" s="117"/>
      <c r="M9" s="117"/>
      <c r="N9" s="102" t="s">
        <v>35</v>
      </c>
      <c r="O9" s="128" t="s">
        <v>37</v>
      </c>
      <c r="P9" s="129"/>
      <c r="Q9" s="129"/>
      <c r="R9" s="129"/>
      <c r="S9" s="129"/>
      <c r="T9" s="129"/>
      <c r="U9" s="129"/>
      <c r="V9" s="129"/>
      <c r="W9" s="130"/>
      <c r="X9" s="127" t="s">
        <v>48</v>
      </c>
      <c r="Y9" s="127"/>
      <c r="Z9" s="127"/>
      <c r="AA9" s="127"/>
      <c r="AB9" s="127"/>
      <c r="AC9" s="127"/>
      <c r="AD9" s="127"/>
      <c r="AE9" s="127"/>
      <c r="AF9" s="127"/>
      <c r="AG9" s="127"/>
      <c r="AH9" s="102" t="s">
        <v>63</v>
      </c>
      <c r="AI9" s="102" t="s">
        <v>844</v>
      </c>
      <c r="AJ9" s="102" t="s">
        <v>841</v>
      </c>
      <c r="AK9" s="99" t="s">
        <v>847</v>
      </c>
    </row>
    <row r="10" spans="1:37" s="14" customFormat="1" ht="48" customHeight="1" x14ac:dyDescent="0.25">
      <c r="B10" s="113"/>
      <c r="C10" s="113"/>
      <c r="D10" s="113"/>
      <c r="E10" s="113"/>
      <c r="F10" s="114" t="s">
        <v>27</v>
      </c>
      <c r="G10" s="114"/>
      <c r="H10" s="114"/>
      <c r="I10" s="114"/>
      <c r="J10" s="116" t="s">
        <v>32</v>
      </c>
      <c r="K10" s="116"/>
      <c r="L10" s="116"/>
      <c r="M10" s="116"/>
      <c r="N10" s="103"/>
      <c r="O10" s="118" t="s">
        <v>38</v>
      </c>
      <c r="P10" s="119"/>
      <c r="Q10" s="119"/>
      <c r="R10" s="120"/>
      <c r="S10" s="121" t="s">
        <v>41</v>
      </c>
      <c r="T10" s="122"/>
      <c r="U10" s="122"/>
      <c r="V10" s="123"/>
      <c r="W10" s="102" t="s">
        <v>46</v>
      </c>
      <c r="X10" s="121" t="s">
        <v>55</v>
      </c>
      <c r="Y10" s="122"/>
      <c r="Z10" s="122"/>
      <c r="AA10" s="122"/>
      <c r="AB10" s="123"/>
      <c r="AC10" s="124" t="s">
        <v>56</v>
      </c>
      <c r="AD10" s="125"/>
      <c r="AE10" s="125"/>
      <c r="AF10" s="126"/>
      <c r="AG10" s="21" t="s">
        <v>61</v>
      </c>
      <c r="AH10" s="103"/>
      <c r="AI10" s="103"/>
      <c r="AJ10" s="103"/>
      <c r="AK10" s="100"/>
    </row>
    <row r="11" spans="1:37" s="14" customFormat="1" ht="34.15" customHeight="1" x14ac:dyDescent="0.25">
      <c r="B11" s="113"/>
      <c r="C11" s="113"/>
      <c r="D11" s="113"/>
      <c r="E11" s="113"/>
      <c r="F11" s="22" t="s">
        <v>28</v>
      </c>
      <c r="G11" s="22" t="s">
        <v>29</v>
      </c>
      <c r="H11" s="22" t="s">
        <v>30</v>
      </c>
      <c r="I11" s="22" t="s">
        <v>31</v>
      </c>
      <c r="J11" s="22">
        <v>2014</v>
      </c>
      <c r="K11" s="22" t="s">
        <v>29</v>
      </c>
      <c r="L11" s="22" t="s">
        <v>30</v>
      </c>
      <c r="M11" s="22" t="s">
        <v>31</v>
      </c>
      <c r="N11" s="104"/>
      <c r="O11" s="22">
        <v>2014</v>
      </c>
      <c r="P11" s="22" t="s">
        <v>29</v>
      </c>
      <c r="Q11" s="22" t="s">
        <v>30</v>
      </c>
      <c r="R11" s="22" t="s">
        <v>31</v>
      </c>
      <c r="S11" s="22">
        <v>2014</v>
      </c>
      <c r="T11" s="22" t="s">
        <v>29</v>
      </c>
      <c r="U11" s="22" t="s">
        <v>30</v>
      </c>
      <c r="V11" s="22" t="s">
        <v>31</v>
      </c>
      <c r="W11" s="104"/>
      <c r="X11" s="22">
        <v>2014</v>
      </c>
      <c r="Y11" s="22" t="s">
        <v>29</v>
      </c>
      <c r="Z11" s="22" t="s">
        <v>30</v>
      </c>
      <c r="AA11" s="22" t="s">
        <v>31</v>
      </c>
      <c r="AB11" s="23" t="s">
        <v>49</v>
      </c>
      <c r="AC11" s="22">
        <v>2014</v>
      </c>
      <c r="AD11" s="22" t="s">
        <v>29</v>
      </c>
      <c r="AE11" s="22" t="s">
        <v>30</v>
      </c>
      <c r="AF11" s="22" t="s">
        <v>31</v>
      </c>
      <c r="AG11" s="22">
        <v>2018</v>
      </c>
      <c r="AH11" s="104"/>
      <c r="AI11" s="104"/>
      <c r="AJ11" s="104"/>
      <c r="AK11" s="101"/>
    </row>
    <row r="12" spans="1:37" s="24" customFormat="1" ht="31.9" customHeight="1" x14ac:dyDescent="0.25">
      <c r="B12" s="25"/>
      <c r="C12" s="25"/>
      <c r="D12" s="25"/>
      <c r="E12" s="25"/>
      <c r="F12" s="23" t="s">
        <v>4</v>
      </c>
      <c r="G12" s="23" t="s">
        <v>5</v>
      </c>
      <c r="H12" s="23" t="s">
        <v>6</v>
      </c>
      <c r="I12" s="23" t="s">
        <v>7</v>
      </c>
      <c r="J12" s="23" t="s">
        <v>8</v>
      </c>
      <c r="K12" s="23" t="s">
        <v>9</v>
      </c>
      <c r="L12" s="23" t="s">
        <v>33</v>
      </c>
      <c r="M12" s="23" t="s">
        <v>34</v>
      </c>
      <c r="N12" s="26" t="s">
        <v>36</v>
      </c>
      <c r="O12" s="23" t="s">
        <v>39</v>
      </c>
      <c r="P12" s="23" t="s">
        <v>40</v>
      </c>
      <c r="Q12" s="23" t="s">
        <v>18</v>
      </c>
      <c r="R12" s="23" t="s">
        <v>19</v>
      </c>
      <c r="S12" s="23" t="s">
        <v>42</v>
      </c>
      <c r="T12" s="23" t="s">
        <v>43</v>
      </c>
      <c r="U12" s="23" t="s">
        <v>44</v>
      </c>
      <c r="V12" s="23" t="s">
        <v>45</v>
      </c>
      <c r="W12" s="23" t="s">
        <v>47</v>
      </c>
      <c r="X12" s="23" t="s">
        <v>50</v>
      </c>
      <c r="Y12" s="23" t="s">
        <v>51</v>
      </c>
      <c r="Z12" s="23" t="s">
        <v>52</v>
      </c>
      <c r="AA12" s="23" t="s">
        <v>53</v>
      </c>
      <c r="AB12" s="23" t="s">
        <v>54</v>
      </c>
      <c r="AC12" s="23" t="s">
        <v>57</v>
      </c>
      <c r="AD12" s="23" t="s">
        <v>58</v>
      </c>
      <c r="AE12" s="23" t="s">
        <v>59</v>
      </c>
      <c r="AF12" s="23" t="s">
        <v>60</v>
      </c>
      <c r="AG12" s="23" t="s">
        <v>62</v>
      </c>
      <c r="AH12" s="65" t="s">
        <v>64</v>
      </c>
      <c r="AI12" s="64" t="s">
        <v>842</v>
      </c>
      <c r="AJ12" s="67" t="s">
        <v>843</v>
      </c>
      <c r="AK12" s="86"/>
    </row>
    <row r="13" spans="1:37" s="27" customFormat="1" ht="13.5" customHeight="1" x14ac:dyDescent="0.25">
      <c r="B13" s="42"/>
      <c r="C13" s="28"/>
      <c r="D13" s="42" t="s">
        <v>10</v>
      </c>
      <c r="E13" s="28" t="s">
        <v>11</v>
      </c>
      <c r="F13" s="29"/>
      <c r="G13" s="29"/>
      <c r="H13" s="29"/>
      <c r="I13" s="29"/>
      <c r="J13" s="29"/>
      <c r="K13" s="29"/>
      <c r="L13" s="29"/>
      <c r="M13" s="29"/>
      <c r="N13" s="29"/>
      <c r="O13" s="30"/>
      <c r="P13" s="31"/>
      <c r="Q13" s="31"/>
      <c r="R13" s="31"/>
      <c r="S13" s="31"/>
      <c r="T13" s="31"/>
      <c r="U13" s="31"/>
      <c r="V13" s="31"/>
      <c r="W13" s="32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80"/>
      <c r="AK13" s="87"/>
    </row>
    <row r="14" spans="1:37" s="27" customFormat="1" ht="13.5" customHeight="1" x14ac:dyDescent="0.25">
      <c r="B14" s="42"/>
      <c r="C14" s="28"/>
      <c r="D14" s="42"/>
      <c r="E14" s="28"/>
      <c r="F14" s="29"/>
      <c r="G14" s="29"/>
      <c r="H14" s="29"/>
      <c r="I14" s="29"/>
      <c r="J14" s="29"/>
      <c r="K14" s="29"/>
      <c r="L14" s="29"/>
      <c r="M14" s="29"/>
      <c r="N14" s="29"/>
      <c r="O14" s="30"/>
      <c r="P14" s="31"/>
      <c r="Q14" s="31"/>
      <c r="R14" s="31"/>
      <c r="S14" s="31"/>
      <c r="T14" s="31"/>
      <c r="U14" s="31"/>
      <c r="V14" s="31"/>
      <c r="W14" s="32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80"/>
      <c r="AK14" s="87"/>
    </row>
    <row r="15" spans="1:37" s="36" customFormat="1" ht="13.5" customHeight="1" x14ac:dyDescent="0.2">
      <c r="A15" s="27"/>
      <c r="B15" s="1">
        <v>1</v>
      </c>
      <c r="C15" s="34" t="s">
        <v>12</v>
      </c>
      <c r="D15" s="1" t="s">
        <v>10</v>
      </c>
      <c r="E15" s="2" t="s">
        <v>527</v>
      </c>
      <c r="F15" s="3">
        <v>0</v>
      </c>
      <c r="G15" s="3">
        <v>0</v>
      </c>
      <c r="H15" s="3">
        <v>0</v>
      </c>
      <c r="I15" s="3">
        <v>3363</v>
      </c>
      <c r="J15" s="3">
        <v>0</v>
      </c>
      <c r="K15" s="3">
        <v>0</v>
      </c>
      <c r="L15" s="3">
        <v>0</v>
      </c>
      <c r="M15" s="3">
        <v>0</v>
      </c>
      <c r="N15" s="3">
        <v>133017.06</v>
      </c>
      <c r="O15" s="3">
        <v>0</v>
      </c>
      <c r="P15" s="3">
        <v>0</v>
      </c>
      <c r="Q15" s="3">
        <v>0</v>
      </c>
      <c r="R15" s="3">
        <v>3363</v>
      </c>
      <c r="S15" s="3">
        <v>0</v>
      </c>
      <c r="T15" s="3">
        <v>0</v>
      </c>
      <c r="U15" s="3">
        <v>0</v>
      </c>
      <c r="V15" s="3">
        <v>0</v>
      </c>
      <c r="W15" s="3">
        <f>133310.06-R15</f>
        <v>129947.06</v>
      </c>
      <c r="X15" s="35">
        <f>+F15-O15</f>
        <v>0</v>
      </c>
      <c r="Y15" s="35">
        <f>+G15-P15</f>
        <v>0</v>
      </c>
      <c r="Z15" s="35">
        <f>+H15-Q15</f>
        <v>0</v>
      </c>
      <c r="AA15" s="35">
        <f>+I15-R15</f>
        <v>0</v>
      </c>
      <c r="AB15" s="35">
        <f>+J15-S15</f>
        <v>0</v>
      </c>
      <c r="AC15" s="35">
        <f>+J15-S15</f>
        <v>0</v>
      </c>
      <c r="AD15" s="35">
        <f>+K15-T15</f>
        <v>0</v>
      </c>
      <c r="AE15" s="35">
        <f>+L15-U15</f>
        <v>0</v>
      </c>
      <c r="AF15" s="35">
        <f>+M15-V15</f>
        <v>0</v>
      </c>
      <c r="AG15" s="35">
        <f>+N15-W15</f>
        <v>3070</v>
      </c>
      <c r="AH15" s="35">
        <f>+X15+Y15+Z15+AA15+AB15+AC15+AD15+AE15+AF15+AG15</f>
        <v>3070</v>
      </c>
      <c r="AI15" s="35"/>
      <c r="AJ15" s="81">
        <f>(AH15-AI15)</f>
        <v>3070</v>
      </c>
      <c r="AK15" s="88"/>
    </row>
    <row r="16" spans="1:37" s="36" customFormat="1" ht="13.5" customHeight="1" x14ac:dyDescent="0.2">
      <c r="A16" s="27"/>
      <c r="B16" s="1">
        <v>2</v>
      </c>
      <c r="C16" s="34"/>
      <c r="D16" s="1" t="s">
        <v>10</v>
      </c>
      <c r="E16" s="2" t="s">
        <v>528</v>
      </c>
      <c r="F16" s="3">
        <v>0</v>
      </c>
      <c r="G16" s="3">
        <v>0</v>
      </c>
      <c r="H16" s="3">
        <v>0</v>
      </c>
      <c r="I16" s="3">
        <v>30985</v>
      </c>
      <c r="J16" s="3">
        <v>0</v>
      </c>
      <c r="K16" s="3">
        <v>0</v>
      </c>
      <c r="L16" s="3">
        <v>0</v>
      </c>
      <c r="M16" s="3">
        <v>0</v>
      </c>
      <c r="N16" s="3">
        <v>153541</v>
      </c>
      <c r="O16" s="3">
        <v>0</v>
      </c>
      <c r="P16" s="3">
        <v>0</v>
      </c>
      <c r="Q16" s="3">
        <v>0</v>
      </c>
      <c r="R16" s="3">
        <v>30985</v>
      </c>
      <c r="S16" s="3">
        <v>0</v>
      </c>
      <c r="T16" s="3">
        <v>0</v>
      </c>
      <c r="U16" s="3">
        <v>0</v>
      </c>
      <c r="V16" s="3">
        <v>0</v>
      </c>
      <c r="W16" s="3">
        <f>184526-R16</f>
        <v>153541</v>
      </c>
      <c r="X16" s="35">
        <f t="shared" ref="X16:X79" si="0">+F16-O16</f>
        <v>0</v>
      </c>
      <c r="Y16" s="35">
        <f t="shared" ref="Y16:Y79" si="1">+G16-P16</f>
        <v>0</v>
      </c>
      <c r="Z16" s="35">
        <f t="shared" ref="Z16:Z79" si="2">+H16-Q16</f>
        <v>0</v>
      </c>
      <c r="AA16" s="35">
        <f t="shared" ref="AA16:AA79" si="3">+I16-R16</f>
        <v>0</v>
      </c>
      <c r="AB16" s="35">
        <f t="shared" ref="AB16:AB79" si="4">+J16-S16</f>
        <v>0</v>
      </c>
      <c r="AC16" s="35">
        <f t="shared" ref="AC16:AC79" si="5">+J16-S16</f>
        <v>0</v>
      </c>
      <c r="AD16" s="35">
        <f t="shared" ref="AD16:AD79" si="6">+K16-T16</f>
        <v>0</v>
      </c>
      <c r="AE16" s="35">
        <f t="shared" ref="AE16:AE79" si="7">+L16-U16</f>
        <v>0</v>
      </c>
      <c r="AF16" s="35">
        <f t="shared" ref="AF16:AF79" si="8">+M16-V16</f>
        <v>0</v>
      </c>
      <c r="AG16" s="35">
        <f t="shared" ref="AG16:AG79" si="9">+N16-W16</f>
        <v>0</v>
      </c>
      <c r="AH16" s="35">
        <f t="shared" ref="AH16:AH79" si="10">+X16+Y16+Z16+AA16+AB16+AC16+AD16+AE16+AF16+AG16</f>
        <v>0</v>
      </c>
      <c r="AI16" s="35"/>
      <c r="AJ16" s="81">
        <f t="shared" ref="AJ16:AJ79" si="11">(AH16-AI16)</f>
        <v>0</v>
      </c>
      <c r="AK16" s="88"/>
    </row>
    <row r="17" spans="1:37" s="36" customFormat="1" ht="13.5" customHeight="1" x14ac:dyDescent="0.2">
      <c r="A17" s="27"/>
      <c r="B17" s="1">
        <v>3</v>
      </c>
      <c r="C17" s="34"/>
      <c r="D17" s="1" t="s">
        <v>10</v>
      </c>
      <c r="E17" s="2" t="s">
        <v>71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1296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1296</v>
      </c>
      <c r="X17" s="35">
        <f t="shared" si="0"/>
        <v>0</v>
      </c>
      <c r="Y17" s="35">
        <f t="shared" si="1"/>
        <v>0</v>
      </c>
      <c r="Z17" s="35">
        <f t="shared" si="2"/>
        <v>0</v>
      </c>
      <c r="AA17" s="35">
        <f t="shared" si="3"/>
        <v>0</v>
      </c>
      <c r="AB17" s="35">
        <f t="shared" si="4"/>
        <v>0</v>
      </c>
      <c r="AC17" s="35">
        <f t="shared" si="5"/>
        <v>0</v>
      </c>
      <c r="AD17" s="35">
        <f t="shared" si="6"/>
        <v>0</v>
      </c>
      <c r="AE17" s="35">
        <f t="shared" si="7"/>
        <v>0</v>
      </c>
      <c r="AF17" s="35">
        <f t="shared" si="8"/>
        <v>0</v>
      </c>
      <c r="AG17" s="35">
        <f t="shared" si="9"/>
        <v>0</v>
      </c>
      <c r="AH17" s="35">
        <f t="shared" si="10"/>
        <v>0</v>
      </c>
      <c r="AI17" s="35"/>
      <c r="AJ17" s="81">
        <f t="shared" si="11"/>
        <v>0</v>
      </c>
      <c r="AK17" s="88"/>
    </row>
    <row r="18" spans="1:37" s="36" customFormat="1" ht="13.5" customHeight="1" x14ac:dyDescent="0.2">
      <c r="A18" s="27"/>
      <c r="B18" s="1">
        <v>4</v>
      </c>
      <c r="C18" s="34"/>
      <c r="D18" s="1" t="s">
        <v>10</v>
      </c>
      <c r="E18" s="2" t="s">
        <v>72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73101.31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73101.31</v>
      </c>
      <c r="X18" s="35">
        <f t="shared" si="0"/>
        <v>0</v>
      </c>
      <c r="Y18" s="35">
        <f t="shared" si="1"/>
        <v>0</v>
      </c>
      <c r="Z18" s="35">
        <f t="shared" si="2"/>
        <v>0</v>
      </c>
      <c r="AA18" s="35">
        <f t="shared" si="3"/>
        <v>0</v>
      </c>
      <c r="AB18" s="35">
        <f t="shared" si="4"/>
        <v>0</v>
      </c>
      <c r="AC18" s="35">
        <f t="shared" si="5"/>
        <v>0</v>
      </c>
      <c r="AD18" s="35">
        <f t="shared" si="6"/>
        <v>0</v>
      </c>
      <c r="AE18" s="35">
        <f t="shared" si="7"/>
        <v>0</v>
      </c>
      <c r="AF18" s="35">
        <f t="shared" si="8"/>
        <v>0</v>
      </c>
      <c r="AG18" s="35">
        <f t="shared" si="9"/>
        <v>0</v>
      </c>
      <c r="AH18" s="35">
        <f t="shared" si="10"/>
        <v>0</v>
      </c>
      <c r="AI18" s="35"/>
      <c r="AJ18" s="81">
        <f t="shared" si="11"/>
        <v>0</v>
      </c>
      <c r="AK18" s="88"/>
    </row>
    <row r="19" spans="1:37" s="36" customFormat="1" ht="13.5" customHeight="1" x14ac:dyDescent="0.2">
      <c r="A19" s="27"/>
      <c r="B19" s="1">
        <v>5</v>
      </c>
      <c r="C19" s="34"/>
      <c r="D19" s="1" t="s">
        <v>10</v>
      </c>
      <c r="E19" s="2" t="s">
        <v>73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247783.74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245855.74</v>
      </c>
      <c r="X19" s="35">
        <f t="shared" si="0"/>
        <v>0</v>
      </c>
      <c r="Y19" s="35">
        <f t="shared" si="1"/>
        <v>0</v>
      </c>
      <c r="Z19" s="35">
        <f t="shared" si="2"/>
        <v>0</v>
      </c>
      <c r="AA19" s="35">
        <f t="shared" si="3"/>
        <v>0</v>
      </c>
      <c r="AB19" s="35">
        <f t="shared" si="4"/>
        <v>0</v>
      </c>
      <c r="AC19" s="35">
        <f t="shared" si="5"/>
        <v>0</v>
      </c>
      <c r="AD19" s="35">
        <f t="shared" si="6"/>
        <v>0</v>
      </c>
      <c r="AE19" s="35">
        <f t="shared" si="7"/>
        <v>0</v>
      </c>
      <c r="AF19" s="35">
        <f t="shared" si="8"/>
        <v>0</v>
      </c>
      <c r="AG19" s="35">
        <f t="shared" si="9"/>
        <v>1928</v>
      </c>
      <c r="AH19" s="35">
        <f t="shared" si="10"/>
        <v>1928</v>
      </c>
      <c r="AI19" s="35"/>
      <c r="AJ19" s="81">
        <f t="shared" si="11"/>
        <v>1928</v>
      </c>
      <c r="AK19" s="88"/>
    </row>
    <row r="20" spans="1:37" s="36" customFormat="1" ht="13.5" customHeight="1" x14ac:dyDescent="0.2">
      <c r="A20" s="27"/>
      <c r="B20" s="1">
        <v>6</v>
      </c>
      <c r="C20" s="34"/>
      <c r="D20" s="1" t="s">
        <v>10</v>
      </c>
      <c r="E20" s="2" t="s">
        <v>74</v>
      </c>
      <c r="F20" s="3">
        <v>0</v>
      </c>
      <c r="G20" s="3">
        <v>0</v>
      </c>
      <c r="H20" s="3">
        <v>0</v>
      </c>
      <c r="I20" s="3">
        <v>1041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1041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5">
        <f t="shared" si="0"/>
        <v>0</v>
      </c>
      <c r="Y20" s="35">
        <f t="shared" si="1"/>
        <v>0</v>
      </c>
      <c r="Z20" s="35">
        <f t="shared" si="2"/>
        <v>0</v>
      </c>
      <c r="AA20" s="35">
        <f t="shared" si="3"/>
        <v>0</v>
      </c>
      <c r="AB20" s="35">
        <f t="shared" si="4"/>
        <v>0</v>
      </c>
      <c r="AC20" s="35">
        <f t="shared" si="5"/>
        <v>0</v>
      </c>
      <c r="AD20" s="35">
        <f t="shared" si="6"/>
        <v>0</v>
      </c>
      <c r="AE20" s="35">
        <f t="shared" si="7"/>
        <v>0</v>
      </c>
      <c r="AF20" s="35">
        <f t="shared" si="8"/>
        <v>0</v>
      </c>
      <c r="AG20" s="35">
        <f t="shared" si="9"/>
        <v>0</v>
      </c>
      <c r="AH20" s="35">
        <f t="shared" si="10"/>
        <v>0</v>
      </c>
      <c r="AI20" s="35"/>
      <c r="AJ20" s="81">
        <f t="shared" si="11"/>
        <v>0</v>
      </c>
      <c r="AK20" s="88"/>
    </row>
    <row r="21" spans="1:37" s="36" customFormat="1" ht="13.5" customHeight="1" x14ac:dyDescent="0.2">
      <c r="A21" s="27"/>
      <c r="B21" s="1">
        <v>7</v>
      </c>
      <c r="C21" s="34"/>
      <c r="D21" s="1" t="s">
        <v>10</v>
      </c>
      <c r="E21" s="2" t="s">
        <v>75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89864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89864</v>
      </c>
      <c r="X21" s="35">
        <f t="shared" si="0"/>
        <v>0</v>
      </c>
      <c r="Y21" s="35">
        <f t="shared" si="1"/>
        <v>0</v>
      </c>
      <c r="Z21" s="35">
        <f t="shared" si="2"/>
        <v>0</v>
      </c>
      <c r="AA21" s="35">
        <f t="shared" si="3"/>
        <v>0</v>
      </c>
      <c r="AB21" s="35">
        <f t="shared" si="4"/>
        <v>0</v>
      </c>
      <c r="AC21" s="35">
        <f t="shared" si="5"/>
        <v>0</v>
      </c>
      <c r="AD21" s="35">
        <f t="shared" si="6"/>
        <v>0</v>
      </c>
      <c r="AE21" s="35">
        <f t="shared" si="7"/>
        <v>0</v>
      </c>
      <c r="AF21" s="35">
        <f t="shared" si="8"/>
        <v>0</v>
      </c>
      <c r="AG21" s="35">
        <f t="shared" si="9"/>
        <v>0</v>
      </c>
      <c r="AH21" s="35">
        <f t="shared" si="10"/>
        <v>0</v>
      </c>
      <c r="AI21" s="35"/>
      <c r="AJ21" s="81">
        <f t="shared" si="11"/>
        <v>0</v>
      </c>
      <c r="AK21" s="88"/>
    </row>
    <row r="22" spans="1:37" s="36" customFormat="1" ht="13.5" customHeight="1" x14ac:dyDescent="0.2">
      <c r="A22" s="27"/>
      <c r="B22" s="1">
        <v>8</v>
      </c>
      <c r="C22" s="34"/>
      <c r="D22" s="1" t="s">
        <v>10</v>
      </c>
      <c r="E22" s="2" t="s">
        <v>76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864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864</v>
      </c>
      <c r="X22" s="35">
        <f t="shared" si="0"/>
        <v>0</v>
      </c>
      <c r="Y22" s="35">
        <f t="shared" si="1"/>
        <v>0</v>
      </c>
      <c r="Z22" s="35">
        <f t="shared" si="2"/>
        <v>0</v>
      </c>
      <c r="AA22" s="35">
        <f t="shared" si="3"/>
        <v>0</v>
      </c>
      <c r="AB22" s="35">
        <f t="shared" si="4"/>
        <v>0</v>
      </c>
      <c r="AC22" s="35">
        <f t="shared" si="5"/>
        <v>0</v>
      </c>
      <c r="AD22" s="35">
        <f t="shared" si="6"/>
        <v>0</v>
      </c>
      <c r="AE22" s="35">
        <f t="shared" si="7"/>
        <v>0</v>
      </c>
      <c r="AF22" s="35">
        <f t="shared" si="8"/>
        <v>0</v>
      </c>
      <c r="AG22" s="35">
        <f t="shared" si="9"/>
        <v>0</v>
      </c>
      <c r="AH22" s="35">
        <f t="shared" si="10"/>
        <v>0</v>
      </c>
      <c r="AI22" s="35"/>
      <c r="AJ22" s="81">
        <f t="shared" si="11"/>
        <v>0</v>
      </c>
      <c r="AK22" s="88"/>
    </row>
    <row r="23" spans="1:37" s="36" customFormat="1" ht="13.5" customHeight="1" x14ac:dyDescent="0.2">
      <c r="A23" s="27"/>
      <c r="B23" s="1">
        <v>9</v>
      </c>
      <c r="C23" s="34"/>
      <c r="D23" s="1" t="s">
        <v>10</v>
      </c>
      <c r="E23" s="2" t="s">
        <v>77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3393.28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3393.28</v>
      </c>
      <c r="X23" s="35">
        <f t="shared" si="0"/>
        <v>0</v>
      </c>
      <c r="Y23" s="35">
        <f t="shared" si="1"/>
        <v>0</v>
      </c>
      <c r="Z23" s="35">
        <f t="shared" si="2"/>
        <v>0</v>
      </c>
      <c r="AA23" s="35">
        <f t="shared" si="3"/>
        <v>0</v>
      </c>
      <c r="AB23" s="35">
        <f t="shared" si="4"/>
        <v>0</v>
      </c>
      <c r="AC23" s="35">
        <f t="shared" si="5"/>
        <v>0</v>
      </c>
      <c r="AD23" s="35">
        <f t="shared" si="6"/>
        <v>0</v>
      </c>
      <c r="AE23" s="35">
        <f t="shared" si="7"/>
        <v>0</v>
      </c>
      <c r="AF23" s="35">
        <f t="shared" si="8"/>
        <v>0</v>
      </c>
      <c r="AG23" s="35">
        <f t="shared" si="9"/>
        <v>0</v>
      </c>
      <c r="AH23" s="35">
        <f t="shared" si="10"/>
        <v>0</v>
      </c>
      <c r="AI23" s="35"/>
      <c r="AJ23" s="81">
        <f t="shared" si="11"/>
        <v>0</v>
      </c>
      <c r="AK23" s="88"/>
    </row>
    <row r="24" spans="1:37" s="36" customFormat="1" ht="13.5" customHeight="1" x14ac:dyDescent="0.2">
      <c r="A24" s="27"/>
      <c r="B24" s="1">
        <v>10</v>
      </c>
      <c r="C24" s="34"/>
      <c r="D24" s="1" t="s">
        <v>10</v>
      </c>
      <c r="E24" s="2" t="s">
        <v>78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1824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1824</v>
      </c>
      <c r="X24" s="35">
        <f t="shared" si="0"/>
        <v>0</v>
      </c>
      <c r="Y24" s="35">
        <f t="shared" si="1"/>
        <v>0</v>
      </c>
      <c r="Z24" s="35">
        <f t="shared" si="2"/>
        <v>0</v>
      </c>
      <c r="AA24" s="35">
        <f t="shared" si="3"/>
        <v>0</v>
      </c>
      <c r="AB24" s="35">
        <f t="shared" si="4"/>
        <v>0</v>
      </c>
      <c r="AC24" s="35">
        <f t="shared" si="5"/>
        <v>0</v>
      </c>
      <c r="AD24" s="35">
        <f t="shared" si="6"/>
        <v>0</v>
      </c>
      <c r="AE24" s="35">
        <f t="shared" si="7"/>
        <v>0</v>
      </c>
      <c r="AF24" s="35">
        <f t="shared" si="8"/>
        <v>0</v>
      </c>
      <c r="AG24" s="35">
        <f t="shared" si="9"/>
        <v>0</v>
      </c>
      <c r="AH24" s="35">
        <f t="shared" si="10"/>
        <v>0</v>
      </c>
      <c r="AI24" s="35"/>
      <c r="AJ24" s="81">
        <f t="shared" si="11"/>
        <v>0</v>
      </c>
      <c r="AK24" s="88"/>
    </row>
    <row r="25" spans="1:37" s="36" customFormat="1" ht="13.5" customHeight="1" x14ac:dyDescent="0.2">
      <c r="A25" s="27"/>
      <c r="B25" s="1">
        <v>11</v>
      </c>
      <c r="C25" s="34"/>
      <c r="D25" s="1" t="s">
        <v>10</v>
      </c>
      <c r="E25" s="2" t="s">
        <v>79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22000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22000</v>
      </c>
      <c r="X25" s="35">
        <f t="shared" si="0"/>
        <v>0</v>
      </c>
      <c r="Y25" s="35">
        <f t="shared" si="1"/>
        <v>0</v>
      </c>
      <c r="Z25" s="35">
        <f t="shared" si="2"/>
        <v>0</v>
      </c>
      <c r="AA25" s="35">
        <f t="shared" si="3"/>
        <v>0</v>
      </c>
      <c r="AB25" s="35">
        <f t="shared" si="4"/>
        <v>0</v>
      </c>
      <c r="AC25" s="35">
        <f t="shared" si="5"/>
        <v>0</v>
      </c>
      <c r="AD25" s="35">
        <f t="shared" si="6"/>
        <v>0</v>
      </c>
      <c r="AE25" s="35">
        <f t="shared" si="7"/>
        <v>0</v>
      </c>
      <c r="AF25" s="35">
        <f t="shared" si="8"/>
        <v>0</v>
      </c>
      <c r="AG25" s="35">
        <f t="shared" si="9"/>
        <v>0</v>
      </c>
      <c r="AH25" s="35">
        <f t="shared" si="10"/>
        <v>0</v>
      </c>
      <c r="AI25" s="35"/>
      <c r="AJ25" s="81">
        <f t="shared" si="11"/>
        <v>0</v>
      </c>
      <c r="AK25" s="88"/>
    </row>
    <row r="26" spans="1:37" s="36" customFormat="1" ht="13.5" customHeight="1" x14ac:dyDescent="0.2">
      <c r="A26" s="27"/>
      <c r="B26" s="1">
        <v>12</v>
      </c>
      <c r="C26" s="34"/>
      <c r="D26" s="1" t="s">
        <v>10</v>
      </c>
      <c r="E26" s="2" t="s">
        <v>80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2306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2306</v>
      </c>
      <c r="X26" s="35">
        <f t="shared" si="0"/>
        <v>0</v>
      </c>
      <c r="Y26" s="35">
        <f t="shared" si="1"/>
        <v>0</v>
      </c>
      <c r="Z26" s="35">
        <f t="shared" si="2"/>
        <v>0</v>
      </c>
      <c r="AA26" s="35">
        <f t="shared" si="3"/>
        <v>0</v>
      </c>
      <c r="AB26" s="35">
        <f t="shared" si="4"/>
        <v>0</v>
      </c>
      <c r="AC26" s="35">
        <f t="shared" si="5"/>
        <v>0</v>
      </c>
      <c r="AD26" s="35">
        <f t="shared" si="6"/>
        <v>0</v>
      </c>
      <c r="AE26" s="35">
        <f t="shared" si="7"/>
        <v>0</v>
      </c>
      <c r="AF26" s="35">
        <f t="shared" si="8"/>
        <v>0</v>
      </c>
      <c r="AG26" s="35">
        <f t="shared" si="9"/>
        <v>0</v>
      </c>
      <c r="AH26" s="35">
        <f t="shared" si="10"/>
        <v>0</v>
      </c>
      <c r="AI26" s="35"/>
      <c r="AJ26" s="81">
        <f t="shared" si="11"/>
        <v>0</v>
      </c>
      <c r="AK26" s="88"/>
    </row>
    <row r="27" spans="1:37" s="36" customFormat="1" ht="13.5" customHeight="1" x14ac:dyDescent="0.2">
      <c r="A27" s="27"/>
      <c r="B27" s="1">
        <v>13</v>
      </c>
      <c r="C27" s="34"/>
      <c r="D27" s="1" t="s">
        <v>10</v>
      </c>
      <c r="E27" s="2" t="s">
        <v>81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1757602.13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1757602.13</v>
      </c>
      <c r="X27" s="35">
        <f t="shared" si="0"/>
        <v>0</v>
      </c>
      <c r="Y27" s="35">
        <f t="shared" si="1"/>
        <v>0</v>
      </c>
      <c r="Z27" s="35">
        <f t="shared" si="2"/>
        <v>0</v>
      </c>
      <c r="AA27" s="35">
        <f t="shared" si="3"/>
        <v>0</v>
      </c>
      <c r="AB27" s="35">
        <f t="shared" si="4"/>
        <v>0</v>
      </c>
      <c r="AC27" s="35">
        <f t="shared" si="5"/>
        <v>0</v>
      </c>
      <c r="AD27" s="35">
        <f t="shared" si="6"/>
        <v>0</v>
      </c>
      <c r="AE27" s="35">
        <f t="shared" si="7"/>
        <v>0</v>
      </c>
      <c r="AF27" s="35">
        <f t="shared" si="8"/>
        <v>0</v>
      </c>
      <c r="AG27" s="35">
        <f t="shared" si="9"/>
        <v>0</v>
      </c>
      <c r="AH27" s="35">
        <f t="shared" si="10"/>
        <v>0</v>
      </c>
      <c r="AI27" s="35"/>
      <c r="AJ27" s="81">
        <f t="shared" si="11"/>
        <v>0</v>
      </c>
      <c r="AK27" s="88"/>
    </row>
    <row r="28" spans="1:37" s="36" customFormat="1" ht="13.5" customHeight="1" x14ac:dyDescent="0.2">
      <c r="A28" s="27"/>
      <c r="B28" s="1">
        <v>14</v>
      </c>
      <c r="C28" s="34"/>
      <c r="D28" s="1" t="s">
        <v>10</v>
      </c>
      <c r="E28" s="2" t="s">
        <v>82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22117.439999999999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22117.439999999999</v>
      </c>
      <c r="X28" s="35">
        <f t="shared" si="0"/>
        <v>0</v>
      </c>
      <c r="Y28" s="35">
        <f t="shared" si="1"/>
        <v>0</v>
      </c>
      <c r="Z28" s="35">
        <f t="shared" si="2"/>
        <v>0</v>
      </c>
      <c r="AA28" s="35">
        <f t="shared" si="3"/>
        <v>0</v>
      </c>
      <c r="AB28" s="35">
        <f t="shared" si="4"/>
        <v>0</v>
      </c>
      <c r="AC28" s="35">
        <f t="shared" si="5"/>
        <v>0</v>
      </c>
      <c r="AD28" s="35">
        <f t="shared" si="6"/>
        <v>0</v>
      </c>
      <c r="AE28" s="35">
        <f t="shared" si="7"/>
        <v>0</v>
      </c>
      <c r="AF28" s="35">
        <f t="shared" si="8"/>
        <v>0</v>
      </c>
      <c r="AG28" s="35">
        <f t="shared" si="9"/>
        <v>0</v>
      </c>
      <c r="AH28" s="35">
        <f t="shared" si="10"/>
        <v>0</v>
      </c>
      <c r="AI28" s="35"/>
      <c r="AJ28" s="81">
        <f t="shared" si="11"/>
        <v>0</v>
      </c>
      <c r="AK28" s="88"/>
    </row>
    <row r="29" spans="1:37" s="36" customFormat="1" ht="13.5" customHeight="1" x14ac:dyDescent="0.2">
      <c r="A29" s="27"/>
      <c r="B29" s="1">
        <v>15</v>
      </c>
      <c r="C29" s="34"/>
      <c r="D29" s="1" t="s">
        <v>10</v>
      </c>
      <c r="E29" s="2" t="s">
        <v>83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2494.0100000000002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2494.0100000000002</v>
      </c>
      <c r="X29" s="35">
        <f t="shared" si="0"/>
        <v>0</v>
      </c>
      <c r="Y29" s="35">
        <f t="shared" si="1"/>
        <v>0</v>
      </c>
      <c r="Z29" s="35">
        <f t="shared" si="2"/>
        <v>0</v>
      </c>
      <c r="AA29" s="35">
        <f t="shared" si="3"/>
        <v>0</v>
      </c>
      <c r="AB29" s="35">
        <f t="shared" si="4"/>
        <v>0</v>
      </c>
      <c r="AC29" s="35">
        <f t="shared" si="5"/>
        <v>0</v>
      </c>
      <c r="AD29" s="35">
        <f t="shared" si="6"/>
        <v>0</v>
      </c>
      <c r="AE29" s="35">
        <f t="shared" si="7"/>
        <v>0</v>
      </c>
      <c r="AF29" s="35">
        <f t="shared" si="8"/>
        <v>0</v>
      </c>
      <c r="AG29" s="35">
        <f t="shared" si="9"/>
        <v>0</v>
      </c>
      <c r="AH29" s="35">
        <f t="shared" si="10"/>
        <v>0</v>
      </c>
      <c r="AI29" s="35"/>
      <c r="AJ29" s="81">
        <f t="shared" si="11"/>
        <v>0</v>
      </c>
      <c r="AK29" s="88"/>
    </row>
    <row r="30" spans="1:37" s="36" customFormat="1" ht="13.5" customHeight="1" x14ac:dyDescent="0.2">
      <c r="A30" s="27"/>
      <c r="B30" s="1">
        <v>16</v>
      </c>
      <c r="C30" s="34"/>
      <c r="D30" s="1" t="s">
        <v>10</v>
      </c>
      <c r="E30" s="2" t="s">
        <v>84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686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686</v>
      </c>
      <c r="X30" s="35">
        <f t="shared" si="0"/>
        <v>0</v>
      </c>
      <c r="Y30" s="35">
        <f t="shared" si="1"/>
        <v>0</v>
      </c>
      <c r="Z30" s="35">
        <f t="shared" si="2"/>
        <v>0</v>
      </c>
      <c r="AA30" s="35">
        <f t="shared" si="3"/>
        <v>0</v>
      </c>
      <c r="AB30" s="35">
        <f t="shared" si="4"/>
        <v>0</v>
      </c>
      <c r="AC30" s="35">
        <f t="shared" si="5"/>
        <v>0</v>
      </c>
      <c r="AD30" s="35">
        <f t="shared" si="6"/>
        <v>0</v>
      </c>
      <c r="AE30" s="35">
        <f t="shared" si="7"/>
        <v>0</v>
      </c>
      <c r="AF30" s="35">
        <f t="shared" si="8"/>
        <v>0</v>
      </c>
      <c r="AG30" s="35">
        <f t="shared" si="9"/>
        <v>0</v>
      </c>
      <c r="AH30" s="35">
        <f t="shared" si="10"/>
        <v>0</v>
      </c>
      <c r="AI30" s="35"/>
      <c r="AJ30" s="81">
        <f t="shared" si="11"/>
        <v>0</v>
      </c>
      <c r="AK30" s="88"/>
    </row>
    <row r="31" spans="1:37" s="36" customFormat="1" ht="13.5" customHeight="1" x14ac:dyDescent="0.2">
      <c r="A31" s="27"/>
      <c r="B31" s="1">
        <v>17</v>
      </c>
      <c r="C31" s="34"/>
      <c r="D31" s="1" t="s">
        <v>10</v>
      </c>
      <c r="E31" s="2" t="s">
        <v>85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3000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5">
        <f t="shared" si="0"/>
        <v>0</v>
      </c>
      <c r="Y31" s="35">
        <f t="shared" si="1"/>
        <v>0</v>
      </c>
      <c r="Z31" s="35">
        <f t="shared" si="2"/>
        <v>0</v>
      </c>
      <c r="AA31" s="35">
        <f t="shared" si="3"/>
        <v>0</v>
      </c>
      <c r="AB31" s="35">
        <f t="shared" si="4"/>
        <v>0</v>
      </c>
      <c r="AC31" s="35">
        <f t="shared" si="5"/>
        <v>0</v>
      </c>
      <c r="AD31" s="35">
        <f t="shared" si="6"/>
        <v>3000</v>
      </c>
      <c r="AE31" s="35">
        <f t="shared" si="7"/>
        <v>0</v>
      </c>
      <c r="AF31" s="35">
        <f t="shared" si="8"/>
        <v>0</v>
      </c>
      <c r="AG31" s="35">
        <f t="shared" si="9"/>
        <v>0</v>
      </c>
      <c r="AH31" s="35">
        <f t="shared" si="10"/>
        <v>3000</v>
      </c>
      <c r="AI31" s="35"/>
      <c r="AJ31" s="81">
        <f t="shared" si="11"/>
        <v>3000</v>
      </c>
      <c r="AK31" s="88"/>
    </row>
    <row r="32" spans="1:37" s="36" customFormat="1" ht="13.5" customHeight="1" x14ac:dyDescent="0.2">
      <c r="A32" s="27"/>
      <c r="B32" s="1">
        <v>18</v>
      </c>
      <c r="C32" s="34"/>
      <c r="D32" s="1" t="s">
        <v>10</v>
      </c>
      <c r="E32" s="2" t="s">
        <v>86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2515.1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2515.1</v>
      </c>
      <c r="X32" s="35">
        <f t="shared" si="0"/>
        <v>0</v>
      </c>
      <c r="Y32" s="35">
        <f t="shared" si="1"/>
        <v>0</v>
      </c>
      <c r="Z32" s="35">
        <f t="shared" si="2"/>
        <v>0</v>
      </c>
      <c r="AA32" s="35">
        <f t="shared" si="3"/>
        <v>0</v>
      </c>
      <c r="AB32" s="35">
        <f t="shared" si="4"/>
        <v>0</v>
      </c>
      <c r="AC32" s="35">
        <f t="shared" si="5"/>
        <v>0</v>
      </c>
      <c r="AD32" s="35">
        <f t="shared" si="6"/>
        <v>0</v>
      </c>
      <c r="AE32" s="35">
        <f t="shared" si="7"/>
        <v>0</v>
      </c>
      <c r="AF32" s="35">
        <f t="shared" si="8"/>
        <v>0</v>
      </c>
      <c r="AG32" s="35">
        <f t="shared" si="9"/>
        <v>0</v>
      </c>
      <c r="AH32" s="35">
        <f t="shared" si="10"/>
        <v>0</v>
      </c>
      <c r="AI32" s="35"/>
      <c r="AJ32" s="81">
        <f t="shared" si="11"/>
        <v>0</v>
      </c>
      <c r="AK32" s="88"/>
    </row>
    <row r="33" spans="1:37" s="36" customFormat="1" ht="13.5" customHeight="1" x14ac:dyDescent="0.2">
      <c r="A33" s="27"/>
      <c r="B33" s="1">
        <v>19</v>
      </c>
      <c r="C33" s="34"/>
      <c r="D33" s="1" t="s">
        <v>10</v>
      </c>
      <c r="E33" s="2" t="s">
        <v>87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8585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8585</v>
      </c>
      <c r="X33" s="35">
        <f t="shared" si="0"/>
        <v>0</v>
      </c>
      <c r="Y33" s="35">
        <f t="shared" si="1"/>
        <v>0</v>
      </c>
      <c r="Z33" s="35">
        <f t="shared" si="2"/>
        <v>0</v>
      </c>
      <c r="AA33" s="35">
        <f t="shared" si="3"/>
        <v>0</v>
      </c>
      <c r="AB33" s="35">
        <f t="shared" si="4"/>
        <v>0</v>
      </c>
      <c r="AC33" s="35">
        <f t="shared" si="5"/>
        <v>0</v>
      </c>
      <c r="AD33" s="35">
        <f t="shared" si="6"/>
        <v>0</v>
      </c>
      <c r="AE33" s="35">
        <f t="shared" si="7"/>
        <v>0</v>
      </c>
      <c r="AF33" s="35">
        <f t="shared" si="8"/>
        <v>0</v>
      </c>
      <c r="AG33" s="35">
        <f t="shared" si="9"/>
        <v>0</v>
      </c>
      <c r="AH33" s="35">
        <f t="shared" si="10"/>
        <v>0</v>
      </c>
      <c r="AI33" s="35"/>
      <c r="AJ33" s="81">
        <f t="shared" si="11"/>
        <v>0</v>
      </c>
      <c r="AK33" s="88"/>
    </row>
    <row r="34" spans="1:37" s="36" customFormat="1" ht="13.5" customHeight="1" x14ac:dyDescent="0.2">
      <c r="A34" s="27"/>
      <c r="B34" s="1">
        <v>20</v>
      </c>
      <c r="C34" s="34"/>
      <c r="D34" s="1" t="s">
        <v>10</v>
      </c>
      <c r="E34" s="2" t="s">
        <v>88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75000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75000</v>
      </c>
      <c r="X34" s="35">
        <f t="shared" si="0"/>
        <v>0</v>
      </c>
      <c r="Y34" s="35">
        <f t="shared" si="1"/>
        <v>0</v>
      </c>
      <c r="Z34" s="35">
        <f t="shared" si="2"/>
        <v>0</v>
      </c>
      <c r="AA34" s="35">
        <f t="shared" si="3"/>
        <v>0</v>
      </c>
      <c r="AB34" s="35">
        <f t="shared" si="4"/>
        <v>0</v>
      </c>
      <c r="AC34" s="35">
        <f t="shared" si="5"/>
        <v>0</v>
      </c>
      <c r="AD34" s="35">
        <f t="shared" si="6"/>
        <v>0</v>
      </c>
      <c r="AE34" s="35">
        <f t="shared" si="7"/>
        <v>0</v>
      </c>
      <c r="AF34" s="35">
        <f t="shared" si="8"/>
        <v>0</v>
      </c>
      <c r="AG34" s="35">
        <f t="shared" si="9"/>
        <v>0</v>
      </c>
      <c r="AH34" s="35">
        <f t="shared" si="10"/>
        <v>0</v>
      </c>
      <c r="AI34" s="35"/>
      <c r="AJ34" s="81">
        <f t="shared" si="11"/>
        <v>0</v>
      </c>
      <c r="AK34" s="88"/>
    </row>
    <row r="35" spans="1:37" s="36" customFormat="1" ht="13.5" customHeight="1" x14ac:dyDescent="0.2">
      <c r="A35" s="27"/>
      <c r="B35" s="1">
        <v>21</v>
      </c>
      <c r="C35" s="34"/>
      <c r="D35" s="1" t="s">
        <v>10</v>
      </c>
      <c r="E35" s="2" t="s">
        <v>89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2230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2230</v>
      </c>
      <c r="X35" s="35">
        <f t="shared" si="0"/>
        <v>0</v>
      </c>
      <c r="Y35" s="35">
        <f t="shared" si="1"/>
        <v>0</v>
      </c>
      <c r="Z35" s="35">
        <f t="shared" si="2"/>
        <v>0</v>
      </c>
      <c r="AA35" s="35">
        <f t="shared" si="3"/>
        <v>0</v>
      </c>
      <c r="AB35" s="35">
        <f t="shared" si="4"/>
        <v>0</v>
      </c>
      <c r="AC35" s="35">
        <f t="shared" si="5"/>
        <v>0</v>
      </c>
      <c r="AD35" s="35">
        <f t="shared" si="6"/>
        <v>0</v>
      </c>
      <c r="AE35" s="35">
        <f t="shared" si="7"/>
        <v>0</v>
      </c>
      <c r="AF35" s="35">
        <f t="shared" si="8"/>
        <v>0</v>
      </c>
      <c r="AG35" s="35">
        <f t="shared" si="9"/>
        <v>0</v>
      </c>
      <c r="AH35" s="35">
        <f t="shared" si="10"/>
        <v>0</v>
      </c>
      <c r="AI35" s="35"/>
      <c r="AJ35" s="81">
        <f t="shared" si="11"/>
        <v>0</v>
      </c>
      <c r="AK35" s="88"/>
    </row>
    <row r="36" spans="1:37" s="36" customFormat="1" ht="13.5" customHeight="1" x14ac:dyDescent="0.2">
      <c r="A36" s="27"/>
      <c r="B36" s="1">
        <v>22</v>
      </c>
      <c r="C36" s="34"/>
      <c r="D36" s="1" t="s">
        <v>10</v>
      </c>
      <c r="E36" s="2" t="s">
        <v>90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8836.1200000000008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8836.1200000000008</v>
      </c>
      <c r="X36" s="35">
        <f t="shared" si="0"/>
        <v>0</v>
      </c>
      <c r="Y36" s="35">
        <f t="shared" si="1"/>
        <v>0</v>
      </c>
      <c r="Z36" s="35">
        <f t="shared" si="2"/>
        <v>0</v>
      </c>
      <c r="AA36" s="35">
        <f t="shared" si="3"/>
        <v>0</v>
      </c>
      <c r="AB36" s="35">
        <f t="shared" si="4"/>
        <v>0</v>
      </c>
      <c r="AC36" s="35">
        <f t="shared" si="5"/>
        <v>0</v>
      </c>
      <c r="AD36" s="35">
        <f t="shared" si="6"/>
        <v>0</v>
      </c>
      <c r="AE36" s="35">
        <f t="shared" si="7"/>
        <v>0</v>
      </c>
      <c r="AF36" s="35">
        <f t="shared" si="8"/>
        <v>0</v>
      </c>
      <c r="AG36" s="35">
        <f t="shared" si="9"/>
        <v>0</v>
      </c>
      <c r="AH36" s="35">
        <f t="shared" si="10"/>
        <v>0</v>
      </c>
      <c r="AI36" s="35"/>
      <c r="AJ36" s="81">
        <f t="shared" si="11"/>
        <v>0</v>
      </c>
      <c r="AK36" s="88"/>
    </row>
    <row r="37" spans="1:37" s="36" customFormat="1" ht="13.5" customHeight="1" x14ac:dyDescent="0.2">
      <c r="A37" s="27"/>
      <c r="B37" s="1">
        <v>23</v>
      </c>
      <c r="C37" s="34"/>
      <c r="D37" s="1" t="s">
        <v>10</v>
      </c>
      <c r="E37" s="2" t="s">
        <v>91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310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310</v>
      </c>
      <c r="X37" s="35">
        <f t="shared" si="0"/>
        <v>0</v>
      </c>
      <c r="Y37" s="35">
        <f t="shared" si="1"/>
        <v>0</v>
      </c>
      <c r="Z37" s="35">
        <f t="shared" si="2"/>
        <v>0</v>
      </c>
      <c r="AA37" s="35">
        <f t="shared" si="3"/>
        <v>0</v>
      </c>
      <c r="AB37" s="35">
        <f t="shared" si="4"/>
        <v>0</v>
      </c>
      <c r="AC37" s="35">
        <f t="shared" si="5"/>
        <v>0</v>
      </c>
      <c r="AD37" s="35">
        <f t="shared" si="6"/>
        <v>0</v>
      </c>
      <c r="AE37" s="35">
        <f t="shared" si="7"/>
        <v>0</v>
      </c>
      <c r="AF37" s="35">
        <f t="shared" si="8"/>
        <v>0</v>
      </c>
      <c r="AG37" s="35">
        <f t="shared" si="9"/>
        <v>0</v>
      </c>
      <c r="AH37" s="35">
        <f t="shared" si="10"/>
        <v>0</v>
      </c>
      <c r="AI37" s="35"/>
      <c r="AJ37" s="81">
        <f t="shared" si="11"/>
        <v>0</v>
      </c>
      <c r="AK37" s="88"/>
    </row>
    <row r="38" spans="1:37" s="36" customFormat="1" ht="13.5" customHeight="1" x14ac:dyDescent="0.2">
      <c r="A38" s="27"/>
      <c r="B38" s="1">
        <v>24</v>
      </c>
      <c r="C38" s="34"/>
      <c r="D38" s="1" t="s">
        <v>10</v>
      </c>
      <c r="E38" s="2" t="s">
        <v>92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1949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1949</v>
      </c>
      <c r="X38" s="35">
        <f t="shared" si="0"/>
        <v>0</v>
      </c>
      <c r="Y38" s="35">
        <f t="shared" si="1"/>
        <v>0</v>
      </c>
      <c r="Z38" s="35">
        <f t="shared" si="2"/>
        <v>0</v>
      </c>
      <c r="AA38" s="35">
        <f t="shared" si="3"/>
        <v>0</v>
      </c>
      <c r="AB38" s="35">
        <f t="shared" si="4"/>
        <v>0</v>
      </c>
      <c r="AC38" s="35">
        <f t="shared" si="5"/>
        <v>0</v>
      </c>
      <c r="AD38" s="35">
        <f t="shared" si="6"/>
        <v>0</v>
      </c>
      <c r="AE38" s="35">
        <f t="shared" si="7"/>
        <v>0</v>
      </c>
      <c r="AF38" s="35">
        <f t="shared" si="8"/>
        <v>0</v>
      </c>
      <c r="AG38" s="35">
        <f t="shared" si="9"/>
        <v>0</v>
      </c>
      <c r="AH38" s="35">
        <f t="shared" si="10"/>
        <v>0</v>
      </c>
      <c r="AI38" s="35"/>
      <c r="AJ38" s="81">
        <f t="shared" si="11"/>
        <v>0</v>
      </c>
      <c r="AK38" s="88"/>
    </row>
    <row r="39" spans="1:37" s="36" customFormat="1" ht="13.5" customHeight="1" x14ac:dyDescent="0.2">
      <c r="A39" s="27"/>
      <c r="B39" s="1">
        <v>25</v>
      </c>
      <c r="C39" s="34"/>
      <c r="D39" s="1" t="s">
        <v>10</v>
      </c>
      <c r="E39" s="2" t="s">
        <v>93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2912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2912</v>
      </c>
      <c r="X39" s="35">
        <f t="shared" si="0"/>
        <v>0</v>
      </c>
      <c r="Y39" s="35">
        <f t="shared" si="1"/>
        <v>0</v>
      </c>
      <c r="Z39" s="35">
        <f t="shared" si="2"/>
        <v>0</v>
      </c>
      <c r="AA39" s="35">
        <f t="shared" si="3"/>
        <v>0</v>
      </c>
      <c r="AB39" s="35">
        <f t="shared" si="4"/>
        <v>0</v>
      </c>
      <c r="AC39" s="35">
        <f t="shared" si="5"/>
        <v>0</v>
      </c>
      <c r="AD39" s="35">
        <f t="shared" si="6"/>
        <v>0</v>
      </c>
      <c r="AE39" s="35">
        <f t="shared" si="7"/>
        <v>0</v>
      </c>
      <c r="AF39" s="35">
        <f t="shared" si="8"/>
        <v>0</v>
      </c>
      <c r="AG39" s="35">
        <f t="shared" si="9"/>
        <v>0</v>
      </c>
      <c r="AH39" s="35">
        <f t="shared" si="10"/>
        <v>0</v>
      </c>
      <c r="AI39" s="35"/>
      <c r="AJ39" s="81">
        <f t="shared" si="11"/>
        <v>0</v>
      </c>
      <c r="AK39" s="88"/>
    </row>
    <row r="40" spans="1:37" s="36" customFormat="1" ht="13.5" customHeight="1" x14ac:dyDescent="0.2">
      <c r="A40" s="27"/>
      <c r="B40" s="1">
        <v>26</v>
      </c>
      <c r="C40" s="34"/>
      <c r="D40" s="1" t="s">
        <v>10</v>
      </c>
      <c r="E40" s="2" t="s">
        <v>94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2679.6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2679.6</v>
      </c>
      <c r="X40" s="35">
        <f t="shared" si="0"/>
        <v>0</v>
      </c>
      <c r="Y40" s="35">
        <f t="shared" si="1"/>
        <v>0</v>
      </c>
      <c r="Z40" s="35">
        <f t="shared" si="2"/>
        <v>0</v>
      </c>
      <c r="AA40" s="35">
        <f t="shared" si="3"/>
        <v>0</v>
      </c>
      <c r="AB40" s="35">
        <f t="shared" si="4"/>
        <v>0</v>
      </c>
      <c r="AC40" s="35">
        <f t="shared" si="5"/>
        <v>0</v>
      </c>
      <c r="AD40" s="35">
        <f t="shared" si="6"/>
        <v>0</v>
      </c>
      <c r="AE40" s="35">
        <f t="shared" si="7"/>
        <v>0</v>
      </c>
      <c r="AF40" s="35">
        <f t="shared" si="8"/>
        <v>0</v>
      </c>
      <c r="AG40" s="35">
        <f t="shared" si="9"/>
        <v>0</v>
      </c>
      <c r="AH40" s="35">
        <f t="shared" si="10"/>
        <v>0</v>
      </c>
      <c r="AI40" s="35"/>
      <c r="AJ40" s="81">
        <f t="shared" si="11"/>
        <v>0</v>
      </c>
      <c r="AK40" s="88"/>
    </row>
    <row r="41" spans="1:37" s="36" customFormat="1" ht="13.5" customHeight="1" x14ac:dyDescent="0.2">
      <c r="A41" s="27"/>
      <c r="B41" s="1">
        <v>27</v>
      </c>
      <c r="C41" s="34"/>
      <c r="D41" s="1" t="s">
        <v>10</v>
      </c>
      <c r="E41" s="2" t="s">
        <v>95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500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500</v>
      </c>
      <c r="X41" s="35">
        <f t="shared" si="0"/>
        <v>0</v>
      </c>
      <c r="Y41" s="35">
        <f t="shared" si="1"/>
        <v>0</v>
      </c>
      <c r="Z41" s="35">
        <f t="shared" si="2"/>
        <v>0</v>
      </c>
      <c r="AA41" s="35">
        <f t="shared" si="3"/>
        <v>0</v>
      </c>
      <c r="AB41" s="35">
        <f t="shared" si="4"/>
        <v>0</v>
      </c>
      <c r="AC41" s="35">
        <f t="shared" si="5"/>
        <v>0</v>
      </c>
      <c r="AD41" s="35">
        <f t="shared" si="6"/>
        <v>0</v>
      </c>
      <c r="AE41" s="35">
        <f t="shared" si="7"/>
        <v>0</v>
      </c>
      <c r="AF41" s="35">
        <f t="shared" si="8"/>
        <v>0</v>
      </c>
      <c r="AG41" s="35">
        <f t="shared" si="9"/>
        <v>0</v>
      </c>
      <c r="AH41" s="35">
        <f t="shared" si="10"/>
        <v>0</v>
      </c>
      <c r="AI41" s="35"/>
      <c r="AJ41" s="81">
        <f t="shared" si="11"/>
        <v>0</v>
      </c>
      <c r="AK41" s="88"/>
    </row>
    <row r="42" spans="1:37" s="36" customFormat="1" ht="13.5" customHeight="1" x14ac:dyDescent="0.2">
      <c r="A42" s="27"/>
      <c r="B42" s="1">
        <v>28</v>
      </c>
      <c r="C42" s="34"/>
      <c r="D42" s="1" t="s">
        <v>10</v>
      </c>
      <c r="E42" s="2" t="s">
        <v>96</v>
      </c>
      <c r="F42" s="3">
        <v>0</v>
      </c>
      <c r="G42" s="3">
        <v>0</v>
      </c>
      <c r="H42" s="3">
        <v>0</v>
      </c>
      <c r="I42" s="3">
        <v>831.23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5">
        <f t="shared" si="0"/>
        <v>0</v>
      </c>
      <c r="Y42" s="35">
        <f t="shared" si="1"/>
        <v>0</v>
      </c>
      <c r="Z42" s="35">
        <f t="shared" si="2"/>
        <v>0</v>
      </c>
      <c r="AA42" s="35">
        <f t="shared" si="3"/>
        <v>831.23</v>
      </c>
      <c r="AB42" s="35">
        <f t="shared" si="4"/>
        <v>0</v>
      </c>
      <c r="AC42" s="35">
        <f t="shared" si="5"/>
        <v>0</v>
      </c>
      <c r="AD42" s="35">
        <f t="shared" si="6"/>
        <v>0</v>
      </c>
      <c r="AE42" s="35">
        <f t="shared" si="7"/>
        <v>0</v>
      </c>
      <c r="AF42" s="35">
        <f t="shared" si="8"/>
        <v>0</v>
      </c>
      <c r="AG42" s="35">
        <f t="shared" si="9"/>
        <v>0</v>
      </c>
      <c r="AH42" s="35">
        <f t="shared" si="10"/>
        <v>831.23</v>
      </c>
      <c r="AI42" s="35"/>
      <c r="AJ42" s="81">
        <f t="shared" si="11"/>
        <v>831.23</v>
      </c>
      <c r="AK42" s="88"/>
    </row>
    <row r="43" spans="1:37" s="36" customFormat="1" ht="13.5" customHeight="1" x14ac:dyDescent="0.2">
      <c r="A43" s="27"/>
      <c r="B43" s="1">
        <v>29</v>
      </c>
      <c r="C43" s="34"/>
      <c r="D43" s="1" t="s">
        <v>10</v>
      </c>
      <c r="E43" s="2" t="s">
        <v>97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3991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3991</v>
      </c>
      <c r="X43" s="35">
        <f t="shared" si="0"/>
        <v>0</v>
      </c>
      <c r="Y43" s="35">
        <f t="shared" si="1"/>
        <v>0</v>
      </c>
      <c r="Z43" s="35">
        <f t="shared" si="2"/>
        <v>0</v>
      </c>
      <c r="AA43" s="35">
        <f t="shared" si="3"/>
        <v>0</v>
      </c>
      <c r="AB43" s="35">
        <f t="shared" si="4"/>
        <v>0</v>
      </c>
      <c r="AC43" s="35">
        <f t="shared" si="5"/>
        <v>0</v>
      </c>
      <c r="AD43" s="35">
        <f t="shared" si="6"/>
        <v>0</v>
      </c>
      <c r="AE43" s="35">
        <f t="shared" si="7"/>
        <v>0</v>
      </c>
      <c r="AF43" s="35">
        <f t="shared" si="8"/>
        <v>0</v>
      </c>
      <c r="AG43" s="35">
        <f t="shared" si="9"/>
        <v>0</v>
      </c>
      <c r="AH43" s="35">
        <f t="shared" si="10"/>
        <v>0</v>
      </c>
      <c r="AI43" s="35"/>
      <c r="AJ43" s="81">
        <f t="shared" si="11"/>
        <v>0</v>
      </c>
      <c r="AK43" s="88"/>
    </row>
    <row r="44" spans="1:37" s="36" customFormat="1" ht="13.5" customHeight="1" x14ac:dyDescent="0.2">
      <c r="A44" s="27"/>
      <c r="B44" s="1">
        <v>30</v>
      </c>
      <c r="C44" s="34"/>
      <c r="D44" s="1" t="s">
        <v>10</v>
      </c>
      <c r="E44" s="2" t="s">
        <v>98</v>
      </c>
      <c r="F44" s="3">
        <v>0</v>
      </c>
      <c r="G44" s="3">
        <v>0</v>
      </c>
      <c r="H44" s="3">
        <v>0</v>
      </c>
      <c r="I44" s="3">
        <v>35245.440000000002</v>
      </c>
      <c r="J44" s="3">
        <v>0</v>
      </c>
      <c r="K44" s="3">
        <v>0</v>
      </c>
      <c r="L44" s="3">
        <v>0</v>
      </c>
      <c r="M44" s="3">
        <v>0</v>
      </c>
      <c r="N44" s="3">
        <v>325728</v>
      </c>
      <c r="O44" s="3">
        <v>0</v>
      </c>
      <c r="P44" s="3">
        <v>0</v>
      </c>
      <c r="Q44" s="3">
        <v>0</v>
      </c>
      <c r="R44" s="3">
        <v>35245.440000000002</v>
      </c>
      <c r="S44" s="3">
        <v>0</v>
      </c>
      <c r="T44" s="3">
        <v>0</v>
      </c>
      <c r="U44" s="3">
        <v>0</v>
      </c>
      <c r="V44" s="3">
        <v>0</v>
      </c>
      <c r="W44" s="3">
        <f>360973.44-R44</f>
        <v>325728</v>
      </c>
      <c r="X44" s="35">
        <f t="shared" si="0"/>
        <v>0</v>
      </c>
      <c r="Y44" s="35">
        <f t="shared" si="1"/>
        <v>0</v>
      </c>
      <c r="Z44" s="35">
        <f t="shared" si="2"/>
        <v>0</v>
      </c>
      <c r="AA44" s="35">
        <f t="shared" si="3"/>
        <v>0</v>
      </c>
      <c r="AB44" s="35">
        <f t="shared" si="4"/>
        <v>0</v>
      </c>
      <c r="AC44" s="35">
        <f t="shared" si="5"/>
        <v>0</v>
      </c>
      <c r="AD44" s="35">
        <f t="shared" si="6"/>
        <v>0</v>
      </c>
      <c r="AE44" s="35">
        <f t="shared" si="7"/>
        <v>0</v>
      </c>
      <c r="AF44" s="35">
        <f t="shared" si="8"/>
        <v>0</v>
      </c>
      <c r="AG44" s="35">
        <f t="shared" si="9"/>
        <v>0</v>
      </c>
      <c r="AH44" s="35">
        <f t="shared" si="10"/>
        <v>0</v>
      </c>
      <c r="AI44" s="35"/>
      <c r="AJ44" s="81">
        <f t="shared" si="11"/>
        <v>0</v>
      </c>
      <c r="AK44" s="88"/>
    </row>
    <row r="45" spans="1:37" s="36" customFormat="1" ht="13.5" customHeight="1" x14ac:dyDescent="0.2">
      <c r="A45" s="27"/>
      <c r="B45" s="1">
        <v>31</v>
      </c>
      <c r="C45" s="34"/>
      <c r="D45" s="1" t="s">
        <v>10</v>
      </c>
      <c r="E45" s="2" t="s">
        <v>99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305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305</v>
      </c>
      <c r="X45" s="35">
        <f t="shared" si="0"/>
        <v>0</v>
      </c>
      <c r="Y45" s="35">
        <f t="shared" si="1"/>
        <v>0</v>
      </c>
      <c r="Z45" s="35">
        <f t="shared" si="2"/>
        <v>0</v>
      </c>
      <c r="AA45" s="35">
        <f t="shared" si="3"/>
        <v>0</v>
      </c>
      <c r="AB45" s="35">
        <f t="shared" si="4"/>
        <v>0</v>
      </c>
      <c r="AC45" s="35">
        <f t="shared" si="5"/>
        <v>0</v>
      </c>
      <c r="AD45" s="35">
        <f t="shared" si="6"/>
        <v>0</v>
      </c>
      <c r="AE45" s="35">
        <f t="shared" si="7"/>
        <v>0</v>
      </c>
      <c r="AF45" s="35">
        <f t="shared" si="8"/>
        <v>0</v>
      </c>
      <c r="AG45" s="35">
        <f t="shared" si="9"/>
        <v>0</v>
      </c>
      <c r="AH45" s="35">
        <f t="shared" si="10"/>
        <v>0</v>
      </c>
      <c r="AI45" s="35"/>
      <c r="AJ45" s="81">
        <f t="shared" si="11"/>
        <v>0</v>
      </c>
      <c r="AK45" s="88"/>
    </row>
    <row r="46" spans="1:37" s="36" customFormat="1" ht="13.5" customHeight="1" x14ac:dyDescent="0.2">
      <c r="A46" s="27"/>
      <c r="B46" s="1">
        <v>32</v>
      </c>
      <c r="C46" s="34"/>
      <c r="D46" s="1" t="s">
        <v>10</v>
      </c>
      <c r="E46" s="2" t="s">
        <v>100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139949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2607</v>
      </c>
      <c r="X46" s="35">
        <f t="shared" si="0"/>
        <v>0</v>
      </c>
      <c r="Y46" s="35">
        <f t="shared" si="1"/>
        <v>0</v>
      </c>
      <c r="Z46" s="35">
        <f t="shared" si="2"/>
        <v>0</v>
      </c>
      <c r="AA46" s="35">
        <f t="shared" si="3"/>
        <v>0</v>
      </c>
      <c r="AB46" s="35">
        <f t="shared" si="4"/>
        <v>0</v>
      </c>
      <c r="AC46" s="35">
        <f t="shared" si="5"/>
        <v>0</v>
      </c>
      <c r="AD46" s="35">
        <f t="shared" si="6"/>
        <v>0</v>
      </c>
      <c r="AE46" s="35">
        <f t="shared" si="7"/>
        <v>0</v>
      </c>
      <c r="AF46" s="35">
        <f t="shared" si="8"/>
        <v>0</v>
      </c>
      <c r="AG46" s="35">
        <f t="shared" si="9"/>
        <v>137342</v>
      </c>
      <c r="AH46" s="35">
        <f t="shared" si="10"/>
        <v>137342</v>
      </c>
      <c r="AI46" s="35"/>
      <c r="AJ46" s="81">
        <f t="shared" si="11"/>
        <v>137342</v>
      </c>
      <c r="AK46" s="88"/>
    </row>
    <row r="47" spans="1:37" s="36" customFormat="1" ht="13.5" customHeight="1" x14ac:dyDescent="0.2">
      <c r="A47" s="27"/>
      <c r="B47" s="1">
        <v>33</v>
      </c>
      <c r="C47" s="34"/>
      <c r="D47" s="1" t="s">
        <v>10</v>
      </c>
      <c r="E47" s="2" t="s">
        <v>101</v>
      </c>
      <c r="F47" s="3">
        <v>0</v>
      </c>
      <c r="G47" s="3">
        <v>0</v>
      </c>
      <c r="H47" s="3">
        <v>0</v>
      </c>
      <c r="I47" s="3">
        <v>2900</v>
      </c>
      <c r="J47" s="3">
        <v>0</v>
      </c>
      <c r="K47" s="3">
        <v>0</v>
      </c>
      <c r="L47" s="3">
        <v>0</v>
      </c>
      <c r="M47" s="3">
        <v>0</v>
      </c>
      <c r="N47" s="3">
        <v>73465.279999999999</v>
      </c>
      <c r="O47" s="3">
        <v>0</v>
      </c>
      <c r="P47" s="3">
        <v>0</v>
      </c>
      <c r="Q47" s="3">
        <v>0</v>
      </c>
      <c r="R47" s="3">
        <v>2900</v>
      </c>
      <c r="S47" s="3">
        <v>0</v>
      </c>
      <c r="T47" s="3">
        <v>0</v>
      </c>
      <c r="U47" s="3">
        <v>0</v>
      </c>
      <c r="V47" s="3">
        <v>0</v>
      </c>
      <c r="W47" s="3">
        <f>76365.28-R47</f>
        <v>73465.279999999999</v>
      </c>
      <c r="X47" s="35">
        <f t="shared" si="0"/>
        <v>0</v>
      </c>
      <c r="Y47" s="35">
        <f t="shared" si="1"/>
        <v>0</v>
      </c>
      <c r="Z47" s="35">
        <f t="shared" si="2"/>
        <v>0</v>
      </c>
      <c r="AA47" s="35">
        <f t="shared" si="3"/>
        <v>0</v>
      </c>
      <c r="AB47" s="35">
        <f t="shared" si="4"/>
        <v>0</v>
      </c>
      <c r="AC47" s="35">
        <f t="shared" si="5"/>
        <v>0</v>
      </c>
      <c r="AD47" s="35">
        <f t="shared" si="6"/>
        <v>0</v>
      </c>
      <c r="AE47" s="35">
        <f t="shared" si="7"/>
        <v>0</v>
      </c>
      <c r="AF47" s="35">
        <f t="shared" si="8"/>
        <v>0</v>
      </c>
      <c r="AG47" s="35">
        <f t="shared" si="9"/>
        <v>0</v>
      </c>
      <c r="AH47" s="35">
        <f t="shared" si="10"/>
        <v>0</v>
      </c>
      <c r="AI47" s="35"/>
      <c r="AJ47" s="81">
        <f t="shared" si="11"/>
        <v>0</v>
      </c>
      <c r="AK47" s="88"/>
    </row>
    <row r="48" spans="1:37" s="36" customFormat="1" ht="13.5" customHeight="1" x14ac:dyDescent="0.2">
      <c r="A48" s="27"/>
      <c r="B48" s="1">
        <v>34</v>
      </c>
      <c r="C48" s="34"/>
      <c r="D48" s="1" t="s">
        <v>10</v>
      </c>
      <c r="E48" s="2" t="s">
        <v>102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13140.42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13140.42</v>
      </c>
      <c r="U48" s="3">
        <v>0</v>
      </c>
      <c r="V48" s="3">
        <v>0</v>
      </c>
      <c r="W48" s="3">
        <f>13140.42-T48</f>
        <v>0</v>
      </c>
      <c r="X48" s="35">
        <f t="shared" si="0"/>
        <v>0</v>
      </c>
      <c r="Y48" s="35">
        <f t="shared" si="1"/>
        <v>0</v>
      </c>
      <c r="Z48" s="35">
        <f t="shared" si="2"/>
        <v>0</v>
      </c>
      <c r="AA48" s="35">
        <f t="shared" si="3"/>
        <v>0</v>
      </c>
      <c r="AB48" s="35">
        <f t="shared" si="4"/>
        <v>0</v>
      </c>
      <c r="AC48" s="35">
        <f t="shared" si="5"/>
        <v>0</v>
      </c>
      <c r="AD48" s="35">
        <f t="shared" si="6"/>
        <v>0</v>
      </c>
      <c r="AE48" s="35">
        <f t="shared" si="7"/>
        <v>0</v>
      </c>
      <c r="AF48" s="35">
        <f t="shared" si="8"/>
        <v>0</v>
      </c>
      <c r="AG48" s="35">
        <f t="shared" si="9"/>
        <v>0</v>
      </c>
      <c r="AH48" s="35">
        <f t="shared" si="10"/>
        <v>0</v>
      </c>
      <c r="AI48" s="35"/>
      <c r="AJ48" s="81">
        <f t="shared" si="11"/>
        <v>0</v>
      </c>
      <c r="AK48" s="88"/>
    </row>
    <row r="49" spans="1:37" s="36" customFormat="1" ht="13.5" customHeight="1" x14ac:dyDescent="0.2">
      <c r="A49" s="27"/>
      <c r="B49" s="1">
        <v>35</v>
      </c>
      <c r="C49" s="34"/>
      <c r="D49" s="1" t="s">
        <v>10</v>
      </c>
      <c r="E49" s="2" t="s">
        <v>103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10308.5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10308.5</v>
      </c>
      <c r="U49" s="3">
        <v>0</v>
      </c>
      <c r="V49" s="3">
        <v>0</v>
      </c>
      <c r="W49" s="3">
        <f>10308.5-T49</f>
        <v>0</v>
      </c>
      <c r="X49" s="35">
        <f t="shared" si="0"/>
        <v>0</v>
      </c>
      <c r="Y49" s="35">
        <f t="shared" si="1"/>
        <v>0</v>
      </c>
      <c r="Z49" s="35">
        <f t="shared" si="2"/>
        <v>0</v>
      </c>
      <c r="AA49" s="35">
        <f t="shared" si="3"/>
        <v>0</v>
      </c>
      <c r="AB49" s="35">
        <f t="shared" si="4"/>
        <v>0</v>
      </c>
      <c r="AC49" s="35">
        <f t="shared" si="5"/>
        <v>0</v>
      </c>
      <c r="AD49" s="35">
        <f t="shared" si="6"/>
        <v>0</v>
      </c>
      <c r="AE49" s="35">
        <f t="shared" si="7"/>
        <v>0</v>
      </c>
      <c r="AF49" s="35">
        <f t="shared" si="8"/>
        <v>0</v>
      </c>
      <c r="AG49" s="35">
        <f t="shared" si="9"/>
        <v>0</v>
      </c>
      <c r="AH49" s="35">
        <f t="shared" si="10"/>
        <v>0</v>
      </c>
      <c r="AI49" s="35"/>
      <c r="AJ49" s="81">
        <f t="shared" si="11"/>
        <v>0</v>
      </c>
      <c r="AK49" s="88"/>
    </row>
    <row r="50" spans="1:37" s="36" customFormat="1" ht="13.5" customHeight="1" x14ac:dyDescent="0.2">
      <c r="A50" s="27"/>
      <c r="B50" s="1">
        <v>36</v>
      </c>
      <c r="C50" s="34"/>
      <c r="D50" s="1" t="s">
        <v>10</v>
      </c>
      <c r="E50" s="2" t="s">
        <v>104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367.65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367.65</v>
      </c>
      <c r="X50" s="35">
        <f t="shared" si="0"/>
        <v>0</v>
      </c>
      <c r="Y50" s="35">
        <f t="shared" si="1"/>
        <v>0</v>
      </c>
      <c r="Z50" s="35">
        <f t="shared" si="2"/>
        <v>0</v>
      </c>
      <c r="AA50" s="35">
        <f t="shared" si="3"/>
        <v>0</v>
      </c>
      <c r="AB50" s="35">
        <f t="shared" si="4"/>
        <v>0</v>
      </c>
      <c r="AC50" s="35">
        <f t="shared" si="5"/>
        <v>0</v>
      </c>
      <c r="AD50" s="35">
        <f t="shared" si="6"/>
        <v>0</v>
      </c>
      <c r="AE50" s="35">
        <f t="shared" si="7"/>
        <v>0</v>
      </c>
      <c r="AF50" s="35">
        <f t="shared" si="8"/>
        <v>0</v>
      </c>
      <c r="AG50" s="35">
        <f t="shared" si="9"/>
        <v>0</v>
      </c>
      <c r="AH50" s="35">
        <f t="shared" si="10"/>
        <v>0</v>
      </c>
      <c r="AI50" s="35"/>
      <c r="AJ50" s="81">
        <f t="shared" si="11"/>
        <v>0</v>
      </c>
      <c r="AK50" s="88"/>
    </row>
    <row r="51" spans="1:37" s="36" customFormat="1" ht="13.5" customHeight="1" x14ac:dyDescent="0.2">
      <c r="A51" s="27"/>
      <c r="B51" s="1">
        <v>37</v>
      </c>
      <c r="C51" s="34"/>
      <c r="D51" s="1" t="s">
        <v>10</v>
      </c>
      <c r="E51" s="2" t="s">
        <v>105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149700.17000000001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149700.17000000001</v>
      </c>
      <c r="X51" s="35">
        <f t="shared" si="0"/>
        <v>0</v>
      </c>
      <c r="Y51" s="35">
        <f t="shared" si="1"/>
        <v>0</v>
      </c>
      <c r="Z51" s="35">
        <f t="shared" si="2"/>
        <v>0</v>
      </c>
      <c r="AA51" s="35">
        <f t="shared" si="3"/>
        <v>0</v>
      </c>
      <c r="AB51" s="35">
        <f t="shared" si="4"/>
        <v>0</v>
      </c>
      <c r="AC51" s="35">
        <f t="shared" si="5"/>
        <v>0</v>
      </c>
      <c r="AD51" s="35">
        <f t="shared" si="6"/>
        <v>0</v>
      </c>
      <c r="AE51" s="35">
        <f t="shared" si="7"/>
        <v>0</v>
      </c>
      <c r="AF51" s="35">
        <f t="shared" si="8"/>
        <v>0</v>
      </c>
      <c r="AG51" s="35">
        <f t="shared" si="9"/>
        <v>0</v>
      </c>
      <c r="AH51" s="35">
        <f t="shared" si="10"/>
        <v>0</v>
      </c>
      <c r="AI51" s="35"/>
      <c r="AJ51" s="81">
        <f t="shared" si="11"/>
        <v>0</v>
      </c>
      <c r="AK51" s="88"/>
    </row>
    <row r="52" spans="1:37" s="36" customFormat="1" ht="13.5" customHeight="1" x14ac:dyDescent="0.2">
      <c r="A52" s="27"/>
      <c r="B52" s="1">
        <v>38</v>
      </c>
      <c r="C52" s="34"/>
      <c r="D52" s="1" t="s">
        <v>10</v>
      </c>
      <c r="E52" s="2" t="s">
        <v>106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1857.82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1857.82</v>
      </c>
      <c r="X52" s="35">
        <f t="shared" si="0"/>
        <v>0</v>
      </c>
      <c r="Y52" s="35">
        <f t="shared" si="1"/>
        <v>0</v>
      </c>
      <c r="Z52" s="35">
        <f t="shared" si="2"/>
        <v>0</v>
      </c>
      <c r="AA52" s="35">
        <f t="shared" si="3"/>
        <v>0</v>
      </c>
      <c r="AB52" s="35">
        <f t="shared" si="4"/>
        <v>0</v>
      </c>
      <c r="AC52" s="35">
        <f t="shared" si="5"/>
        <v>0</v>
      </c>
      <c r="AD52" s="35">
        <f t="shared" si="6"/>
        <v>0</v>
      </c>
      <c r="AE52" s="35">
        <f t="shared" si="7"/>
        <v>0</v>
      </c>
      <c r="AF52" s="35">
        <f t="shared" si="8"/>
        <v>0</v>
      </c>
      <c r="AG52" s="35">
        <f t="shared" si="9"/>
        <v>0</v>
      </c>
      <c r="AH52" s="35">
        <f t="shared" si="10"/>
        <v>0</v>
      </c>
      <c r="AI52" s="35"/>
      <c r="AJ52" s="81">
        <f t="shared" si="11"/>
        <v>0</v>
      </c>
      <c r="AK52" s="88"/>
    </row>
    <row r="53" spans="1:37" s="36" customFormat="1" ht="13.5" customHeight="1" x14ac:dyDescent="0.2">
      <c r="A53" s="27"/>
      <c r="B53" s="1">
        <v>39</v>
      </c>
      <c r="C53" s="34"/>
      <c r="D53" s="1" t="s">
        <v>10</v>
      </c>
      <c r="E53" s="2" t="s">
        <v>107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526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526</v>
      </c>
      <c r="X53" s="35">
        <f t="shared" si="0"/>
        <v>0</v>
      </c>
      <c r="Y53" s="35">
        <f t="shared" si="1"/>
        <v>0</v>
      </c>
      <c r="Z53" s="35">
        <f t="shared" si="2"/>
        <v>0</v>
      </c>
      <c r="AA53" s="35">
        <f t="shared" si="3"/>
        <v>0</v>
      </c>
      <c r="AB53" s="35">
        <f t="shared" si="4"/>
        <v>0</v>
      </c>
      <c r="AC53" s="35">
        <f t="shared" si="5"/>
        <v>0</v>
      </c>
      <c r="AD53" s="35">
        <f t="shared" si="6"/>
        <v>0</v>
      </c>
      <c r="AE53" s="35">
        <f t="shared" si="7"/>
        <v>0</v>
      </c>
      <c r="AF53" s="35">
        <f t="shared" si="8"/>
        <v>0</v>
      </c>
      <c r="AG53" s="35">
        <f t="shared" si="9"/>
        <v>0</v>
      </c>
      <c r="AH53" s="35">
        <f t="shared" si="10"/>
        <v>0</v>
      </c>
      <c r="AI53" s="35"/>
      <c r="AJ53" s="81">
        <f t="shared" si="11"/>
        <v>0</v>
      </c>
      <c r="AK53" s="88"/>
    </row>
    <row r="54" spans="1:37" s="36" customFormat="1" ht="13.5" customHeight="1" x14ac:dyDescent="0.2">
      <c r="A54" s="27"/>
      <c r="B54" s="1">
        <v>40</v>
      </c>
      <c r="C54" s="34"/>
      <c r="D54" s="1" t="s">
        <v>10</v>
      </c>
      <c r="E54" s="2" t="s">
        <v>108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3920.56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3920.56</v>
      </c>
      <c r="X54" s="35">
        <f t="shared" si="0"/>
        <v>0</v>
      </c>
      <c r="Y54" s="35">
        <f t="shared" si="1"/>
        <v>0</v>
      </c>
      <c r="Z54" s="35">
        <f t="shared" si="2"/>
        <v>0</v>
      </c>
      <c r="AA54" s="35">
        <f t="shared" si="3"/>
        <v>0</v>
      </c>
      <c r="AB54" s="35">
        <f t="shared" si="4"/>
        <v>0</v>
      </c>
      <c r="AC54" s="35">
        <f t="shared" si="5"/>
        <v>0</v>
      </c>
      <c r="AD54" s="35">
        <f t="shared" si="6"/>
        <v>0</v>
      </c>
      <c r="AE54" s="35">
        <f t="shared" si="7"/>
        <v>0</v>
      </c>
      <c r="AF54" s="35">
        <f t="shared" si="8"/>
        <v>0</v>
      </c>
      <c r="AG54" s="35">
        <f t="shared" si="9"/>
        <v>0</v>
      </c>
      <c r="AH54" s="35">
        <f t="shared" si="10"/>
        <v>0</v>
      </c>
      <c r="AI54" s="35"/>
      <c r="AJ54" s="81">
        <f t="shared" si="11"/>
        <v>0</v>
      </c>
      <c r="AK54" s="88"/>
    </row>
    <row r="55" spans="1:37" s="36" customFormat="1" ht="13.5" customHeight="1" x14ac:dyDescent="0.2">
      <c r="A55" s="27"/>
      <c r="B55" s="1">
        <v>41</v>
      </c>
      <c r="C55" s="34"/>
      <c r="D55" s="1" t="s">
        <v>10</v>
      </c>
      <c r="E55" s="2" t="s">
        <v>109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4000.03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4000.03</v>
      </c>
      <c r="X55" s="35">
        <f t="shared" si="0"/>
        <v>0</v>
      </c>
      <c r="Y55" s="35">
        <f t="shared" si="1"/>
        <v>0</v>
      </c>
      <c r="Z55" s="35">
        <f t="shared" si="2"/>
        <v>0</v>
      </c>
      <c r="AA55" s="35">
        <f t="shared" si="3"/>
        <v>0</v>
      </c>
      <c r="AB55" s="35">
        <f t="shared" si="4"/>
        <v>0</v>
      </c>
      <c r="AC55" s="35">
        <f t="shared" si="5"/>
        <v>0</v>
      </c>
      <c r="AD55" s="35">
        <f t="shared" si="6"/>
        <v>0</v>
      </c>
      <c r="AE55" s="35">
        <f t="shared" si="7"/>
        <v>0</v>
      </c>
      <c r="AF55" s="35">
        <f t="shared" si="8"/>
        <v>0</v>
      </c>
      <c r="AG55" s="35">
        <f t="shared" si="9"/>
        <v>0</v>
      </c>
      <c r="AH55" s="35">
        <f t="shared" si="10"/>
        <v>0</v>
      </c>
      <c r="AI55" s="35"/>
      <c r="AJ55" s="81">
        <f t="shared" si="11"/>
        <v>0</v>
      </c>
      <c r="AK55" s="88"/>
    </row>
    <row r="56" spans="1:37" s="36" customFormat="1" ht="13.5" customHeight="1" x14ac:dyDescent="0.2">
      <c r="A56" s="27"/>
      <c r="B56" s="1">
        <v>42</v>
      </c>
      <c r="C56" s="34"/>
      <c r="D56" s="1" t="s">
        <v>10</v>
      </c>
      <c r="E56" s="2" t="s">
        <v>110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376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376</v>
      </c>
      <c r="X56" s="35">
        <f t="shared" si="0"/>
        <v>0</v>
      </c>
      <c r="Y56" s="35">
        <f t="shared" si="1"/>
        <v>0</v>
      </c>
      <c r="Z56" s="35">
        <f t="shared" si="2"/>
        <v>0</v>
      </c>
      <c r="AA56" s="35">
        <f t="shared" si="3"/>
        <v>0</v>
      </c>
      <c r="AB56" s="35">
        <f t="shared" si="4"/>
        <v>0</v>
      </c>
      <c r="AC56" s="35">
        <f t="shared" si="5"/>
        <v>0</v>
      </c>
      <c r="AD56" s="35">
        <f t="shared" si="6"/>
        <v>0</v>
      </c>
      <c r="AE56" s="35">
        <f t="shared" si="7"/>
        <v>0</v>
      </c>
      <c r="AF56" s="35">
        <f t="shared" si="8"/>
        <v>0</v>
      </c>
      <c r="AG56" s="35">
        <f t="shared" si="9"/>
        <v>0</v>
      </c>
      <c r="AH56" s="35">
        <f t="shared" si="10"/>
        <v>0</v>
      </c>
      <c r="AI56" s="35"/>
      <c r="AJ56" s="81">
        <f t="shared" si="11"/>
        <v>0</v>
      </c>
      <c r="AK56" s="88"/>
    </row>
    <row r="57" spans="1:37" s="36" customFormat="1" ht="13.5" customHeight="1" x14ac:dyDescent="0.2">
      <c r="A57" s="27"/>
      <c r="B57" s="1">
        <v>43</v>
      </c>
      <c r="C57" s="34"/>
      <c r="D57" s="1" t="s">
        <v>10</v>
      </c>
      <c r="E57" s="2" t="s">
        <v>111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2801.01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2801.01</v>
      </c>
      <c r="X57" s="35">
        <f t="shared" si="0"/>
        <v>0</v>
      </c>
      <c r="Y57" s="35">
        <f t="shared" si="1"/>
        <v>0</v>
      </c>
      <c r="Z57" s="35">
        <f t="shared" si="2"/>
        <v>0</v>
      </c>
      <c r="AA57" s="35">
        <f t="shared" si="3"/>
        <v>0</v>
      </c>
      <c r="AB57" s="35">
        <f t="shared" si="4"/>
        <v>0</v>
      </c>
      <c r="AC57" s="35">
        <f t="shared" si="5"/>
        <v>0</v>
      </c>
      <c r="AD57" s="35">
        <f t="shared" si="6"/>
        <v>0</v>
      </c>
      <c r="AE57" s="35">
        <f t="shared" si="7"/>
        <v>0</v>
      </c>
      <c r="AF57" s="35">
        <f t="shared" si="8"/>
        <v>0</v>
      </c>
      <c r="AG57" s="35">
        <f t="shared" si="9"/>
        <v>0</v>
      </c>
      <c r="AH57" s="35">
        <f t="shared" si="10"/>
        <v>0</v>
      </c>
      <c r="AI57" s="35"/>
      <c r="AJ57" s="81">
        <f t="shared" si="11"/>
        <v>0</v>
      </c>
      <c r="AK57" s="88"/>
    </row>
    <row r="58" spans="1:37" s="36" customFormat="1" ht="13.5" customHeight="1" x14ac:dyDescent="0.2">
      <c r="A58" s="27"/>
      <c r="B58" s="1">
        <v>44</v>
      </c>
      <c r="C58" s="34"/>
      <c r="D58" s="1" t="s">
        <v>10</v>
      </c>
      <c r="E58" s="2" t="s">
        <v>112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26902.81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26902.81</v>
      </c>
      <c r="X58" s="35">
        <f t="shared" si="0"/>
        <v>0</v>
      </c>
      <c r="Y58" s="35">
        <f t="shared" si="1"/>
        <v>0</v>
      </c>
      <c r="Z58" s="35">
        <f t="shared" si="2"/>
        <v>0</v>
      </c>
      <c r="AA58" s="35">
        <f t="shared" si="3"/>
        <v>0</v>
      </c>
      <c r="AB58" s="35">
        <f t="shared" si="4"/>
        <v>0</v>
      </c>
      <c r="AC58" s="35">
        <f t="shared" si="5"/>
        <v>0</v>
      </c>
      <c r="AD58" s="35">
        <f t="shared" si="6"/>
        <v>0</v>
      </c>
      <c r="AE58" s="35">
        <f t="shared" si="7"/>
        <v>0</v>
      </c>
      <c r="AF58" s="35">
        <f t="shared" si="8"/>
        <v>0</v>
      </c>
      <c r="AG58" s="35">
        <f t="shared" si="9"/>
        <v>0</v>
      </c>
      <c r="AH58" s="35">
        <f t="shared" si="10"/>
        <v>0</v>
      </c>
      <c r="AI58" s="35"/>
      <c r="AJ58" s="81">
        <f t="shared" si="11"/>
        <v>0</v>
      </c>
      <c r="AK58" s="88"/>
    </row>
    <row r="59" spans="1:37" s="36" customFormat="1" ht="13.5" customHeight="1" x14ac:dyDescent="0.2">
      <c r="A59" s="27"/>
      <c r="B59" s="1">
        <v>45</v>
      </c>
      <c r="C59" s="34"/>
      <c r="D59" s="1" t="s">
        <v>10</v>
      </c>
      <c r="E59" s="2" t="s">
        <v>113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2979.99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2979.99</v>
      </c>
      <c r="X59" s="35">
        <f t="shared" si="0"/>
        <v>0</v>
      </c>
      <c r="Y59" s="35">
        <f t="shared" si="1"/>
        <v>0</v>
      </c>
      <c r="Z59" s="35">
        <f t="shared" si="2"/>
        <v>0</v>
      </c>
      <c r="AA59" s="35">
        <f t="shared" si="3"/>
        <v>0</v>
      </c>
      <c r="AB59" s="35">
        <f t="shared" si="4"/>
        <v>0</v>
      </c>
      <c r="AC59" s="35">
        <f t="shared" si="5"/>
        <v>0</v>
      </c>
      <c r="AD59" s="35">
        <f t="shared" si="6"/>
        <v>0</v>
      </c>
      <c r="AE59" s="35">
        <f t="shared" si="7"/>
        <v>0</v>
      </c>
      <c r="AF59" s="35">
        <f t="shared" si="8"/>
        <v>0</v>
      </c>
      <c r="AG59" s="35">
        <f t="shared" si="9"/>
        <v>0</v>
      </c>
      <c r="AH59" s="35">
        <f t="shared" si="10"/>
        <v>0</v>
      </c>
      <c r="AI59" s="35"/>
      <c r="AJ59" s="81">
        <f t="shared" si="11"/>
        <v>0</v>
      </c>
      <c r="AK59" s="88"/>
    </row>
    <row r="60" spans="1:37" s="36" customFormat="1" ht="13.5" customHeight="1" x14ac:dyDescent="0.2">
      <c r="A60" s="27"/>
      <c r="B60" s="1">
        <v>46</v>
      </c>
      <c r="C60" s="34"/>
      <c r="D60" s="1" t="s">
        <v>10</v>
      </c>
      <c r="E60" s="2" t="s">
        <v>114</v>
      </c>
      <c r="F60" s="3">
        <v>0</v>
      </c>
      <c r="G60" s="3">
        <v>0</v>
      </c>
      <c r="H60" s="3">
        <v>0</v>
      </c>
      <c r="I60" s="3">
        <v>21017.200000000001</v>
      </c>
      <c r="J60" s="3">
        <v>0</v>
      </c>
      <c r="K60" s="3">
        <v>0</v>
      </c>
      <c r="L60" s="3">
        <v>0</v>
      </c>
      <c r="M60" s="3">
        <v>0</v>
      </c>
      <c r="N60" s="3">
        <v>1133053.2</v>
      </c>
      <c r="O60" s="3">
        <v>0</v>
      </c>
      <c r="P60" s="3">
        <v>0</v>
      </c>
      <c r="Q60" s="3">
        <v>0</v>
      </c>
      <c r="R60" s="3">
        <v>21017.200000000001</v>
      </c>
      <c r="S60" s="3">
        <v>0</v>
      </c>
      <c r="T60" s="3">
        <v>0</v>
      </c>
      <c r="U60" s="3">
        <v>0</v>
      </c>
      <c r="V60" s="3">
        <v>0</v>
      </c>
      <c r="W60" s="3">
        <f>1154070.4-R60</f>
        <v>1133053.2</v>
      </c>
      <c r="X60" s="35">
        <f t="shared" si="0"/>
        <v>0</v>
      </c>
      <c r="Y60" s="35">
        <f t="shared" si="1"/>
        <v>0</v>
      </c>
      <c r="Z60" s="35">
        <f t="shared" si="2"/>
        <v>0</v>
      </c>
      <c r="AA60" s="35">
        <f t="shared" si="3"/>
        <v>0</v>
      </c>
      <c r="AB60" s="35">
        <f t="shared" si="4"/>
        <v>0</v>
      </c>
      <c r="AC60" s="35">
        <f t="shared" si="5"/>
        <v>0</v>
      </c>
      <c r="AD60" s="35">
        <f t="shared" si="6"/>
        <v>0</v>
      </c>
      <c r="AE60" s="35">
        <f t="shared" si="7"/>
        <v>0</v>
      </c>
      <c r="AF60" s="35">
        <f t="shared" si="8"/>
        <v>0</v>
      </c>
      <c r="AG60" s="35">
        <f t="shared" si="9"/>
        <v>0</v>
      </c>
      <c r="AH60" s="35">
        <f t="shared" si="10"/>
        <v>0</v>
      </c>
      <c r="AI60" s="35"/>
      <c r="AJ60" s="81">
        <f t="shared" si="11"/>
        <v>0</v>
      </c>
      <c r="AK60" s="88"/>
    </row>
    <row r="61" spans="1:37" s="36" customFormat="1" ht="13.5" customHeight="1" x14ac:dyDescent="0.2">
      <c r="A61" s="27"/>
      <c r="B61" s="1">
        <v>47</v>
      </c>
      <c r="C61" s="34"/>
      <c r="D61" s="1" t="s">
        <v>10</v>
      </c>
      <c r="E61" s="2" t="s">
        <v>115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5697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5697</v>
      </c>
      <c r="X61" s="35">
        <f t="shared" si="0"/>
        <v>0</v>
      </c>
      <c r="Y61" s="35">
        <f t="shared" si="1"/>
        <v>0</v>
      </c>
      <c r="Z61" s="35">
        <f t="shared" si="2"/>
        <v>0</v>
      </c>
      <c r="AA61" s="35">
        <f t="shared" si="3"/>
        <v>0</v>
      </c>
      <c r="AB61" s="35">
        <f t="shared" si="4"/>
        <v>0</v>
      </c>
      <c r="AC61" s="35">
        <f t="shared" si="5"/>
        <v>0</v>
      </c>
      <c r="AD61" s="35">
        <f t="shared" si="6"/>
        <v>0</v>
      </c>
      <c r="AE61" s="35">
        <f t="shared" si="7"/>
        <v>0</v>
      </c>
      <c r="AF61" s="35">
        <f t="shared" si="8"/>
        <v>0</v>
      </c>
      <c r="AG61" s="35">
        <f t="shared" si="9"/>
        <v>0</v>
      </c>
      <c r="AH61" s="35">
        <f t="shared" si="10"/>
        <v>0</v>
      </c>
      <c r="AI61" s="35"/>
      <c r="AJ61" s="81">
        <f t="shared" si="11"/>
        <v>0</v>
      </c>
      <c r="AK61" s="88"/>
    </row>
    <row r="62" spans="1:37" s="36" customFormat="1" ht="13.5" customHeight="1" x14ac:dyDescent="0.2">
      <c r="A62" s="27"/>
      <c r="B62" s="1">
        <v>48</v>
      </c>
      <c r="C62" s="34"/>
      <c r="D62" s="1" t="s">
        <v>10</v>
      </c>
      <c r="E62" s="2" t="s">
        <v>116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16855.18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16855.18</v>
      </c>
      <c r="X62" s="35">
        <f t="shared" si="0"/>
        <v>0</v>
      </c>
      <c r="Y62" s="35">
        <f t="shared" si="1"/>
        <v>0</v>
      </c>
      <c r="Z62" s="35">
        <f t="shared" si="2"/>
        <v>0</v>
      </c>
      <c r="AA62" s="35">
        <f t="shared" si="3"/>
        <v>0</v>
      </c>
      <c r="AB62" s="35">
        <f t="shared" si="4"/>
        <v>0</v>
      </c>
      <c r="AC62" s="35">
        <f t="shared" si="5"/>
        <v>0</v>
      </c>
      <c r="AD62" s="35">
        <f t="shared" si="6"/>
        <v>0</v>
      </c>
      <c r="AE62" s="35">
        <f t="shared" si="7"/>
        <v>0</v>
      </c>
      <c r="AF62" s="35">
        <f t="shared" si="8"/>
        <v>0</v>
      </c>
      <c r="AG62" s="35">
        <f t="shared" si="9"/>
        <v>0</v>
      </c>
      <c r="AH62" s="35">
        <f t="shared" si="10"/>
        <v>0</v>
      </c>
      <c r="AI62" s="35"/>
      <c r="AJ62" s="81">
        <f t="shared" si="11"/>
        <v>0</v>
      </c>
      <c r="AK62" s="88"/>
    </row>
    <row r="63" spans="1:37" s="36" customFormat="1" ht="13.5" customHeight="1" x14ac:dyDescent="0.2">
      <c r="A63" s="27"/>
      <c r="B63" s="1">
        <v>49</v>
      </c>
      <c r="C63" s="34"/>
      <c r="D63" s="1" t="s">
        <v>10</v>
      </c>
      <c r="E63" s="2" t="s">
        <v>117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49674.36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49674.36</v>
      </c>
      <c r="X63" s="35">
        <f t="shared" si="0"/>
        <v>0</v>
      </c>
      <c r="Y63" s="35">
        <f t="shared" si="1"/>
        <v>0</v>
      </c>
      <c r="Z63" s="35">
        <f t="shared" si="2"/>
        <v>0</v>
      </c>
      <c r="AA63" s="35">
        <f t="shared" si="3"/>
        <v>0</v>
      </c>
      <c r="AB63" s="35">
        <f t="shared" si="4"/>
        <v>0</v>
      </c>
      <c r="AC63" s="35">
        <f t="shared" si="5"/>
        <v>0</v>
      </c>
      <c r="AD63" s="35">
        <f t="shared" si="6"/>
        <v>0</v>
      </c>
      <c r="AE63" s="35">
        <f t="shared" si="7"/>
        <v>0</v>
      </c>
      <c r="AF63" s="35">
        <f t="shared" si="8"/>
        <v>0</v>
      </c>
      <c r="AG63" s="35">
        <f t="shared" si="9"/>
        <v>0</v>
      </c>
      <c r="AH63" s="35">
        <f t="shared" si="10"/>
        <v>0</v>
      </c>
      <c r="AI63" s="35"/>
      <c r="AJ63" s="81">
        <f t="shared" si="11"/>
        <v>0</v>
      </c>
      <c r="AK63" s="88"/>
    </row>
    <row r="64" spans="1:37" s="36" customFormat="1" ht="13.5" customHeight="1" x14ac:dyDescent="0.2">
      <c r="A64" s="27"/>
      <c r="B64" s="1">
        <v>50</v>
      </c>
      <c r="C64" s="34"/>
      <c r="D64" s="1" t="s">
        <v>10</v>
      </c>
      <c r="E64" s="2" t="s">
        <v>118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6443.8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6443.8</v>
      </c>
      <c r="X64" s="35">
        <f t="shared" si="0"/>
        <v>0</v>
      </c>
      <c r="Y64" s="35">
        <f t="shared" si="1"/>
        <v>0</v>
      </c>
      <c r="Z64" s="35">
        <f t="shared" si="2"/>
        <v>0</v>
      </c>
      <c r="AA64" s="35">
        <f t="shared" si="3"/>
        <v>0</v>
      </c>
      <c r="AB64" s="35">
        <f t="shared" si="4"/>
        <v>0</v>
      </c>
      <c r="AC64" s="35">
        <f t="shared" si="5"/>
        <v>0</v>
      </c>
      <c r="AD64" s="35">
        <f t="shared" si="6"/>
        <v>0</v>
      </c>
      <c r="AE64" s="35">
        <f t="shared" si="7"/>
        <v>0</v>
      </c>
      <c r="AF64" s="35">
        <f t="shared" si="8"/>
        <v>0</v>
      </c>
      <c r="AG64" s="35">
        <f t="shared" si="9"/>
        <v>0</v>
      </c>
      <c r="AH64" s="35">
        <f t="shared" si="10"/>
        <v>0</v>
      </c>
      <c r="AI64" s="35"/>
      <c r="AJ64" s="81">
        <f t="shared" si="11"/>
        <v>0</v>
      </c>
      <c r="AK64" s="88"/>
    </row>
    <row r="65" spans="1:37" s="36" customFormat="1" ht="13.5" customHeight="1" x14ac:dyDescent="0.2">
      <c r="A65" s="27"/>
      <c r="B65" s="1">
        <v>51</v>
      </c>
      <c r="C65" s="34"/>
      <c r="D65" s="1" t="s">
        <v>10</v>
      </c>
      <c r="E65" s="2" t="s">
        <v>119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16867.560000000001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16867.560000000001</v>
      </c>
      <c r="X65" s="35">
        <f t="shared" si="0"/>
        <v>0</v>
      </c>
      <c r="Y65" s="35">
        <f t="shared" si="1"/>
        <v>0</v>
      </c>
      <c r="Z65" s="35">
        <f t="shared" si="2"/>
        <v>0</v>
      </c>
      <c r="AA65" s="35">
        <f t="shared" si="3"/>
        <v>0</v>
      </c>
      <c r="AB65" s="35">
        <f t="shared" si="4"/>
        <v>0</v>
      </c>
      <c r="AC65" s="35">
        <f t="shared" si="5"/>
        <v>0</v>
      </c>
      <c r="AD65" s="35">
        <f t="shared" si="6"/>
        <v>0</v>
      </c>
      <c r="AE65" s="35">
        <f t="shared" si="7"/>
        <v>0</v>
      </c>
      <c r="AF65" s="35">
        <f t="shared" si="8"/>
        <v>0</v>
      </c>
      <c r="AG65" s="35">
        <f t="shared" si="9"/>
        <v>0</v>
      </c>
      <c r="AH65" s="35">
        <f t="shared" si="10"/>
        <v>0</v>
      </c>
      <c r="AI65" s="35"/>
      <c r="AJ65" s="81">
        <f t="shared" si="11"/>
        <v>0</v>
      </c>
      <c r="AK65" s="88"/>
    </row>
    <row r="66" spans="1:37" s="36" customFormat="1" ht="13.5" customHeight="1" x14ac:dyDescent="0.2">
      <c r="A66" s="27"/>
      <c r="B66" s="1">
        <v>52</v>
      </c>
      <c r="C66" s="34"/>
      <c r="D66" s="1" t="s">
        <v>10</v>
      </c>
      <c r="E66" s="2" t="s">
        <v>120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2393.1999999999998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2393.1999999999998</v>
      </c>
      <c r="X66" s="35">
        <f t="shared" si="0"/>
        <v>0</v>
      </c>
      <c r="Y66" s="35">
        <f t="shared" si="1"/>
        <v>0</v>
      </c>
      <c r="Z66" s="35">
        <f t="shared" si="2"/>
        <v>0</v>
      </c>
      <c r="AA66" s="35">
        <f t="shared" si="3"/>
        <v>0</v>
      </c>
      <c r="AB66" s="35">
        <f t="shared" si="4"/>
        <v>0</v>
      </c>
      <c r="AC66" s="35">
        <f t="shared" si="5"/>
        <v>0</v>
      </c>
      <c r="AD66" s="35">
        <f t="shared" si="6"/>
        <v>0</v>
      </c>
      <c r="AE66" s="35">
        <f t="shared" si="7"/>
        <v>0</v>
      </c>
      <c r="AF66" s="35">
        <f t="shared" si="8"/>
        <v>0</v>
      </c>
      <c r="AG66" s="35">
        <f t="shared" si="9"/>
        <v>0</v>
      </c>
      <c r="AH66" s="35">
        <f t="shared" si="10"/>
        <v>0</v>
      </c>
      <c r="AI66" s="35"/>
      <c r="AJ66" s="81">
        <f t="shared" si="11"/>
        <v>0</v>
      </c>
      <c r="AK66" s="88"/>
    </row>
    <row r="67" spans="1:37" s="36" customFormat="1" ht="13.5" customHeight="1" x14ac:dyDescent="0.2">
      <c r="A67" s="27"/>
      <c r="B67" s="1">
        <v>53</v>
      </c>
      <c r="C67" s="34"/>
      <c r="D67" s="1" t="s">
        <v>10</v>
      </c>
      <c r="E67" s="2" t="s">
        <v>121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11881.36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11881.36</v>
      </c>
      <c r="X67" s="35">
        <f t="shared" si="0"/>
        <v>0</v>
      </c>
      <c r="Y67" s="35">
        <f t="shared" si="1"/>
        <v>0</v>
      </c>
      <c r="Z67" s="35">
        <f t="shared" si="2"/>
        <v>0</v>
      </c>
      <c r="AA67" s="35">
        <f t="shared" si="3"/>
        <v>0</v>
      </c>
      <c r="AB67" s="35">
        <f t="shared" si="4"/>
        <v>0</v>
      </c>
      <c r="AC67" s="35">
        <f t="shared" si="5"/>
        <v>0</v>
      </c>
      <c r="AD67" s="35">
        <f t="shared" si="6"/>
        <v>0</v>
      </c>
      <c r="AE67" s="35">
        <f t="shared" si="7"/>
        <v>0</v>
      </c>
      <c r="AF67" s="35">
        <f t="shared" si="8"/>
        <v>0</v>
      </c>
      <c r="AG67" s="35">
        <f t="shared" si="9"/>
        <v>0</v>
      </c>
      <c r="AH67" s="35">
        <f t="shared" si="10"/>
        <v>0</v>
      </c>
      <c r="AI67" s="35"/>
      <c r="AJ67" s="81">
        <f t="shared" si="11"/>
        <v>0</v>
      </c>
      <c r="AK67" s="88"/>
    </row>
    <row r="68" spans="1:37" s="36" customFormat="1" ht="13.5" customHeight="1" x14ac:dyDescent="0.2">
      <c r="A68" s="27"/>
      <c r="B68" s="1">
        <v>54</v>
      </c>
      <c r="C68" s="34"/>
      <c r="D68" s="1" t="s">
        <v>10</v>
      </c>
      <c r="E68" s="2" t="s">
        <v>122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3094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3094</v>
      </c>
      <c r="X68" s="35">
        <f t="shared" si="0"/>
        <v>0</v>
      </c>
      <c r="Y68" s="35">
        <f t="shared" si="1"/>
        <v>0</v>
      </c>
      <c r="Z68" s="35">
        <f t="shared" si="2"/>
        <v>0</v>
      </c>
      <c r="AA68" s="35">
        <f t="shared" si="3"/>
        <v>0</v>
      </c>
      <c r="AB68" s="35">
        <f t="shared" si="4"/>
        <v>0</v>
      </c>
      <c r="AC68" s="35">
        <f t="shared" si="5"/>
        <v>0</v>
      </c>
      <c r="AD68" s="35">
        <f t="shared" si="6"/>
        <v>0</v>
      </c>
      <c r="AE68" s="35">
        <f t="shared" si="7"/>
        <v>0</v>
      </c>
      <c r="AF68" s="35">
        <f t="shared" si="8"/>
        <v>0</v>
      </c>
      <c r="AG68" s="35">
        <f t="shared" si="9"/>
        <v>0</v>
      </c>
      <c r="AH68" s="35">
        <f t="shared" si="10"/>
        <v>0</v>
      </c>
      <c r="AI68" s="35"/>
      <c r="AJ68" s="81">
        <f t="shared" si="11"/>
        <v>0</v>
      </c>
      <c r="AK68" s="88"/>
    </row>
    <row r="69" spans="1:37" s="36" customFormat="1" ht="13.5" customHeight="1" x14ac:dyDescent="0.2">
      <c r="A69" s="27"/>
      <c r="B69" s="1">
        <v>55</v>
      </c>
      <c r="C69" s="34"/>
      <c r="D69" s="1" t="s">
        <v>10</v>
      </c>
      <c r="E69" s="2" t="s">
        <v>123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3398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3398</v>
      </c>
      <c r="X69" s="35">
        <f t="shared" si="0"/>
        <v>0</v>
      </c>
      <c r="Y69" s="35">
        <f t="shared" si="1"/>
        <v>0</v>
      </c>
      <c r="Z69" s="35">
        <f t="shared" si="2"/>
        <v>0</v>
      </c>
      <c r="AA69" s="35">
        <f t="shared" si="3"/>
        <v>0</v>
      </c>
      <c r="AB69" s="35">
        <f t="shared" si="4"/>
        <v>0</v>
      </c>
      <c r="AC69" s="35">
        <f t="shared" si="5"/>
        <v>0</v>
      </c>
      <c r="AD69" s="35">
        <f t="shared" si="6"/>
        <v>0</v>
      </c>
      <c r="AE69" s="35">
        <f t="shared" si="7"/>
        <v>0</v>
      </c>
      <c r="AF69" s="35">
        <f t="shared" si="8"/>
        <v>0</v>
      </c>
      <c r="AG69" s="35">
        <f t="shared" si="9"/>
        <v>0</v>
      </c>
      <c r="AH69" s="35">
        <f t="shared" si="10"/>
        <v>0</v>
      </c>
      <c r="AI69" s="35"/>
      <c r="AJ69" s="81">
        <f t="shared" si="11"/>
        <v>0</v>
      </c>
      <c r="AK69" s="88"/>
    </row>
    <row r="70" spans="1:37" s="36" customFormat="1" ht="13.5" customHeight="1" x14ac:dyDescent="0.2">
      <c r="A70" s="27"/>
      <c r="B70" s="1">
        <v>56</v>
      </c>
      <c r="C70" s="34"/>
      <c r="D70" s="1" t="s">
        <v>10</v>
      </c>
      <c r="E70" s="2" t="s">
        <v>124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21067.97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21067.97</v>
      </c>
      <c r="X70" s="35">
        <f t="shared" si="0"/>
        <v>0</v>
      </c>
      <c r="Y70" s="35">
        <f t="shared" si="1"/>
        <v>0</v>
      </c>
      <c r="Z70" s="35">
        <f t="shared" si="2"/>
        <v>0</v>
      </c>
      <c r="AA70" s="35">
        <f t="shared" si="3"/>
        <v>0</v>
      </c>
      <c r="AB70" s="35">
        <f t="shared" si="4"/>
        <v>0</v>
      </c>
      <c r="AC70" s="35">
        <f t="shared" si="5"/>
        <v>0</v>
      </c>
      <c r="AD70" s="35">
        <f t="shared" si="6"/>
        <v>0</v>
      </c>
      <c r="AE70" s="35">
        <f t="shared" si="7"/>
        <v>0</v>
      </c>
      <c r="AF70" s="35">
        <f t="shared" si="8"/>
        <v>0</v>
      </c>
      <c r="AG70" s="35">
        <f t="shared" si="9"/>
        <v>0</v>
      </c>
      <c r="AH70" s="35">
        <f t="shared" si="10"/>
        <v>0</v>
      </c>
      <c r="AI70" s="35"/>
      <c r="AJ70" s="81">
        <f t="shared" si="11"/>
        <v>0</v>
      </c>
      <c r="AK70" s="88"/>
    </row>
    <row r="71" spans="1:37" s="36" customFormat="1" ht="13.5" customHeight="1" x14ac:dyDescent="0.2">
      <c r="A71" s="27"/>
      <c r="B71" s="1">
        <v>57</v>
      </c>
      <c r="C71" s="34"/>
      <c r="D71" s="1" t="s">
        <v>10</v>
      </c>
      <c r="E71" s="2" t="s">
        <v>125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21750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21750</v>
      </c>
      <c r="X71" s="35">
        <f t="shared" si="0"/>
        <v>0</v>
      </c>
      <c r="Y71" s="35">
        <f t="shared" si="1"/>
        <v>0</v>
      </c>
      <c r="Z71" s="35">
        <f t="shared" si="2"/>
        <v>0</v>
      </c>
      <c r="AA71" s="35">
        <f t="shared" si="3"/>
        <v>0</v>
      </c>
      <c r="AB71" s="35">
        <f t="shared" si="4"/>
        <v>0</v>
      </c>
      <c r="AC71" s="35">
        <f t="shared" si="5"/>
        <v>0</v>
      </c>
      <c r="AD71" s="35">
        <f t="shared" si="6"/>
        <v>0</v>
      </c>
      <c r="AE71" s="35">
        <f t="shared" si="7"/>
        <v>0</v>
      </c>
      <c r="AF71" s="35">
        <f t="shared" si="8"/>
        <v>0</v>
      </c>
      <c r="AG71" s="35">
        <f t="shared" si="9"/>
        <v>0</v>
      </c>
      <c r="AH71" s="35">
        <f t="shared" si="10"/>
        <v>0</v>
      </c>
      <c r="AI71" s="35"/>
      <c r="AJ71" s="81">
        <f t="shared" si="11"/>
        <v>0</v>
      </c>
      <c r="AK71" s="88"/>
    </row>
    <row r="72" spans="1:37" s="36" customFormat="1" ht="13.5" customHeight="1" x14ac:dyDescent="0.2">
      <c r="A72" s="27"/>
      <c r="B72" s="1">
        <v>58</v>
      </c>
      <c r="C72" s="34"/>
      <c r="D72" s="1" t="s">
        <v>10</v>
      </c>
      <c r="E72" s="2" t="s">
        <v>126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12108.5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12108.5</v>
      </c>
      <c r="X72" s="35">
        <f t="shared" si="0"/>
        <v>0</v>
      </c>
      <c r="Y72" s="35">
        <f t="shared" si="1"/>
        <v>0</v>
      </c>
      <c r="Z72" s="35">
        <f t="shared" si="2"/>
        <v>0</v>
      </c>
      <c r="AA72" s="35">
        <f t="shared" si="3"/>
        <v>0</v>
      </c>
      <c r="AB72" s="35">
        <f t="shared" si="4"/>
        <v>0</v>
      </c>
      <c r="AC72" s="35">
        <f t="shared" si="5"/>
        <v>0</v>
      </c>
      <c r="AD72" s="35">
        <f t="shared" si="6"/>
        <v>0</v>
      </c>
      <c r="AE72" s="35">
        <f t="shared" si="7"/>
        <v>0</v>
      </c>
      <c r="AF72" s="35">
        <f t="shared" si="8"/>
        <v>0</v>
      </c>
      <c r="AG72" s="35">
        <f t="shared" si="9"/>
        <v>0</v>
      </c>
      <c r="AH72" s="35">
        <f t="shared" si="10"/>
        <v>0</v>
      </c>
      <c r="AI72" s="35"/>
      <c r="AJ72" s="81">
        <f t="shared" si="11"/>
        <v>0</v>
      </c>
      <c r="AK72" s="88"/>
    </row>
    <row r="73" spans="1:37" s="36" customFormat="1" ht="13.5" customHeight="1" x14ac:dyDescent="0.2">
      <c r="A73" s="27"/>
      <c r="B73" s="1">
        <v>59</v>
      </c>
      <c r="C73" s="34"/>
      <c r="D73" s="1" t="s">
        <v>10</v>
      </c>
      <c r="E73" s="2" t="s">
        <v>127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2364.7399999999998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2364.7399999999998</v>
      </c>
      <c r="X73" s="35">
        <f t="shared" si="0"/>
        <v>0</v>
      </c>
      <c r="Y73" s="35">
        <f t="shared" si="1"/>
        <v>0</v>
      </c>
      <c r="Z73" s="35">
        <f t="shared" si="2"/>
        <v>0</v>
      </c>
      <c r="AA73" s="35">
        <f t="shared" si="3"/>
        <v>0</v>
      </c>
      <c r="AB73" s="35">
        <f t="shared" si="4"/>
        <v>0</v>
      </c>
      <c r="AC73" s="35">
        <f t="shared" si="5"/>
        <v>0</v>
      </c>
      <c r="AD73" s="35">
        <f t="shared" si="6"/>
        <v>0</v>
      </c>
      <c r="AE73" s="35">
        <f t="shared" si="7"/>
        <v>0</v>
      </c>
      <c r="AF73" s="35">
        <f t="shared" si="8"/>
        <v>0</v>
      </c>
      <c r="AG73" s="35">
        <f t="shared" si="9"/>
        <v>0</v>
      </c>
      <c r="AH73" s="35">
        <f t="shared" si="10"/>
        <v>0</v>
      </c>
      <c r="AI73" s="35"/>
      <c r="AJ73" s="81">
        <f t="shared" si="11"/>
        <v>0</v>
      </c>
      <c r="AK73" s="88"/>
    </row>
    <row r="74" spans="1:37" s="36" customFormat="1" ht="13.5" customHeight="1" x14ac:dyDescent="0.2">
      <c r="A74" s="27"/>
      <c r="B74" s="1">
        <v>60</v>
      </c>
      <c r="C74" s="34"/>
      <c r="D74" s="1" t="s">
        <v>10</v>
      </c>
      <c r="E74" s="2" t="s">
        <v>128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1183.8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1183.8</v>
      </c>
      <c r="X74" s="35">
        <f t="shared" si="0"/>
        <v>0</v>
      </c>
      <c r="Y74" s="35">
        <f t="shared" si="1"/>
        <v>0</v>
      </c>
      <c r="Z74" s="35">
        <f t="shared" si="2"/>
        <v>0</v>
      </c>
      <c r="AA74" s="35">
        <f t="shared" si="3"/>
        <v>0</v>
      </c>
      <c r="AB74" s="35">
        <f t="shared" si="4"/>
        <v>0</v>
      </c>
      <c r="AC74" s="35">
        <f t="shared" si="5"/>
        <v>0</v>
      </c>
      <c r="AD74" s="35">
        <f t="shared" si="6"/>
        <v>0</v>
      </c>
      <c r="AE74" s="35">
        <f t="shared" si="7"/>
        <v>0</v>
      </c>
      <c r="AF74" s="35">
        <f t="shared" si="8"/>
        <v>0</v>
      </c>
      <c r="AG74" s="35">
        <f t="shared" si="9"/>
        <v>0</v>
      </c>
      <c r="AH74" s="35">
        <f t="shared" si="10"/>
        <v>0</v>
      </c>
      <c r="AI74" s="35"/>
      <c r="AJ74" s="81">
        <f t="shared" si="11"/>
        <v>0</v>
      </c>
      <c r="AK74" s="88"/>
    </row>
    <row r="75" spans="1:37" s="36" customFormat="1" ht="13.5" customHeight="1" x14ac:dyDescent="0.2">
      <c r="A75" s="27"/>
      <c r="B75" s="1">
        <v>61</v>
      </c>
      <c r="C75" s="34"/>
      <c r="D75" s="1" t="s">
        <v>10</v>
      </c>
      <c r="E75" s="2" t="s">
        <v>129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143862.07999999999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143862.07999999999</v>
      </c>
      <c r="X75" s="35">
        <f t="shared" si="0"/>
        <v>0</v>
      </c>
      <c r="Y75" s="35">
        <f t="shared" si="1"/>
        <v>0</v>
      </c>
      <c r="Z75" s="35">
        <f t="shared" si="2"/>
        <v>0</v>
      </c>
      <c r="AA75" s="35">
        <f t="shared" si="3"/>
        <v>0</v>
      </c>
      <c r="AB75" s="35">
        <f t="shared" si="4"/>
        <v>0</v>
      </c>
      <c r="AC75" s="35">
        <f t="shared" si="5"/>
        <v>0</v>
      </c>
      <c r="AD75" s="35">
        <f t="shared" si="6"/>
        <v>0</v>
      </c>
      <c r="AE75" s="35">
        <f t="shared" si="7"/>
        <v>0</v>
      </c>
      <c r="AF75" s="35">
        <f t="shared" si="8"/>
        <v>0</v>
      </c>
      <c r="AG75" s="35">
        <f t="shared" si="9"/>
        <v>0</v>
      </c>
      <c r="AH75" s="35">
        <f t="shared" si="10"/>
        <v>0</v>
      </c>
      <c r="AI75" s="35"/>
      <c r="AJ75" s="81">
        <f t="shared" si="11"/>
        <v>0</v>
      </c>
      <c r="AK75" s="88"/>
    </row>
    <row r="76" spans="1:37" s="36" customFormat="1" ht="13.5" customHeight="1" x14ac:dyDescent="0.2">
      <c r="A76" s="27"/>
      <c r="B76" s="1">
        <v>62</v>
      </c>
      <c r="C76" s="34"/>
      <c r="D76" s="1" t="s">
        <v>10</v>
      </c>
      <c r="E76" s="2" t="s">
        <v>130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2483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2483</v>
      </c>
      <c r="X76" s="35">
        <f t="shared" si="0"/>
        <v>0</v>
      </c>
      <c r="Y76" s="35">
        <f t="shared" si="1"/>
        <v>0</v>
      </c>
      <c r="Z76" s="35">
        <f t="shared" si="2"/>
        <v>0</v>
      </c>
      <c r="AA76" s="35">
        <f t="shared" si="3"/>
        <v>0</v>
      </c>
      <c r="AB76" s="35">
        <f t="shared" si="4"/>
        <v>0</v>
      </c>
      <c r="AC76" s="35">
        <f t="shared" si="5"/>
        <v>0</v>
      </c>
      <c r="AD76" s="35">
        <f t="shared" si="6"/>
        <v>0</v>
      </c>
      <c r="AE76" s="35">
        <f t="shared" si="7"/>
        <v>0</v>
      </c>
      <c r="AF76" s="35">
        <f t="shared" si="8"/>
        <v>0</v>
      </c>
      <c r="AG76" s="35">
        <f t="shared" si="9"/>
        <v>0</v>
      </c>
      <c r="AH76" s="35">
        <f t="shared" si="10"/>
        <v>0</v>
      </c>
      <c r="AI76" s="35"/>
      <c r="AJ76" s="81">
        <f t="shared" si="11"/>
        <v>0</v>
      </c>
      <c r="AK76" s="88"/>
    </row>
    <row r="77" spans="1:37" s="36" customFormat="1" ht="13.5" customHeight="1" x14ac:dyDescent="0.2">
      <c r="A77" s="27"/>
      <c r="B77" s="1">
        <v>63</v>
      </c>
      <c r="C77" s="34"/>
      <c r="D77" s="1" t="s">
        <v>10</v>
      </c>
      <c r="E77" s="2" t="s">
        <v>131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92356.06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92356.06</v>
      </c>
      <c r="X77" s="35">
        <f t="shared" si="0"/>
        <v>0</v>
      </c>
      <c r="Y77" s="35">
        <f t="shared" si="1"/>
        <v>0</v>
      </c>
      <c r="Z77" s="35">
        <f t="shared" si="2"/>
        <v>0</v>
      </c>
      <c r="AA77" s="35">
        <f t="shared" si="3"/>
        <v>0</v>
      </c>
      <c r="AB77" s="35">
        <f t="shared" si="4"/>
        <v>0</v>
      </c>
      <c r="AC77" s="35">
        <f t="shared" si="5"/>
        <v>0</v>
      </c>
      <c r="AD77" s="35">
        <f t="shared" si="6"/>
        <v>0</v>
      </c>
      <c r="AE77" s="35">
        <f t="shared" si="7"/>
        <v>0</v>
      </c>
      <c r="AF77" s="35">
        <f t="shared" si="8"/>
        <v>0</v>
      </c>
      <c r="AG77" s="35">
        <f t="shared" si="9"/>
        <v>0</v>
      </c>
      <c r="AH77" s="35">
        <f t="shared" si="10"/>
        <v>0</v>
      </c>
      <c r="AI77" s="35"/>
      <c r="AJ77" s="81">
        <f t="shared" si="11"/>
        <v>0</v>
      </c>
      <c r="AK77" s="88"/>
    </row>
    <row r="78" spans="1:37" s="36" customFormat="1" ht="13.5" customHeight="1" x14ac:dyDescent="0.2">
      <c r="A78" s="27"/>
      <c r="B78" s="1">
        <v>64</v>
      </c>
      <c r="C78" s="34"/>
      <c r="D78" s="1" t="s">
        <v>10</v>
      </c>
      <c r="E78" s="2" t="s">
        <v>132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7285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7285</v>
      </c>
      <c r="X78" s="35">
        <f t="shared" si="0"/>
        <v>0</v>
      </c>
      <c r="Y78" s="35">
        <f t="shared" si="1"/>
        <v>0</v>
      </c>
      <c r="Z78" s="35">
        <f t="shared" si="2"/>
        <v>0</v>
      </c>
      <c r="AA78" s="35">
        <f t="shared" si="3"/>
        <v>0</v>
      </c>
      <c r="AB78" s="35">
        <f t="shared" si="4"/>
        <v>0</v>
      </c>
      <c r="AC78" s="35">
        <f t="shared" si="5"/>
        <v>0</v>
      </c>
      <c r="AD78" s="35">
        <f t="shared" si="6"/>
        <v>0</v>
      </c>
      <c r="AE78" s="35">
        <f t="shared" si="7"/>
        <v>0</v>
      </c>
      <c r="AF78" s="35">
        <f t="shared" si="8"/>
        <v>0</v>
      </c>
      <c r="AG78" s="35">
        <f t="shared" si="9"/>
        <v>0</v>
      </c>
      <c r="AH78" s="35">
        <f t="shared" si="10"/>
        <v>0</v>
      </c>
      <c r="AI78" s="35"/>
      <c r="AJ78" s="81">
        <f t="shared" si="11"/>
        <v>0</v>
      </c>
      <c r="AK78" s="88"/>
    </row>
    <row r="79" spans="1:37" s="36" customFormat="1" ht="13.5" customHeight="1" x14ac:dyDescent="0.2">
      <c r="A79" s="27"/>
      <c r="B79" s="1">
        <v>65</v>
      </c>
      <c r="C79" s="34"/>
      <c r="D79" s="1" t="s">
        <v>10</v>
      </c>
      <c r="E79" s="2" t="s">
        <v>133</v>
      </c>
      <c r="F79" s="3">
        <v>0</v>
      </c>
      <c r="G79" s="3">
        <v>0</v>
      </c>
      <c r="H79" s="3">
        <v>0</v>
      </c>
      <c r="I79" s="3">
        <v>4047.92</v>
      </c>
      <c r="J79" s="3">
        <v>0</v>
      </c>
      <c r="K79" s="3">
        <v>0</v>
      </c>
      <c r="L79" s="3">
        <v>0</v>
      </c>
      <c r="M79" s="3">
        <v>0</v>
      </c>
      <c r="N79" s="3">
        <v>342506.91</v>
      </c>
      <c r="O79" s="3">
        <v>0</v>
      </c>
      <c r="P79" s="3">
        <v>0</v>
      </c>
      <c r="Q79" s="3">
        <v>0</v>
      </c>
      <c r="R79" s="3">
        <v>4047.92</v>
      </c>
      <c r="S79" s="3">
        <v>0</v>
      </c>
      <c r="T79" s="3">
        <v>0</v>
      </c>
      <c r="U79" s="3">
        <v>0</v>
      </c>
      <c r="V79" s="3">
        <v>0</v>
      </c>
      <c r="W79" s="3">
        <f>346554.83-R79</f>
        <v>342506.91000000003</v>
      </c>
      <c r="X79" s="35">
        <f t="shared" si="0"/>
        <v>0</v>
      </c>
      <c r="Y79" s="35">
        <f t="shared" si="1"/>
        <v>0</v>
      </c>
      <c r="Z79" s="35">
        <f t="shared" si="2"/>
        <v>0</v>
      </c>
      <c r="AA79" s="35">
        <f t="shared" si="3"/>
        <v>0</v>
      </c>
      <c r="AB79" s="35">
        <f t="shared" si="4"/>
        <v>0</v>
      </c>
      <c r="AC79" s="35">
        <f t="shared" si="5"/>
        <v>0</v>
      </c>
      <c r="AD79" s="35">
        <f t="shared" si="6"/>
        <v>0</v>
      </c>
      <c r="AE79" s="35">
        <f t="shared" si="7"/>
        <v>0</v>
      </c>
      <c r="AF79" s="35">
        <f t="shared" si="8"/>
        <v>0</v>
      </c>
      <c r="AG79" s="35">
        <f t="shared" si="9"/>
        <v>0</v>
      </c>
      <c r="AH79" s="35">
        <f t="shared" si="10"/>
        <v>0</v>
      </c>
      <c r="AI79" s="35"/>
      <c r="AJ79" s="81">
        <f t="shared" si="11"/>
        <v>0</v>
      </c>
      <c r="AK79" s="88"/>
    </row>
    <row r="80" spans="1:37" s="36" customFormat="1" ht="13.5" customHeight="1" x14ac:dyDescent="0.2">
      <c r="A80" s="27"/>
      <c r="B80" s="1">
        <v>66</v>
      </c>
      <c r="C80" s="34"/>
      <c r="D80" s="1" t="s">
        <v>10</v>
      </c>
      <c r="E80" s="2" t="s">
        <v>134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285.89999999999998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285.89999999999998</v>
      </c>
      <c r="X80" s="35">
        <f t="shared" ref="X80:X143" si="12">+F80-O80</f>
        <v>0</v>
      </c>
      <c r="Y80" s="35">
        <f t="shared" ref="Y80:Y143" si="13">+G80-P80</f>
        <v>0</v>
      </c>
      <c r="Z80" s="35">
        <f t="shared" ref="Z80:Z143" si="14">+H80-Q80</f>
        <v>0</v>
      </c>
      <c r="AA80" s="35">
        <f t="shared" ref="AA80:AA143" si="15">+I80-R80</f>
        <v>0</v>
      </c>
      <c r="AB80" s="35">
        <f t="shared" ref="AB80:AB143" si="16">+J80-S80</f>
        <v>0</v>
      </c>
      <c r="AC80" s="35">
        <f t="shared" ref="AC80:AC143" si="17">+J80-S80</f>
        <v>0</v>
      </c>
      <c r="AD80" s="35">
        <f t="shared" ref="AD80:AD143" si="18">+K80-T80</f>
        <v>0</v>
      </c>
      <c r="AE80" s="35">
        <f t="shared" ref="AE80:AE143" si="19">+L80-U80</f>
        <v>0</v>
      </c>
      <c r="AF80" s="35">
        <f t="shared" ref="AF80:AF143" si="20">+M80-V80</f>
        <v>0</v>
      </c>
      <c r="AG80" s="35">
        <f t="shared" ref="AG80:AG143" si="21">+N80-W80</f>
        <v>0</v>
      </c>
      <c r="AH80" s="35">
        <f t="shared" ref="AH80:AH143" si="22">+X80+Y80+Z80+AA80+AB80+AC80+AD80+AE80+AF80+AG80</f>
        <v>0</v>
      </c>
      <c r="AI80" s="35"/>
      <c r="AJ80" s="81">
        <f t="shared" ref="AJ80:AJ143" si="23">(AH80-AI80)</f>
        <v>0</v>
      </c>
      <c r="AK80" s="88"/>
    </row>
    <row r="81" spans="1:37" s="36" customFormat="1" ht="13.5" customHeight="1" x14ac:dyDescent="0.2">
      <c r="A81" s="27"/>
      <c r="B81" s="1">
        <v>67</v>
      </c>
      <c r="C81" s="34"/>
      <c r="D81" s="1" t="s">
        <v>10</v>
      </c>
      <c r="E81" s="2" t="s">
        <v>135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2348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2348</v>
      </c>
      <c r="X81" s="35">
        <f t="shared" si="12"/>
        <v>0</v>
      </c>
      <c r="Y81" s="35">
        <f t="shared" si="13"/>
        <v>0</v>
      </c>
      <c r="Z81" s="35">
        <f t="shared" si="14"/>
        <v>0</v>
      </c>
      <c r="AA81" s="35">
        <f t="shared" si="15"/>
        <v>0</v>
      </c>
      <c r="AB81" s="35">
        <f t="shared" si="16"/>
        <v>0</v>
      </c>
      <c r="AC81" s="35">
        <f t="shared" si="17"/>
        <v>0</v>
      </c>
      <c r="AD81" s="35">
        <f t="shared" si="18"/>
        <v>0</v>
      </c>
      <c r="AE81" s="35">
        <f t="shared" si="19"/>
        <v>0</v>
      </c>
      <c r="AF81" s="35">
        <f t="shared" si="20"/>
        <v>0</v>
      </c>
      <c r="AG81" s="35">
        <f t="shared" si="21"/>
        <v>0</v>
      </c>
      <c r="AH81" s="35">
        <f t="shared" si="22"/>
        <v>0</v>
      </c>
      <c r="AI81" s="35"/>
      <c r="AJ81" s="81">
        <f t="shared" si="23"/>
        <v>0</v>
      </c>
      <c r="AK81" s="88"/>
    </row>
    <row r="82" spans="1:37" s="36" customFormat="1" ht="13.5" customHeight="1" x14ac:dyDescent="0.2">
      <c r="A82" s="27"/>
      <c r="B82" s="1">
        <v>68</v>
      </c>
      <c r="C82" s="34"/>
      <c r="D82" s="1" t="s">
        <v>10</v>
      </c>
      <c r="E82" s="2" t="s">
        <v>136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18000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18000</v>
      </c>
      <c r="X82" s="35">
        <f t="shared" si="12"/>
        <v>0</v>
      </c>
      <c r="Y82" s="35">
        <f t="shared" si="13"/>
        <v>0</v>
      </c>
      <c r="Z82" s="35">
        <f t="shared" si="14"/>
        <v>0</v>
      </c>
      <c r="AA82" s="35">
        <f t="shared" si="15"/>
        <v>0</v>
      </c>
      <c r="AB82" s="35">
        <f t="shared" si="16"/>
        <v>0</v>
      </c>
      <c r="AC82" s="35">
        <f t="shared" si="17"/>
        <v>0</v>
      </c>
      <c r="AD82" s="35">
        <f t="shared" si="18"/>
        <v>0</v>
      </c>
      <c r="AE82" s="35">
        <f t="shared" si="19"/>
        <v>0</v>
      </c>
      <c r="AF82" s="35">
        <f t="shared" si="20"/>
        <v>0</v>
      </c>
      <c r="AG82" s="35">
        <f t="shared" si="21"/>
        <v>0</v>
      </c>
      <c r="AH82" s="35">
        <f t="shared" si="22"/>
        <v>0</v>
      </c>
      <c r="AI82" s="35"/>
      <c r="AJ82" s="81">
        <f t="shared" si="23"/>
        <v>0</v>
      </c>
      <c r="AK82" s="88"/>
    </row>
    <row r="83" spans="1:37" s="36" customFormat="1" ht="13.5" customHeight="1" x14ac:dyDescent="0.2">
      <c r="A83" s="27"/>
      <c r="B83" s="1">
        <v>69</v>
      </c>
      <c r="C83" s="34"/>
      <c r="D83" s="1" t="s">
        <v>10</v>
      </c>
      <c r="E83" s="2" t="s">
        <v>137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10439.99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10440</v>
      </c>
      <c r="X83" s="35">
        <f t="shared" si="12"/>
        <v>0</v>
      </c>
      <c r="Y83" s="35">
        <f t="shared" si="13"/>
        <v>0</v>
      </c>
      <c r="Z83" s="35">
        <f t="shared" si="14"/>
        <v>0</v>
      </c>
      <c r="AA83" s="35">
        <f t="shared" si="15"/>
        <v>0</v>
      </c>
      <c r="AB83" s="35">
        <f t="shared" si="16"/>
        <v>0</v>
      </c>
      <c r="AC83" s="35">
        <f t="shared" si="17"/>
        <v>0</v>
      </c>
      <c r="AD83" s="35">
        <f t="shared" si="18"/>
        <v>0</v>
      </c>
      <c r="AE83" s="35">
        <f t="shared" si="19"/>
        <v>0</v>
      </c>
      <c r="AF83" s="35">
        <f t="shared" si="20"/>
        <v>0</v>
      </c>
      <c r="AG83" s="35">
        <f t="shared" si="21"/>
        <v>-1.0000000000218279E-2</v>
      </c>
      <c r="AH83" s="35">
        <f t="shared" si="22"/>
        <v>-1.0000000000218279E-2</v>
      </c>
      <c r="AI83" s="35"/>
      <c r="AJ83" s="81">
        <f t="shared" si="23"/>
        <v>-1.0000000000218279E-2</v>
      </c>
      <c r="AK83" s="88"/>
    </row>
    <row r="84" spans="1:37" s="36" customFormat="1" ht="13.5" customHeight="1" x14ac:dyDescent="0.2">
      <c r="A84" s="27"/>
      <c r="B84" s="1">
        <v>70</v>
      </c>
      <c r="C84" s="34"/>
      <c r="D84" s="1" t="s">
        <v>10</v>
      </c>
      <c r="E84" s="2" t="s">
        <v>138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2374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2374</v>
      </c>
      <c r="X84" s="35">
        <f t="shared" si="12"/>
        <v>0</v>
      </c>
      <c r="Y84" s="35">
        <f t="shared" si="13"/>
        <v>0</v>
      </c>
      <c r="Z84" s="35">
        <f t="shared" si="14"/>
        <v>0</v>
      </c>
      <c r="AA84" s="35">
        <f t="shared" si="15"/>
        <v>0</v>
      </c>
      <c r="AB84" s="35">
        <f t="shared" si="16"/>
        <v>0</v>
      </c>
      <c r="AC84" s="35">
        <f t="shared" si="17"/>
        <v>0</v>
      </c>
      <c r="AD84" s="35">
        <f t="shared" si="18"/>
        <v>0</v>
      </c>
      <c r="AE84" s="35">
        <f t="shared" si="19"/>
        <v>0</v>
      </c>
      <c r="AF84" s="35">
        <f t="shared" si="20"/>
        <v>0</v>
      </c>
      <c r="AG84" s="35">
        <f t="shared" si="21"/>
        <v>0</v>
      </c>
      <c r="AH84" s="35">
        <f t="shared" si="22"/>
        <v>0</v>
      </c>
      <c r="AI84" s="35"/>
      <c r="AJ84" s="81">
        <f t="shared" si="23"/>
        <v>0</v>
      </c>
      <c r="AK84" s="88"/>
    </row>
    <row r="85" spans="1:37" s="36" customFormat="1" ht="13.5" customHeight="1" x14ac:dyDescent="0.2">
      <c r="A85" s="27"/>
      <c r="B85" s="1">
        <v>71</v>
      </c>
      <c r="C85" s="34"/>
      <c r="D85" s="1" t="s">
        <v>10</v>
      </c>
      <c r="E85" s="2" t="s">
        <v>139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12732.1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12732.17</v>
      </c>
      <c r="X85" s="35">
        <f t="shared" si="12"/>
        <v>0</v>
      </c>
      <c r="Y85" s="35">
        <f t="shared" si="13"/>
        <v>0</v>
      </c>
      <c r="Z85" s="35">
        <f t="shared" si="14"/>
        <v>0</v>
      </c>
      <c r="AA85" s="35">
        <f t="shared" si="15"/>
        <v>0</v>
      </c>
      <c r="AB85" s="35">
        <f t="shared" si="16"/>
        <v>0</v>
      </c>
      <c r="AC85" s="35">
        <f t="shared" si="17"/>
        <v>0</v>
      </c>
      <c r="AD85" s="35">
        <f t="shared" si="18"/>
        <v>0</v>
      </c>
      <c r="AE85" s="35">
        <f t="shared" si="19"/>
        <v>0</v>
      </c>
      <c r="AF85" s="35">
        <f t="shared" si="20"/>
        <v>0</v>
      </c>
      <c r="AG85" s="35">
        <f t="shared" si="21"/>
        <v>-6.9999999999708962E-2</v>
      </c>
      <c r="AH85" s="35">
        <f t="shared" si="22"/>
        <v>-6.9999999999708962E-2</v>
      </c>
      <c r="AI85" s="35"/>
      <c r="AJ85" s="81">
        <f t="shared" si="23"/>
        <v>-6.9999999999708962E-2</v>
      </c>
      <c r="AK85" s="88"/>
    </row>
    <row r="86" spans="1:37" s="36" customFormat="1" ht="13.5" customHeight="1" x14ac:dyDescent="0.2">
      <c r="A86" s="27"/>
      <c r="B86" s="1">
        <v>72</v>
      </c>
      <c r="C86" s="34"/>
      <c r="D86" s="1" t="s">
        <v>10</v>
      </c>
      <c r="E86" s="2" t="s">
        <v>140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6264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6264</v>
      </c>
      <c r="X86" s="35">
        <f t="shared" si="12"/>
        <v>0</v>
      </c>
      <c r="Y86" s="35">
        <f t="shared" si="13"/>
        <v>0</v>
      </c>
      <c r="Z86" s="35">
        <f t="shared" si="14"/>
        <v>0</v>
      </c>
      <c r="AA86" s="35">
        <f t="shared" si="15"/>
        <v>0</v>
      </c>
      <c r="AB86" s="35">
        <f t="shared" si="16"/>
        <v>0</v>
      </c>
      <c r="AC86" s="35">
        <f t="shared" si="17"/>
        <v>0</v>
      </c>
      <c r="AD86" s="35">
        <f t="shared" si="18"/>
        <v>0</v>
      </c>
      <c r="AE86" s="35">
        <f t="shared" si="19"/>
        <v>0</v>
      </c>
      <c r="AF86" s="35">
        <f t="shared" si="20"/>
        <v>0</v>
      </c>
      <c r="AG86" s="35">
        <f t="shared" si="21"/>
        <v>0</v>
      </c>
      <c r="AH86" s="35">
        <f t="shared" si="22"/>
        <v>0</v>
      </c>
      <c r="AI86" s="35"/>
      <c r="AJ86" s="81">
        <f t="shared" si="23"/>
        <v>0</v>
      </c>
      <c r="AK86" s="88"/>
    </row>
    <row r="87" spans="1:37" s="36" customFormat="1" ht="13.5" customHeight="1" x14ac:dyDescent="0.2">
      <c r="A87" s="27"/>
      <c r="B87" s="1">
        <v>73</v>
      </c>
      <c r="C87" s="34"/>
      <c r="D87" s="1" t="s">
        <v>10</v>
      </c>
      <c r="E87" s="2" t="s">
        <v>141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15780.7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15780.7</v>
      </c>
      <c r="X87" s="35">
        <f t="shared" si="12"/>
        <v>0</v>
      </c>
      <c r="Y87" s="35">
        <f t="shared" si="13"/>
        <v>0</v>
      </c>
      <c r="Z87" s="35">
        <f t="shared" si="14"/>
        <v>0</v>
      </c>
      <c r="AA87" s="35">
        <f t="shared" si="15"/>
        <v>0</v>
      </c>
      <c r="AB87" s="35">
        <f t="shared" si="16"/>
        <v>0</v>
      </c>
      <c r="AC87" s="35">
        <f t="shared" si="17"/>
        <v>0</v>
      </c>
      <c r="AD87" s="35">
        <f t="shared" si="18"/>
        <v>0</v>
      </c>
      <c r="AE87" s="35">
        <f t="shared" si="19"/>
        <v>0</v>
      </c>
      <c r="AF87" s="35">
        <f t="shared" si="20"/>
        <v>0</v>
      </c>
      <c r="AG87" s="35">
        <f t="shared" si="21"/>
        <v>0</v>
      </c>
      <c r="AH87" s="35">
        <f t="shared" si="22"/>
        <v>0</v>
      </c>
      <c r="AI87" s="35"/>
      <c r="AJ87" s="81">
        <f t="shared" si="23"/>
        <v>0</v>
      </c>
      <c r="AK87" s="88"/>
    </row>
    <row r="88" spans="1:37" s="36" customFormat="1" ht="13.5" customHeight="1" x14ac:dyDescent="0.2">
      <c r="A88" s="27"/>
      <c r="B88" s="1">
        <v>74</v>
      </c>
      <c r="C88" s="34"/>
      <c r="D88" s="1" t="s">
        <v>10</v>
      </c>
      <c r="E88" s="2" t="s">
        <v>142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600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600</v>
      </c>
      <c r="X88" s="35">
        <f t="shared" si="12"/>
        <v>0</v>
      </c>
      <c r="Y88" s="35">
        <f t="shared" si="13"/>
        <v>0</v>
      </c>
      <c r="Z88" s="35">
        <f t="shared" si="14"/>
        <v>0</v>
      </c>
      <c r="AA88" s="35">
        <f t="shared" si="15"/>
        <v>0</v>
      </c>
      <c r="AB88" s="35">
        <f t="shared" si="16"/>
        <v>0</v>
      </c>
      <c r="AC88" s="35">
        <f t="shared" si="17"/>
        <v>0</v>
      </c>
      <c r="AD88" s="35">
        <f t="shared" si="18"/>
        <v>0</v>
      </c>
      <c r="AE88" s="35">
        <f t="shared" si="19"/>
        <v>0</v>
      </c>
      <c r="AF88" s="35">
        <f t="shared" si="20"/>
        <v>0</v>
      </c>
      <c r="AG88" s="35">
        <f t="shared" si="21"/>
        <v>0</v>
      </c>
      <c r="AH88" s="35">
        <f t="shared" si="22"/>
        <v>0</v>
      </c>
      <c r="AI88" s="35"/>
      <c r="AJ88" s="81">
        <f t="shared" si="23"/>
        <v>0</v>
      </c>
      <c r="AK88" s="88"/>
    </row>
    <row r="89" spans="1:37" s="36" customFormat="1" ht="13.5" customHeight="1" x14ac:dyDescent="0.2">
      <c r="A89" s="27"/>
      <c r="B89" s="1">
        <v>75</v>
      </c>
      <c r="C89" s="34"/>
      <c r="D89" s="1" t="s">
        <v>10</v>
      </c>
      <c r="E89" s="2" t="s">
        <v>143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62.5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62.5</v>
      </c>
      <c r="X89" s="35">
        <f t="shared" si="12"/>
        <v>0</v>
      </c>
      <c r="Y89" s="35">
        <f t="shared" si="13"/>
        <v>0</v>
      </c>
      <c r="Z89" s="35">
        <f t="shared" si="14"/>
        <v>0</v>
      </c>
      <c r="AA89" s="35">
        <f t="shared" si="15"/>
        <v>0</v>
      </c>
      <c r="AB89" s="35">
        <f t="shared" si="16"/>
        <v>0</v>
      </c>
      <c r="AC89" s="35">
        <f t="shared" si="17"/>
        <v>0</v>
      </c>
      <c r="AD89" s="35">
        <f t="shared" si="18"/>
        <v>0</v>
      </c>
      <c r="AE89" s="35">
        <f t="shared" si="19"/>
        <v>0</v>
      </c>
      <c r="AF89" s="35">
        <f t="shared" si="20"/>
        <v>0</v>
      </c>
      <c r="AG89" s="35">
        <f t="shared" si="21"/>
        <v>0</v>
      </c>
      <c r="AH89" s="35">
        <f t="shared" si="22"/>
        <v>0</v>
      </c>
      <c r="AI89" s="35"/>
      <c r="AJ89" s="81">
        <f t="shared" si="23"/>
        <v>0</v>
      </c>
      <c r="AK89" s="88"/>
    </row>
    <row r="90" spans="1:37" s="36" customFormat="1" ht="13.5" customHeight="1" x14ac:dyDescent="0.2">
      <c r="A90" s="27"/>
      <c r="B90" s="1">
        <v>76</v>
      </c>
      <c r="C90" s="34"/>
      <c r="D90" s="1" t="s">
        <v>10</v>
      </c>
      <c r="E90" s="2" t="s">
        <v>144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238026.9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238026.9</v>
      </c>
      <c r="X90" s="35">
        <f t="shared" si="12"/>
        <v>0</v>
      </c>
      <c r="Y90" s="35">
        <f t="shared" si="13"/>
        <v>0</v>
      </c>
      <c r="Z90" s="35">
        <f t="shared" si="14"/>
        <v>0</v>
      </c>
      <c r="AA90" s="35">
        <f t="shared" si="15"/>
        <v>0</v>
      </c>
      <c r="AB90" s="35">
        <f t="shared" si="16"/>
        <v>0</v>
      </c>
      <c r="AC90" s="35">
        <f t="shared" si="17"/>
        <v>0</v>
      </c>
      <c r="AD90" s="35">
        <f t="shared" si="18"/>
        <v>0</v>
      </c>
      <c r="AE90" s="35">
        <f t="shared" si="19"/>
        <v>0</v>
      </c>
      <c r="AF90" s="35">
        <f t="shared" si="20"/>
        <v>0</v>
      </c>
      <c r="AG90" s="35">
        <f t="shared" si="21"/>
        <v>0</v>
      </c>
      <c r="AH90" s="35">
        <f t="shared" si="22"/>
        <v>0</v>
      </c>
      <c r="AI90" s="35"/>
      <c r="AJ90" s="81">
        <f t="shared" si="23"/>
        <v>0</v>
      </c>
      <c r="AK90" s="88"/>
    </row>
    <row r="91" spans="1:37" s="36" customFormat="1" ht="13.5" customHeight="1" x14ac:dyDescent="0.2">
      <c r="A91" s="27"/>
      <c r="B91" s="1">
        <v>77</v>
      </c>
      <c r="C91" s="34"/>
      <c r="D91" s="1" t="s">
        <v>10</v>
      </c>
      <c r="E91" s="2" t="s">
        <v>145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2297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2297</v>
      </c>
      <c r="X91" s="35">
        <f t="shared" si="12"/>
        <v>0</v>
      </c>
      <c r="Y91" s="35">
        <f t="shared" si="13"/>
        <v>0</v>
      </c>
      <c r="Z91" s="35">
        <f t="shared" si="14"/>
        <v>0</v>
      </c>
      <c r="AA91" s="35">
        <f t="shared" si="15"/>
        <v>0</v>
      </c>
      <c r="AB91" s="35">
        <f t="shared" si="16"/>
        <v>0</v>
      </c>
      <c r="AC91" s="35">
        <f t="shared" si="17"/>
        <v>0</v>
      </c>
      <c r="AD91" s="35">
        <f t="shared" si="18"/>
        <v>0</v>
      </c>
      <c r="AE91" s="35">
        <f t="shared" si="19"/>
        <v>0</v>
      </c>
      <c r="AF91" s="35">
        <f t="shared" si="20"/>
        <v>0</v>
      </c>
      <c r="AG91" s="35">
        <f t="shared" si="21"/>
        <v>0</v>
      </c>
      <c r="AH91" s="35">
        <f t="shared" si="22"/>
        <v>0</v>
      </c>
      <c r="AI91" s="35"/>
      <c r="AJ91" s="81">
        <f t="shared" si="23"/>
        <v>0</v>
      </c>
      <c r="AK91" s="88"/>
    </row>
    <row r="92" spans="1:37" s="36" customFormat="1" ht="13.5" customHeight="1" x14ac:dyDescent="0.2">
      <c r="A92" s="27"/>
      <c r="B92" s="1">
        <v>78</v>
      </c>
      <c r="C92" s="34"/>
      <c r="D92" s="1" t="s">
        <v>10</v>
      </c>
      <c r="E92" s="2" t="s">
        <v>146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2944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2944</v>
      </c>
      <c r="X92" s="35">
        <f t="shared" si="12"/>
        <v>0</v>
      </c>
      <c r="Y92" s="35">
        <f t="shared" si="13"/>
        <v>0</v>
      </c>
      <c r="Z92" s="35">
        <f t="shared" si="14"/>
        <v>0</v>
      </c>
      <c r="AA92" s="35">
        <f t="shared" si="15"/>
        <v>0</v>
      </c>
      <c r="AB92" s="35">
        <f t="shared" si="16"/>
        <v>0</v>
      </c>
      <c r="AC92" s="35">
        <f t="shared" si="17"/>
        <v>0</v>
      </c>
      <c r="AD92" s="35">
        <f t="shared" si="18"/>
        <v>0</v>
      </c>
      <c r="AE92" s="35">
        <f t="shared" si="19"/>
        <v>0</v>
      </c>
      <c r="AF92" s="35">
        <f t="shared" si="20"/>
        <v>0</v>
      </c>
      <c r="AG92" s="35">
        <f t="shared" si="21"/>
        <v>0</v>
      </c>
      <c r="AH92" s="35">
        <f t="shared" si="22"/>
        <v>0</v>
      </c>
      <c r="AI92" s="35"/>
      <c r="AJ92" s="81">
        <f t="shared" si="23"/>
        <v>0</v>
      </c>
      <c r="AK92" s="88"/>
    </row>
    <row r="93" spans="1:37" s="36" customFormat="1" ht="13.5" customHeight="1" x14ac:dyDescent="0.2">
      <c r="A93" s="27"/>
      <c r="B93" s="1">
        <v>79</v>
      </c>
      <c r="C93" s="34"/>
      <c r="D93" s="1" t="s">
        <v>10</v>
      </c>
      <c r="E93" s="2" t="s">
        <v>147</v>
      </c>
      <c r="F93" s="3">
        <v>0</v>
      </c>
      <c r="G93" s="3">
        <v>0</v>
      </c>
      <c r="H93" s="3">
        <v>0</v>
      </c>
      <c r="I93" s="3">
        <v>175468.13</v>
      </c>
      <c r="J93" s="3">
        <v>0</v>
      </c>
      <c r="K93" s="3">
        <v>0</v>
      </c>
      <c r="L93" s="3">
        <v>0</v>
      </c>
      <c r="M93" s="3">
        <v>0</v>
      </c>
      <c r="N93" s="3">
        <v>2211373.4</v>
      </c>
      <c r="O93" s="3">
        <v>0</v>
      </c>
      <c r="P93" s="3">
        <v>0</v>
      </c>
      <c r="Q93" s="3">
        <v>0</v>
      </c>
      <c r="R93" s="3">
        <v>175468.13</v>
      </c>
      <c r="S93" s="3">
        <v>0</v>
      </c>
      <c r="T93" s="3">
        <v>0</v>
      </c>
      <c r="U93" s="3">
        <v>0</v>
      </c>
      <c r="V93" s="3">
        <v>0</v>
      </c>
      <c r="W93" s="3">
        <f>2386816.73-R93</f>
        <v>2211348.6</v>
      </c>
      <c r="X93" s="35">
        <f t="shared" si="12"/>
        <v>0</v>
      </c>
      <c r="Y93" s="35">
        <f t="shared" si="13"/>
        <v>0</v>
      </c>
      <c r="Z93" s="35">
        <f t="shared" si="14"/>
        <v>0</v>
      </c>
      <c r="AA93" s="35">
        <f t="shared" si="15"/>
        <v>0</v>
      </c>
      <c r="AB93" s="35">
        <f t="shared" si="16"/>
        <v>0</v>
      </c>
      <c r="AC93" s="35">
        <f t="shared" si="17"/>
        <v>0</v>
      </c>
      <c r="AD93" s="35">
        <f t="shared" si="18"/>
        <v>0</v>
      </c>
      <c r="AE93" s="35">
        <f t="shared" si="19"/>
        <v>0</v>
      </c>
      <c r="AF93" s="35">
        <f t="shared" si="20"/>
        <v>0</v>
      </c>
      <c r="AG93" s="35">
        <f t="shared" si="21"/>
        <v>24.799999999813735</v>
      </c>
      <c r="AH93" s="35">
        <f t="shared" si="22"/>
        <v>24.799999999813735</v>
      </c>
      <c r="AI93" s="35"/>
      <c r="AJ93" s="81">
        <f t="shared" si="23"/>
        <v>24.799999999813735</v>
      </c>
      <c r="AK93" s="88"/>
    </row>
    <row r="94" spans="1:37" s="36" customFormat="1" ht="13.5" customHeight="1" x14ac:dyDescent="0.2">
      <c r="A94" s="27"/>
      <c r="B94" s="1">
        <v>80</v>
      </c>
      <c r="C94" s="34"/>
      <c r="D94" s="1" t="s">
        <v>10</v>
      </c>
      <c r="E94" s="2" t="s">
        <v>148</v>
      </c>
      <c r="F94" s="3">
        <v>0</v>
      </c>
      <c r="G94" s="3">
        <v>0</v>
      </c>
      <c r="H94" s="3">
        <v>0</v>
      </c>
      <c r="I94" s="3">
        <v>145337.51999999999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145337.51999999999</v>
      </c>
      <c r="S94" s="3">
        <v>0</v>
      </c>
      <c r="T94" s="3">
        <v>0</v>
      </c>
      <c r="U94" s="3">
        <v>0</v>
      </c>
      <c r="V94" s="3">
        <v>0</v>
      </c>
      <c r="W94" s="3">
        <f>145337.52-R94</f>
        <v>0</v>
      </c>
      <c r="X94" s="35">
        <f t="shared" si="12"/>
        <v>0</v>
      </c>
      <c r="Y94" s="35">
        <f t="shared" si="13"/>
        <v>0</v>
      </c>
      <c r="Z94" s="35">
        <f t="shared" si="14"/>
        <v>0</v>
      </c>
      <c r="AA94" s="35">
        <f t="shared" si="15"/>
        <v>0</v>
      </c>
      <c r="AB94" s="35">
        <f t="shared" si="16"/>
        <v>0</v>
      </c>
      <c r="AC94" s="35">
        <f t="shared" si="17"/>
        <v>0</v>
      </c>
      <c r="AD94" s="35">
        <f t="shared" si="18"/>
        <v>0</v>
      </c>
      <c r="AE94" s="35">
        <f t="shared" si="19"/>
        <v>0</v>
      </c>
      <c r="AF94" s="35">
        <f t="shared" si="20"/>
        <v>0</v>
      </c>
      <c r="AG94" s="35">
        <f t="shared" si="21"/>
        <v>0</v>
      </c>
      <c r="AH94" s="35">
        <f t="shared" si="22"/>
        <v>0</v>
      </c>
      <c r="AI94" s="35"/>
      <c r="AJ94" s="81">
        <f t="shared" si="23"/>
        <v>0</v>
      </c>
      <c r="AK94" s="88"/>
    </row>
    <row r="95" spans="1:37" s="36" customFormat="1" ht="13.5" customHeight="1" x14ac:dyDescent="0.2">
      <c r="A95" s="27"/>
      <c r="B95" s="1">
        <v>81</v>
      </c>
      <c r="C95" s="34"/>
      <c r="D95" s="1" t="s">
        <v>10</v>
      </c>
      <c r="E95" s="2" t="s">
        <v>149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656.01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656.01</v>
      </c>
      <c r="X95" s="35">
        <f t="shared" si="12"/>
        <v>0</v>
      </c>
      <c r="Y95" s="35">
        <f t="shared" si="13"/>
        <v>0</v>
      </c>
      <c r="Z95" s="35">
        <f t="shared" si="14"/>
        <v>0</v>
      </c>
      <c r="AA95" s="35">
        <f t="shared" si="15"/>
        <v>0</v>
      </c>
      <c r="AB95" s="35">
        <f t="shared" si="16"/>
        <v>0</v>
      </c>
      <c r="AC95" s="35">
        <f t="shared" si="17"/>
        <v>0</v>
      </c>
      <c r="AD95" s="35">
        <f t="shared" si="18"/>
        <v>0</v>
      </c>
      <c r="AE95" s="35">
        <f t="shared" si="19"/>
        <v>0</v>
      </c>
      <c r="AF95" s="35">
        <f t="shared" si="20"/>
        <v>0</v>
      </c>
      <c r="AG95" s="35">
        <f t="shared" si="21"/>
        <v>0</v>
      </c>
      <c r="AH95" s="35">
        <f t="shared" si="22"/>
        <v>0</v>
      </c>
      <c r="AI95" s="35"/>
      <c r="AJ95" s="81">
        <f t="shared" si="23"/>
        <v>0</v>
      </c>
      <c r="AK95" s="88"/>
    </row>
    <row r="96" spans="1:37" s="36" customFormat="1" ht="13.5" customHeight="1" x14ac:dyDescent="0.2">
      <c r="A96" s="27"/>
      <c r="B96" s="1">
        <v>82</v>
      </c>
      <c r="C96" s="34"/>
      <c r="D96" s="1" t="s">
        <v>10</v>
      </c>
      <c r="E96" s="2" t="s">
        <v>150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1874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1874</v>
      </c>
      <c r="X96" s="35">
        <f t="shared" si="12"/>
        <v>0</v>
      </c>
      <c r="Y96" s="35">
        <f t="shared" si="13"/>
        <v>0</v>
      </c>
      <c r="Z96" s="35">
        <f t="shared" si="14"/>
        <v>0</v>
      </c>
      <c r="AA96" s="35">
        <f t="shared" si="15"/>
        <v>0</v>
      </c>
      <c r="AB96" s="35">
        <f t="shared" si="16"/>
        <v>0</v>
      </c>
      <c r="AC96" s="35">
        <f t="shared" si="17"/>
        <v>0</v>
      </c>
      <c r="AD96" s="35">
        <f t="shared" si="18"/>
        <v>0</v>
      </c>
      <c r="AE96" s="35">
        <f t="shared" si="19"/>
        <v>0</v>
      </c>
      <c r="AF96" s="35">
        <f t="shared" si="20"/>
        <v>0</v>
      </c>
      <c r="AG96" s="35">
        <f t="shared" si="21"/>
        <v>0</v>
      </c>
      <c r="AH96" s="35">
        <f t="shared" si="22"/>
        <v>0</v>
      </c>
      <c r="AI96" s="35"/>
      <c r="AJ96" s="81">
        <f t="shared" si="23"/>
        <v>0</v>
      </c>
      <c r="AK96" s="88"/>
    </row>
    <row r="97" spans="1:37" s="36" customFormat="1" ht="13.5" customHeight="1" x14ac:dyDescent="0.2">
      <c r="A97" s="27"/>
      <c r="B97" s="1">
        <v>83</v>
      </c>
      <c r="C97" s="34"/>
      <c r="D97" s="1" t="s">
        <v>10</v>
      </c>
      <c r="E97" s="2" t="s">
        <v>151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1800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1800</v>
      </c>
      <c r="X97" s="35">
        <f t="shared" si="12"/>
        <v>0</v>
      </c>
      <c r="Y97" s="35">
        <f t="shared" si="13"/>
        <v>0</v>
      </c>
      <c r="Z97" s="35">
        <f t="shared" si="14"/>
        <v>0</v>
      </c>
      <c r="AA97" s="35">
        <f t="shared" si="15"/>
        <v>0</v>
      </c>
      <c r="AB97" s="35">
        <f t="shared" si="16"/>
        <v>0</v>
      </c>
      <c r="AC97" s="35">
        <f t="shared" si="17"/>
        <v>0</v>
      </c>
      <c r="AD97" s="35">
        <f t="shared" si="18"/>
        <v>0</v>
      </c>
      <c r="AE97" s="35">
        <f t="shared" si="19"/>
        <v>0</v>
      </c>
      <c r="AF97" s="35">
        <f t="shared" si="20"/>
        <v>0</v>
      </c>
      <c r="AG97" s="35">
        <f t="shared" si="21"/>
        <v>0</v>
      </c>
      <c r="AH97" s="35">
        <f t="shared" si="22"/>
        <v>0</v>
      </c>
      <c r="AI97" s="35"/>
      <c r="AJ97" s="81">
        <f t="shared" si="23"/>
        <v>0</v>
      </c>
      <c r="AK97" s="88"/>
    </row>
    <row r="98" spans="1:37" s="36" customFormat="1" ht="13.5" customHeight="1" x14ac:dyDescent="0.2">
      <c r="A98" s="27"/>
      <c r="B98" s="1">
        <v>84</v>
      </c>
      <c r="C98" s="34"/>
      <c r="D98" s="1" t="s">
        <v>10</v>
      </c>
      <c r="E98" s="2" t="s">
        <v>152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270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270</v>
      </c>
      <c r="X98" s="35">
        <f t="shared" si="12"/>
        <v>0</v>
      </c>
      <c r="Y98" s="35">
        <f t="shared" si="13"/>
        <v>0</v>
      </c>
      <c r="Z98" s="35">
        <f t="shared" si="14"/>
        <v>0</v>
      </c>
      <c r="AA98" s="35">
        <f t="shared" si="15"/>
        <v>0</v>
      </c>
      <c r="AB98" s="35">
        <f t="shared" si="16"/>
        <v>0</v>
      </c>
      <c r="AC98" s="35">
        <f t="shared" si="17"/>
        <v>0</v>
      </c>
      <c r="AD98" s="35">
        <f t="shared" si="18"/>
        <v>0</v>
      </c>
      <c r="AE98" s="35">
        <f t="shared" si="19"/>
        <v>0</v>
      </c>
      <c r="AF98" s="35">
        <f t="shared" si="20"/>
        <v>0</v>
      </c>
      <c r="AG98" s="35">
        <f t="shared" si="21"/>
        <v>0</v>
      </c>
      <c r="AH98" s="35">
        <f t="shared" si="22"/>
        <v>0</v>
      </c>
      <c r="AI98" s="35"/>
      <c r="AJ98" s="81">
        <f t="shared" si="23"/>
        <v>0</v>
      </c>
      <c r="AK98" s="88"/>
    </row>
    <row r="99" spans="1:37" s="36" customFormat="1" ht="13.5" customHeight="1" x14ac:dyDescent="0.2">
      <c r="A99" s="27"/>
      <c r="B99" s="1">
        <v>85</v>
      </c>
      <c r="C99" s="34"/>
      <c r="D99" s="1" t="s">
        <v>10</v>
      </c>
      <c r="E99" s="2" t="s">
        <v>153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1059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>
        <v>0</v>
      </c>
      <c r="W99" s="3">
        <v>1059</v>
      </c>
      <c r="X99" s="35">
        <f t="shared" si="12"/>
        <v>0</v>
      </c>
      <c r="Y99" s="35">
        <f t="shared" si="13"/>
        <v>0</v>
      </c>
      <c r="Z99" s="35">
        <f t="shared" si="14"/>
        <v>0</v>
      </c>
      <c r="AA99" s="35">
        <f t="shared" si="15"/>
        <v>0</v>
      </c>
      <c r="AB99" s="35">
        <f t="shared" si="16"/>
        <v>0</v>
      </c>
      <c r="AC99" s="35">
        <f t="shared" si="17"/>
        <v>0</v>
      </c>
      <c r="AD99" s="35">
        <f t="shared" si="18"/>
        <v>0</v>
      </c>
      <c r="AE99" s="35">
        <f t="shared" si="19"/>
        <v>0</v>
      </c>
      <c r="AF99" s="35">
        <f t="shared" si="20"/>
        <v>0</v>
      </c>
      <c r="AG99" s="35">
        <f t="shared" si="21"/>
        <v>0</v>
      </c>
      <c r="AH99" s="35">
        <f t="shared" si="22"/>
        <v>0</v>
      </c>
      <c r="AI99" s="35"/>
      <c r="AJ99" s="81">
        <f t="shared" si="23"/>
        <v>0</v>
      </c>
      <c r="AK99" s="88"/>
    </row>
    <row r="100" spans="1:37" s="36" customFormat="1" ht="13.5" customHeight="1" x14ac:dyDescent="0.2">
      <c r="A100" s="27"/>
      <c r="B100" s="1">
        <v>86</v>
      </c>
      <c r="C100" s="34"/>
      <c r="D100" s="1" t="s">
        <v>10</v>
      </c>
      <c r="E100" s="2" t="s">
        <v>154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v>17284.96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17284.96</v>
      </c>
      <c r="X100" s="35">
        <f t="shared" si="12"/>
        <v>0</v>
      </c>
      <c r="Y100" s="35">
        <f t="shared" si="13"/>
        <v>0</v>
      </c>
      <c r="Z100" s="35">
        <f t="shared" si="14"/>
        <v>0</v>
      </c>
      <c r="AA100" s="35">
        <f t="shared" si="15"/>
        <v>0</v>
      </c>
      <c r="AB100" s="35">
        <f t="shared" si="16"/>
        <v>0</v>
      </c>
      <c r="AC100" s="35">
        <f t="shared" si="17"/>
        <v>0</v>
      </c>
      <c r="AD100" s="35">
        <f t="shared" si="18"/>
        <v>0</v>
      </c>
      <c r="AE100" s="35">
        <f t="shared" si="19"/>
        <v>0</v>
      </c>
      <c r="AF100" s="35">
        <f t="shared" si="20"/>
        <v>0</v>
      </c>
      <c r="AG100" s="35">
        <f t="shared" si="21"/>
        <v>0</v>
      </c>
      <c r="AH100" s="35">
        <f t="shared" si="22"/>
        <v>0</v>
      </c>
      <c r="AI100" s="35"/>
      <c r="AJ100" s="81">
        <f t="shared" si="23"/>
        <v>0</v>
      </c>
      <c r="AK100" s="88"/>
    </row>
    <row r="101" spans="1:37" s="36" customFormat="1" ht="13.5" customHeight="1" x14ac:dyDescent="0.2">
      <c r="A101" s="27"/>
      <c r="B101" s="1">
        <v>87</v>
      </c>
      <c r="C101" s="34"/>
      <c r="D101" s="1" t="s">
        <v>10</v>
      </c>
      <c r="E101" s="2" t="s">
        <v>155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3380.44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3380.44</v>
      </c>
      <c r="X101" s="35">
        <f t="shared" si="12"/>
        <v>0</v>
      </c>
      <c r="Y101" s="35">
        <f t="shared" si="13"/>
        <v>0</v>
      </c>
      <c r="Z101" s="35">
        <f t="shared" si="14"/>
        <v>0</v>
      </c>
      <c r="AA101" s="35">
        <f t="shared" si="15"/>
        <v>0</v>
      </c>
      <c r="AB101" s="35">
        <f t="shared" si="16"/>
        <v>0</v>
      </c>
      <c r="AC101" s="35">
        <f t="shared" si="17"/>
        <v>0</v>
      </c>
      <c r="AD101" s="35">
        <f t="shared" si="18"/>
        <v>0</v>
      </c>
      <c r="AE101" s="35">
        <f t="shared" si="19"/>
        <v>0</v>
      </c>
      <c r="AF101" s="35">
        <f t="shared" si="20"/>
        <v>0</v>
      </c>
      <c r="AG101" s="35">
        <f t="shared" si="21"/>
        <v>0</v>
      </c>
      <c r="AH101" s="35">
        <f t="shared" si="22"/>
        <v>0</v>
      </c>
      <c r="AI101" s="35"/>
      <c r="AJ101" s="81">
        <f t="shared" si="23"/>
        <v>0</v>
      </c>
      <c r="AK101" s="88"/>
    </row>
    <row r="102" spans="1:37" s="36" customFormat="1" ht="13.5" customHeight="1" x14ac:dyDescent="0.2">
      <c r="A102" s="27"/>
      <c r="B102" s="1">
        <v>88</v>
      </c>
      <c r="C102" s="34"/>
      <c r="D102" s="1" t="s">
        <v>10</v>
      </c>
      <c r="E102" s="2" t="s">
        <v>156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2237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2237</v>
      </c>
      <c r="X102" s="35">
        <f t="shared" si="12"/>
        <v>0</v>
      </c>
      <c r="Y102" s="35">
        <f t="shared" si="13"/>
        <v>0</v>
      </c>
      <c r="Z102" s="35">
        <f t="shared" si="14"/>
        <v>0</v>
      </c>
      <c r="AA102" s="35">
        <f t="shared" si="15"/>
        <v>0</v>
      </c>
      <c r="AB102" s="35">
        <f t="shared" si="16"/>
        <v>0</v>
      </c>
      <c r="AC102" s="35">
        <f t="shared" si="17"/>
        <v>0</v>
      </c>
      <c r="AD102" s="35">
        <f t="shared" si="18"/>
        <v>0</v>
      </c>
      <c r="AE102" s="35">
        <f t="shared" si="19"/>
        <v>0</v>
      </c>
      <c r="AF102" s="35">
        <f t="shared" si="20"/>
        <v>0</v>
      </c>
      <c r="AG102" s="35">
        <f t="shared" si="21"/>
        <v>0</v>
      </c>
      <c r="AH102" s="35">
        <f t="shared" si="22"/>
        <v>0</v>
      </c>
      <c r="AI102" s="35"/>
      <c r="AJ102" s="81">
        <f t="shared" si="23"/>
        <v>0</v>
      </c>
      <c r="AK102" s="88"/>
    </row>
    <row r="103" spans="1:37" s="36" customFormat="1" ht="13.5" customHeight="1" x14ac:dyDescent="0.2">
      <c r="A103" s="27"/>
      <c r="B103" s="1">
        <v>89</v>
      </c>
      <c r="C103" s="34"/>
      <c r="D103" s="1" t="s">
        <v>10</v>
      </c>
      <c r="E103" s="2" t="s">
        <v>157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11924.49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11924.49</v>
      </c>
      <c r="X103" s="35">
        <f t="shared" si="12"/>
        <v>0</v>
      </c>
      <c r="Y103" s="35">
        <f t="shared" si="13"/>
        <v>0</v>
      </c>
      <c r="Z103" s="35">
        <f t="shared" si="14"/>
        <v>0</v>
      </c>
      <c r="AA103" s="35">
        <f t="shared" si="15"/>
        <v>0</v>
      </c>
      <c r="AB103" s="35">
        <f t="shared" si="16"/>
        <v>0</v>
      </c>
      <c r="AC103" s="35">
        <f t="shared" si="17"/>
        <v>0</v>
      </c>
      <c r="AD103" s="35">
        <f t="shared" si="18"/>
        <v>0</v>
      </c>
      <c r="AE103" s="35">
        <f t="shared" si="19"/>
        <v>0</v>
      </c>
      <c r="AF103" s="35">
        <f t="shared" si="20"/>
        <v>0</v>
      </c>
      <c r="AG103" s="35">
        <f t="shared" si="21"/>
        <v>0</v>
      </c>
      <c r="AH103" s="35">
        <f t="shared" si="22"/>
        <v>0</v>
      </c>
      <c r="AI103" s="35"/>
      <c r="AJ103" s="81">
        <f t="shared" si="23"/>
        <v>0</v>
      </c>
      <c r="AK103" s="88"/>
    </row>
    <row r="104" spans="1:37" s="36" customFormat="1" ht="13.5" customHeight="1" x14ac:dyDescent="0.2">
      <c r="A104" s="27"/>
      <c r="B104" s="1">
        <v>90</v>
      </c>
      <c r="C104" s="34"/>
      <c r="D104" s="1" t="s">
        <v>10</v>
      </c>
      <c r="E104" s="2" t="s">
        <v>158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v>0</v>
      </c>
      <c r="L104" s="3">
        <v>0</v>
      </c>
      <c r="M104" s="3">
        <v>0</v>
      </c>
      <c r="N104" s="3">
        <v>5278</v>
      </c>
      <c r="O104" s="3">
        <v>0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5278</v>
      </c>
      <c r="X104" s="35">
        <f t="shared" si="12"/>
        <v>0</v>
      </c>
      <c r="Y104" s="35">
        <f t="shared" si="13"/>
        <v>0</v>
      </c>
      <c r="Z104" s="35">
        <f t="shared" si="14"/>
        <v>0</v>
      </c>
      <c r="AA104" s="35">
        <f t="shared" si="15"/>
        <v>0</v>
      </c>
      <c r="AB104" s="35">
        <f t="shared" si="16"/>
        <v>0</v>
      </c>
      <c r="AC104" s="35">
        <f t="shared" si="17"/>
        <v>0</v>
      </c>
      <c r="AD104" s="35">
        <f t="shared" si="18"/>
        <v>0</v>
      </c>
      <c r="AE104" s="35">
        <f t="shared" si="19"/>
        <v>0</v>
      </c>
      <c r="AF104" s="35">
        <f t="shared" si="20"/>
        <v>0</v>
      </c>
      <c r="AG104" s="35">
        <f t="shared" si="21"/>
        <v>0</v>
      </c>
      <c r="AH104" s="35">
        <f t="shared" si="22"/>
        <v>0</v>
      </c>
      <c r="AI104" s="35"/>
      <c r="AJ104" s="81">
        <f t="shared" si="23"/>
        <v>0</v>
      </c>
      <c r="AK104" s="88"/>
    </row>
    <row r="105" spans="1:37" s="36" customFormat="1" ht="13.5" customHeight="1" x14ac:dyDescent="0.2">
      <c r="A105" s="27"/>
      <c r="B105" s="1">
        <v>91</v>
      </c>
      <c r="C105" s="34"/>
      <c r="D105" s="1" t="s">
        <v>10</v>
      </c>
      <c r="E105" s="2" t="s">
        <v>159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67981.84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67981.84</v>
      </c>
      <c r="X105" s="35">
        <f t="shared" si="12"/>
        <v>0</v>
      </c>
      <c r="Y105" s="35">
        <f t="shared" si="13"/>
        <v>0</v>
      </c>
      <c r="Z105" s="35">
        <f t="shared" si="14"/>
        <v>0</v>
      </c>
      <c r="AA105" s="35">
        <f t="shared" si="15"/>
        <v>0</v>
      </c>
      <c r="AB105" s="35">
        <f t="shared" si="16"/>
        <v>0</v>
      </c>
      <c r="AC105" s="35">
        <f t="shared" si="17"/>
        <v>0</v>
      </c>
      <c r="AD105" s="35">
        <f t="shared" si="18"/>
        <v>0</v>
      </c>
      <c r="AE105" s="35">
        <f t="shared" si="19"/>
        <v>0</v>
      </c>
      <c r="AF105" s="35">
        <f t="shared" si="20"/>
        <v>0</v>
      </c>
      <c r="AG105" s="35">
        <f t="shared" si="21"/>
        <v>0</v>
      </c>
      <c r="AH105" s="35">
        <f t="shared" si="22"/>
        <v>0</v>
      </c>
      <c r="AI105" s="35"/>
      <c r="AJ105" s="81">
        <f t="shared" si="23"/>
        <v>0</v>
      </c>
      <c r="AK105" s="88"/>
    </row>
    <row r="106" spans="1:37" s="36" customFormat="1" ht="13.5" customHeight="1" x14ac:dyDescent="0.2">
      <c r="A106" s="27"/>
      <c r="B106" s="1">
        <v>92</v>
      </c>
      <c r="C106" s="34"/>
      <c r="D106" s="1" t="s">
        <v>10</v>
      </c>
      <c r="E106" s="2" t="s">
        <v>160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667</v>
      </c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>
        <v>0</v>
      </c>
      <c r="W106" s="3">
        <v>667</v>
      </c>
      <c r="X106" s="35">
        <f t="shared" si="12"/>
        <v>0</v>
      </c>
      <c r="Y106" s="35">
        <f t="shared" si="13"/>
        <v>0</v>
      </c>
      <c r="Z106" s="35">
        <f t="shared" si="14"/>
        <v>0</v>
      </c>
      <c r="AA106" s="35">
        <f t="shared" si="15"/>
        <v>0</v>
      </c>
      <c r="AB106" s="35">
        <f t="shared" si="16"/>
        <v>0</v>
      </c>
      <c r="AC106" s="35">
        <f t="shared" si="17"/>
        <v>0</v>
      </c>
      <c r="AD106" s="35">
        <f t="shared" si="18"/>
        <v>0</v>
      </c>
      <c r="AE106" s="35">
        <f t="shared" si="19"/>
        <v>0</v>
      </c>
      <c r="AF106" s="35">
        <f t="shared" si="20"/>
        <v>0</v>
      </c>
      <c r="AG106" s="35">
        <f t="shared" si="21"/>
        <v>0</v>
      </c>
      <c r="AH106" s="35">
        <f t="shared" si="22"/>
        <v>0</v>
      </c>
      <c r="AI106" s="35"/>
      <c r="AJ106" s="81">
        <f t="shared" si="23"/>
        <v>0</v>
      </c>
      <c r="AK106" s="88"/>
    </row>
    <row r="107" spans="1:37" s="36" customFormat="1" ht="13.5" customHeight="1" x14ac:dyDescent="0.2">
      <c r="A107" s="27"/>
      <c r="B107" s="1">
        <v>93</v>
      </c>
      <c r="C107" s="34"/>
      <c r="D107" s="1" t="s">
        <v>10</v>
      </c>
      <c r="E107" s="2" t="s">
        <v>161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14928.38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14928.38</v>
      </c>
      <c r="X107" s="35">
        <f t="shared" si="12"/>
        <v>0</v>
      </c>
      <c r="Y107" s="35">
        <f t="shared" si="13"/>
        <v>0</v>
      </c>
      <c r="Z107" s="35">
        <f t="shared" si="14"/>
        <v>0</v>
      </c>
      <c r="AA107" s="35">
        <f t="shared" si="15"/>
        <v>0</v>
      </c>
      <c r="AB107" s="35">
        <f t="shared" si="16"/>
        <v>0</v>
      </c>
      <c r="AC107" s="35">
        <f t="shared" si="17"/>
        <v>0</v>
      </c>
      <c r="AD107" s="35">
        <f t="shared" si="18"/>
        <v>0</v>
      </c>
      <c r="AE107" s="35">
        <f t="shared" si="19"/>
        <v>0</v>
      </c>
      <c r="AF107" s="35">
        <f t="shared" si="20"/>
        <v>0</v>
      </c>
      <c r="AG107" s="35">
        <f t="shared" si="21"/>
        <v>0</v>
      </c>
      <c r="AH107" s="35">
        <f t="shared" si="22"/>
        <v>0</v>
      </c>
      <c r="AI107" s="35"/>
      <c r="AJ107" s="81">
        <f t="shared" si="23"/>
        <v>0</v>
      </c>
      <c r="AK107" s="88"/>
    </row>
    <row r="108" spans="1:37" s="36" customFormat="1" ht="13.5" customHeight="1" x14ac:dyDescent="0.2">
      <c r="A108" s="27"/>
      <c r="B108" s="1">
        <v>94</v>
      </c>
      <c r="C108" s="34"/>
      <c r="D108" s="1" t="s">
        <v>10</v>
      </c>
      <c r="E108" s="2" t="s">
        <v>162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4035.97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4035.97</v>
      </c>
      <c r="X108" s="35">
        <f t="shared" si="12"/>
        <v>0</v>
      </c>
      <c r="Y108" s="35">
        <f t="shared" si="13"/>
        <v>0</v>
      </c>
      <c r="Z108" s="35">
        <f t="shared" si="14"/>
        <v>0</v>
      </c>
      <c r="AA108" s="35">
        <f t="shared" si="15"/>
        <v>0</v>
      </c>
      <c r="AB108" s="35">
        <f t="shared" si="16"/>
        <v>0</v>
      </c>
      <c r="AC108" s="35">
        <f t="shared" si="17"/>
        <v>0</v>
      </c>
      <c r="AD108" s="35">
        <f t="shared" si="18"/>
        <v>0</v>
      </c>
      <c r="AE108" s="35">
        <f t="shared" si="19"/>
        <v>0</v>
      </c>
      <c r="AF108" s="35">
        <f t="shared" si="20"/>
        <v>0</v>
      </c>
      <c r="AG108" s="35">
        <f t="shared" si="21"/>
        <v>0</v>
      </c>
      <c r="AH108" s="35">
        <f t="shared" si="22"/>
        <v>0</v>
      </c>
      <c r="AI108" s="35"/>
      <c r="AJ108" s="81">
        <f t="shared" si="23"/>
        <v>0</v>
      </c>
      <c r="AK108" s="88"/>
    </row>
    <row r="109" spans="1:37" s="36" customFormat="1" ht="13.5" customHeight="1" x14ac:dyDescent="0.2">
      <c r="A109" s="27"/>
      <c r="B109" s="1">
        <v>95</v>
      </c>
      <c r="C109" s="34"/>
      <c r="D109" s="1" t="s">
        <v>10</v>
      </c>
      <c r="E109" s="2" t="s">
        <v>163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121180.32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114983.66</v>
      </c>
      <c r="X109" s="35">
        <f t="shared" si="12"/>
        <v>0</v>
      </c>
      <c r="Y109" s="35">
        <f t="shared" si="13"/>
        <v>0</v>
      </c>
      <c r="Z109" s="35">
        <f t="shared" si="14"/>
        <v>0</v>
      </c>
      <c r="AA109" s="35">
        <f t="shared" si="15"/>
        <v>0</v>
      </c>
      <c r="AB109" s="35">
        <f t="shared" si="16"/>
        <v>0</v>
      </c>
      <c r="AC109" s="35">
        <f t="shared" si="17"/>
        <v>0</v>
      </c>
      <c r="AD109" s="35">
        <f t="shared" si="18"/>
        <v>0</v>
      </c>
      <c r="AE109" s="35">
        <f t="shared" si="19"/>
        <v>0</v>
      </c>
      <c r="AF109" s="35">
        <f t="shared" si="20"/>
        <v>0</v>
      </c>
      <c r="AG109" s="35">
        <f t="shared" si="21"/>
        <v>6196.6600000000035</v>
      </c>
      <c r="AH109" s="35">
        <f t="shared" si="22"/>
        <v>6196.6600000000035</v>
      </c>
      <c r="AI109" s="35"/>
      <c r="AJ109" s="81">
        <f t="shared" si="23"/>
        <v>6196.6600000000035</v>
      </c>
      <c r="AK109" s="88"/>
    </row>
    <row r="110" spans="1:37" s="36" customFormat="1" ht="13.5" customHeight="1" x14ac:dyDescent="0.2">
      <c r="A110" s="27"/>
      <c r="B110" s="1">
        <v>96</v>
      </c>
      <c r="C110" s="34"/>
      <c r="D110" s="1" t="s">
        <v>10</v>
      </c>
      <c r="E110" s="2" t="s">
        <v>164</v>
      </c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997.6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997.6</v>
      </c>
      <c r="X110" s="35">
        <f t="shared" si="12"/>
        <v>0</v>
      </c>
      <c r="Y110" s="35">
        <f t="shared" si="13"/>
        <v>0</v>
      </c>
      <c r="Z110" s="35">
        <f t="shared" si="14"/>
        <v>0</v>
      </c>
      <c r="AA110" s="35">
        <f t="shared" si="15"/>
        <v>0</v>
      </c>
      <c r="AB110" s="35">
        <f t="shared" si="16"/>
        <v>0</v>
      </c>
      <c r="AC110" s="35">
        <f t="shared" si="17"/>
        <v>0</v>
      </c>
      <c r="AD110" s="35">
        <f t="shared" si="18"/>
        <v>0</v>
      </c>
      <c r="AE110" s="35">
        <f t="shared" si="19"/>
        <v>0</v>
      </c>
      <c r="AF110" s="35">
        <f t="shared" si="20"/>
        <v>0</v>
      </c>
      <c r="AG110" s="35">
        <f t="shared" si="21"/>
        <v>0</v>
      </c>
      <c r="AH110" s="35">
        <f t="shared" si="22"/>
        <v>0</v>
      </c>
      <c r="AI110" s="35"/>
      <c r="AJ110" s="81">
        <f t="shared" si="23"/>
        <v>0</v>
      </c>
      <c r="AK110" s="88"/>
    </row>
    <row r="111" spans="1:37" s="36" customFormat="1" ht="13.5" customHeight="1" x14ac:dyDescent="0.2">
      <c r="A111" s="27"/>
      <c r="B111" s="1">
        <v>97</v>
      </c>
      <c r="C111" s="34"/>
      <c r="D111" s="1" t="s">
        <v>10</v>
      </c>
      <c r="E111" s="2" t="s">
        <v>165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6549.85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6549.85</v>
      </c>
      <c r="X111" s="35">
        <f t="shared" si="12"/>
        <v>0</v>
      </c>
      <c r="Y111" s="35">
        <f t="shared" si="13"/>
        <v>0</v>
      </c>
      <c r="Z111" s="35">
        <f t="shared" si="14"/>
        <v>0</v>
      </c>
      <c r="AA111" s="35">
        <f t="shared" si="15"/>
        <v>0</v>
      </c>
      <c r="AB111" s="35">
        <f t="shared" si="16"/>
        <v>0</v>
      </c>
      <c r="AC111" s="35">
        <f t="shared" si="17"/>
        <v>0</v>
      </c>
      <c r="AD111" s="35">
        <f t="shared" si="18"/>
        <v>0</v>
      </c>
      <c r="AE111" s="35">
        <f t="shared" si="19"/>
        <v>0</v>
      </c>
      <c r="AF111" s="35">
        <f t="shared" si="20"/>
        <v>0</v>
      </c>
      <c r="AG111" s="35">
        <f t="shared" si="21"/>
        <v>0</v>
      </c>
      <c r="AH111" s="35">
        <f t="shared" si="22"/>
        <v>0</v>
      </c>
      <c r="AI111" s="35"/>
      <c r="AJ111" s="81">
        <f t="shared" si="23"/>
        <v>0</v>
      </c>
      <c r="AK111" s="88"/>
    </row>
    <row r="112" spans="1:37" s="36" customFormat="1" ht="13.5" customHeight="1" x14ac:dyDescent="0.2">
      <c r="A112" s="27"/>
      <c r="B112" s="1">
        <v>98</v>
      </c>
      <c r="C112" s="34"/>
      <c r="D112" s="1" t="s">
        <v>10</v>
      </c>
      <c r="E112" s="2" t="s">
        <v>166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3">
        <v>0</v>
      </c>
      <c r="L112" s="3">
        <v>0</v>
      </c>
      <c r="M112" s="3">
        <v>0</v>
      </c>
      <c r="N112" s="3">
        <v>7002.83</v>
      </c>
      <c r="O112" s="3">
        <v>0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3">
        <v>7002.83</v>
      </c>
      <c r="X112" s="35">
        <f t="shared" si="12"/>
        <v>0</v>
      </c>
      <c r="Y112" s="35">
        <f t="shared" si="13"/>
        <v>0</v>
      </c>
      <c r="Z112" s="35">
        <f t="shared" si="14"/>
        <v>0</v>
      </c>
      <c r="AA112" s="35">
        <f t="shared" si="15"/>
        <v>0</v>
      </c>
      <c r="AB112" s="35">
        <f t="shared" si="16"/>
        <v>0</v>
      </c>
      <c r="AC112" s="35">
        <f t="shared" si="17"/>
        <v>0</v>
      </c>
      <c r="AD112" s="35">
        <f t="shared" si="18"/>
        <v>0</v>
      </c>
      <c r="AE112" s="35">
        <f t="shared" si="19"/>
        <v>0</v>
      </c>
      <c r="AF112" s="35">
        <f t="shared" si="20"/>
        <v>0</v>
      </c>
      <c r="AG112" s="35">
        <f t="shared" si="21"/>
        <v>0</v>
      </c>
      <c r="AH112" s="35">
        <f t="shared" si="22"/>
        <v>0</v>
      </c>
      <c r="AI112" s="35"/>
      <c r="AJ112" s="81">
        <f t="shared" si="23"/>
        <v>0</v>
      </c>
      <c r="AK112" s="88"/>
    </row>
    <row r="113" spans="1:37" s="36" customFormat="1" ht="13.5" customHeight="1" x14ac:dyDescent="0.2">
      <c r="A113" s="27"/>
      <c r="B113" s="1">
        <v>99</v>
      </c>
      <c r="C113" s="34"/>
      <c r="D113" s="1" t="s">
        <v>10</v>
      </c>
      <c r="E113" s="2" t="s">
        <v>167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5527.2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3">
        <v>5527.2</v>
      </c>
      <c r="X113" s="35">
        <f t="shared" si="12"/>
        <v>0</v>
      </c>
      <c r="Y113" s="35">
        <f t="shared" si="13"/>
        <v>0</v>
      </c>
      <c r="Z113" s="35">
        <f t="shared" si="14"/>
        <v>0</v>
      </c>
      <c r="AA113" s="35">
        <f t="shared" si="15"/>
        <v>0</v>
      </c>
      <c r="AB113" s="35">
        <f t="shared" si="16"/>
        <v>0</v>
      </c>
      <c r="AC113" s="35">
        <f t="shared" si="17"/>
        <v>0</v>
      </c>
      <c r="AD113" s="35">
        <f t="shared" si="18"/>
        <v>0</v>
      </c>
      <c r="AE113" s="35">
        <f t="shared" si="19"/>
        <v>0</v>
      </c>
      <c r="AF113" s="35">
        <f t="shared" si="20"/>
        <v>0</v>
      </c>
      <c r="AG113" s="35">
        <f t="shared" si="21"/>
        <v>0</v>
      </c>
      <c r="AH113" s="35">
        <f t="shared" si="22"/>
        <v>0</v>
      </c>
      <c r="AI113" s="35"/>
      <c r="AJ113" s="81">
        <f t="shared" si="23"/>
        <v>0</v>
      </c>
      <c r="AK113" s="88"/>
    </row>
    <row r="114" spans="1:37" s="36" customFormat="1" ht="13.5" customHeight="1" x14ac:dyDescent="0.2">
      <c r="A114" s="27"/>
      <c r="B114" s="1">
        <v>100</v>
      </c>
      <c r="C114" s="34"/>
      <c r="D114" s="1" t="s">
        <v>10</v>
      </c>
      <c r="E114" s="2" t="s">
        <v>168</v>
      </c>
      <c r="F114" s="3">
        <v>0</v>
      </c>
      <c r="G114" s="3">
        <v>0</v>
      </c>
      <c r="H114" s="3">
        <v>0</v>
      </c>
      <c r="I114" s="3">
        <v>0</v>
      </c>
      <c r="J114" s="3">
        <v>0</v>
      </c>
      <c r="K114" s="3">
        <v>15000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15000</v>
      </c>
      <c r="U114" s="3">
        <v>0</v>
      </c>
      <c r="V114" s="3">
        <v>0</v>
      </c>
      <c r="W114" s="3">
        <f>15000-T114</f>
        <v>0</v>
      </c>
      <c r="X114" s="35">
        <f t="shared" si="12"/>
        <v>0</v>
      </c>
      <c r="Y114" s="35">
        <f t="shared" si="13"/>
        <v>0</v>
      </c>
      <c r="Z114" s="35">
        <f t="shared" si="14"/>
        <v>0</v>
      </c>
      <c r="AA114" s="35">
        <f t="shared" si="15"/>
        <v>0</v>
      </c>
      <c r="AB114" s="35">
        <f t="shared" si="16"/>
        <v>0</v>
      </c>
      <c r="AC114" s="35">
        <f t="shared" si="17"/>
        <v>0</v>
      </c>
      <c r="AD114" s="35">
        <f t="shared" si="18"/>
        <v>0</v>
      </c>
      <c r="AE114" s="35">
        <f t="shared" si="19"/>
        <v>0</v>
      </c>
      <c r="AF114" s="35">
        <f t="shared" si="20"/>
        <v>0</v>
      </c>
      <c r="AG114" s="35">
        <f t="shared" si="21"/>
        <v>0</v>
      </c>
      <c r="AH114" s="35">
        <f t="shared" si="22"/>
        <v>0</v>
      </c>
      <c r="AI114" s="35"/>
      <c r="AJ114" s="81">
        <f t="shared" si="23"/>
        <v>0</v>
      </c>
      <c r="AK114" s="88"/>
    </row>
    <row r="115" spans="1:37" s="36" customFormat="1" ht="13.5" customHeight="1" x14ac:dyDescent="0.2">
      <c r="A115" s="27"/>
      <c r="B115" s="1">
        <v>101</v>
      </c>
      <c r="C115" s="34"/>
      <c r="D115" s="1" t="s">
        <v>10</v>
      </c>
      <c r="E115" s="2" t="s">
        <v>169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18560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18560</v>
      </c>
      <c r="U115" s="3">
        <v>0</v>
      </c>
      <c r="V115" s="3">
        <v>0</v>
      </c>
      <c r="W115" s="3">
        <f>18560-T115</f>
        <v>0</v>
      </c>
      <c r="X115" s="35">
        <f t="shared" si="12"/>
        <v>0</v>
      </c>
      <c r="Y115" s="35">
        <f t="shared" si="13"/>
        <v>0</v>
      </c>
      <c r="Z115" s="35">
        <f t="shared" si="14"/>
        <v>0</v>
      </c>
      <c r="AA115" s="35">
        <f t="shared" si="15"/>
        <v>0</v>
      </c>
      <c r="AB115" s="35">
        <f t="shared" si="16"/>
        <v>0</v>
      </c>
      <c r="AC115" s="35">
        <f t="shared" si="17"/>
        <v>0</v>
      </c>
      <c r="AD115" s="35">
        <f t="shared" si="18"/>
        <v>0</v>
      </c>
      <c r="AE115" s="35">
        <f t="shared" si="19"/>
        <v>0</v>
      </c>
      <c r="AF115" s="35">
        <f t="shared" si="20"/>
        <v>0</v>
      </c>
      <c r="AG115" s="35">
        <f t="shared" si="21"/>
        <v>0</v>
      </c>
      <c r="AH115" s="35">
        <f t="shared" si="22"/>
        <v>0</v>
      </c>
      <c r="AI115" s="35"/>
      <c r="AJ115" s="81">
        <f t="shared" si="23"/>
        <v>0</v>
      </c>
      <c r="AK115" s="88"/>
    </row>
    <row r="116" spans="1:37" s="36" customFormat="1" ht="13.5" customHeight="1" x14ac:dyDescent="0.2">
      <c r="A116" s="27"/>
      <c r="B116" s="1">
        <v>102</v>
      </c>
      <c r="C116" s="34"/>
      <c r="D116" s="1" t="s">
        <v>10</v>
      </c>
      <c r="E116" s="2" t="s">
        <v>170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  <c r="L116" s="3">
        <v>0</v>
      </c>
      <c r="M116" s="3">
        <v>0</v>
      </c>
      <c r="N116" s="3">
        <v>1800</v>
      </c>
      <c r="O116" s="3">
        <v>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3">
        <v>1800</v>
      </c>
      <c r="X116" s="35">
        <f t="shared" si="12"/>
        <v>0</v>
      </c>
      <c r="Y116" s="35">
        <f t="shared" si="13"/>
        <v>0</v>
      </c>
      <c r="Z116" s="35">
        <f t="shared" si="14"/>
        <v>0</v>
      </c>
      <c r="AA116" s="35">
        <f t="shared" si="15"/>
        <v>0</v>
      </c>
      <c r="AB116" s="35">
        <f t="shared" si="16"/>
        <v>0</v>
      </c>
      <c r="AC116" s="35">
        <f t="shared" si="17"/>
        <v>0</v>
      </c>
      <c r="AD116" s="35">
        <f t="shared" si="18"/>
        <v>0</v>
      </c>
      <c r="AE116" s="35">
        <f t="shared" si="19"/>
        <v>0</v>
      </c>
      <c r="AF116" s="35">
        <f t="shared" si="20"/>
        <v>0</v>
      </c>
      <c r="AG116" s="35">
        <f t="shared" si="21"/>
        <v>0</v>
      </c>
      <c r="AH116" s="35">
        <f t="shared" si="22"/>
        <v>0</v>
      </c>
      <c r="AI116" s="35"/>
      <c r="AJ116" s="81">
        <f t="shared" si="23"/>
        <v>0</v>
      </c>
      <c r="AK116" s="88"/>
    </row>
    <row r="117" spans="1:37" s="36" customFormat="1" ht="13.5" customHeight="1" x14ac:dyDescent="0.2">
      <c r="A117" s="27"/>
      <c r="B117" s="1">
        <v>103</v>
      </c>
      <c r="C117" s="34"/>
      <c r="D117" s="1" t="s">
        <v>10</v>
      </c>
      <c r="E117" s="2" t="s">
        <v>171</v>
      </c>
      <c r="F117" s="3">
        <v>0</v>
      </c>
      <c r="G117" s="3">
        <v>0</v>
      </c>
      <c r="H117" s="3">
        <v>0</v>
      </c>
      <c r="I117" s="3">
        <v>0</v>
      </c>
      <c r="J117" s="3">
        <v>0</v>
      </c>
      <c r="K117" s="3">
        <v>19463.580000000002</v>
      </c>
      <c r="L117" s="3">
        <v>0</v>
      </c>
      <c r="M117" s="3">
        <v>0</v>
      </c>
      <c r="N117" s="3">
        <v>0</v>
      </c>
      <c r="O117" s="3">
        <v>0</v>
      </c>
      <c r="P117" s="3">
        <v>0</v>
      </c>
      <c r="Q117" s="3">
        <v>0</v>
      </c>
      <c r="R117" s="3">
        <v>0</v>
      </c>
      <c r="S117" s="3">
        <v>0</v>
      </c>
      <c r="T117" s="3">
        <v>19463.580000000002</v>
      </c>
      <c r="U117" s="3">
        <v>0</v>
      </c>
      <c r="V117" s="3">
        <v>0</v>
      </c>
      <c r="W117" s="3">
        <f>19463.58-T117</f>
        <v>0</v>
      </c>
      <c r="X117" s="35">
        <f t="shared" si="12"/>
        <v>0</v>
      </c>
      <c r="Y117" s="35">
        <f t="shared" si="13"/>
        <v>0</v>
      </c>
      <c r="Z117" s="35">
        <f t="shared" si="14"/>
        <v>0</v>
      </c>
      <c r="AA117" s="35">
        <f t="shared" si="15"/>
        <v>0</v>
      </c>
      <c r="AB117" s="35">
        <f t="shared" si="16"/>
        <v>0</v>
      </c>
      <c r="AC117" s="35">
        <f t="shared" si="17"/>
        <v>0</v>
      </c>
      <c r="AD117" s="35">
        <f t="shared" si="18"/>
        <v>0</v>
      </c>
      <c r="AE117" s="35">
        <f t="shared" si="19"/>
        <v>0</v>
      </c>
      <c r="AF117" s="35">
        <f t="shared" si="20"/>
        <v>0</v>
      </c>
      <c r="AG117" s="35">
        <f t="shared" si="21"/>
        <v>0</v>
      </c>
      <c r="AH117" s="35">
        <f t="shared" si="22"/>
        <v>0</v>
      </c>
      <c r="AI117" s="35"/>
      <c r="AJ117" s="81">
        <f t="shared" si="23"/>
        <v>0</v>
      </c>
      <c r="AK117" s="88"/>
    </row>
    <row r="118" spans="1:37" s="36" customFormat="1" ht="13.5" customHeight="1" x14ac:dyDescent="0.2">
      <c r="A118" s="27"/>
      <c r="B118" s="1">
        <v>104</v>
      </c>
      <c r="C118" s="34"/>
      <c r="D118" s="1" t="s">
        <v>10</v>
      </c>
      <c r="E118" s="2" t="s">
        <v>172</v>
      </c>
      <c r="F118" s="3">
        <v>0</v>
      </c>
      <c r="G118" s="3">
        <v>0</v>
      </c>
      <c r="H118" s="3">
        <v>0</v>
      </c>
      <c r="I118" s="3">
        <v>0</v>
      </c>
      <c r="J118" s="3">
        <v>0</v>
      </c>
      <c r="K118" s="3">
        <v>44200.08</v>
      </c>
      <c r="L118" s="3">
        <v>0</v>
      </c>
      <c r="M118" s="3">
        <v>0</v>
      </c>
      <c r="N118" s="3">
        <v>0</v>
      </c>
      <c r="O118" s="3">
        <v>0</v>
      </c>
      <c r="P118" s="3">
        <v>0</v>
      </c>
      <c r="Q118" s="3">
        <v>0</v>
      </c>
      <c r="R118" s="3">
        <v>0</v>
      </c>
      <c r="S118" s="3">
        <v>0</v>
      </c>
      <c r="T118" s="3">
        <v>44200.08</v>
      </c>
      <c r="U118" s="3">
        <v>0</v>
      </c>
      <c r="V118" s="3">
        <v>0</v>
      </c>
      <c r="W118" s="3">
        <f>44200.08-T118</f>
        <v>0</v>
      </c>
      <c r="X118" s="35">
        <f t="shared" si="12"/>
        <v>0</v>
      </c>
      <c r="Y118" s="35">
        <f t="shared" si="13"/>
        <v>0</v>
      </c>
      <c r="Z118" s="35">
        <f t="shared" si="14"/>
        <v>0</v>
      </c>
      <c r="AA118" s="35">
        <f t="shared" si="15"/>
        <v>0</v>
      </c>
      <c r="AB118" s="35">
        <f t="shared" si="16"/>
        <v>0</v>
      </c>
      <c r="AC118" s="35">
        <f t="shared" si="17"/>
        <v>0</v>
      </c>
      <c r="AD118" s="35">
        <f t="shared" si="18"/>
        <v>0</v>
      </c>
      <c r="AE118" s="35">
        <f t="shared" si="19"/>
        <v>0</v>
      </c>
      <c r="AF118" s="35">
        <f t="shared" si="20"/>
        <v>0</v>
      </c>
      <c r="AG118" s="35">
        <f t="shared" si="21"/>
        <v>0</v>
      </c>
      <c r="AH118" s="35">
        <f t="shared" si="22"/>
        <v>0</v>
      </c>
      <c r="AI118" s="35"/>
      <c r="AJ118" s="81">
        <f t="shared" si="23"/>
        <v>0</v>
      </c>
      <c r="AK118" s="88"/>
    </row>
    <row r="119" spans="1:37" s="36" customFormat="1" ht="13.5" customHeight="1" x14ac:dyDescent="0.2">
      <c r="A119" s="27"/>
      <c r="B119" s="1">
        <v>105</v>
      </c>
      <c r="C119" s="34"/>
      <c r="D119" s="1" t="s">
        <v>10</v>
      </c>
      <c r="E119" s="2" t="s">
        <v>173</v>
      </c>
      <c r="F119" s="3">
        <v>0</v>
      </c>
      <c r="G119" s="3">
        <v>0</v>
      </c>
      <c r="H119" s="3">
        <v>0</v>
      </c>
      <c r="I119" s="3">
        <v>0</v>
      </c>
      <c r="J119" s="3">
        <v>0</v>
      </c>
      <c r="K119" s="3">
        <v>10000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10000</v>
      </c>
      <c r="U119" s="3">
        <v>0</v>
      </c>
      <c r="V119" s="3">
        <v>0</v>
      </c>
      <c r="W119" s="3">
        <f>10000-T119</f>
        <v>0</v>
      </c>
      <c r="X119" s="35">
        <f t="shared" si="12"/>
        <v>0</v>
      </c>
      <c r="Y119" s="35">
        <f t="shared" si="13"/>
        <v>0</v>
      </c>
      <c r="Z119" s="35">
        <f t="shared" si="14"/>
        <v>0</v>
      </c>
      <c r="AA119" s="35">
        <f t="shared" si="15"/>
        <v>0</v>
      </c>
      <c r="AB119" s="35">
        <f t="shared" si="16"/>
        <v>0</v>
      </c>
      <c r="AC119" s="35">
        <f t="shared" si="17"/>
        <v>0</v>
      </c>
      <c r="AD119" s="35">
        <f t="shared" si="18"/>
        <v>0</v>
      </c>
      <c r="AE119" s="35">
        <f t="shared" si="19"/>
        <v>0</v>
      </c>
      <c r="AF119" s="35">
        <f t="shared" si="20"/>
        <v>0</v>
      </c>
      <c r="AG119" s="35">
        <f t="shared" si="21"/>
        <v>0</v>
      </c>
      <c r="AH119" s="35">
        <f t="shared" si="22"/>
        <v>0</v>
      </c>
      <c r="AI119" s="35"/>
      <c r="AJ119" s="81">
        <f t="shared" si="23"/>
        <v>0</v>
      </c>
      <c r="AK119" s="88"/>
    </row>
    <row r="120" spans="1:37" s="36" customFormat="1" ht="13.5" customHeight="1" x14ac:dyDescent="0.2">
      <c r="A120" s="27"/>
      <c r="B120" s="1">
        <v>106</v>
      </c>
      <c r="C120" s="34"/>
      <c r="D120" s="1" t="s">
        <v>10</v>
      </c>
      <c r="E120" s="2" t="s">
        <v>174</v>
      </c>
      <c r="F120" s="3">
        <v>0</v>
      </c>
      <c r="G120" s="3">
        <v>0</v>
      </c>
      <c r="H120" s="3">
        <v>0</v>
      </c>
      <c r="I120" s="3">
        <v>0</v>
      </c>
      <c r="J120" s="3">
        <v>0</v>
      </c>
      <c r="K120" s="3">
        <v>0</v>
      </c>
      <c r="L120" s="3">
        <v>0</v>
      </c>
      <c r="M120" s="3">
        <v>0</v>
      </c>
      <c r="N120" s="3">
        <v>4785</v>
      </c>
      <c r="O120" s="3">
        <v>0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4785</v>
      </c>
      <c r="X120" s="35">
        <f t="shared" si="12"/>
        <v>0</v>
      </c>
      <c r="Y120" s="35">
        <f t="shared" si="13"/>
        <v>0</v>
      </c>
      <c r="Z120" s="35">
        <f t="shared" si="14"/>
        <v>0</v>
      </c>
      <c r="AA120" s="35">
        <f t="shared" si="15"/>
        <v>0</v>
      </c>
      <c r="AB120" s="35">
        <f t="shared" si="16"/>
        <v>0</v>
      </c>
      <c r="AC120" s="35">
        <f t="shared" si="17"/>
        <v>0</v>
      </c>
      <c r="AD120" s="35">
        <f t="shared" si="18"/>
        <v>0</v>
      </c>
      <c r="AE120" s="35">
        <f t="shared" si="19"/>
        <v>0</v>
      </c>
      <c r="AF120" s="35">
        <f t="shared" si="20"/>
        <v>0</v>
      </c>
      <c r="AG120" s="35">
        <f t="shared" si="21"/>
        <v>0</v>
      </c>
      <c r="AH120" s="35">
        <f t="shared" si="22"/>
        <v>0</v>
      </c>
      <c r="AI120" s="35"/>
      <c r="AJ120" s="81">
        <f t="shared" si="23"/>
        <v>0</v>
      </c>
      <c r="AK120" s="88"/>
    </row>
    <row r="121" spans="1:37" s="36" customFormat="1" ht="13.5" customHeight="1" x14ac:dyDescent="0.2">
      <c r="A121" s="27"/>
      <c r="B121" s="1">
        <v>107</v>
      </c>
      <c r="C121" s="34"/>
      <c r="D121" s="1" t="s">
        <v>10</v>
      </c>
      <c r="E121" s="2" t="s">
        <v>175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3750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3750</v>
      </c>
      <c r="X121" s="35">
        <f t="shared" si="12"/>
        <v>0</v>
      </c>
      <c r="Y121" s="35">
        <f t="shared" si="13"/>
        <v>0</v>
      </c>
      <c r="Z121" s="35">
        <f t="shared" si="14"/>
        <v>0</v>
      </c>
      <c r="AA121" s="35">
        <f t="shared" si="15"/>
        <v>0</v>
      </c>
      <c r="AB121" s="35">
        <f t="shared" si="16"/>
        <v>0</v>
      </c>
      <c r="AC121" s="35">
        <f t="shared" si="17"/>
        <v>0</v>
      </c>
      <c r="AD121" s="35">
        <f t="shared" si="18"/>
        <v>0</v>
      </c>
      <c r="AE121" s="35">
        <f t="shared" si="19"/>
        <v>0</v>
      </c>
      <c r="AF121" s="35">
        <f t="shared" si="20"/>
        <v>0</v>
      </c>
      <c r="AG121" s="35">
        <f t="shared" si="21"/>
        <v>0</v>
      </c>
      <c r="AH121" s="35">
        <f t="shared" si="22"/>
        <v>0</v>
      </c>
      <c r="AI121" s="35"/>
      <c r="AJ121" s="81">
        <f t="shared" si="23"/>
        <v>0</v>
      </c>
      <c r="AK121" s="88"/>
    </row>
    <row r="122" spans="1:37" s="36" customFormat="1" ht="13.5" customHeight="1" x14ac:dyDescent="0.2">
      <c r="A122" s="27"/>
      <c r="B122" s="1">
        <v>108</v>
      </c>
      <c r="C122" s="34"/>
      <c r="D122" s="1" t="s">
        <v>10</v>
      </c>
      <c r="E122" s="2" t="s">
        <v>176</v>
      </c>
      <c r="F122" s="3">
        <v>0</v>
      </c>
      <c r="G122" s="3">
        <v>0</v>
      </c>
      <c r="H122" s="3">
        <v>0</v>
      </c>
      <c r="I122" s="3">
        <v>57682.68</v>
      </c>
      <c r="J122" s="3">
        <v>0</v>
      </c>
      <c r="K122" s="3">
        <v>0</v>
      </c>
      <c r="L122" s="3">
        <v>0</v>
      </c>
      <c r="M122" s="3">
        <v>0</v>
      </c>
      <c r="N122" s="3">
        <v>293759.90000000002</v>
      </c>
      <c r="O122" s="3">
        <v>0</v>
      </c>
      <c r="P122" s="3">
        <v>0</v>
      </c>
      <c r="Q122" s="3">
        <v>0</v>
      </c>
      <c r="R122" s="3">
        <v>57682.68</v>
      </c>
      <c r="S122" s="3">
        <v>0</v>
      </c>
      <c r="T122" s="3">
        <v>0</v>
      </c>
      <c r="U122" s="3">
        <v>0</v>
      </c>
      <c r="V122" s="3">
        <v>0</v>
      </c>
      <c r="W122" s="3">
        <f>351442.58-R122</f>
        <v>293759.90000000002</v>
      </c>
      <c r="X122" s="35">
        <f t="shared" si="12"/>
        <v>0</v>
      </c>
      <c r="Y122" s="35">
        <f t="shared" si="13"/>
        <v>0</v>
      </c>
      <c r="Z122" s="35">
        <f t="shared" si="14"/>
        <v>0</v>
      </c>
      <c r="AA122" s="35">
        <f t="shared" si="15"/>
        <v>0</v>
      </c>
      <c r="AB122" s="35">
        <f t="shared" si="16"/>
        <v>0</v>
      </c>
      <c r="AC122" s="35">
        <f t="shared" si="17"/>
        <v>0</v>
      </c>
      <c r="AD122" s="35">
        <f t="shared" si="18"/>
        <v>0</v>
      </c>
      <c r="AE122" s="35">
        <f t="shared" si="19"/>
        <v>0</v>
      </c>
      <c r="AF122" s="35">
        <f t="shared" si="20"/>
        <v>0</v>
      </c>
      <c r="AG122" s="35">
        <f t="shared" si="21"/>
        <v>0</v>
      </c>
      <c r="AH122" s="35">
        <f t="shared" si="22"/>
        <v>0</v>
      </c>
      <c r="AI122" s="35"/>
      <c r="AJ122" s="81">
        <f t="shared" si="23"/>
        <v>0</v>
      </c>
      <c r="AK122" s="88"/>
    </row>
    <row r="123" spans="1:37" s="36" customFormat="1" ht="13.5" customHeight="1" x14ac:dyDescent="0.2">
      <c r="A123" s="27"/>
      <c r="B123" s="1">
        <v>109</v>
      </c>
      <c r="C123" s="34"/>
      <c r="D123" s="1" t="s">
        <v>10</v>
      </c>
      <c r="E123" s="2" t="s">
        <v>177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68</v>
      </c>
      <c r="O123" s="3">
        <v>0</v>
      </c>
      <c r="P123" s="3">
        <v>0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68</v>
      </c>
      <c r="X123" s="35">
        <f t="shared" si="12"/>
        <v>0</v>
      </c>
      <c r="Y123" s="35">
        <f t="shared" si="13"/>
        <v>0</v>
      </c>
      <c r="Z123" s="35">
        <f t="shared" si="14"/>
        <v>0</v>
      </c>
      <c r="AA123" s="35">
        <f t="shared" si="15"/>
        <v>0</v>
      </c>
      <c r="AB123" s="35">
        <f t="shared" si="16"/>
        <v>0</v>
      </c>
      <c r="AC123" s="35">
        <f t="shared" si="17"/>
        <v>0</v>
      </c>
      <c r="AD123" s="35">
        <f t="shared" si="18"/>
        <v>0</v>
      </c>
      <c r="AE123" s="35">
        <f t="shared" si="19"/>
        <v>0</v>
      </c>
      <c r="AF123" s="35">
        <f t="shared" si="20"/>
        <v>0</v>
      </c>
      <c r="AG123" s="35">
        <f t="shared" si="21"/>
        <v>0</v>
      </c>
      <c r="AH123" s="35">
        <f t="shared" si="22"/>
        <v>0</v>
      </c>
      <c r="AI123" s="35"/>
      <c r="AJ123" s="81">
        <f t="shared" si="23"/>
        <v>0</v>
      </c>
      <c r="AK123" s="88"/>
    </row>
    <row r="124" spans="1:37" s="36" customFormat="1" ht="13.5" customHeight="1" x14ac:dyDescent="0.2">
      <c r="A124" s="27"/>
      <c r="B124" s="1">
        <v>110</v>
      </c>
      <c r="C124" s="34"/>
      <c r="D124" s="1" t="s">
        <v>10</v>
      </c>
      <c r="E124" s="2" t="s">
        <v>178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  <c r="N124" s="3">
        <v>39856.089999999997</v>
      </c>
      <c r="O124" s="3">
        <v>0</v>
      </c>
      <c r="P124" s="3">
        <v>0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39856.089999999997</v>
      </c>
      <c r="X124" s="35">
        <f t="shared" si="12"/>
        <v>0</v>
      </c>
      <c r="Y124" s="35">
        <f t="shared" si="13"/>
        <v>0</v>
      </c>
      <c r="Z124" s="35">
        <f t="shared" si="14"/>
        <v>0</v>
      </c>
      <c r="AA124" s="35">
        <f t="shared" si="15"/>
        <v>0</v>
      </c>
      <c r="AB124" s="35">
        <f t="shared" si="16"/>
        <v>0</v>
      </c>
      <c r="AC124" s="35">
        <f t="shared" si="17"/>
        <v>0</v>
      </c>
      <c r="AD124" s="35">
        <f t="shared" si="18"/>
        <v>0</v>
      </c>
      <c r="AE124" s="35">
        <f t="shared" si="19"/>
        <v>0</v>
      </c>
      <c r="AF124" s="35">
        <f t="shared" si="20"/>
        <v>0</v>
      </c>
      <c r="AG124" s="35">
        <f t="shared" si="21"/>
        <v>0</v>
      </c>
      <c r="AH124" s="35">
        <f t="shared" si="22"/>
        <v>0</v>
      </c>
      <c r="AI124" s="35"/>
      <c r="AJ124" s="81">
        <f t="shared" si="23"/>
        <v>0</v>
      </c>
      <c r="AK124" s="88"/>
    </row>
    <row r="125" spans="1:37" s="36" customFormat="1" ht="13.5" customHeight="1" x14ac:dyDescent="0.2">
      <c r="A125" s="27"/>
      <c r="B125" s="1">
        <v>111</v>
      </c>
      <c r="C125" s="34"/>
      <c r="D125" s="1" t="s">
        <v>10</v>
      </c>
      <c r="E125" s="2" t="s">
        <v>179</v>
      </c>
      <c r="F125" s="3">
        <v>0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612.98</v>
      </c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612.98</v>
      </c>
      <c r="X125" s="35">
        <f t="shared" si="12"/>
        <v>0</v>
      </c>
      <c r="Y125" s="35">
        <f t="shared" si="13"/>
        <v>0</v>
      </c>
      <c r="Z125" s="35">
        <f t="shared" si="14"/>
        <v>0</v>
      </c>
      <c r="AA125" s="35">
        <f t="shared" si="15"/>
        <v>0</v>
      </c>
      <c r="AB125" s="35">
        <f t="shared" si="16"/>
        <v>0</v>
      </c>
      <c r="AC125" s="35">
        <f t="shared" si="17"/>
        <v>0</v>
      </c>
      <c r="AD125" s="35">
        <f t="shared" si="18"/>
        <v>0</v>
      </c>
      <c r="AE125" s="35">
        <f t="shared" si="19"/>
        <v>0</v>
      </c>
      <c r="AF125" s="35">
        <f t="shared" si="20"/>
        <v>0</v>
      </c>
      <c r="AG125" s="35">
        <f t="shared" si="21"/>
        <v>0</v>
      </c>
      <c r="AH125" s="35">
        <f t="shared" si="22"/>
        <v>0</v>
      </c>
      <c r="AI125" s="35"/>
      <c r="AJ125" s="81">
        <f t="shared" si="23"/>
        <v>0</v>
      </c>
      <c r="AK125" s="88"/>
    </row>
    <row r="126" spans="1:37" s="36" customFormat="1" ht="13.5" customHeight="1" x14ac:dyDescent="0.2">
      <c r="A126" s="27"/>
      <c r="B126" s="1">
        <v>112</v>
      </c>
      <c r="C126" s="34"/>
      <c r="D126" s="1" t="s">
        <v>10</v>
      </c>
      <c r="E126" s="2" t="s">
        <v>180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  <c r="N126" s="3">
        <v>7023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3">
        <v>7023</v>
      </c>
      <c r="X126" s="35">
        <f t="shared" si="12"/>
        <v>0</v>
      </c>
      <c r="Y126" s="35">
        <f t="shared" si="13"/>
        <v>0</v>
      </c>
      <c r="Z126" s="35">
        <f t="shared" si="14"/>
        <v>0</v>
      </c>
      <c r="AA126" s="35">
        <f t="shared" si="15"/>
        <v>0</v>
      </c>
      <c r="AB126" s="35">
        <f t="shared" si="16"/>
        <v>0</v>
      </c>
      <c r="AC126" s="35">
        <f t="shared" si="17"/>
        <v>0</v>
      </c>
      <c r="AD126" s="35">
        <f t="shared" si="18"/>
        <v>0</v>
      </c>
      <c r="AE126" s="35">
        <f t="shared" si="19"/>
        <v>0</v>
      </c>
      <c r="AF126" s="35">
        <f t="shared" si="20"/>
        <v>0</v>
      </c>
      <c r="AG126" s="35">
        <f t="shared" si="21"/>
        <v>0</v>
      </c>
      <c r="AH126" s="35">
        <f t="shared" si="22"/>
        <v>0</v>
      </c>
      <c r="AI126" s="35"/>
      <c r="AJ126" s="81">
        <f t="shared" si="23"/>
        <v>0</v>
      </c>
      <c r="AK126" s="88"/>
    </row>
    <row r="127" spans="1:37" s="36" customFormat="1" ht="13.5" customHeight="1" x14ac:dyDescent="0.2">
      <c r="A127" s="27"/>
      <c r="B127" s="1">
        <v>113</v>
      </c>
      <c r="C127" s="34"/>
      <c r="D127" s="1" t="s">
        <v>10</v>
      </c>
      <c r="E127" s="2" t="s">
        <v>181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500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500</v>
      </c>
      <c r="X127" s="35">
        <f t="shared" si="12"/>
        <v>0</v>
      </c>
      <c r="Y127" s="35">
        <f t="shared" si="13"/>
        <v>0</v>
      </c>
      <c r="Z127" s="35">
        <f t="shared" si="14"/>
        <v>0</v>
      </c>
      <c r="AA127" s="35">
        <f t="shared" si="15"/>
        <v>0</v>
      </c>
      <c r="AB127" s="35">
        <f t="shared" si="16"/>
        <v>0</v>
      </c>
      <c r="AC127" s="35">
        <f t="shared" si="17"/>
        <v>0</v>
      </c>
      <c r="AD127" s="35">
        <f t="shared" si="18"/>
        <v>0</v>
      </c>
      <c r="AE127" s="35">
        <f t="shared" si="19"/>
        <v>0</v>
      </c>
      <c r="AF127" s="35">
        <f t="shared" si="20"/>
        <v>0</v>
      </c>
      <c r="AG127" s="35">
        <f t="shared" si="21"/>
        <v>0</v>
      </c>
      <c r="AH127" s="35">
        <f t="shared" si="22"/>
        <v>0</v>
      </c>
      <c r="AI127" s="35"/>
      <c r="AJ127" s="81">
        <f t="shared" si="23"/>
        <v>0</v>
      </c>
      <c r="AK127" s="88"/>
    </row>
    <row r="128" spans="1:37" s="36" customFormat="1" ht="13.5" customHeight="1" x14ac:dyDescent="0.2">
      <c r="A128" s="27"/>
      <c r="B128" s="1">
        <v>114</v>
      </c>
      <c r="C128" s="34"/>
      <c r="D128" s="1" t="s">
        <v>10</v>
      </c>
      <c r="E128" s="2" t="s">
        <v>182</v>
      </c>
      <c r="F128" s="3">
        <v>0</v>
      </c>
      <c r="G128" s="3">
        <v>0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  <c r="N128" s="3">
        <v>837.45</v>
      </c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837.45</v>
      </c>
      <c r="X128" s="35">
        <f t="shared" si="12"/>
        <v>0</v>
      </c>
      <c r="Y128" s="35">
        <f t="shared" si="13"/>
        <v>0</v>
      </c>
      <c r="Z128" s="35">
        <f t="shared" si="14"/>
        <v>0</v>
      </c>
      <c r="AA128" s="35">
        <f t="shared" si="15"/>
        <v>0</v>
      </c>
      <c r="AB128" s="35">
        <f t="shared" si="16"/>
        <v>0</v>
      </c>
      <c r="AC128" s="35">
        <f t="shared" si="17"/>
        <v>0</v>
      </c>
      <c r="AD128" s="35">
        <f t="shared" si="18"/>
        <v>0</v>
      </c>
      <c r="AE128" s="35">
        <f t="shared" si="19"/>
        <v>0</v>
      </c>
      <c r="AF128" s="35">
        <f t="shared" si="20"/>
        <v>0</v>
      </c>
      <c r="AG128" s="35">
        <f t="shared" si="21"/>
        <v>0</v>
      </c>
      <c r="AH128" s="35">
        <f t="shared" si="22"/>
        <v>0</v>
      </c>
      <c r="AI128" s="35"/>
      <c r="AJ128" s="81">
        <f t="shared" si="23"/>
        <v>0</v>
      </c>
      <c r="AK128" s="88"/>
    </row>
    <row r="129" spans="1:37" s="36" customFormat="1" ht="13.5" customHeight="1" x14ac:dyDescent="0.2">
      <c r="A129" s="27"/>
      <c r="B129" s="1">
        <v>115</v>
      </c>
      <c r="C129" s="34"/>
      <c r="D129" s="1" t="s">
        <v>10</v>
      </c>
      <c r="E129" s="2" t="s">
        <v>183</v>
      </c>
      <c r="F129" s="3">
        <v>0</v>
      </c>
      <c r="G129" s="3">
        <v>0</v>
      </c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525</v>
      </c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3">
        <v>0</v>
      </c>
      <c r="X129" s="35">
        <f t="shared" si="12"/>
        <v>0</v>
      </c>
      <c r="Y129" s="35">
        <f t="shared" si="13"/>
        <v>0</v>
      </c>
      <c r="Z129" s="35">
        <f t="shared" si="14"/>
        <v>0</v>
      </c>
      <c r="AA129" s="35">
        <f t="shared" si="15"/>
        <v>0</v>
      </c>
      <c r="AB129" s="35">
        <f t="shared" si="16"/>
        <v>0</v>
      </c>
      <c r="AC129" s="35">
        <f t="shared" si="17"/>
        <v>0</v>
      </c>
      <c r="AD129" s="35">
        <f t="shared" si="18"/>
        <v>0</v>
      </c>
      <c r="AE129" s="35">
        <f t="shared" si="19"/>
        <v>0</v>
      </c>
      <c r="AF129" s="35">
        <f t="shared" si="20"/>
        <v>0</v>
      </c>
      <c r="AG129" s="35">
        <f t="shared" si="21"/>
        <v>525</v>
      </c>
      <c r="AH129" s="35">
        <f t="shared" si="22"/>
        <v>525</v>
      </c>
      <c r="AI129" s="35"/>
      <c r="AJ129" s="81">
        <f t="shared" si="23"/>
        <v>525</v>
      </c>
      <c r="AK129" s="88"/>
    </row>
    <row r="130" spans="1:37" s="36" customFormat="1" ht="13.5" customHeight="1" x14ac:dyDescent="0.2">
      <c r="A130" s="27"/>
      <c r="B130" s="1">
        <v>116</v>
      </c>
      <c r="C130" s="34"/>
      <c r="D130" s="1" t="s">
        <v>10</v>
      </c>
      <c r="E130" s="2" t="s">
        <v>184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151.9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151.9</v>
      </c>
      <c r="X130" s="35">
        <f t="shared" si="12"/>
        <v>0</v>
      </c>
      <c r="Y130" s="35">
        <f t="shared" si="13"/>
        <v>0</v>
      </c>
      <c r="Z130" s="35">
        <f t="shared" si="14"/>
        <v>0</v>
      </c>
      <c r="AA130" s="35">
        <f t="shared" si="15"/>
        <v>0</v>
      </c>
      <c r="AB130" s="35">
        <f t="shared" si="16"/>
        <v>0</v>
      </c>
      <c r="AC130" s="35">
        <f t="shared" si="17"/>
        <v>0</v>
      </c>
      <c r="AD130" s="35">
        <f t="shared" si="18"/>
        <v>0</v>
      </c>
      <c r="AE130" s="35">
        <f t="shared" si="19"/>
        <v>0</v>
      </c>
      <c r="AF130" s="35">
        <f t="shared" si="20"/>
        <v>0</v>
      </c>
      <c r="AG130" s="35">
        <f t="shared" si="21"/>
        <v>0</v>
      </c>
      <c r="AH130" s="35">
        <f t="shared" si="22"/>
        <v>0</v>
      </c>
      <c r="AI130" s="35"/>
      <c r="AJ130" s="81">
        <f t="shared" si="23"/>
        <v>0</v>
      </c>
      <c r="AK130" s="88"/>
    </row>
    <row r="131" spans="1:37" s="36" customFormat="1" ht="13.5" customHeight="1" x14ac:dyDescent="0.2">
      <c r="A131" s="27"/>
      <c r="B131" s="1">
        <v>117</v>
      </c>
      <c r="C131" s="34"/>
      <c r="D131" s="1" t="s">
        <v>10</v>
      </c>
      <c r="E131" s="2" t="s">
        <v>185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105.1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3">
        <v>105.1</v>
      </c>
      <c r="X131" s="35">
        <f t="shared" si="12"/>
        <v>0</v>
      </c>
      <c r="Y131" s="35">
        <f t="shared" si="13"/>
        <v>0</v>
      </c>
      <c r="Z131" s="35">
        <f t="shared" si="14"/>
        <v>0</v>
      </c>
      <c r="AA131" s="35">
        <f t="shared" si="15"/>
        <v>0</v>
      </c>
      <c r="AB131" s="35">
        <f t="shared" si="16"/>
        <v>0</v>
      </c>
      <c r="AC131" s="35">
        <f t="shared" si="17"/>
        <v>0</v>
      </c>
      <c r="AD131" s="35">
        <f t="shared" si="18"/>
        <v>0</v>
      </c>
      <c r="AE131" s="35">
        <f t="shared" si="19"/>
        <v>0</v>
      </c>
      <c r="AF131" s="35">
        <f t="shared" si="20"/>
        <v>0</v>
      </c>
      <c r="AG131" s="35">
        <f t="shared" si="21"/>
        <v>0</v>
      </c>
      <c r="AH131" s="35">
        <f t="shared" si="22"/>
        <v>0</v>
      </c>
      <c r="AI131" s="35"/>
      <c r="AJ131" s="81">
        <f t="shared" si="23"/>
        <v>0</v>
      </c>
      <c r="AK131" s="88"/>
    </row>
    <row r="132" spans="1:37" s="36" customFormat="1" ht="13.5" customHeight="1" x14ac:dyDescent="0.2">
      <c r="A132" s="27"/>
      <c r="B132" s="1">
        <v>118</v>
      </c>
      <c r="C132" s="34"/>
      <c r="D132" s="1" t="s">
        <v>10</v>
      </c>
      <c r="E132" s="2" t="s">
        <v>186</v>
      </c>
      <c r="F132" s="3">
        <v>0</v>
      </c>
      <c r="G132" s="3">
        <v>0</v>
      </c>
      <c r="H132" s="3">
        <v>0</v>
      </c>
      <c r="I132" s="3">
        <v>0</v>
      </c>
      <c r="J132" s="3">
        <v>0</v>
      </c>
      <c r="K132" s="3">
        <v>0</v>
      </c>
      <c r="L132" s="3">
        <v>0</v>
      </c>
      <c r="M132" s="3">
        <v>0</v>
      </c>
      <c r="N132" s="3">
        <v>13320.48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3">
        <v>13320.48</v>
      </c>
      <c r="X132" s="35">
        <f t="shared" si="12"/>
        <v>0</v>
      </c>
      <c r="Y132" s="35">
        <f t="shared" si="13"/>
        <v>0</v>
      </c>
      <c r="Z132" s="35">
        <f t="shared" si="14"/>
        <v>0</v>
      </c>
      <c r="AA132" s="35">
        <f t="shared" si="15"/>
        <v>0</v>
      </c>
      <c r="AB132" s="35">
        <f t="shared" si="16"/>
        <v>0</v>
      </c>
      <c r="AC132" s="35">
        <f t="shared" si="17"/>
        <v>0</v>
      </c>
      <c r="AD132" s="35">
        <f t="shared" si="18"/>
        <v>0</v>
      </c>
      <c r="AE132" s="35">
        <f t="shared" si="19"/>
        <v>0</v>
      </c>
      <c r="AF132" s="35">
        <f t="shared" si="20"/>
        <v>0</v>
      </c>
      <c r="AG132" s="35">
        <f t="shared" si="21"/>
        <v>0</v>
      </c>
      <c r="AH132" s="35">
        <f t="shared" si="22"/>
        <v>0</v>
      </c>
      <c r="AI132" s="35"/>
      <c r="AJ132" s="81">
        <f t="shared" si="23"/>
        <v>0</v>
      </c>
      <c r="AK132" s="88"/>
    </row>
    <row r="133" spans="1:37" s="36" customFormat="1" ht="13.5" customHeight="1" x14ac:dyDescent="0.2">
      <c r="A133" s="27"/>
      <c r="B133" s="1">
        <v>119</v>
      </c>
      <c r="C133" s="34"/>
      <c r="D133" s="1" t="s">
        <v>10</v>
      </c>
      <c r="E133" s="2" t="s">
        <v>187</v>
      </c>
      <c r="F133" s="3">
        <v>0</v>
      </c>
      <c r="G133" s="3">
        <v>0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  <c r="N133" s="3">
        <v>923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923</v>
      </c>
      <c r="X133" s="35">
        <f t="shared" si="12"/>
        <v>0</v>
      </c>
      <c r="Y133" s="35">
        <f t="shared" si="13"/>
        <v>0</v>
      </c>
      <c r="Z133" s="35">
        <f t="shared" si="14"/>
        <v>0</v>
      </c>
      <c r="AA133" s="35">
        <f t="shared" si="15"/>
        <v>0</v>
      </c>
      <c r="AB133" s="35">
        <f t="shared" si="16"/>
        <v>0</v>
      </c>
      <c r="AC133" s="35">
        <f t="shared" si="17"/>
        <v>0</v>
      </c>
      <c r="AD133" s="35">
        <f t="shared" si="18"/>
        <v>0</v>
      </c>
      <c r="AE133" s="35">
        <f t="shared" si="19"/>
        <v>0</v>
      </c>
      <c r="AF133" s="35">
        <f t="shared" si="20"/>
        <v>0</v>
      </c>
      <c r="AG133" s="35">
        <f t="shared" si="21"/>
        <v>0</v>
      </c>
      <c r="AH133" s="35">
        <f t="shared" si="22"/>
        <v>0</v>
      </c>
      <c r="AI133" s="35"/>
      <c r="AJ133" s="81">
        <f t="shared" si="23"/>
        <v>0</v>
      </c>
      <c r="AK133" s="88"/>
    </row>
    <row r="134" spans="1:37" s="36" customFormat="1" ht="13.5" customHeight="1" x14ac:dyDescent="0.2">
      <c r="A134" s="27"/>
      <c r="B134" s="1">
        <v>120</v>
      </c>
      <c r="C134" s="34"/>
      <c r="D134" s="1" t="s">
        <v>10</v>
      </c>
      <c r="E134" s="2" t="s">
        <v>188</v>
      </c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540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540</v>
      </c>
      <c r="X134" s="35">
        <f t="shared" si="12"/>
        <v>0</v>
      </c>
      <c r="Y134" s="35">
        <f t="shared" si="13"/>
        <v>0</v>
      </c>
      <c r="Z134" s="35">
        <f t="shared" si="14"/>
        <v>0</v>
      </c>
      <c r="AA134" s="35">
        <f t="shared" si="15"/>
        <v>0</v>
      </c>
      <c r="AB134" s="35">
        <f t="shared" si="16"/>
        <v>0</v>
      </c>
      <c r="AC134" s="35">
        <f t="shared" si="17"/>
        <v>0</v>
      </c>
      <c r="AD134" s="35">
        <f t="shared" si="18"/>
        <v>0</v>
      </c>
      <c r="AE134" s="35">
        <f t="shared" si="19"/>
        <v>0</v>
      </c>
      <c r="AF134" s="35">
        <f t="shared" si="20"/>
        <v>0</v>
      </c>
      <c r="AG134" s="35">
        <f t="shared" si="21"/>
        <v>0</v>
      </c>
      <c r="AH134" s="35">
        <f t="shared" si="22"/>
        <v>0</v>
      </c>
      <c r="AI134" s="35"/>
      <c r="AJ134" s="81">
        <f t="shared" si="23"/>
        <v>0</v>
      </c>
      <c r="AK134" s="88"/>
    </row>
    <row r="135" spans="1:37" s="36" customFormat="1" ht="13.5" customHeight="1" x14ac:dyDescent="0.2">
      <c r="A135" s="27"/>
      <c r="B135" s="1">
        <v>121</v>
      </c>
      <c r="C135" s="34"/>
      <c r="D135" s="1" t="s">
        <v>10</v>
      </c>
      <c r="E135" s="2" t="s">
        <v>189</v>
      </c>
      <c r="F135" s="3">
        <v>0</v>
      </c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18734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3">
        <v>18734</v>
      </c>
      <c r="X135" s="35">
        <f t="shared" si="12"/>
        <v>0</v>
      </c>
      <c r="Y135" s="35">
        <f t="shared" si="13"/>
        <v>0</v>
      </c>
      <c r="Z135" s="35">
        <f t="shared" si="14"/>
        <v>0</v>
      </c>
      <c r="AA135" s="35">
        <f t="shared" si="15"/>
        <v>0</v>
      </c>
      <c r="AB135" s="35">
        <f t="shared" si="16"/>
        <v>0</v>
      </c>
      <c r="AC135" s="35">
        <f t="shared" si="17"/>
        <v>0</v>
      </c>
      <c r="AD135" s="35">
        <f t="shared" si="18"/>
        <v>0</v>
      </c>
      <c r="AE135" s="35">
        <f t="shared" si="19"/>
        <v>0</v>
      </c>
      <c r="AF135" s="35">
        <f t="shared" si="20"/>
        <v>0</v>
      </c>
      <c r="AG135" s="35">
        <f t="shared" si="21"/>
        <v>0</v>
      </c>
      <c r="AH135" s="35">
        <f t="shared" si="22"/>
        <v>0</v>
      </c>
      <c r="AI135" s="35"/>
      <c r="AJ135" s="81">
        <f t="shared" si="23"/>
        <v>0</v>
      </c>
      <c r="AK135" s="88"/>
    </row>
    <row r="136" spans="1:37" s="36" customFormat="1" ht="13.5" customHeight="1" x14ac:dyDescent="0.2">
      <c r="A136" s="27"/>
      <c r="B136" s="1">
        <v>122</v>
      </c>
      <c r="C136" s="34"/>
      <c r="D136" s="1" t="s">
        <v>10</v>
      </c>
      <c r="E136" s="2" t="s">
        <v>190</v>
      </c>
      <c r="F136" s="3">
        <v>0</v>
      </c>
      <c r="G136" s="3">
        <v>0</v>
      </c>
      <c r="H136" s="3">
        <v>0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  <c r="N136" s="3">
        <v>54615.83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3">
        <v>54615.83</v>
      </c>
      <c r="X136" s="35">
        <f t="shared" si="12"/>
        <v>0</v>
      </c>
      <c r="Y136" s="35">
        <f t="shared" si="13"/>
        <v>0</v>
      </c>
      <c r="Z136" s="35">
        <f t="shared" si="14"/>
        <v>0</v>
      </c>
      <c r="AA136" s="35">
        <f t="shared" si="15"/>
        <v>0</v>
      </c>
      <c r="AB136" s="35">
        <f t="shared" si="16"/>
        <v>0</v>
      </c>
      <c r="AC136" s="35">
        <f t="shared" si="17"/>
        <v>0</v>
      </c>
      <c r="AD136" s="35">
        <f t="shared" si="18"/>
        <v>0</v>
      </c>
      <c r="AE136" s="35">
        <f t="shared" si="19"/>
        <v>0</v>
      </c>
      <c r="AF136" s="35">
        <f t="shared" si="20"/>
        <v>0</v>
      </c>
      <c r="AG136" s="35">
        <f t="shared" si="21"/>
        <v>0</v>
      </c>
      <c r="AH136" s="35">
        <f t="shared" si="22"/>
        <v>0</v>
      </c>
      <c r="AI136" s="35"/>
      <c r="AJ136" s="81">
        <f t="shared" si="23"/>
        <v>0</v>
      </c>
      <c r="AK136" s="88"/>
    </row>
    <row r="137" spans="1:37" s="36" customFormat="1" ht="13.5" customHeight="1" x14ac:dyDescent="0.2">
      <c r="A137" s="27"/>
      <c r="B137" s="1">
        <v>123</v>
      </c>
      <c r="C137" s="34"/>
      <c r="D137" s="1" t="s">
        <v>10</v>
      </c>
      <c r="E137" s="2" t="s">
        <v>191</v>
      </c>
      <c r="F137" s="3">
        <v>0</v>
      </c>
      <c r="G137" s="3">
        <v>0</v>
      </c>
      <c r="H137" s="3">
        <v>0</v>
      </c>
      <c r="I137" s="3">
        <v>0</v>
      </c>
      <c r="J137" s="3">
        <v>0</v>
      </c>
      <c r="K137" s="3">
        <v>0</v>
      </c>
      <c r="L137" s="3">
        <v>0</v>
      </c>
      <c r="M137" s="3">
        <v>0</v>
      </c>
      <c r="N137" s="3">
        <v>289.12</v>
      </c>
      <c r="O137" s="3">
        <v>0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3">
        <v>289.12</v>
      </c>
      <c r="X137" s="35">
        <f t="shared" si="12"/>
        <v>0</v>
      </c>
      <c r="Y137" s="35">
        <f t="shared" si="13"/>
        <v>0</v>
      </c>
      <c r="Z137" s="35">
        <f t="shared" si="14"/>
        <v>0</v>
      </c>
      <c r="AA137" s="35">
        <f t="shared" si="15"/>
        <v>0</v>
      </c>
      <c r="AB137" s="35">
        <f t="shared" si="16"/>
        <v>0</v>
      </c>
      <c r="AC137" s="35">
        <f t="shared" si="17"/>
        <v>0</v>
      </c>
      <c r="AD137" s="35">
        <f t="shared" si="18"/>
        <v>0</v>
      </c>
      <c r="AE137" s="35">
        <f t="shared" si="19"/>
        <v>0</v>
      </c>
      <c r="AF137" s="35">
        <f t="shared" si="20"/>
        <v>0</v>
      </c>
      <c r="AG137" s="35">
        <f t="shared" si="21"/>
        <v>0</v>
      </c>
      <c r="AH137" s="35">
        <f t="shared" si="22"/>
        <v>0</v>
      </c>
      <c r="AI137" s="35"/>
      <c r="AJ137" s="81">
        <f t="shared" si="23"/>
        <v>0</v>
      </c>
      <c r="AK137" s="88"/>
    </row>
    <row r="138" spans="1:37" s="36" customFormat="1" ht="13.5" customHeight="1" x14ac:dyDescent="0.2">
      <c r="A138" s="27"/>
      <c r="B138" s="1">
        <v>124</v>
      </c>
      <c r="C138" s="34"/>
      <c r="D138" s="1" t="s">
        <v>10</v>
      </c>
      <c r="E138" s="2" t="s">
        <v>192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  <c r="N138" s="3">
        <v>56385.8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56385.8</v>
      </c>
      <c r="X138" s="35">
        <f t="shared" si="12"/>
        <v>0</v>
      </c>
      <c r="Y138" s="35">
        <f t="shared" si="13"/>
        <v>0</v>
      </c>
      <c r="Z138" s="35">
        <f t="shared" si="14"/>
        <v>0</v>
      </c>
      <c r="AA138" s="35">
        <f t="shared" si="15"/>
        <v>0</v>
      </c>
      <c r="AB138" s="35">
        <f t="shared" si="16"/>
        <v>0</v>
      </c>
      <c r="AC138" s="35">
        <f t="shared" si="17"/>
        <v>0</v>
      </c>
      <c r="AD138" s="35">
        <f t="shared" si="18"/>
        <v>0</v>
      </c>
      <c r="AE138" s="35">
        <f t="shared" si="19"/>
        <v>0</v>
      </c>
      <c r="AF138" s="35">
        <f t="shared" si="20"/>
        <v>0</v>
      </c>
      <c r="AG138" s="35">
        <f t="shared" si="21"/>
        <v>0</v>
      </c>
      <c r="AH138" s="35">
        <f t="shared" si="22"/>
        <v>0</v>
      </c>
      <c r="AI138" s="35"/>
      <c r="AJ138" s="81">
        <f t="shared" si="23"/>
        <v>0</v>
      </c>
      <c r="AK138" s="88"/>
    </row>
    <row r="139" spans="1:37" s="36" customFormat="1" ht="13.5" customHeight="1" x14ac:dyDescent="0.2">
      <c r="A139" s="27"/>
      <c r="B139" s="1">
        <v>125</v>
      </c>
      <c r="C139" s="34"/>
      <c r="D139" s="1" t="s">
        <v>10</v>
      </c>
      <c r="E139" s="2" t="s">
        <v>193</v>
      </c>
      <c r="F139" s="3">
        <v>0</v>
      </c>
      <c r="G139" s="3">
        <v>0</v>
      </c>
      <c r="H139" s="3">
        <v>0</v>
      </c>
      <c r="I139" s="3">
        <v>115141.55</v>
      </c>
      <c r="J139" s="3">
        <v>0</v>
      </c>
      <c r="K139" s="3">
        <v>0</v>
      </c>
      <c r="L139" s="3">
        <v>0</v>
      </c>
      <c r="M139" s="3">
        <v>0</v>
      </c>
      <c r="N139" s="3">
        <v>12756.58</v>
      </c>
      <c r="O139" s="3">
        <v>0</v>
      </c>
      <c r="P139" s="3">
        <v>0</v>
      </c>
      <c r="Q139" s="3">
        <v>0</v>
      </c>
      <c r="R139" s="3">
        <v>115141.55</v>
      </c>
      <c r="S139" s="3">
        <v>0</v>
      </c>
      <c r="T139" s="3">
        <v>0</v>
      </c>
      <c r="U139" s="3">
        <v>0</v>
      </c>
      <c r="V139" s="3">
        <v>0</v>
      </c>
      <c r="W139" s="3">
        <f>127898.13-R139</f>
        <v>12756.580000000002</v>
      </c>
      <c r="X139" s="35">
        <f t="shared" si="12"/>
        <v>0</v>
      </c>
      <c r="Y139" s="35">
        <f t="shared" si="13"/>
        <v>0</v>
      </c>
      <c r="Z139" s="35">
        <f t="shared" si="14"/>
        <v>0</v>
      </c>
      <c r="AA139" s="35">
        <f t="shared" si="15"/>
        <v>0</v>
      </c>
      <c r="AB139" s="35">
        <f t="shared" si="16"/>
        <v>0</v>
      </c>
      <c r="AC139" s="35">
        <f t="shared" si="17"/>
        <v>0</v>
      </c>
      <c r="AD139" s="35">
        <f t="shared" si="18"/>
        <v>0</v>
      </c>
      <c r="AE139" s="35">
        <f t="shared" si="19"/>
        <v>0</v>
      </c>
      <c r="AF139" s="35">
        <f t="shared" si="20"/>
        <v>0</v>
      </c>
      <c r="AG139" s="35">
        <f t="shared" si="21"/>
        <v>0</v>
      </c>
      <c r="AH139" s="35">
        <f t="shared" si="22"/>
        <v>0</v>
      </c>
      <c r="AI139" s="35"/>
      <c r="AJ139" s="81">
        <f t="shared" si="23"/>
        <v>0</v>
      </c>
      <c r="AK139" s="88"/>
    </row>
    <row r="140" spans="1:37" s="36" customFormat="1" ht="13.5" customHeight="1" x14ac:dyDescent="0.2">
      <c r="A140" s="27"/>
      <c r="B140" s="1">
        <v>126</v>
      </c>
      <c r="C140" s="34"/>
      <c r="D140" s="1" t="s">
        <v>10</v>
      </c>
      <c r="E140" s="2" t="s">
        <v>194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  <c r="N140" s="3">
        <v>1380.4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1380.4</v>
      </c>
      <c r="X140" s="35">
        <f t="shared" si="12"/>
        <v>0</v>
      </c>
      <c r="Y140" s="35">
        <f t="shared" si="13"/>
        <v>0</v>
      </c>
      <c r="Z140" s="35">
        <f t="shared" si="14"/>
        <v>0</v>
      </c>
      <c r="AA140" s="35">
        <f t="shared" si="15"/>
        <v>0</v>
      </c>
      <c r="AB140" s="35">
        <f t="shared" si="16"/>
        <v>0</v>
      </c>
      <c r="AC140" s="35">
        <f t="shared" si="17"/>
        <v>0</v>
      </c>
      <c r="AD140" s="35">
        <f t="shared" si="18"/>
        <v>0</v>
      </c>
      <c r="AE140" s="35">
        <f t="shared" si="19"/>
        <v>0</v>
      </c>
      <c r="AF140" s="35">
        <f t="shared" si="20"/>
        <v>0</v>
      </c>
      <c r="AG140" s="35">
        <f t="shared" si="21"/>
        <v>0</v>
      </c>
      <c r="AH140" s="35">
        <f t="shared" si="22"/>
        <v>0</v>
      </c>
      <c r="AI140" s="35"/>
      <c r="AJ140" s="81">
        <f t="shared" si="23"/>
        <v>0</v>
      </c>
      <c r="AK140" s="88"/>
    </row>
    <row r="141" spans="1:37" s="36" customFormat="1" ht="13.5" customHeight="1" x14ac:dyDescent="0.2">
      <c r="A141" s="27"/>
      <c r="B141" s="1">
        <v>127</v>
      </c>
      <c r="C141" s="34"/>
      <c r="D141" s="1" t="s">
        <v>10</v>
      </c>
      <c r="E141" s="2" t="s">
        <v>195</v>
      </c>
      <c r="F141" s="3">
        <v>0</v>
      </c>
      <c r="G141" s="3">
        <v>0</v>
      </c>
      <c r="H141" s="3">
        <v>0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  <c r="N141" s="3">
        <v>4814.9799999999996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4814.9799999999996</v>
      </c>
      <c r="X141" s="35">
        <f t="shared" si="12"/>
        <v>0</v>
      </c>
      <c r="Y141" s="35">
        <f t="shared" si="13"/>
        <v>0</v>
      </c>
      <c r="Z141" s="35">
        <f t="shared" si="14"/>
        <v>0</v>
      </c>
      <c r="AA141" s="35">
        <f t="shared" si="15"/>
        <v>0</v>
      </c>
      <c r="AB141" s="35">
        <f t="shared" si="16"/>
        <v>0</v>
      </c>
      <c r="AC141" s="35">
        <f t="shared" si="17"/>
        <v>0</v>
      </c>
      <c r="AD141" s="35">
        <f t="shared" si="18"/>
        <v>0</v>
      </c>
      <c r="AE141" s="35">
        <f t="shared" si="19"/>
        <v>0</v>
      </c>
      <c r="AF141" s="35">
        <f t="shared" si="20"/>
        <v>0</v>
      </c>
      <c r="AG141" s="35">
        <f t="shared" si="21"/>
        <v>0</v>
      </c>
      <c r="AH141" s="35">
        <f t="shared" si="22"/>
        <v>0</v>
      </c>
      <c r="AI141" s="35"/>
      <c r="AJ141" s="81">
        <f t="shared" si="23"/>
        <v>0</v>
      </c>
      <c r="AK141" s="88"/>
    </row>
    <row r="142" spans="1:37" s="36" customFormat="1" ht="13.5" customHeight="1" x14ac:dyDescent="0.2">
      <c r="A142" s="27"/>
      <c r="B142" s="1">
        <v>128</v>
      </c>
      <c r="C142" s="34"/>
      <c r="D142" s="1" t="s">
        <v>10</v>
      </c>
      <c r="E142" s="2" t="s">
        <v>196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3595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3595</v>
      </c>
      <c r="X142" s="35">
        <f t="shared" si="12"/>
        <v>0</v>
      </c>
      <c r="Y142" s="35">
        <f t="shared" si="13"/>
        <v>0</v>
      </c>
      <c r="Z142" s="35">
        <f t="shared" si="14"/>
        <v>0</v>
      </c>
      <c r="AA142" s="35">
        <f t="shared" si="15"/>
        <v>0</v>
      </c>
      <c r="AB142" s="35">
        <f t="shared" si="16"/>
        <v>0</v>
      </c>
      <c r="AC142" s="35">
        <f t="shared" si="17"/>
        <v>0</v>
      </c>
      <c r="AD142" s="35">
        <f t="shared" si="18"/>
        <v>0</v>
      </c>
      <c r="AE142" s="35">
        <f t="shared" si="19"/>
        <v>0</v>
      </c>
      <c r="AF142" s="35">
        <f t="shared" si="20"/>
        <v>0</v>
      </c>
      <c r="AG142" s="35">
        <f t="shared" si="21"/>
        <v>0</v>
      </c>
      <c r="AH142" s="35">
        <f t="shared" si="22"/>
        <v>0</v>
      </c>
      <c r="AI142" s="35"/>
      <c r="AJ142" s="81">
        <f t="shared" si="23"/>
        <v>0</v>
      </c>
      <c r="AK142" s="88"/>
    </row>
    <row r="143" spans="1:37" s="36" customFormat="1" ht="13.5" customHeight="1" x14ac:dyDescent="0.2">
      <c r="A143" s="27"/>
      <c r="B143" s="1">
        <v>129</v>
      </c>
      <c r="C143" s="34"/>
      <c r="D143" s="1" t="s">
        <v>10</v>
      </c>
      <c r="E143" s="2" t="s">
        <v>197</v>
      </c>
      <c r="F143" s="3">
        <v>0</v>
      </c>
      <c r="G143" s="3">
        <v>0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840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840</v>
      </c>
      <c r="X143" s="35">
        <f t="shared" si="12"/>
        <v>0</v>
      </c>
      <c r="Y143" s="35">
        <f t="shared" si="13"/>
        <v>0</v>
      </c>
      <c r="Z143" s="35">
        <f t="shared" si="14"/>
        <v>0</v>
      </c>
      <c r="AA143" s="35">
        <f t="shared" si="15"/>
        <v>0</v>
      </c>
      <c r="AB143" s="35">
        <f t="shared" si="16"/>
        <v>0</v>
      </c>
      <c r="AC143" s="35">
        <f t="shared" si="17"/>
        <v>0</v>
      </c>
      <c r="AD143" s="35">
        <f t="shared" si="18"/>
        <v>0</v>
      </c>
      <c r="AE143" s="35">
        <f t="shared" si="19"/>
        <v>0</v>
      </c>
      <c r="AF143" s="35">
        <f t="shared" si="20"/>
        <v>0</v>
      </c>
      <c r="AG143" s="35">
        <f t="shared" si="21"/>
        <v>0</v>
      </c>
      <c r="AH143" s="35">
        <f t="shared" si="22"/>
        <v>0</v>
      </c>
      <c r="AI143" s="35"/>
      <c r="AJ143" s="81">
        <f t="shared" si="23"/>
        <v>0</v>
      </c>
      <c r="AK143" s="88"/>
    </row>
    <row r="144" spans="1:37" s="36" customFormat="1" ht="13.5" customHeight="1" x14ac:dyDescent="0.2">
      <c r="A144" s="27"/>
      <c r="B144" s="1">
        <v>130</v>
      </c>
      <c r="C144" s="34"/>
      <c r="D144" s="1" t="s">
        <v>10</v>
      </c>
      <c r="E144" s="2" t="s">
        <v>198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5">
        <f t="shared" ref="X144:X207" si="24">+F144-O144</f>
        <v>0</v>
      </c>
      <c r="Y144" s="35">
        <f t="shared" ref="Y144:Y207" si="25">+G144-P144</f>
        <v>0</v>
      </c>
      <c r="Z144" s="35">
        <f t="shared" ref="Z144:Z207" si="26">+H144-Q144</f>
        <v>0</v>
      </c>
      <c r="AA144" s="35">
        <f t="shared" ref="AA144:AA207" si="27">+I144-R144</f>
        <v>0</v>
      </c>
      <c r="AB144" s="35">
        <f t="shared" ref="AB144:AB207" si="28">+J144-S144</f>
        <v>0</v>
      </c>
      <c r="AC144" s="35">
        <f t="shared" ref="AC144:AC207" si="29">+J144-S144</f>
        <v>0</v>
      </c>
      <c r="AD144" s="35">
        <f t="shared" ref="AD144:AD207" si="30">+K144-T144</f>
        <v>0</v>
      </c>
      <c r="AE144" s="35">
        <f t="shared" ref="AE144:AE207" si="31">+L144-U144</f>
        <v>0</v>
      </c>
      <c r="AF144" s="35">
        <f t="shared" ref="AF144:AF207" si="32">+M144-V144</f>
        <v>0</v>
      </c>
      <c r="AG144" s="35">
        <f t="shared" ref="AG144:AG207" si="33">+N144-W144</f>
        <v>0</v>
      </c>
      <c r="AH144" s="35">
        <f t="shared" ref="AH144:AH207" si="34">+X144+Y144+Z144+AA144+AB144+AC144+AD144+AE144+AF144+AG144</f>
        <v>0</v>
      </c>
      <c r="AI144" s="35"/>
      <c r="AJ144" s="81">
        <f t="shared" ref="AJ144:AJ207" si="35">(AH144-AI144)</f>
        <v>0</v>
      </c>
      <c r="AK144" s="88"/>
    </row>
    <row r="145" spans="1:37" s="36" customFormat="1" ht="13.5" customHeight="1" x14ac:dyDescent="0.2">
      <c r="A145" s="27"/>
      <c r="B145" s="1">
        <v>131</v>
      </c>
      <c r="C145" s="34"/>
      <c r="D145" s="1" t="s">
        <v>10</v>
      </c>
      <c r="E145" s="2" t="s">
        <v>199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266.89999999999998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266.89999999999998</v>
      </c>
      <c r="X145" s="35">
        <f t="shared" si="24"/>
        <v>0</v>
      </c>
      <c r="Y145" s="35">
        <f t="shared" si="25"/>
        <v>0</v>
      </c>
      <c r="Z145" s="35">
        <f t="shared" si="26"/>
        <v>0</v>
      </c>
      <c r="AA145" s="35">
        <f t="shared" si="27"/>
        <v>0</v>
      </c>
      <c r="AB145" s="35">
        <f t="shared" si="28"/>
        <v>0</v>
      </c>
      <c r="AC145" s="35">
        <f t="shared" si="29"/>
        <v>0</v>
      </c>
      <c r="AD145" s="35">
        <f t="shared" si="30"/>
        <v>0</v>
      </c>
      <c r="AE145" s="35">
        <f t="shared" si="31"/>
        <v>0</v>
      </c>
      <c r="AF145" s="35">
        <f t="shared" si="32"/>
        <v>0</v>
      </c>
      <c r="AG145" s="35">
        <f t="shared" si="33"/>
        <v>0</v>
      </c>
      <c r="AH145" s="35">
        <f t="shared" si="34"/>
        <v>0</v>
      </c>
      <c r="AI145" s="35"/>
      <c r="AJ145" s="81">
        <f t="shared" si="35"/>
        <v>0</v>
      </c>
      <c r="AK145" s="88"/>
    </row>
    <row r="146" spans="1:37" s="36" customFormat="1" ht="13.5" customHeight="1" x14ac:dyDescent="0.2">
      <c r="A146" s="27"/>
      <c r="B146" s="1">
        <v>132</v>
      </c>
      <c r="C146" s="34"/>
      <c r="D146" s="1" t="s">
        <v>10</v>
      </c>
      <c r="E146" s="2" t="s">
        <v>200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  <c r="N146" s="3">
        <v>1392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1392</v>
      </c>
      <c r="X146" s="35">
        <f t="shared" si="24"/>
        <v>0</v>
      </c>
      <c r="Y146" s="35">
        <f t="shared" si="25"/>
        <v>0</v>
      </c>
      <c r="Z146" s="35">
        <f t="shared" si="26"/>
        <v>0</v>
      </c>
      <c r="AA146" s="35">
        <f t="shared" si="27"/>
        <v>0</v>
      </c>
      <c r="AB146" s="35">
        <f t="shared" si="28"/>
        <v>0</v>
      </c>
      <c r="AC146" s="35">
        <f t="shared" si="29"/>
        <v>0</v>
      </c>
      <c r="AD146" s="35">
        <f t="shared" si="30"/>
        <v>0</v>
      </c>
      <c r="AE146" s="35">
        <f t="shared" si="31"/>
        <v>0</v>
      </c>
      <c r="AF146" s="35">
        <f t="shared" si="32"/>
        <v>0</v>
      </c>
      <c r="AG146" s="35">
        <f t="shared" si="33"/>
        <v>0</v>
      </c>
      <c r="AH146" s="35">
        <f t="shared" si="34"/>
        <v>0</v>
      </c>
      <c r="AI146" s="35"/>
      <c r="AJ146" s="81">
        <f t="shared" si="35"/>
        <v>0</v>
      </c>
      <c r="AK146" s="88"/>
    </row>
    <row r="147" spans="1:37" s="36" customFormat="1" ht="13.5" customHeight="1" x14ac:dyDescent="0.2">
      <c r="A147" s="27"/>
      <c r="B147" s="1">
        <v>133</v>
      </c>
      <c r="C147" s="34"/>
      <c r="D147" s="1" t="s">
        <v>10</v>
      </c>
      <c r="E147" s="2" t="s">
        <v>201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4589.49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4589.49</v>
      </c>
      <c r="X147" s="35">
        <f t="shared" si="24"/>
        <v>0</v>
      </c>
      <c r="Y147" s="35">
        <f t="shared" si="25"/>
        <v>0</v>
      </c>
      <c r="Z147" s="35">
        <f t="shared" si="26"/>
        <v>0</v>
      </c>
      <c r="AA147" s="35">
        <f t="shared" si="27"/>
        <v>0</v>
      </c>
      <c r="AB147" s="35">
        <f t="shared" si="28"/>
        <v>0</v>
      </c>
      <c r="AC147" s="35">
        <f t="shared" si="29"/>
        <v>0</v>
      </c>
      <c r="AD147" s="35">
        <f t="shared" si="30"/>
        <v>0</v>
      </c>
      <c r="AE147" s="35">
        <f t="shared" si="31"/>
        <v>0</v>
      </c>
      <c r="AF147" s="35">
        <f t="shared" si="32"/>
        <v>0</v>
      </c>
      <c r="AG147" s="35">
        <f t="shared" si="33"/>
        <v>0</v>
      </c>
      <c r="AH147" s="35">
        <f t="shared" si="34"/>
        <v>0</v>
      </c>
      <c r="AI147" s="35"/>
      <c r="AJ147" s="81">
        <f t="shared" si="35"/>
        <v>0</v>
      </c>
      <c r="AK147" s="88"/>
    </row>
    <row r="148" spans="1:37" s="36" customFormat="1" ht="13.5" customHeight="1" x14ac:dyDescent="0.2">
      <c r="A148" s="27"/>
      <c r="B148" s="1">
        <v>134</v>
      </c>
      <c r="C148" s="34"/>
      <c r="D148" s="1" t="s">
        <v>10</v>
      </c>
      <c r="E148" s="2" t="s">
        <v>202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  <c r="N148" s="3">
        <v>5491.44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5491.44</v>
      </c>
      <c r="X148" s="35">
        <f t="shared" si="24"/>
        <v>0</v>
      </c>
      <c r="Y148" s="35">
        <f t="shared" si="25"/>
        <v>0</v>
      </c>
      <c r="Z148" s="35">
        <f t="shared" si="26"/>
        <v>0</v>
      </c>
      <c r="AA148" s="35">
        <f t="shared" si="27"/>
        <v>0</v>
      </c>
      <c r="AB148" s="35">
        <f t="shared" si="28"/>
        <v>0</v>
      </c>
      <c r="AC148" s="35">
        <f t="shared" si="29"/>
        <v>0</v>
      </c>
      <c r="AD148" s="35">
        <f t="shared" si="30"/>
        <v>0</v>
      </c>
      <c r="AE148" s="35">
        <f t="shared" si="31"/>
        <v>0</v>
      </c>
      <c r="AF148" s="35">
        <f t="shared" si="32"/>
        <v>0</v>
      </c>
      <c r="AG148" s="35">
        <f t="shared" si="33"/>
        <v>0</v>
      </c>
      <c r="AH148" s="35">
        <f t="shared" si="34"/>
        <v>0</v>
      </c>
      <c r="AI148" s="35"/>
      <c r="AJ148" s="81">
        <f t="shared" si="35"/>
        <v>0</v>
      </c>
      <c r="AK148" s="88"/>
    </row>
    <row r="149" spans="1:37" s="36" customFormat="1" ht="13.5" customHeight="1" x14ac:dyDescent="0.2">
      <c r="A149" s="27"/>
      <c r="B149" s="1">
        <v>135</v>
      </c>
      <c r="C149" s="34"/>
      <c r="D149" s="1" t="s">
        <v>10</v>
      </c>
      <c r="E149" s="2" t="s">
        <v>203</v>
      </c>
      <c r="F149" s="3">
        <v>0</v>
      </c>
      <c r="G149" s="3">
        <v>0</v>
      </c>
      <c r="H149" s="3">
        <v>0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  <c r="N149" s="3">
        <v>6359.98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6359.98</v>
      </c>
      <c r="X149" s="35">
        <f t="shared" si="24"/>
        <v>0</v>
      </c>
      <c r="Y149" s="35">
        <f t="shared" si="25"/>
        <v>0</v>
      </c>
      <c r="Z149" s="35">
        <f t="shared" si="26"/>
        <v>0</v>
      </c>
      <c r="AA149" s="35">
        <f t="shared" si="27"/>
        <v>0</v>
      </c>
      <c r="AB149" s="35">
        <f t="shared" si="28"/>
        <v>0</v>
      </c>
      <c r="AC149" s="35">
        <f t="shared" si="29"/>
        <v>0</v>
      </c>
      <c r="AD149" s="35">
        <f t="shared" si="30"/>
        <v>0</v>
      </c>
      <c r="AE149" s="35">
        <f t="shared" si="31"/>
        <v>0</v>
      </c>
      <c r="AF149" s="35">
        <f t="shared" si="32"/>
        <v>0</v>
      </c>
      <c r="AG149" s="35">
        <f t="shared" si="33"/>
        <v>0</v>
      </c>
      <c r="AH149" s="35">
        <f t="shared" si="34"/>
        <v>0</v>
      </c>
      <c r="AI149" s="35"/>
      <c r="AJ149" s="81">
        <f t="shared" si="35"/>
        <v>0</v>
      </c>
      <c r="AK149" s="88"/>
    </row>
    <row r="150" spans="1:37" s="36" customFormat="1" ht="13.5" customHeight="1" x14ac:dyDescent="0.2">
      <c r="A150" s="27"/>
      <c r="B150" s="1">
        <v>136</v>
      </c>
      <c r="C150" s="34"/>
      <c r="D150" s="1" t="s">
        <v>10</v>
      </c>
      <c r="E150" s="2" t="s">
        <v>204</v>
      </c>
      <c r="F150" s="3">
        <v>0</v>
      </c>
      <c r="G150" s="3">
        <v>0</v>
      </c>
      <c r="H150" s="3">
        <v>0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3">
        <v>45869.88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3">
        <v>45869.88</v>
      </c>
      <c r="X150" s="35">
        <f t="shared" si="24"/>
        <v>0</v>
      </c>
      <c r="Y150" s="35">
        <f t="shared" si="25"/>
        <v>0</v>
      </c>
      <c r="Z150" s="35">
        <f t="shared" si="26"/>
        <v>0</v>
      </c>
      <c r="AA150" s="35">
        <f t="shared" si="27"/>
        <v>0</v>
      </c>
      <c r="AB150" s="35">
        <f t="shared" si="28"/>
        <v>0</v>
      </c>
      <c r="AC150" s="35">
        <f t="shared" si="29"/>
        <v>0</v>
      </c>
      <c r="AD150" s="35">
        <f t="shared" si="30"/>
        <v>0</v>
      </c>
      <c r="AE150" s="35">
        <f t="shared" si="31"/>
        <v>0</v>
      </c>
      <c r="AF150" s="35">
        <f t="shared" si="32"/>
        <v>0</v>
      </c>
      <c r="AG150" s="35">
        <f t="shared" si="33"/>
        <v>0</v>
      </c>
      <c r="AH150" s="35">
        <f t="shared" si="34"/>
        <v>0</v>
      </c>
      <c r="AI150" s="35"/>
      <c r="AJ150" s="81">
        <f t="shared" si="35"/>
        <v>0</v>
      </c>
      <c r="AK150" s="88"/>
    </row>
    <row r="151" spans="1:37" s="36" customFormat="1" ht="13.5" customHeight="1" x14ac:dyDescent="0.2">
      <c r="A151" s="27"/>
      <c r="B151" s="1">
        <v>137</v>
      </c>
      <c r="C151" s="34"/>
      <c r="D151" s="1" t="s">
        <v>10</v>
      </c>
      <c r="E151" s="2" t="s">
        <v>205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300</v>
      </c>
      <c r="O151" s="3">
        <v>0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300</v>
      </c>
      <c r="X151" s="35">
        <f t="shared" si="24"/>
        <v>0</v>
      </c>
      <c r="Y151" s="35">
        <f t="shared" si="25"/>
        <v>0</v>
      </c>
      <c r="Z151" s="35">
        <f t="shared" si="26"/>
        <v>0</v>
      </c>
      <c r="AA151" s="35">
        <f t="shared" si="27"/>
        <v>0</v>
      </c>
      <c r="AB151" s="35">
        <f t="shared" si="28"/>
        <v>0</v>
      </c>
      <c r="AC151" s="35">
        <f t="shared" si="29"/>
        <v>0</v>
      </c>
      <c r="AD151" s="35">
        <f t="shared" si="30"/>
        <v>0</v>
      </c>
      <c r="AE151" s="35">
        <f t="shared" si="31"/>
        <v>0</v>
      </c>
      <c r="AF151" s="35">
        <f t="shared" si="32"/>
        <v>0</v>
      </c>
      <c r="AG151" s="35">
        <f t="shared" si="33"/>
        <v>0</v>
      </c>
      <c r="AH151" s="35">
        <f t="shared" si="34"/>
        <v>0</v>
      </c>
      <c r="AI151" s="35"/>
      <c r="AJ151" s="81">
        <f t="shared" si="35"/>
        <v>0</v>
      </c>
      <c r="AK151" s="88"/>
    </row>
    <row r="152" spans="1:37" s="36" customFormat="1" ht="13.5" customHeight="1" x14ac:dyDescent="0.2">
      <c r="A152" s="27"/>
      <c r="B152" s="1">
        <v>138</v>
      </c>
      <c r="C152" s="34"/>
      <c r="D152" s="1" t="s">
        <v>10</v>
      </c>
      <c r="E152" s="2" t="s">
        <v>206</v>
      </c>
      <c r="F152" s="3">
        <v>0</v>
      </c>
      <c r="G152" s="3">
        <v>0</v>
      </c>
      <c r="H152" s="3">
        <v>0</v>
      </c>
      <c r="I152" s="3">
        <v>0</v>
      </c>
      <c r="J152" s="3">
        <v>0</v>
      </c>
      <c r="K152" s="3">
        <v>0</v>
      </c>
      <c r="L152" s="3">
        <v>0</v>
      </c>
      <c r="M152" s="3">
        <v>0</v>
      </c>
      <c r="N152" s="3">
        <v>26111.599999999999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3">
        <v>26111.599999999999</v>
      </c>
      <c r="X152" s="35">
        <f t="shared" si="24"/>
        <v>0</v>
      </c>
      <c r="Y152" s="35">
        <f t="shared" si="25"/>
        <v>0</v>
      </c>
      <c r="Z152" s="35">
        <f t="shared" si="26"/>
        <v>0</v>
      </c>
      <c r="AA152" s="35">
        <f t="shared" si="27"/>
        <v>0</v>
      </c>
      <c r="AB152" s="35">
        <f t="shared" si="28"/>
        <v>0</v>
      </c>
      <c r="AC152" s="35">
        <f t="shared" si="29"/>
        <v>0</v>
      </c>
      <c r="AD152" s="35">
        <f t="shared" si="30"/>
        <v>0</v>
      </c>
      <c r="AE152" s="35">
        <f t="shared" si="31"/>
        <v>0</v>
      </c>
      <c r="AF152" s="35">
        <f t="shared" si="32"/>
        <v>0</v>
      </c>
      <c r="AG152" s="35">
        <f t="shared" si="33"/>
        <v>0</v>
      </c>
      <c r="AH152" s="35">
        <f t="shared" si="34"/>
        <v>0</v>
      </c>
      <c r="AI152" s="35"/>
      <c r="AJ152" s="81">
        <f t="shared" si="35"/>
        <v>0</v>
      </c>
      <c r="AK152" s="88"/>
    </row>
    <row r="153" spans="1:37" s="36" customFormat="1" ht="13.5" customHeight="1" x14ac:dyDescent="0.2">
      <c r="A153" s="27"/>
      <c r="B153" s="1">
        <v>139</v>
      </c>
      <c r="C153" s="34"/>
      <c r="D153" s="1" t="s">
        <v>10</v>
      </c>
      <c r="E153" s="2" t="s">
        <v>207</v>
      </c>
      <c r="F153" s="3">
        <v>0</v>
      </c>
      <c r="G153" s="3">
        <v>0</v>
      </c>
      <c r="H153" s="3">
        <v>83384.28</v>
      </c>
      <c r="I153" s="3">
        <v>0</v>
      </c>
      <c r="J153" s="3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  <c r="Q153" s="3">
        <v>83384.28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f>83384.28-Q153</f>
        <v>0</v>
      </c>
      <c r="X153" s="35">
        <f t="shared" si="24"/>
        <v>0</v>
      </c>
      <c r="Y153" s="35">
        <f t="shared" si="25"/>
        <v>0</v>
      </c>
      <c r="Z153" s="35">
        <f t="shared" si="26"/>
        <v>0</v>
      </c>
      <c r="AA153" s="35">
        <f t="shared" si="27"/>
        <v>0</v>
      </c>
      <c r="AB153" s="35">
        <f t="shared" si="28"/>
        <v>0</v>
      </c>
      <c r="AC153" s="35">
        <f t="shared" si="29"/>
        <v>0</v>
      </c>
      <c r="AD153" s="35">
        <f t="shared" si="30"/>
        <v>0</v>
      </c>
      <c r="AE153" s="35">
        <f t="shared" si="31"/>
        <v>0</v>
      </c>
      <c r="AF153" s="35">
        <f t="shared" si="32"/>
        <v>0</v>
      </c>
      <c r="AG153" s="35">
        <f t="shared" si="33"/>
        <v>0</v>
      </c>
      <c r="AH153" s="35">
        <f t="shared" si="34"/>
        <v>0</v>
      </c>
      <c r="AI153" s="35"/>
      <c r="AJ153" s="81">
        <f t="shared" si="35"/>
        <v>0</v>
      </c>
      <c r="AK153" s="88"/>
    </row>
    <row r="154" spans="1:37" s="36" customFormat="1" ht="13.5" customHeight="1" x14ac:dyDescent="0.2">
      <c r="A154" s="27"/>
      <c r="B154" s="1">
        <v>140</v>
      </c>
      <c r="C154" s="34"/>
      <c r="D154" s="1" t="s">
        <v>10</v>
      </c>
      <c r="E154" s="2" t="s">
        <v>208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  <c r="N154" s="3">
        <v>907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907</v>
      </c>
      <c r="X154" s="35">
        <f t="shared" si="24"/>
        <v>0</v>
      </c>
      <c r="Y154" s="35">
        <f t="shared" si="25"/>
        <v>0</v>
      </c>
      <c r="Z154" s="35">
        <f t="shared" si="26"/>
        <v>0</v>
      </c>
      <c r="AA154" s="35">
        <f t="shared" si="27"/>
        <v>0</v>
      </c>
      <c r="AB154" s="35">
        <f t="shared" si="28"/>
        <v>0</v>
      </c>
      <c r="AC154" s="35">
        <f t="shared" si="29"/>
        <v>0</v>
      </c>
      <c r="AD154" s="35">
        <f t="shared" si="30"/>
        <v>0</v>
      </c>
      <c r="AE154" s="35">
        <f t="shared" si="31"/>
        <v>0</v>
      </c>
      <c r="AF154" s="35">
        <f t="shared" si="32"/>
        <v>0</v>
      </c>
      <c r="AG154" s="35">
        <f t="shared" si="33"/>
        <v>0</v>
      </c>
      <c r="AH154" s="35">
        <f t="shared" si="34"/>
        <v>0</v>
      </c>
      <c r="AI154" s="35"/>
      <c r="AJ154" s="81">
        <f t="shared" si="35"/>
        <v>0</v>
      </c>
      <c r="AK154" s="88"/>
    </row>
    <row r="155" spans="1:37" s="36" customFormat="1" ht="13.5" customHeight="1" x14ac:dyDescent="0.2">
      <c r="A155" s="27"/>
      <c r="B155" s="1">
        <v>141</v>
      </c>
      <c r="C155" s="34"/>
      <c r="D155" s="1" t="s">
        <v>10</v>
      </c>
      <c r="E155" s="2" t="s">
        <v>209</v>
      </c>
      <c r="F155" s="3">
        <v>0</v>
      </c>
      <c r="G155" s="3">
        <v>0</v>
      </c>
      <c r="H155" s="3">
        <v>0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8580</v>
      </c>
      <c r="O155" s="3">
        <v>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8580</v>
      </c>
      <c r="X155" s="35">
        <f t="shared" si="24"/>
        <v>0</v>
      </c>
      <c r="Y155" s="35">
        <f t="shared" si="25"/>
        <v>0</v>
      </c>
      <c r="Z155" s="35">
        <f t="shared" si="26"/>
        <v>0</v>
      </c>
      <c r="AA155" s="35">
        <f t="shared" si="27"/>
        <v>0</v>
      </c>
      <c r="AB155" s="35">
        <f t="shared" si="28"/>
        <v>0</v>
      </c>
      <c r="AC155" s="35">
        <f t="shared" si="29"/>
        <v>0</v>
      </c>
      <c r="AD155" s="35">
        <f t="shared" si="30"/>
        <v>0</v>
      </c>
      <c r="AE155" s="35">
        <f t="shared" si="31"/>
        <v>0</v>
      </c>
      <c r="AF155" s="35">
        <f t="shared" si="32"/>
        <v>0</v>
      </c>
      <c r="AG155" s="35">
        <f t="shared" si="33"/>
        <v>0</v>
      </c>
      <c r="AH155" s="35">
        <f t="shared" si="34"/>
        <v>0</v>
      </c>
      <c r="AI155" s="35"/>
      <c r="AJ155" s="81">
        <f t="shared" si="35"/>
        <v>0</v>
      </c>
      <c r="AK155" s="88"/>
    </row>
    <row r="156" spans="1:37" s="36" customFormat="1" ht="13.5" customHeight="1" x14ac:dyDescent="0.2">
      <c r="A156" s="27"/>
      <c r="B156" s="1">
        <v>142</v>
      </c>
      <c r="C156" s="34"/>
      <c r="D156" s="1" t="s">
        <v>10</v>
      </c>
      <c r="E156" s="2" t="s">
        <v>210</v>
      </c>
      <c r="F156" s="3">
        <v>0</v>
      </c>
      <c r="G156" s="3">
        <v>0</v>
      </c>
      <c r="H156" s="3">
        <v>0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28888.13</v>
      </c>
      <c r="O156" s="3">
        <v>0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>
        <v>0</v>
      </c>
      <c r="W156" s="3">
        <v>28888.13</v>
      </c>
      <c r="X156" s="35">
        <f t="shared" si="24"/>
        <v>0</v>
      </c>
      <c r="Y156" s="35">
        <f t="shared" si="25"/>
        <v>0</v>
      </c>
      <c r="Z156" s="35">
        <f t="shared" si="26"/>
        <v>0</v>
      </c>
      <c r="AA156" s="35">
        <f t="shared" si="27"/>
        <v>0</v>
      </c>
      <c r="AB156" s="35">
        <f t="shared" si="28"/>
        <v>0</v>
      </c>
      <c r="AC156" s="35">
        <f t="shared" si="29"/>
        <v>0</v>
      </c>
      <c r="AD156" s="35">
        <f t="shared" si="30"/>
        <v>0</v>
      </c>
      <c r="AE156" s="35">
        <f t="shared" si="31"/>
        <v>0</v>
      </c>
      <c r="AF156" s="35">
        <f t="shared" si="32"/>
        <v>0</v>
      </c>
      <c r="AG156" s="35">
        <f t="shared" si="33"/>
        <v>0</v>
      </c>
      <c r="AH156" s="35">
        <f t="shared" si="34"/>
        <v>0</v>
      </c>
      <c r="AI156" s="35"/>
      <c r="AJ156" s="81">
        <f t="shared" si="35"/>
        <v>0</v>
      </c>
      <c r="AK156" s="88"/>
    </row>
    <row r="157" spans="1:37" s="36" customFormat="1" ht="13.5" customHeight="1" x14ac:dyDescent="0.2">
      <c r="A157" s="27"/>
      <c r="B157" s="1">
        <v>143</v>
      </c>
      <c r="C157" s="34"/>
      <c r="D157" s="1" t="s">
        <v>10</v>
      </c>
      <c r="E157" s="2" t="s">
        <v>211</v>
      </c>
      <c r="F157" s="3">
        <v>0</v>
      </c>
      <c r="G157" s="3">
        <v>0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  <c r="N157" s="3">
        <v>11716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3">
        <v>11716</v>
      </c>
      <c r="X157" s="35">
        <f t="shared" si="24"/>
        <v>0</v>
      </c>
      <c r="Y157" s="35">
        <f t="shared" si="25"/>
        <v>0</v>
      </c>
      <c r="Z157" s="35">
        <f t="shared" si="26"/>
        <v>0</v>
      </c>
      <c r="AA157" s="35">
        <f t="shared" si="27"/>
        <v>0</v>
      </c>
      <c r="AB157" s="35">
        <f t="shared" si="28"/>
        <v>0</v>
      </c>
      <c r="AC157" s="35">
        <f t="shared" si="29"/>
        <v>0</v>
      </c>
      <c r="AD157" s="35">
        <f t="shared" si="30"/>
        <v>0</v>
      </c>
      <c r="AE157" s="35">
        <f t="shared" si="31"/>
        <v>0</v>
      </c>
      <c r="AF157" s="35">
        <f t="shared" si="32"/>
        <v>0</v>
      </c>
      <c r="AG157" s="35">
        <f t="shared" si="33"/>
        <v>0</v>
      </c>
      <c r="AH157" s="35">
        <f t="shared" si="34"/>
        <v>0</v>
      </c>
      <c r="AI157" s="35"/>
      <c r="AJ157" s="81">
        <f t="shared" si="35"/>
        <v>0</v>
      </c>
      <c r="AK157" s="88"/>
    </row>
    <row r="158" spans="1:37" s="36" customFormat="1" ht="13.5" customHeight="1" x14ac:dyDescent="0.2">
      <c r="A158" s="27"/>
      <c r="B158" s="1">
        <v>144</v>
      </c>
      <c r="C158" s="34"/>
      <c r="D158" s="1" t="s">
        <v>10</v>
      </c>
      <c r="E158" s="2" t="s">
        <v>212</v>
      </c>
      <c r="F158" s="3">
        <v>0</v>
      </c>
      <c r="G158" s="3">
        <v>0</v>
      </c>
      <c r="H158" s="3">
        <v>0</v>
      </c>
      <c r="I158" s="3">
        <v>0</v>
      </c>
      <c r="J158" s="3">
        <v>0</v>
      </c>
      <c r="K158" s="3">
        <v>0</v>
      </c>
      <c r="L158" s="3">
        <v>0</v>
      </c>
      <c r="M158" s="3">
        <v>0</v>
      </c>
      <c r="N158" s="3">
        <v>399.9</v>
      </c>
      <c r="O158" s="3">
        <v>0</v>
      </c>
      <c r="P158" s="3">
        <v>0</v>
      </c>
      <c r="Q158" s="3">
        <v>0</v>
      </c>
      <c r="R158" s="3">
        <v>0</v>
      </c>
      <c r="S158" s="3">
        <v>0</v>
      </c>
      <c r="T158" s="3">
        <v>0</v>
      </c>
      <c r="U158" s="3">
        <v>0</v>
      </c>
      <c r="V158" s="3">
        <v>0</v>
      </c>
      <c r="W158" s="3">
        <v>399.9</v>
      </c>
      <c r="X158" s="35">
        <f t="shared" si="24"/>
        <v>0</v>
      </c>
      <c r="Y158" s="35">
        <f t="shared" si="25"/>
        <v>0</v>
      </c>
      <c r="Z158" s="35">
        <f t="shared" si="26"/>
        <v>0</v>
      </c>
      <c r="AA158" s="35">
        <f t="shared" si="27"/>
        <v>0</v>
      </c>
      <c r="AB158" s="35">
        <f t="shared" si="28"/>
        <v>0</v>
      </c>
      <c r="AC158" s="35">
        <f t="shared" si="29"/>
        <v>0</v>
      </c>
      <c r="AD158" s="35">
        <f t="shared" si="30"/>
        <v>0</v>
      </c>
      <c r="AE158" s="35">
        <f t="shared" si="31"/>
        <v>0</v>
      </c>
      <c r="AF158" s="35">
        <f t="shared" si="32"/>
        <v>0</v>
      </c>
      <c r="AG158" s="35">
        <f t="shared" si="33"/>
        <v>0</v>
      </c>
      <c r="AH158" s="35">
        <f t="shared" si="34"/>
        <v>0</v>
      </c>
      <c r="AI158" s="35"/>
      <c r="AJ158" s="81">
        <f t="shared" si="35"/>
        <v>0</v>
      </c>
      <c r="AK158" s="88"/>
    </row>
    <row r="159" spans="1:37" s="36" customFormat="1" ht="13.5" customHeight="1" x14ac:dyDescent="0.2">
      <c r="A159" s="27"/>
      <c r="B159" s="1">
        <v>145</v>
      </c>
      <c r="C159" s="34"/>
      <c r="D159" s="1" t="s">
        <v>10</v>
      </c>
      <c r="E159" s="2" t="s">
        <v>213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0</v>
      </c>
      <c r="N159" s="3">
        <v>7528.56</v>
      </c>
      <c r="O159" s="3">
        <v>0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7528.56</v>
      </c>
      <c r="X159" s="35">
        <f t="shared" si="24"/>
        <v>0</v>
      </c>
      <c r="Y159" s="35">
        <f t="shared" si="25"/>
        <v>0</v>
      </c>
      <c r="Z159" s="35">
        <f t="shared" si="26"/>
        <v>0</v>
      </c>
      <c r="AA159" s="35">
        <f t="shared" si="27"/>
        <v>0</v>
      </c>
      <c r="AB159" s="35">
        <f t="shared" si="28"/>
        <v>0</v>
      </c>
      <c r="AC159" s="35">
        <f t="shared" si="29"/>
        <v>0</v>
      </c>
      <c r="AD159" s="35">
        <f t="shared" si="30"/>
        <v>0</v>
      </c>
      <c r="AE159" s="35">
        <f t="shared" si="31"/>
        <v>0</v>
      </c>
      <c r="AF159" s="35">
        <f t="shared" si="32"/>
        <v>0</v>
      </c>
      <c r="AG159" s="35">
        <f t="shared" si="33"/>
        <v>0</v>
      </c>
      <c r="AH159" s="35">
        <f t="shared" si="34"/>
        <v>0</v>
      </c>
      <c r="AI159" s="35"/>
      <c r="AJ159" s="81">
        <f t="shared" si="35"/>
        <v>0</v>
      </c>
      <c r="AK159" s="88"/>
    </row>
    <row r="160" spans="1:37" s="36" customFormat="1" ht="13.5" customHeight="1" x14ac:dyDescent="0.2">
      <c r="A160" s="27"/>
      <c r="B160" s="1">
        <v>146</v>
      </c>
      <c r="C160" s="34"/>
      <c r="D160" s="1" t="s">
        <v>10</v>
      </c>
      <c r="E160" s="2" t="s">
        <v>214</v>
      </c>
      <c r="F160" s="3">
        <v>0</v>
      </c>
      <c r="G160" s="3">
        <v>0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  <c r="N160" s="3">
        <v>5886.94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5886.94</v>
      </c>
      <c r="X160" s="35">
        <f t="shared" si="24"/>
        <v>0</v>
      </c>
      <c r="Y160" s="35">
        <f t="shared" si="25"/>
        <v>0</v>
      </c>
      <c r="Z160" s="35">
        <f t="shared" si="26"/>
        <v>0</v>
      </c>
      <c r="AA160" s="35">
        <f t="shared" si="27"/>
        <v>0</v>
      </c>
      <c r="AB160" s="35">
        <f t="shared" si="28"/>
        <v>0</v>
      </c>
      <c r="AC160" s="35">
        <f t="shared" si="29"/>
        <v>0</v>
      </c>
      <c r="AD160" s="35">
        <f t="shared" si="30"/>
        <v>0</v>
      </c>
      <c r="AE160" s="35">
        <f t="shared" si="31"/>
        <v>0</v>
      </c>
      <c r="AF160" s="35">
        <f t="shared" si="32"/>
        <v>0</v>
      </c>
      <c r="AG160" s="35">
        <f t="shared" si="33"/>
        <v>0</v>
      </c>
      <c r="AH160" s="35">
        <f t="shared" si="34"/>
        <v>0</v>
      </c>
      <c r="AI160" s="35"/>
      <c r="AJ160" s="81">
        <f t="shared" si="35"/>
        <v>0</v>
      </c>
      <c r="AK160" s="88"/>
    </row>
    <row r="161" spans="1:37" s="36" customFormat="1" ht="13.5" customHeight="1" x14ac:dyDescent="0.2">
      <c r="A161" s="27"/>
      <c r="B161" s="1">
        <v>147</v>
      </c>
      <c r="C161" s="34"/>
      <c r="D161" s="1" t="s">
        <v>10</v>
      </c>
      <c r="E161" s="2" t="s">
        <v>215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5076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5076</v>
      </c>
      <c r="X161" s="35">
        <f t="shared" si="24"/>
        <v>0</v>
      </c>
      <c r="Y161" s="35">
        <f t="shared" si="25"/>
        <v>0</v>
      </c>
      <c r="Z161" s="35">
        <f t="shared" si="26"/>
        <v>0</v>
      </c>
      <c r="AA161" s="35">
        <f t="shared" si="27"/>
        <v>0</v>
      </c>
      <c r="AB161" s="35">
        <f t="shared" si="28"/>
        <v>0</v>
      </c>
      <c r="AC161" s="35">
        <f t="shared" si="29"/>
        <v>0</v>
      </c>
      <c r="AD161" s="35">
        <f t="shared" si="30"/>
        <v>0</v>
      </c>
      <c r="AE161" s="35">
        <f t="shared" si="31"/>
        <v>0</v>
      </c>
      <c r="AF161" s="35">
        <f t="shared" si="32"/>
        <v>0</v>
      </c>
      <c r="AG161" s="35">
        <f t="shared" si="33"/>
        <v>0</v>
      </c>
      <c r="AH161" s="35">
        <f t="shared" si="34"/>
        <v>0</v>
      </c>
      <c r="AI161" s="35"/>
      <c r="AJ161" s="81">
        <f t="shared" si="35"/>
        <v>0</v>
      </c>
      <c r="AK161" s="88"/>
    </row>
    <row r="162" spans="1:37" s="36" customFormat="1" ht="13.5" customHeight="1" x14ac:dyDescent="0.2">
      <c r="A162" s="27"/>
      <c r="B162" s="1">
        <v>148</v>
      </c>
      <c r="C162" s="34"/>
      <c r="D162" s="1" t="s">
        <v>10</v>
      </c>
      <c r="E162" s="2" t="s">
        <v>216</v>
      </c>
      <c r="F162" s="3">
        <v>0</v>
      </c>
      <c r="G162" s="3">
        <v>0</v>
      </c>
      <c r="H162" s="3">
        <v>0</v>
      </c>
      <c r="I162" s="3">
        <v>0</v>
      </c>
      <c r="J162" s="3">
        <v>0</v>
      </c>
      <c r="K162" s="3">
        <v>0</v>
      </c>
      <c r="L162" s="3">
        <v>0</v>
      </c>
      <c r="M162" s="3">
        <v>0</v>
      </c>
      <c r="N162" s="3">
        <v>676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>
        <v>0</v>
      </c>
      <c r="W162" s="3">
        <v>676</v>
      </c>
      <c r="X162" s="35">
        <f t="shared" si="24"/>
        <v>0</v>
      </c>
      <c r="Y162" s="35">
        <f t="shared" si="25"/>
        <v>0</v>
      </c>
      <c r="Z162" s="35">
        <f t="shared" si="26"/>
        <v>0</v>
      </c>
      <c r="AA162" s="35">
        <f t="shared" si="27"/>
        <v>0</v>
      </c>
      <c r="AB162" s="35">
        <f t="shared" si="28"/>
        <v>0</v>
      </c>
      <c r="AC162" s="35">
        <f t="shared" si="29"/>
        <v>0</v>
      </c>
      <c r="AD162" s="35">
        <f t="shared" si="30"/>
        <v>0</v>
      </c>
      <c r="AE162" s="35">
        <f t="shared" si="31"/>
        <v>0</v>
      </c>
      <c r="AF162" s="35">
        <f t="shared" si="32"/>
        <v>0</v>
      </c>
      <c r="AG162" s="35">
        <f t="shared" si="33"/>
        <v>0</v>
      </c>
      <c r="AH162" s="35">
        <f t="shared" si="34"/>
        <v>0</v>
      </c>
      <c r="AI162" s="35"/>
      <c r="AJ162" s="81">
        <f t="shared" si="35"/>
        <v>0</v>
      </c>
      <c r="AK162" s="88"/>
    </row>
    <row r="163" spans="1:37" s="36" customFormat="1" ht="13.5" customHeight="1" x14ac:dyDescent="0.2">
      <c r="A163" s="27"/>
      <c r="B163" s="1">
        <v>149</v>
      </c>
      <c r="C163" s="34"/>
      <c r="D163" s="1" t="s">
        <v>10</v>
      </c>
      <c r="E163" s="2" t="s">
        <v>217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25704.080000000002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25704.080000000002</v>
      </c>
      <c r="X163" s="35">
        <f t="shared" si="24"/>
        <v>0</v>
      </c>
      <c r="Y163" s="35">
        <f t="shared" si="25"/>
        <v>0</v>
      </c>
      <c r="Z163" s="35">
        <f t="shared" si="26"/>
        <v>0</v>
      </c>
      <c r="AA163" s="35">
        <f t="shared" si="27"/>
        <v>0</v>
      </c>
      <c r="AB163" s="35">
        <f t="shared" si="28"/>
        <v>0</v>
      </c>
      <c r="AC163" s="35">
        <f t="shared" si="29"/>
        <v>0</v>
      </c>
      <c r="AD163" s="35">
        <f t="shared" si="30"/>
        <v>0</v>
      </c>
      <c r="AE163" s="35">
        <f t="shared" si="31"/>
        <v>0</v>
      </c>
      <c r="AF163" s="35">
        <f t="shared" si="32"/>
        <v>0</v>
      </c>
      <c r="AG163" s="35">
        <f t="shared" si="33"/>
        <v>0</v>
      </c>
      <c r="AH163" s="35">
        <f t="shared" si="34"/>
        <v>0</v>
      </c>
      <c r="AI163" s="35"/>
      <c r="AJ163" s="81">
        <f t="shared" si="35"/>
        <v>0</v>
      </c>
      <c r="AK163" s="88"/>
    </row>
    <row r="164" spans="1:37" s="36" customFormat="1" ht="13.5" customHeight="1" x14ac:dyDescent="0.2">
      <c r="A164" s="27"/>
      <c r="B164" s="1">
        <v>150</v>
      </c>
      <c r="C164" s="34"/>
      <c r="D164" s="1" t="s">
        <v>10</v>
      </c>
      <c r="E164" s="2" t="s">
        <v>218</v>
      </c>
      <c r="F164" s="3">
        <v>0</v>
      </c>
      <c r="G164" s="3">
        <v>0</v>
      </c>
      <c r="H164" s="3">
        <v>0</v>
      </c>
      <c r="I164" s="3">
        <v>0</v>
      </c>
      <c r="J164" s="3">
        <v>0</v>
      </c>
      <c r="K164" s="3">
        <v>0</v>
      </c>
      <c r="L164" s="3">
        <v>0</v>
      </c>
      <c r="M164" s="3">
        <v>0</v>
      </c>
      <c r="N164" s="3">
        <v>9601.4500000000007</v>
      </c>
      <c r="O164" s="3">
        <v>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9601.4500000000007</v>
      </c>
      <c r="X164" s="35">
        <f t="shared" si="24"/>
        <v>0</v>
      </c>
      <c r="Y164" s="35">
        <f t="shared" si="25"/>
        <v>0</v>
      </c>
      <c r="Z164" s="35">
        <f t="shared" si="26"/>
        <v>0</v>
      </c>
      <c r="AA164" s="35">
        <f t="shared" si="27"/>
        <v>0</v>
      </c>
      <c r="AB164" s="35">
        <f t="shared" si="28"/>
        <v>0</v>
      </c>
      <c r="AC164" s="35">
        <f t="shared" si="29"/>
        <v>0</v>
      </c>
      <c r="AD164" s="35">
        <f t="shared" si="30"/>
        <v>0</v>
      </c>
      <c r="AE164" s="35">
        <f t="shared" si="31"/>
        <v>0</v>
      </c>
      <c r="AF164" s="35">
        <f t="shared" si="32"/>
        <v>0</v>
      </c>
      <c r="AG164" s="35">
        <f t="shared" si="33"/>
        <v>0</v>
      </c>
      <c r="AH164" s="35">
        <f t="shared" si="34"/>
        <v>0</v>
      </c>
      <c r="AI164" s="35"/>
      <c r="AJ164" s="81">
        <f t="shared" si="35"/>
        <v>0</v>
      </c>
      <c r="AK164" s="88"/>
    </row>
    <row r="165" spans="1:37" s="36" customFormat="1" ht="13.5" customHeight="1" x14ac:dyDescent="0.2">
      <c r="A165" s="27"/>
      <c r="B165" s="1">
        <v>151</v>
      </c>
      <c r="C165" s="34"/>
      <c r="D165" s="1" t="s">
        <v>10</v>
      </c>
      <c r="E165" s="2" t="s">
        <v>219</v>
      </c>
      <c r="F165" s="3">
        <v>0</v>
      </c>
      <c r="G165" s="3">
        <v>0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6380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6380</v>
      </c>
      <c r="X165" s="35">
        <f t="shared" si="24"/>
        <v>0</v>
      </c>
      <c r="Y165" s="35">
        <f t="shared" si="25"/>
        <v>0</v>
      </c>
      <c r="Z165" s="35">
        <f t="shared" si="26"/>
        <v>0</v>
      </c>
      <c r="AA165" s="35">
        <f t="shared" si="27"/>
        <v>0</v>
      </c>
      <c r="AB165" s="35">
        <f t="shared" si="28"/>
        <v>0</v>
      </c>
      <c r="AC165" s="35">
        <f t="shared" si="29"/>
        <v>0</v>
      </c>
      <c r="AD165" s="35">
        <f t="shared" si="30"/>
        <v>0</v>
      </c>
      <c r="AE165" s="35">
        <f t="shared" si="31"/>
        <v>0</v>
      </c>
      <c r="AF165" s="35">
        <f t="shared" si="32"/>
        <v>0</v>
      </c>
      <c r="AG165" s="35">
        <f t="shared" si="33"/>
        <v>0</v>
      </c>
      <c r="AH165" s="35">
        <f t="shared" si="34"/>
        <v>0</v>
      </c>
      <c r="AI165" s="35"/>
      <c r="AJ165" s="81">
        <f t="shared" si="35"/>
        <v>0</v>
      </c>
      <c r="AK165" s="88"/>
    </row>
    <row r="166" spans="1:37" s="36" customFormat="1" ht="13.5" customHeight="1" x14ac:dyDescent="0.2">
      <c r="A166" s="27"/>
      <c r="B166" s="1">
        <v>152</v>
      </c>
      <c r="C166" s="34"/>
      <c r="D166" s="1" t="s">
        <v>10</v>
      </c>
      <c r="E166" s="2" t="s">
        <v>220</v>
      </c>
      <c r="F166" s="3">
        <v>0</v>
      </c>
      <c r="G166" s="3">
        <v>0</v>
      </c>
      <c r="H166" s="3">
        <v>0</v>
      </c>
      <c r="I166" s="3">
        <v>9732.4</v>
      </c>
      <c r="J166" s="3">
        <v>0</v>
      </c>
      <c r="K166" s="3">
        <v>0</v>
      </c>
      <c r="L166" s="3">
        <v>0</v>
      </c>
      <c r="M166" s="3">
        <v>0</v>
      </c>
      <c r="N166" s="3">
        <v>5017.09</v>
      </c>
      <c r="O166" s="3">
        <v>0</v>
      </c>
      <c r="P166" s="3">
        <v>0</v>
      </c>
      <c r="Q166" s="3">
        <v>0</v>
      </c>
      <c r="R166" s="3">
        <v>9732.4</v>
      </c>
      <c r="S166" s="3">
        <v>0</v>
      </c>
      <c r="T166" s="3">
        <v>0</v>
      </c>
      <c r="U166" s="3">
        <v>0</v>
      </c>
      <c r="V166" s="3">
        <v>0</v>
      </c>
      <c r="W166" s="3">
        <f>14749.49-R166</f>
        <v>5017.09</v>
      </c>
      <c r="X166" s="35">
        <f t="shared" si="24"/>
        <v>0</v>
      </c>
      <c r="Y166" s="35">
        <f t="shared" si="25"/>
        <v>0</v>
      </c>
      <c r="Z166" s="35">
        <f t="shared" si="26"/>
        <v>0</v>
      </c>
      <c r="AA166" s="35">
        <f t="shared" si="27"/>
        <v>0</v>
      </c>
      <c r="AB166" s="35">
        <f t="shared" si="28"/>
        <v>0</v>
      </c>
      <c r="AC166" s="35">
        <f t="shared" si="29"/>
        <v>0</v>
      </c>
      <c r="AD166" s="35">
        <f t="shared" si="30"/>
        <v>0</v>
      </c>
      <c r="AE166" s="35">
        <f t="shared" si="31"/>
        <v>0</v>
      </c>
      <c r="AF166" s="35">
        <f t="shared" si="32"/>
        <v>0</v>
      </c>
      <c r="AG166" s="35">
        <f t="shared" si="33"/>
        <v>0</v>
      </c>
      <c r="AH166" s="35">
        <f t="shared" si="34"/>
        <v>0</v>
      </c>
      <c r="AI166" s="35"/>
      <c r="AJ166" s="81">
        <f t="shared" si="35"/>
        <v>0</v>
      </c>
      <c r="AK166" s="88"/>
    </row>
    <row r="167" spans="1:37" s="36" customFormat="1" ht="13.5" customHeight="1" x14ac:dyDescent="0.2">
      <c r="A167" s="27"/>
      <c r="B167" s="1">
        <v>153</v>
      </c>
      <c r="C167" s="34"/>
      <c r="D167" s="1" t="s">
        <v>10</v>
      </c>
      <c r="E167" s="2" t="s">
        <v>221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11136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7424</v>
      </c>
      <c r="X167" s="35">
        <f t="shared" si="24"/>
        <v>0</v>
      </c>
      <c r="Y167" s="35">
        <f t="shared" si="25"/>
        <v>0</v>
      </c>
      <c r="Z167" s="35">
        <f t="shared" si="26"/>
        <v>0</v>
      </c>
      <c r="AA167" s="35">
        <f t="shared" si="27"/>
        <v>0</v>
      </c>
      <c r="AB167" s="35">
        <f t="shared" si="28"/>
        <v>0</v>
      </c>
      <c r="AC167" s="35">
        <f t="shared" si="29"/>
        <v>0</v>
      </c>
      <c r="AD167" s="35">
        <f t="shared" si="30"/>
        <v>0</v>
      </c>
      <c r="AE167" s="35">
        <f t="shared" si="31"/>
        <v>0</v>
      </c>
      <c r="AF167" s="35">
        <f t="shared" si="32"/>
        <v>0</v>
      </c>
      <c r="AG167" s="35">
        <f t="shared" si="33"/>
        <v>3712</v>
      </c>
      <c r="AH167" s="35">
        <f t="shared" si="34"/>
        <v>3712</v>
      </c>
      <c r="AI167" s="35"/>
      <c r="AJ167" s="81">
        <f t="shared" si="35"/>
        <v>3712</v>
      </c>
      <c r="AK167" s="88"/>
    </row>
    <row r="168" spans="1:37" s="36" customFormat="1" ht="13.5" customHeight="1" x14ac:dyDescent="0.2">
      <c r="A168" s="27"/>
      <c r="B168" s="1">
        <v>154</v>
      </c>
      <c r="C168" s="34"/>
      <c r="D168" s="1" t="s">
        <v>10</v>
      </c>
      <c r="E168" s="2" t="s">
        <v>222</v>
      </c>
      <c r="F168" s="3">
        <v>0</v>
      </c>
      <c r="G168" s="3">
        <v>0</v>
      </c>
      <c r="H168" s="3">
        <v>0</v>
      </c>
      <c r="I168" s="3">
        <v>0</v>
      </c>
      <c r="J168" s="3">
        <v>0</v>
      </c>
      <c r="K168" s="3">
        <v>0</v>
      </c>
      <c r="L168" s="3">
        <v>0</v>
      </c>
      <c r="M168" s="3">
        <v>0</v>
      </c>
      <c r="N168" s="3">
        <v>75921.789999999994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75921.789999999994</v>
      </c>
      <c r="X168" s="35">
        <f t="shared" si="24"/>
        <v>0</v>
      </c>
      <c r="Y168" s="35">
        <f t="shared" si="25"/>
        <v>0</v>
      </c>
      <c r="Z168" s="35">
        <f t="shared" si="26"/>
        <v>0</v>
      </c>
      <c r="AA168" s="35">
        <f t="shared" si="27"/>
        <v>0</v>
      </c>
      <c r="AB168" s="35">
        <f t="shared" si="28"/>
        <v>0</v>
      </c>
      <c r="AC168" s="35">
        <f t="shared" si="29"/>
        <v>0</v>
      </c>
      <c r="AD168" s="35">
        <f t="shared" si="30"/>
        <v>0</v>
      </c>
      <c r="AE168" s="35">
        <f t="shared" si="31"/>
        <v>0</v>
      </c>
      <c r="AF168" s="35">
        <f t="shared" si="32"/>
        <v>0</v>
      </c>
      <c r="AG168" s="35">
        <f t="shared" si="33"/>
        <v>0</v>
      </c>
      <c r="AH168" s="35">
        <f t="shared" si="34"/>
        <v>0</v>
      </c>
      <c r="AI168" s="35"/>
      <c r="AJ168" s="81">
        <f t="shared" si="35"/>
        <v>0</v>
      </c>
      <c r="AK168" s="88"/>
    </row>
    <row r="169" spans="1:37" s="36" customFormat="1" ht="13.5" customHeight="1" x14ac:dyDescent="0.2">
      <c r="A169" s="27"/>
      <c r="B169" s="1">
        <v>155</v>
      </c>
      <c r="C169" s="34"/>
      <c r="D169" s="1" t="s">
        <v>10</v>
      </c>
      <c r="E169" s="2" t="s">
        <v>223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3">
        <v>0</v>
      </c>
      <c r="L169" s="3">
        <v>0</v>
      </c>
      <c r="M169" s="3">
        <v>0</v>
      </c>
      <c r="N169" s="3">
        <v>1492823.64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1492823.64</v>
      </c>
      <c r="X169" s="35">
        <f t="shared" si="24"/>
        <v>0</v>
      </c>
      <c r="Y169" s="35">
        <f t="shared" si="25"/>
        <v>0</v>
      </c>
      <c r="Z169" s="35">
        <f t="shared" si="26"/>
        <v>0</v>
      </c>
      <c r="AA169" s="35">
        <f t="shared" si="27"/>
        <v>0</v>
      </c>
      <c r="AB169" s="35">
        <f t="shared" si="28"/>
        <v>0</v>
      </c>
      <c r="AC169" s="35">
        <f t="shared" si="29"/>
        <v>0</v>
      </c>
      <c r="AD169" s="35">
        <f t="shared" si="30"/>
        <v>0</v>
      </c>
      <c r="AE169" s="35">
        <f t="shared" si="31"/>
        <v>0</v>
      </c>
      <c r="AF169" s="35">
        <f t="shared" si="32"/>
        <v>0</v>
      </c>
      <c r="AG169" s="35">
        <f t="shared" si="33"/>
        <v>0</v>
      </c>
      <c r="AH169" s="35">
        <f t="shared" si="34"/>
        <v>0</v>
      </c>
      <c r="AI169" s="35"/>
      <c r="AJ169" s="81">
        <f t="shared" si="35"/>
        <v>0</v>
      </c>
      <c r="AK169" s="88"/>
    </row>
    <row r="170" spans="1:37" s="36" customFormat="1" ht="13.5" customHeight="1" x14ac:dyDescent="0.2">
      <c r="A170" s="27"/>
      <c r="B170" s="1">
        <v>156</v>
      </c>
      <c r="C170" s="34"/>
      <c r="D170" s="1" t="s">
        <v>10</v>
      </c>
      <c r="E170" s="2" t="s">
        <v>224</v>
      </c>
      <c r="F170" s="3">
        <v>0</v>
      </c>
      <c r="G170" s="3">
        <v>0</v>
      </c>
      <c r="H170" s="3">
        <v>0</v>
      </c>
      <c r="I170" s="3">
        <v>0</v>
      </c>
      <c r="J170" s="3">
        <v>0</v>
      </c>
      <c r="K170" s="3">
        <v>0</v>
      </c>
      <c r="L170" s="3">
        <v>0</v>
      </c>
      <c r="M170" s="3">
        <v>0</v>
      </c>
      <c r="N170" s="3">
        <v>0</v>
      </c>
      <c r="O170" s="3">
        <v>0</v>
      </c>
      <c r="P170" s="3">
        <v>0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>
        <v>0</v>
      </c>
      <c r="W170" s="3">
        <v>0</v>
      </c>
      <c r="X170" s="35">
        <f t="shared" si="24"/>
        <v>0</v>
      </c>
      <c r="Y170" s="35">
        <f t="shared" si="25"/>
        <v>0</v>
      </c>
      <c r="Z170" s="35">
        <f t="shared" si="26"/>
        <v>0</v>
      </c>
      <c r="AA170" s="35">
        <f t="shared" si="27"/>
        <v>0</v>
      </c>
      <c r="AB170" s="35">
        <f t="shared" si="28"/>
        <v>0</v>
      </c>
      <c r="AC170" s="35">
        <f t="shared" si="29"/>
        <v>0</v>
      </c>
      <c r="AD170" s="35">
        <f t="shared" si="30"/>
        <v>0</v>
      </c>
      <c r="AE170" s="35">
        <f t="shared" si="31"/>
        <v>0</v>
      </c>
      <c r="AF170" s="35">
        <f t="shared" si="32"/>
        <v>0</v>
      </c>
      <c r="AG170" s="35">
        <f t="shared" si="33"/>
        <v>0</v>
      </c>
      <c r="AH170" s="35">
        <f t="shared" si="34"/>
        <v>0</v>
      </c>
      <c r="AI170" s="35"/>
      <c r="AJ170" s="81">
        <f t="shared" si="35"/>
        <v>0</v>
      </c>
      <c r="AK170" s="88"/>
    </row>
    <row r="171" spans="1:37" s="36" customFormat="1" ht="13.5" customHeight="1" x14ac:dyDescent="0.2">
      <c r="A171" s="27"/>
      <c r="B171" s="1">
        <v>157</v>
      </c>
      <c r="C171" s="34"/>
      <c r="D171" s="1" t="s">
        <v>10</v>
      </c>
      <c r="E171" s="2" t="s">
        <v>225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41555.550000000003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41555.550000000003</v>
      </c>
      <c r="X171" s="35">
        <f t="shared" si="24"/>
        <v>0</v>
      </c>
      <c r="Y171" s="35">
        <f t="shared" si="25"/>
        <v>0</v>
      </c>
      <c r="Z171" s="35">
        <f t="shared" si="26"/>
        <v>0</v>
      </c>
      <c r="AA171" s="35">
        <f t="shared" si="27"/>
        <v>0</v>
      </c>
      <c r="AB171" s="35">
        <f t="shared" si="28"/>
        <v>0</v>
      </c>
      <c r="AC171" s="35">
        <f t="shared" si="29"/>
        <v>0</v>
      </c>
      <c r="AD171" s="35">
        <f t="shared" si="30"/>
        <v>0</v>
      </c>
      <c r="AE171" s="35">
        <f t="shared" si="31"/>
        <v>0</v>
      </c>
      <c r="AF171" s="35">
        <f t="shared" si="32"/>
        <v>0</v>
      </c>
      <c r="AG171" s="35">
        <f t="shared" si="33"/>
        <v>0</v>
      </c>
      <c r="AH171" s="35">
        <f t="shared" si="34"/>
        <v>0</v>
      </c>
      <c r="AI171" s="35"/>
      <c r="AJ171" s="81">
        <f t="shared" si="35"/>
        <v>0</v>
      </c>
      <c r="AK171" s="88"/>
    </row>
    <row r="172" spans="1:37" s="36" customFormat="1" ht="13.5" customHeight="1" x14ac:dyDescent="0.2">
      <c r="A172" s="27"/>
      <c r="B172" s="1">
        <v>158</v>
      </c>
      <c r="C172" s="34"/>
      <c r="D172" s="1" t="s">
        <v>10</v>
      </c>
      <c r="E172" s="2" t="s">
        <v>226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3">
        <v>0</v>
      </c>
      <c r="L172" s="3">
        <v>0</v>
      </c>
      <c r="M172" s="3">
        <v>0</v>
      </c>
      <c r="N172" s="3">
        <v>24896.1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24896.1</v>
      </c>
      <c r="X172" s="35">
        <f t="shared" si="24"/>
        <v>0</v>
      </c>
      <c r="Y172" s="35">
        <f t="shared" si="25"/>
        <v>0</v>
      </c>
      <c r="Z172" s="35">
        <f t="shared" si="26"/>
        <v>0</v>
      </c>
      <c r="AA172" s="35">
        <f t="shared" si="27"/>
        <v>0</v>
      </c>
      <c r="AB172" s="35">
        <f t="shared" si="28"/>
        <v>0</v>
      </c>
      <c r="AC172" s="35">
        <f t="shared" si="29"/>
        <v>0</v>
      </c>
      <c r="AD172" s="35">
        <f t="shared" si="30"/>
        <v>0</v>
      </c>
      <c r="AE172" s="35">
        <f t="shared" si="31"/>
        <v>0</v>
      </c>
      <c r="AF172" s="35">
        <f t="shared" si="32"/>
        <v>0</v>
      </c>
      <c r="AG172" s="35">
        <f t="shared" si="33"/>
        <v>0</v>
      </c>
      <c r="AH172" s="35">
        <f t="shared" si="34"/>
        <v>0</v>
      </c>
      <c r="AI172" s="35"/>
      <c r="AJ172" s="81">
        <f t="shared" si="35"/>
        <v>0</v>
      </c>
      <c r="AK172" s="88"/>
    </row>
    <row r="173" spans="1:37" s="36" customFormat="1" ht="13.5" customHeight="1" x14ac:dyDescent="0.2">
      <c r="A173" s="27"/>
      <c r="B173" s="1">
        <v>159</v>
      </c>
      <c r="C173" s="34"/>
      <c r="D173" s="1" t="s">
        <v>10</v>
      </c>
      <c r="E173" s="2" t="s">
        <v>227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3">
        <v>0</v>
      </c>
      <c r="L173" s="3">
        <v>0</v>
      </c>
      <c r="M173" s="3">
        <v>0</v>
      </c>
      <c r="N173" s="3">
        <v>569355.61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569355.61</v>
      </c>
      <c r="X173" s="35">
        <f t="shared" si="24"/>
        <v>0</v>
      </c>
      <c r="Y173" s="35">
        <f t="shared" si="25"/>
        <v>0</v>
      </c>
      <c r="Z173" s="35">
        <f t="shared" si="26"/>
        <v>0</v>
      </c>
      <c r="AA173" s="35">
        <f t="shared" si="27"/>
        <v>0</v>
      </c>
      <c r="AB173" s="35">
        <f t="shared" si="28"/>
        <v>0</v>
      </c>
      <c r="AC173" s="35">
        <f t="shared" si="29"/>
        <v>0</v>
      </c>
      <c r="AD173" s="35">
        <f t="shared" si="30"/>
        <v>0</v>
      </c>
      <c r="AE173" s="35">
        <f t="shared" si="31"/>
        <v>0</v>
      </c>
      <c r="AF173" s="35">
        <f t="shared" si="32"/>
        <v>0</v>
      </c>
      <c r="AG173" s="35">
        <f t="shared" si="33"/>
        <v>0</v>
      </c>
      <c r="AH173" s="35">
        <f t="shared" si="34"/>
        <v>0</v>
      </c>
      <c r="AI173" s="35"/>
      <c r="AJ173" s="81">
        <f t="shared" si="35"/>
        <v>0</v>
      </c>
      <c r="AK173" s="88"/>
    </row>
    <row r="174" spans="1:37" s="36" customFormat="1" ht="13.5" customHeight="1" x14ac:dyDescent="0.2">
      <c r="A174" s="27"/>
      <c r="B174" s="1">
        <v>160</v>
      </c>
      <c r="C174" s="34"/>
      <c r="D174" s="1" t="s">
        <v>10</v>
      </c>
      <c r="E174" s="2" t="s">
        <v>228</v>
      </c>
      <c r="F174" s="3">
        <v>0</v>
      </c>
      <c r="G174" s="3">
        <v>0</v>
      </c>
      <c r="H174" s="3">
        <v>0</v>
      </c>
      <c r="I174" s="3">
        <v>34318.800000000003</v>
      </c>
      <c r="J174" s="3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  <c r="Q174" s="3">
        <v>0</v>
      </c>
      <c r="R174" s="3">
        <v>34318.800000000003</v>
      </c>
      <c r="S174" s="3">
        <v>0</v>
      </c>
      <c r="T174" s="3">
        <v>0</v>
      </c>
      <c r="U174" s="3">
        <v>0</v>
      </c>
      <c r="V174" s="3">
        <v>0</v>
      </c>
      <c r="W174" s="3">
        <f>34318.8-R174</f>
        <v>0</v>
      </c>
      <c r="X174" s="35">
        <f t="shared" si="24"/>
        <v>0</v>
      </c>
      <c r="Y174" s="35">
        <f t="shared" si="25"/>
        <v>0</v>
      </c>
      <c r="Z174" s="35">
        <f t="shared" si="26"/>
        <v>0</v>
      </c>
      <c r="AA174" s="35">
        <f t="shared" si="27"/>
        <v>0</v>
      </c>
      <c r="AB174" s="35">
        <f t="shared" si="28"/>
        <v>0</v>
      </c>
      <c r="AC174" s="35">
        <f t="shared" si="29"/>
        <v>0</v>
      </c>
      <c r="AD174" s="35">
        <f t="shared" si="30"/>
        <v>0</v>
      </c>
      <c r="AE174" s="35">
        <f t="shared" si="31"/>
        <v>0</v>
      </c>
      <c r="AF174" s="35">
        <f t="shared" si="32"/>
        <v>0</v>
      </c>
      <c r="AG174" s="35">
        <f t="shared" si="33"/>
        <v>0</v>
      </c>
      <c r="AH174" s="35">
        <f t="shared" si="34"/>
        <v>0</v>
      </c>
      <c r="AI174" s="35"/>
      <c r="AJ174" s="81">
        <f t="shared" si="35"/>
        <v>0</v>
      </c>
      <c r="AK174" s="88"/>
    </row>
    <row r="175" spans="1:37" s="36" customFormat="1" ht="13.5" customHeight="1" x14ac:dyDescent="0.2">
      <c r="A175" s="27"/>
      <c r="B175" s="1">
        <v>161</v>
      </c>
      <c r="C175" s="34"/>
      <c r="D175" s="1" t="s">
        <v>10</v>
      </c>
      <c r="E175" s="93" t="s">
        <v>229</v>
      </c>
      <c r="F175" s="94">
        <v>0</v>
      </c>
      <c r="G175" s="94">
        <v>0</v>
      </c>
      <c r="H175" s="94">
        <v>233852.76</v>
      </c>
      <c r="I175" s="94">
        <v>0</v>
      </c>
      <c r="J175" s="94">
        <v>0</v>
      </c>
      <c r="K175" s="94">
        <v>0</v>
      </c>
      <c r="L175" s="94">
        <v>0</v>
      </c>
      <c r="M175" s="94">
        <v>0</v>
      </c>
      <c r="N175" s="94">
        <v>0</v>
      </c>
      <c r="O175" s="94">
        <v>0</v>
      </c>
      <c r="P175" s="94">
        <v>0</v>
      </c>
      <c r="Q175" s="94">
        <v>0</v>
      </c>
      <c r="R175" s="94">
        <v>0</v>
      </c>
      <c r="S175" s="94">
        <v>0</v>
      </c>
      <c r="T175" s="94">
        <v>0</v>
      </c>
      <c r="U175" s="94">
        <v>0</v>
      </c>
      <c r="V175" s="94">
        <v>0</v>
      </c>
      <c r="W175" s="94">
        <v>0</v>
      </c>
      <c r="X175" s="95">
        <f t="shared" si="24"/>
        <v>0</v>
      </c>
      <c r="Y175" s="95">
        <f t="shared" si="25"/>
        <v>0</v>
      </c>
      <c r="Z175" s="95">
        <f t="shared" si="26"/>
        <v>233852.76</v>
      </c>
      <c r="AA175" s="95">
        <f t="shared" si="27"/>
        <v>0</v>
      </c>
      <c r="AB175" s="95">
        <f t="shared" si="28"/>
        <v>0</v>
      </c>
      <c r="AC175" s="95">
        <f t="shared" si="29"/>
        <v>0</v>
      </c>
      <c r="AD175" s="95">
        <f t="shared" si="30"/>
        <v>0</v>
      </c>
      <c r="AE175" s="95">
        <f t="shared" si="31"/>
        <v>0</v>
      </c>
      <c r="AF175" s="95">
        <f t="shared" si="32"/>
        <v>0</v>
      </c>
      <c r="AG175" s="95">
        <f t="shared" si="33"/>
        <v>0</v>
      </c>
      <c r="AH175" s="95">
        <f t="shared" si="34"/>
        <v>233852.76</v>
      </c>
      <c r="AI175" s="95">
        <v>0</v>
      </c>
      <c r="AJ175" s="96">
        <f t="shared" si="35"/>
        <v>233852.76</v>
      </c>
      <c r="AK175" s="97" t="s">
        <v>848</v>
      </c>
    </row>
    <row r="176" spans="1:37" s="36" customFormat="1" ht="13.5" customHeight="1" x14ac:dyDescent="0.2">
      <c r="A176" s="27"/>
      <c r="B176" s="1">
        <v>162</v>
      </c>
      <c r="C176" s="34"/>
      <c r="D176" s="1" t="s">
        <v>10</v>
      </c>
      <c r="E176" s="2" t="s">
        <v>230</v>
      </c>
      <c r="F176" s="3">
        <v>0</v>
      </c>
      <c r="G176" s="3">
        <v>0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0</v>
      </c>
      <c r="N176" s="3">
        <v>462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>
        <v>0</v>
      </c>
      <c r="W176" s="3">
        <v>462</v>
      </c>
      <c r="X176" s="35">
        <f t="shared" si="24"/>
        <v>0</v>
      </c>
      <c r="Y176" s="35">
        <f t="shared" si="25"/>
        <v>0</v>
      </c>
      <c r="Z176" s="35">
        <f t="shared" si="26"/>
        <v>0</v>
      </c>
      <c r="AA176" s="35">
        <f t="shared" si="27"/>
        <v>0</v>
      </c>
      <c r="AB176" s="35">
        <f t="shared" si="28"/>
        <v>0</v>
      </c>
      <c r="AC176" s="35">
        <f t="shared" si="29"/>
        <v>0</v>
      </c>
      <c r="AD176" s="35">
        <f t="shared" si="30"/>
        <v>0</v>
      </c>
      <c r="AE176" s="35">
        <f t="shared" si="31"/>
        <v>0</v>
      </c>
      <c r="AF176" s="35">
        <f t="shared" si="32"/>
        <v>0</v>
      </c>
      <c r="AG176" s="35">
        <f t="shared" si="33"/>
        <v>0</v>
      </c>
      <c r="AH176" s="35">
        <f t="shared" si="34"/>
        <v>0</v>
      </c>
      <c r="AI176" s="35"/>
      <c r="AJ176" s="81">
        <f t="shared" si="35"/>
        <v>0</v>
      </c>
      <c r="AK176" s="88"/>
    </row>
    <row r="177" spans="1:37" s="36" customFormat="1" ht="13.5" customHeight="1" x14ac:dyDescent="0.2">
      <c r="A177" s="27"/>
      <c r="B177" s="1">
        <v>163</v>
      </c>
      <c r="C177" s="34"/>
      <c r="D177" s="1" t="s">
        <v>10</v>
      </c>
      <c r="E177" s="2" t="s">
        <v>231</v>
      </c>
      <c r="F177" s="3">
        <v>0</v>
      </c>
      <c r="G177" s="3">
        <v>0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0</v>
      </c>
      <c r="N177" s="3">
        <v>12000.06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3">
        <v>12000.06</v>
      </c>
      <c r="X177" s="35">
        <f t="shared" si="24"/>
        <v>0</v>
      </c>
      <c r="Y177" s="35">
        <f t="shared" si="25"/>
        <v>0</v>
      </c>
      <c r="Z177" s="35">
        <f t="shared" si="26"/>
        <v>0</v>
      </c>
      <c r="AA177" s="35">
        <f t="shared" si="27"/>
        <v>0</v>
      </c>
      <c r="AB177" s="35">
        <f t="shared" si="28"/>
        <v>0</v>
      </c>
      <c r="AC177" s="35">
        <f t="shared" si="29"/>
        <v>0</v>
      </c>
      <c r="AD177" s="35">
        <f t="shared" si="30"/>
        <v>0</v>
      </c>
      <c r="AE177" s="35">
        <f t="shared" si="31"/>
        <v>0</v>
      </c>
      <c r="AF177" s="35">
        <f t="shared" si="32"/>
        <v>0</v>
      </c>
      <c r="AG177" s="35">
        <f t="shared" si="33"/>
        <v>0</v>
      </c>
      <c r="AH177" s="35">
        <f t="shared" si="34"/>
        <v>0</v>
      </c>
      <c r="AI177" s="35"/>
      <c r="AJ177" s="81">
        <f t="shared" si="35"/>
        <v>0</v>
      </c>
      <c r="AK177" s="88"/>
    </row>
    <row r="178" spans="1:37" s="36" customFormat="1" ht="13.5" customHeight="1" x14ac:dyDescent="0.2">
      <c r="A178" s="27"/>
      <c r="B178" s="1">
        <v>164</v>
      </c>
      <c r="C178" s="34"/>
      <c r="D178" s="1" t="s">
        <v>10</v>
      </c>
      <c r="E178" s="2" t="s">
        <v>232</v>
      </c>
      <c r="F178" s="3">
        <v>0</v>
      </c>
      <c r="G178" s="3">
        <v>0</v>
      </c>
      <c r="H178" s="3">
        <v>0</v>
      </c>
      <c r="I178" s="3">
        <v>31575.72</v>
      </c>
      <c r="J178" s="3">
        <v>0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3">
        <v>0</v>
      </c>
      <c r="R178" s="3">
        <v>31575.72</v>
      </c>
      <c r="S178" s="3">
        <v>0</v>
      </c>
      <c r="T178" s="3">
        <v>0</v>
      </c>
      <c r="U178" s="3">
        <v>0</v>
      </c>
      <c r="V178" s="3">
        <v>0</v>
      </c>
      <c r="W178" s="3">
        <f>31575.72-R178</f>
        <v>0</v>
      </c>
      <c r="X178" s="35">
        <f t="shared" si="24"/>
        <v>0</v>
      </c>
      <c r="Y178" s="35">
        <f t="shared" si="25"/>
        <v>0</v>
      </c>
      <c r="Z178" s="35">
        <f t="shared" si="26"/>
        <v>0</v>
      </c>
      <c r="AA178" s="35">
        <f t="shared" si="27"/>
        <v>0</v>
      </c>
      <c r="AB178" s="35">
        <f t="shared" si="28"/>
        <v>0</v>
      </c>
      <c r="AC178" s="35">
        <f t="shared" si="29"/>
        <v>0</v>
      </c>
      <c r="AD178" s="35">
        <f t="shared" si="30"/>
        <v>0</v>
      </c>
      <c r="AE178" s="35">
        <f t="shared" si="31"/>
        <v>0</v>
      </c>
      <c r="AF178" s="35">
        <f t="shared" si="32"/>
        <v>0</v>
      </c>
      <c r="AG178" s="35">
        <f t="shared" si="33"/>
        <v>0</v>
      </c>
      <c r="AH178" s="35">
        <f t="shared" si="34"/>
        <v>0</v>
      </c>
      <c r="AI178" s="35"/>
      <c r="AJ178" s="81">
        <f t="shared" si="35"/>
        <v>0</v>
      </c>
      <c r="AK178" s="88"/>
    </row>
    <row r="179" spans="1:37" s="36" customFormat="1" ht="13.5" customHeight="1" x14ac:dyDescent="0.2">
      <c r="A179" s="27"/>
      <c r="B179" s="1">
        <v>165</v>
      </c>
      <c r="C179" s="34"/>
      <c r="D179" s="1" t="s">
        <v>10</v>
      </c>
      <c r="E179" s="2" t="s">
        <v>233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5">
        <f t="shared" si="24"/>
        <v>0</v>
      </c>
      <c r="Y179" s="35">
        <f t="shared" si="25"/>
        <v>0</v>
      </c>
      <c r="Z179" s="35">
        <f t="shared" si="26"/>
        <v>0</v>
      </c>
      <c r="AA179" s="35">
        <f t="shared" si="27"/>
        <v>0</v>
      </c>
      <c r="AB179" s="35">
        <f t="shared" si="28"/>
        <v>0</v>
      </c>
      <c r="AC179" s="35">
        <f t="shared" si="29"/>
        <v>0</v>
      </c>
      <c r="AD179" s="35">
        <f t="shared" si="30"/>
        <v>0</v>
      </c>
      <c r="AE179" s="35">
        <f t="shared" si="31"/>
        <v>0</v>
      </c>
      <c r="AF179" s="35">
        <f t="shared" si="32"/>
        <v>0</v>
      </c>
      <c r="AG179" s="35">
        <f t="shared" si="33"/>
        <v>0</v>
      </c>
      <c r="AH179" s="35">
        <f t="shared" si="34"/>
        <v>0</v>
      </c>
      <c r="AI179" s="35"/>
      <c r="AJ179" s="81">
        <f t="shared" si="35"/>
        <v>0</v>
      </c>
      <c r="AK179" s="88"/>
    </row>
    <row r="180" spans="1:37" s="36" customFormat="1" ht="13.5" customHeight="1" x14ac:dyDescent="0.2">
      <c r="A180" s="27"/>
      <c r="B180" s="1">
        <v>166</v>
      </c>
      <c r="C180" s="34"/>
      <c r="D180" s="1" t="s">
        <v>10</v>
      </c>
      <c r="E180" s="2" t="s">
        <v>234</v>
      </c>
      <c r="F180" s="3">
        <v>0</v>
      </c>
      <c r="G180" s="3">
        <v>0</v>
      </c>
      <c r="H180" s="3">
        <v>0</v>
      </c>
      <c r="I180" s="3">
        <v>0</v>
      </c>
      <c r="J180" s="3">
        <v>0</v>
      </c>
      <c r="K180" s="3">
        <v>0</v>
      </c>
      <c r="L180" s="3">
        <v>0</v>
      </c>
      <c r="M180" s="3">
        <v>0</v>
      </c>
      <c r="N180" s="3">
        <v>38078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38078</v>
      </c>
      <c r="X180" s="35">
        <f t="shared" si="24"/>
        <v>0</v>
      </c>
      <c r="Y180" s="35">
        <f t="shared" si="25"/>
        <v>0</v>
      </c>
      <c r="Z180" s="35">
        <f t="shared" si="26"/>
        <v>0</v>
      </c>
      <c r="AA180" s="35">
        <f t="shared" si="27"/>
        <v>0</v>
      </c>
      <c r="AB180" s="35">
        <f t="shared" si="28"/>
        <v>0</v>
      </c>
      <c r="AC180" s="35">
        <f t="shared" si="29"/>
        <v>0</v>
      </c>
      <c r="AD180" s="35">
        <f t="shared" si="30"/>
        <v>0</v>
      </c>
      <c r="AE180" s="35">
        <f t="shared" si="31"/>
        <v>0</v>
      </c>
      <c r="AF180" s="35">
        <f t="shared" si="32"/>
        <v>0</v>
      </c>
      <c r="AG180" s="35">
        <f t="shared" si="33"/>
        <v>0</v>
      </c>
      <c r="AH180" s="35">
        <f t="shared" si="34"/>
        <v>0</v>
      </c>
      <c r="AI180" s="35"/>
      <c r="AJ180" s="81">
        <f t="shared" si="35"/>
        <v>0</v>
      </c>
      <c r="AK180" s="88"/>
    </row>
    <row r="181" spans="1:37" s="36" customFormat="1" ht="13.5" customHeight="1" x14ac:dyDescent="0.2">
      <c r="A181" s="27"/>
      <c r="B181" s="1">
        <v>167</v>
      </c>
      <c r="C181" s="34"/>
      <c r="D181" s="1" t="s">
        <v>10</v>
      </c>
      <c r="E181" s="2" t="s">
        <v>235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3">
        <v>0</v>
      </c>
      <c r="L181" s="3">
        <v>0</v>
      </c>
      <c r="M181" s="3">
        <v>0</v>
      </c>
      <c r="N181" s="3">
        <v>3538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3538</v>
      </c>
      <c r="X181" s="35">
        <f t="shared" si="24"/>
        <v>0</v>
      </c>
      <c r="Y181" s="35">
        <f t="shared" si="25"/>
        <v>0</v>
      </c>
      <c r="Z181" s="35">
        <f t="shared" si="26"/>
        <v>0</v>
      </c>
      <c r="AA181" s="35">
        <f t="shared" si="27"/>
        <v>0</v>
      </c>
      <c r="AB181" s="35">
        <f t="shared" si="28"/>
        <v>0</v>
      </c>
      <c r="AC181" s="35">
        <f t="shared" si="29"/>
        <v>0</v>
      </c>
      <c r="AD181" s="35">
        <f t="shared" si="30"/>
        <v>0</v>
      </c>
      <c r="AE181" s="35">
        <f t="shared" si="31"/>
        <v>0</v>
      </c>
      <c r="AF181" s="35">
        <f t="shared" si="32"/>
        <v>0</v>
      </c>
      <c r="AG181" s="35">
        <f t="shared" si="33"/>
        <v>0</v>
      </c>
      <c r="AH181" s="35">
        <f t="shared" si="34"/>
        <v>0</v>
      </c>
      <c r="AI181" s="35"/>
      <c r="AJ181" s="81">
        <f t="shared" si="35"/>
        <v>0</v>
      </c>
      <c r="AK181" s="88"/>
    </row>
    <row r="182" spans="1:37" s="36" customFormat="1" ht="13.5" customHeight="1" x14ac:dyDescent="0.2">
      <c r="A182" s="27"/>
      <c r="B182" s="1">
        <v>168</v>
      </c>
      <c r="C182" s="34"/>
      <c r="D182" s="1" t="s">
        <v>10</v>
      </c>
      <c r="E182" s="2" t="s">
        <v>236</v>
      </c>
      <c r="F182" s="3">
        <v>0</v>
      </c>
      <c r="G182" s="3">
        <v>0</v>
      </c>
      <c r="H182" s="3">
        <v>0</v>
      </c>
      <c r="I182" s="3">
        <v>0</v>
      </c>
      <c r="J182" s="3">
        <v>0</v>
      </c>
      <c r="K182" s="3">
        <v>0</v>
      </c>
      <c r="L182" s="3">
        <v>0</v>
      </c>
      <c r="M182" s="3">
        <v>0</v>
      </c>
      <c r="N182" s="3">
        <v>11568.81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11568.81</v>
      </c>
      <c r="X182" s="35">
        <f t="shared" si="24"/>
        <v>0</v>
      </c>
      <c r="Y182" s="35">
        <f t="shared" si="25"/>
        <v>0</v>
      </c>
      <c r="Z182" s="35">
        <f t="shared" si="26"/>
        <v>0</v>
      </c>
      <c r="AA182" s="35">
        <f t="shared" si="27"/>
        <v>0</v>
      </c>
      <c r="AB182" s="35">
        <f t="shared" si="28"/>
        <v>0</v>
      </c>
      <c r="AC182" s="35">
        <f t="shared" si="29"/>
        <v>0</v>
      </c>
      <c r="AD182" s="35">
        <f t="shared" si="30"/>
        <v>0</v>
      </c>
      <c r="AE182" s="35">
        <f t="shared" si="31"/>
        <v>0</v>
      </c>
      <c r="AF182" s="35">
        <f t="shared" si="32"/>
        <v>0</v>
      </c>
      <c r="AG182" s="35">
        <f t="shared" si="33"/>
        <v>0</v>
      </c>
      <c r="AH182" s="35">
        <f t="shared" si="34"/>
        <v>0</v>
      </c>
      <c r="AI182" s="35"/>
      <c r="AJ182" s="81">
        <f t="shared" si="35"/>
        <v>0</v>
      </c>
      <c r="AK182" s="88"/>
    </row>
    <row r="183" spans="1:37" s="36" customFormat="1" ht="13.5" customHeight="1" x14ac:dyDescent="0.2">
      <c r="A183" s="27"/>
      <c r="B183" s="1">
        <v>169</v>
      </c>
      <c r="C183" s="34"/>
      <c r="D183" s="1" t="s">
        <v>10</v>
      </c>
      <c r="E183" s="2" t="s">
        <v>237</v>
      </c>
      <c r="F183" s="3">
        <v>0</v>
      </c>
      <c r="G183" s="3">
        <v>0</v>
      </c>
      <c r="H183" s="3">
        <v>0</v>
      </c>
      <c r="I183" s="3">
        <v>45936</v>
      </c>
      <c r="J183" s="3">
        <v>0</v>
      </c>
      <c r="K183" s="3">
        <v>0</v>
      </c>
      <c r="L183" s="3">
        <v>0</v>
      </c>
      <c r="M183" s="3">
        <v>0</v>
      </c>
      <c r="N183" s="3">
        <v>4640</v>
      </c>
      <c r="O183" s="3">
        <v>0</v>
      </c>
      <c r="P183" s="3">
        <v>0</v>
      </c>
      <c r="Q183" s="3">
        <v>0</v>
      </c>
      <c r="R183" s="3">
        <v>45936</v>
      </c>
      <c r="S183" s="3">
        <v>0</v>
      </c>
      <c r="T183" s="3">
        <v>0</v>
      </c>
      <c r="U183" s="3">
        <v>0</v>
      </c>
      <c r="V183" s="3">
        <v>0</v>
      </c>
      <c r="W183" s="3">
        <f>50576-R183</f>
        <v>4640</v>
      </c>
      <c r="X183" s="35">
        <f t="shared" si="24"/>
        <v>0</v>
      </c>
      <c r="Y183" s="35">
        <f t="shared" si="25"/>
        <v>0</v>
      </c>
      <c r="Z183" s="35">
        <f t="shared" si="26"/>
        <v>0</v>
      </c>
      <c r="AA183" s="35">
        <f t="shared" si="27"/>
        <v>0</v>
      </c>
      <c r="AB183" s="35">
        <f t="shared" si="28"/>
        <v>0</v>
      </c>
      <c r="AC183" s="35">
        <f t="shared" si="29"/>
        <v>0</v>
      </c>
      <c r="AD183" s="35">
        <f t="shared" si="30"/>
        <v>0</v>
      </c>
      <c r="AE183" s="35">
        <f t="shared" si="31"/>
        <v>0</v>
      </c>
      <c r="AF183" s="35">
        <f t="shared" si="32"/>
        <v>0</v>
      </c>
      <c r="AG183" s="35">
        <f t="shared" si="33"/>
        <v>0</v>
      </c>
      <c r="AH183" s="35">
        <f t="shared" si="34"/>
        <v>0</v>
      </c>
      <c r="AI183" s="35"/>
      <c r="AJ183" s="81">
        <f t="shared" si="35"/>
        <v>0</v>
      </c>
      <c r="AK183" s="88"/>
    </row>
    <row r="184" spans="1:37" s="36" customFormat="1" ht="13.5" customHeight="1" x14ac:dyDescent="0.2">
      <c r="A184" s="27"/>
      <c r="B184" s="1">
        <v>170</v>
      </c>
      <c r="C184" s="34"/>
      <c r="D184" s="1" t="s">
        <v>10</v>
      </c>
      <c r="E184" s="2" t="s">
        <v>238</v>
      </c>
      <c r="F184" s="3">
        <v>0</v>
      </c>
      <c r="G184" s="3">
        <v>0</v>
      </c>
      <c r="H184" s="3">
        <v>0</v>
      </c>
      <c r="I184" s="3">
        <v>0</v>
      </c>
      <c r="J184" s="3">
        <v>0</v>
      </c>
      <c r="K184" s="3">
        <v>0</v>
      </c>
      <c r="L184" s="3">
        <v>0</v>
      </c>
      <c r="M184" s="3">
        <v>0</v>
      </c>
      <c r="N184" s="3">
        <v>51779</v>
      </c>
      <c r="O184" s="3">
        <v>0</v>
      </c>
      <c r="P184" s="3">
        <v>0</v>
      </c>
      <c r="Q184" s="3">
        <v>0</v>
      </c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51779</v>
      </c>
      <c r="X184" s="35">
        <f t="shared" si="24"/>
        <v>0</v>
      </c>
      <c r="Y184" s="35">
        <f t="shared" si="25"/>
        <v>0</v>
      </c>
      <c r="Z184" s="35">
        <f t="shared" si="26"/>
        <v>0</v>
      </c>
      <c r="AA184" s="35">
        <f t="shared" si="27"/>
        <v>0</v>
      </c>
      <c r="AB184" s="35">
        <f t="shared" si="28"/>
        <v>0</v>
      </c>
      <c r="AC184" s="35">
        <f t="shared" si="29"/>
        <v>0</v>
      </c>
      <c r="AD184" s="35">
        <f t="shared" si="30"/>
        <v>0</v>
      </c>
      <c r="AE184" s="35">
        <f t="shared" si="31"/>
        <v>0</v>
      </c>
      <c r="AF184" s="35">
        <f t="shared" si="32"/>
        <v>0</v>
      </c>
      <c r="AG184" s="35">
        <f t="shared" si="33"/>
        <v>0</v>
      </c>
      <c r="AH184" s="35">
        <f t="shared" si="34"/>
        <v>0</v>
      </c>
      <c r="AI184" s="35"/>
      <c r="AJ184" s="81">
        <f t="shared" si="35"/>
        <v>0</v>
      </c>
      <c r="AK184" s="88"/>
    </row>
    <row r="185" spans="1:37" s="36" customFormat="1" ht="13.5" customHeight="1" x14ac:dyDescent="0.2">
      <c r="A185" s="27"/>
      <c r="B185" s="1">
        <v>171</v>
      </c>
      <c r="C185" s="34"/>
      <c r="D185" s="1" t="s">
        <v>10</v>
      </c>
      <c r="E185" s="2" t="s">
        <v>239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3">
        <v>0</v>
      </c>
      <c r="L185" s="3">
        <v>0</v>
      </c>
      <c r="M185" s="3">
        <v>0</v>
      </c>
      <c r="N185" s="3">
        <v>58760.94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3">
        <v>58760.94</v>
      </c>
      <c r="X185" s="35">
        <f t="shared" si="24"/>
        <v>0</v>
      </c>
      <c r="Y185" s="35">
        <f t="shared" si="25"/>
        <v>0</v>
      </c>
      <c r="Z185" s="35">
        <f t="shared" si="26"/>
        <v>0</v>
      </c>
      <c r="AA185" s="35">
        <f t="shared" si="27"/>
        <v>0</v>
      </c>
      <c r="AB185" s="35">
        <f t="shared" si="28"/>
        <v>0</v>
      </c>
      <c r="AC185" s="35">
        <f t="shared" si="29"/>
        <v>0</v>
      </c>
      <c r="AD185" s="35">
        <f t="shared" si="30"/>
        <v>0</v>
      </c>
      <c r="AE185" s="35">
        <f t="shared" si="31"/>
        <v>0</v>
      </c>
      <c r="AF185" s="35">
        <f t="shared" si="32"/>
        <v>0</v>
      </c>
      <c r="AG185" s="35">
        <f t="shared" si="33"/>
        <v>0</v>
      </c>
      <c r="AH185" s="35">
        <f t="shared" si="34"/>
        <v>0</v>
      </c>
      <c r="AI185" s="35"/>
      <c r="AJ185" s="81">
        <f t="shared" si="35"/>
        <v>0</v>
      </c>
      <c r="AK185" s="88"/>
    </row>
    <row r="186" spans="1:37" s="36" customFormat="1" ht="13.5" customHeight="1" x14ac:dyDescent="0.2">
      <c r="A186" s="27"/>
      <c r="B186" s="1">
        <v>172</v>
      </c>
      <c r="C186" s="34"/>
      <c r="D186" s="1" t="s">
        <v>10</v>
      </c>
      <c r="E186" s="2" t="s">
        <v>240</v>
      </c>
      <c r="F186" s="3">
        <v>0</v>
      </c>
      <c r="G186" s="3">
        <v>0</v>
      </c>
      <c r="H186" s="3">
        <v>0</v>
      </c>
      <c r="I186" s="3">
        <v>18800</v>
      </c>
      <c r="J186" s="3">
        <v>0</v>
      </c>
      <c r="K186" s="3">
        <v>0</v>
      </c>
      <c r="L186" s="3">
        <v>0</v>
      </c>
      <c r="M186" s="3">
        <v>0</v>
      </c>
      <c r="N186" s="3">
        <v>0</v>
      </c>
      <c r="O186" s="3">
        <v>0</v>
      </c>
      <c r="P186" s="3">
        <v>0</v>
      </c>
      <c r="Q186" s="3">
        <v>0</v>
      </c>
      <c r="R186" s="3">
        <v>18800</v>
      </c>
      <c r="S186" s="3">
        <v>0</v>
      </c>
      <c r="T186" s="3">
        <v>0</v>
      </c>
      <c r="U186" s="3">
        <v>0</v>
      </c>
      <c r="V186" s="3">
        <v>0</v>
      </c>
      <c r="W186" s="3">
        <f>18800-R186</f>
        <v>0</v>
      </c>
      <c r="X186" s="35">
        <f t="shared" si="24"/>
        <v>0</v>
      </c>
      <c r="Y186" s="35">
        <f t="shared" si="25"/>
        <v>0</v>
      </c>
      <c r="Z186" s="35">
        <f t="shared" si="26"/>
        <v>0</v>
      </c>
      <c r="AA186" s="35">
        <f t="shared" si="27"/>
        <v>0</v>
      </c>
      <c r="AB186" s="35">
        <f t="shared" si="28"/>
        <v>0</v>
      </c>
      <c r="AC186" s="35">
        <f t="shared" si="29"/>
        <v>0</v>
      </c>
      <c r="AD186" s="35">
        <f t="shared" si="30"/>
        <v>0</v>
      </c>
      <c r="AE186" s="35">
        <f t="shared" si="31"/>
        <v>0</v>
      </c>
      <c r="AF186" s="35">
        <f t="shared" si="32"/>
        <v>0</v>
      </c>
      <c r="AG186" s="35">
        <f t="shared" si="33"/>
        <v>0</v>
      </c>
      <c r="AH186" s="35">
        <f t="shared" si="34"/>
        <v>0</v>
      </c>
      <c r="AI186" s="35"/>
      <c r="AJ186" s="81">
        <f t="shared" si="35"/>
        <v>0</v>
      </c>
      <c r="AK186" s="88"/>
    </row>
    <row r="187" spans="1:37" s="36" customFormat="1" ht="13.5" customHeight="1" x14ac:dyDescent="0.2">
      <c r="A187" s="27"/>
      <c r="B187" s="1">
        <v>173</v>
      </c>
      <c r="C187" s="34"/>
      <c r="D187" s="1" t="s">
        <v>10</v>
      </c>
      <c r="E187" s="2" t="s">
        <v>241</v>
      </c>
      <c r="F187" s="3">
        <v>0</v>
      </c>
      <c r="G187" s="3">
        <v>0</v>
      </c>
      <c r="H187" s="3">
        <v>62500</v>
      </c>
      <c r="I187" s="3">
        <v>0</v>
      </c>
      <c r="J187" s="3">
        <v>0</v>
      </c>
      <c r="K187" s="3">
        <v>0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62500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f>62500-Q187</f>
        <v>0</v>
      </c>
      <c r="X187" s="35">
        <f t="shared" si="24"/>
        <v>0</v>
      </c>
      <c r="Y187" s="35">
        <f t="shared" si="25"/>
        <v>0</v>
      </c>
      <c r="Z187" s="35">
        <f t="shared" si="26"/>
        <v>0</v>
      </c>
      <c r="AA187" s="35">
        <f t="shared" si="27"/>
        <v>0</v>
      </c>
      <c r="AB187" s="35">
        <f t="shared" si="28"/>
        <v>0</v>
      </c>
      <c r="AC187" s="35">
        <f t="shared" si="29"/>
        <v>0</v>
      </c>
      <c r="AD187" s="35">
        <f t="shared" si="30"/>
        <v>0</v>
      </c>
      <c r="AE187" s="35">
        <f t="shared" si="31"/>
        <v>0</v>
      </c>
      <c r="AF187" s="35">
        <f t="shared" si="32"/>
        <v>0</v>
      </c>
      <c r="AG187" s="35">
        <f t="shared" si="33"/>
        <v>0</v>
      </c>
      <c r="AH187" s="35">
        <f t="shared" si="34"/>
        <v>0</v>
      </c>
      <c r="AI187" s="35"/>
      <c r="AJ187" s="81">
        <f t="shared" si="35"/>
        <v>0</v>
      </c>
      <c r="AK187" s="88"/>
    </row>
    <row r="188" spans="1:37" s="36" customFormat="1" ht="13.5" customHeight="1" x14ac:dyDescent="0.2">
      <c r="A188" s="27"/>
      <c r="B188" s="1">
        <v>174</v>
      </c>
      <c r="C188" s="34"/>
      <c r="D188" s="1" t="s">
        <v>10</v>
      </c>
      <c r="E188" s="2" t="s">
        <v>242</v>
      </c>
      <c r="F188" s="3">
        <v>0</v>
      </c>
      <c r="G188" s="3">
        <v>0</v>
      </c>
      <c r="H188" s="3">
        <v>0</v>
      </c>
      <c r="I188" s="3">
        <v>19952</v>
      </c>
      <c r="J188" s="3">
        <v>0</v>
      </c>
      <c r="K188" s="3">
        <v>0</v>
      </c>
      <c r="L188" s="3">
        <v>0</v>
      </c>
      <c r="M188" s="3">
        <v>0</v>
      </c>
      <c r="N188" s="3">
        <v>0</v>
      </c>
      <c r="O188" s="3">
        <v>0</v>
      </c>
      <c r="P188" s="3">
        <v>0</v>
      </c>
      <c r="Q188" s="3">
        <v>0</v>
      </c>
      <c r="R188" s="3">
        <v>19952</v>
      </c>
      <c r="S188" s="3">
        <v>0</v>
      </c>
      <c r="T188" s="3">
        <v>0</v>
      </c>
      <c r="U188" s="3">
        <v>0</v>
      </c>
      <c r="V188" s="3">
        <v>0</v>
      </c>
      <c r="W188" s="3">
        <f>19952-R188</f>
        <v>0</v>
      </c>
      <c r="X188" s="35">
        <f t="shared" si="24"/>
        <v>0</v>
      </c>
      <c r="Y188" s="35">
        <f t="shared" si="25"/>
        <v>0</v>
      </c>
      <c r="Z188" s="35">
        <f t="shared" si="26"/>
        <v>0</v>
      </c>
      <c r="AA188" s="35">
        <f t="shared" si="27"/>
        <v>0</v>
      </c>
      <c r="AB188" s="35">
        <f t="shared" si="28"/>
        <v>0</v>
      </c>
      <c r="AC188" s="35">
        <f t="shared" si="29"/>
        <v>0</v>
      </c>
      <c r="AD188" s="35">
        <f t="shared" si="30"/>
        <v>0</v>
      </c>
      <c r="AE188" s="35">
        <f t="shared" si="31"/>
        <v>0</v>
      </c>
      <c r="AF188" s="35">
        <f t="shared" si="32"/>
        <v>0</v>
      </c>
      <c r="AG188" s="35">
        <f t="shared" si="33"/>
        <v>0</v>
      </c>
      <c r="AH188" s="35">
        <f t="shared" si="34"/>
        <v>0</v>
      </c>
      <c r="AI188" s="35"/>
      <c r="AJ188" s="81">
        <f t="shared" si="35"/>
        <v>0</v>
      </c>
      <c r="AK188" s="88"/>
    </row>
    <row r="189" spans="1:37" s="36" customFormat="1" ht="13.5" customHeight="1" x14ac:dyDescent="0.2">
      <c r="A189" s="27"/>
      <c r="B189" s="1">
        <v>175</v>
      </c>
      <c r="C189" s="34"/>
      <c r="D189" s="1" t="s">
        <v>10</v>
      </c>
      <c r="E189" s="2" t="s">
        <v>243</v>
      </c>
      <c r="F189" s="3">
        <v>0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  <c r="L189" s="3">
        <v>0</v>
      </c>
      <c r="M189" s="3">
        <v>0</v>
      </c>
      <c r="N189" s="3">
        <v>266</v>
      </c>
      <c r="O189" s="3">
        <v>0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266</v>
      </c>
      <c r="X189" s="35">
        <f t="shared" si="24"/>
        <v>0</v>
      </c>
      <c r="Y189" s="35">
        <f t="shared" si="25"/>
        <v>0</v>
      </c>
      <c r="Z189" s="35">
        <f t="shared" si="26"/>
        <v>0</v>
      </c>
      <c r="AA189" s="35">
        <f t="shared" si="27"/>
        <v>0</v>
      </c>
      <c r="AB189" s="35">
        <f t="shared" si="28"/>
        <v>0</v>
      </c>
      <c r="AC189" s="35">
        <f t="shared" si="29"/>
        <v>0</v>
      </c>
      <c r="AD189" s="35">
        <f t="shared" si="30"/>
        <v>0</v>
      </c>
      <c r="AE189" s="35">
        <f t="shared" si="31"/>
        <v>0</v>
      </c>
      <c r="AF189" s="35">
        <f t="shared" si="32"/>
        <v>0</v>
      </c>
      <c r="AG189" s="35">
        <f t="shared" si="33"/>
        <v>0</v>
      </c>
      <c r="AH189" s="35">
        <f t="shared" si="34"/>
        <v>0</v>
      </c>
      <c r="AI189" s="35"/>
      <c r="AJ189" s="81">
        <f t="shared" si="35"/>
        <v>0</v>
      </c>
      <c r="AK189" s="88"/>
    </row>
    <row r="190" spans="1:37" s="36" customFormat="1" ht="13.5" customHeight="1" x14ac:dyDescent="0.2">
      <c r="A190" s="27"/>
      <c r="B190" s="1">
        <v>176</v>
      </c>
      <c r="C190" s="34"/>
      <c r="D190" s="1" t="s">
        <v>10</v>
      </c>
      <c r="E190" s="2" t="s">
        <v>244</v>
      </c>
      <c r="F190" s="3">
        <v>0</v>
      </c>
      <c r="G190" s="3">
        <v>0</v>
      </c>
      <c r="H190" s="3">
        <v>0</v>
      </c>
      <c r="I190" s="3">
        <v>0</v>
      </c>
      <c r="J190" s="3">
        <v>0</v>
      </c>
      <c r="K190" s="3">
        <v>0</v>
      </c>
      <c r="L190" s="3">
        <v>0</v>
      </c>
      <c r="M190" s="3">
        <v>0</v>
      </c>
      <c r="N190" s="3">
        <v>2140</v>
      </c>
      <c r="O190" s="3">
        <v>0</v>
      </c>
      <c r="P190" s="3">
        <v>0</v>
      </c>
      <c r="Q190" s="3">
        <v>0</v>
      </c>
      <c r="R190" s="3">
        <v>0</v>
      </c>
      <c r="S190" s="3">
        <v>0</v>
      </c>
      <c r="T190" s="3">
        <v>0</v>
      </c>
      <c r="U190" s="3">
        <v>0</v>
      </c>
      <c r="V190" s="3">
        <v>0</v>
      </c>
      <c r="W190" s="3">
        <v>2140</v>
      </c>
      <c r="X190" s="35">
        <f t="shared" si="24"/>
        <v>0</v>
      </c>
      <c r="Y190" s="35">
        <f t="shared" si="25"/>
        <v>0</v>
      </c>
      <c r="Z190" s="35">
        <f t="shared" si="26"/>
        <v>0</v>
      </c>
      <c r="AA190" s="35">
        <f t="shared" si="27"/>
        <v>0</v>
      </c>
      <c r="AB190" s="35">
        <f t="shared" si="28"/>
        <v>0</v>
      </c>
      <c r="AC190" s="35">
        <f t="shared" si="29"/>
        <v>0</v>
      </c>
      <c r="AD190" s="35">
        <f t="shared" si="30"/>
        <v>0</v>
      </c>
      <c r="AE190" s="35">
        <f t="shared" si="31"/>
        <v>0</v>
      </c>
      <c r="AF190" s="35">
        <f t="shared" si="32"/>
        <v>0</v>
      </c>
      <c r="AG190" s="35">
        <f t="shared" si="33"/>
        <v>0</v>
      </c>
      <c r="AH190" s="35">
        <f t="shared" si="34"/>
        <v>0</v>
      </c>
      <c r="AI190" s="35"/>
      <c r="AJ190" s="81">
        <f t="shared" si="35"/>
        <v>0</v>
      </c>
      <c r="AK190" s="88"/>
    </row>
    <row r="191" spans="1:37" s="36" customFormat="1" ht="13.5" customHeight="1" x14ac:dyDescent="0.2">
      <c r="A191" s="27"/>
      <c r="B191" s="1">
        <v>177</v>
      </c>
      <c r="C191" s="34"/>
      <c r="D191" s="1" t="s">
        <v>10</v>
      </c>
      <c r="E191" s="2" t="s">
        <v>245</v>
      </c>
      <c r="F191" s="3">
        <v>0</v>
      </c>
      <c r="G191" s="3">
        <v>0</v>
      </c>
      <c r="H191" s="3">
        <v>0</v>
      </c>
      <c r="I191" s="3">
        <v>0</v>
      </c>
      <c r="J191" s="3">
        <v>0</v>
      </c>
      <c r="K191" s="3">
        <v>0</v>
      </c>
      <c r="L191" s="3">
        <v>0</v>
      </c>
      <c r="M191" s="3">
        <v>0</v>
      </c>
      <c r="N191" s="3">
        <v>1005488</v>
      </c>
      <c r="O191" s="3">
        <v>0</v>
      </c>
      <c r="P191" s="3">
        <v>0</v>
      </c>
      <c r="Q191" s="3">
        <v>0</v>
      </c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1005488</v>
      </c>
      <c r="X191" s="35">
        <f t="shared" si="24"/>
        <v>0</v>
      </c>
      <c r="Y191" s="35">
        <f t="shared" si="25"/>
        <v>0</v>
      </c>
      <c r="Z191" s="35">
        <f t="shared" si="26"/>
        <v>0</v>
      </c>
      <c r="AA191" s="35">
        <f t="shared" si="27"/>
        <v>0</v>
      </c>
      <c r="AB191" s="35">
        <f t="shared" si="28"/>
        <v>0</v>
      </c>
      <c r="AC191" s="35">
        <f t="shared" si="29"/>
        <v>0</v>
      </c>
      <c r="AD191" s="35">
        <f t="shared" si="30"/>
        <v>0</v>
      </c>
      <c r="AE191" s="35">
        <f t="shared" si="31"/>
        <v>0</v>
      </c>
      <c r="AF191" s="35">
        <f t="shared" si="32"/>
        <v>0</v>
      </c>
      <c r="AG191" s="35">
        <f t="shared" si="33"/>
        <v>0</v>
      </c>
      <c r="AH191" s="35">
        <f t="shared" si="34"/>
        <v>0</v>
      </c>
      <c r="AI191" s="35"/>
      <c r="AJ191" s="81">
        <f t="shared" si="35"/>
        <v>0</v>
      </c>
      <c r="AK191" s="88"/>
    </row>
    <row r="192" spans="1:37" s="36" customFormat="1" ht="13.5" customHeight="1" x14ac:dyDescent="0.2">
      <c r="A192" s="27"/>
      <c r="B192" s="1">
        <v>178</v>
      </c>
      <c r="C192" s="34"/>
      <c r="D192" s="1" t="s">
        <v>10</v>
      </c>
      <c r="E192" s="2" t="s">
        <v>246</v>
      </c>
      <c r="F192" s="3">
        <v>0</v>
      </c>
      <c r="G192" s="3">
        <v>0</v>
      </c>
      <c r="H192" s="3">
        <v>0</v>
      </c>
      <c r="I192" s="3">
        <v>0</v>
      </c>
      <c r="J192" s="3">
        <v>0</v>
      </c>
      <c r="K192" s="3">
        <v>0</v>
      </c>
      <c r="L192" s="3">
        <v>0</v>
      </c>
      <c r="M192" s="3">
        <v>0</v>
      </c>
      <c r="N192" s="3">
        <v>2948</v>
      </c>
      <c r="O192" s="3">
        <v>0</v>
      </c>
      <c r="P192" s="3">
        <v>0</v>
      </c>
      <c r="Q192" s="3">
        <v>0</v>
      </c>
      <c r="R192" s="3">
        <v>0</v>
      </c>
      <c r="S192" s="3">
        <v>0</v>
      </c>
      <c r="T192" s="3">
        <v>0</v>
      </c>
      <c r="U192" s="3">
        <v>0</v>
      </c>
      <c r="V192" s="3">
        <v>0</v>
      </c>
      <c r="W192" s="3">
        <v>2948</v>
      </c>
      <c r="X192" s="35">
        <f t="shared" si="24"/>
        <v>0</v>
      </c>
      <c r="Y192" s="35">
        <f t="shared" si="25"/>
        <v>0</v>
      </c>
      <c r="Z192" s="35">
        <f t="shared" si="26"/>
        <v>0</v>
      </c>
      <c r="AA192" s="35">
        <f t="shared" si="27"/>
        <v>0</v>
      </c>
      <c r="AB192" s="35">
        <f t="shared" si="28"/>
        <v>0</v>
      </c>
      <c r="AC192" s="35">
        <f t="shared" si="29"/>
        <v>0</v>
      </c>
      <c r="AD192" s="35">
        <f t="shared" si="30"/>
        <v>0</v>
      </c>
      <c r="AE192" s="35">
        <f t="shared" si="31"/>
        <v>0</v>
      </c>
      <c r="AF192" s="35">
        <f t="shared" si="32"/>
        <v>0</v>
      </c>
      <c r="AG192" s="35">
        <f t="shared" si="33"/>
        <v>0</v>
      </c>
      <c r="AH192" s="35">
        <f t="shared" si="34"/>
        <v>0</v>
      </c>
      <c r="AI192" s="35"/>
      <c r="AJ192" s="81">
        <f t="shared" si="35"/>
        <v>0</v>
      </c>
      <c r="AK192" s="88"/>
    </row>
    <row r="193" spans="1:37" s="36" customFormat="1" ht="13.5" customHeight="1" x14ac:dyDescent="0.2">
      <c r="A193" s="27"/>
      <c r="B193" s="1">
        <v>179</v>
      </c>
      <c r="C193" s="34"/>
      <c r="D193" s="1" t="s">
        <v>10</v>
      </c>
      <c r="E193" s="2" t="s">
        <v>247</v>
      </c>
      <c r="F193" s="3">
        <v>0</v>
      </c>
      <c r="G193" s="3">
        <v>0</v>
      </c>
      <c r="H193" s="3">
        <v>0</v>
      </c>
      <c r="I193" s="3">
        <v>0</v>
      </c>
      <c r="J193" s="3">
        <v>0</v>
      </c>
      <c r="K193" s="3">
        <v>0</v>
      </c>
      <c r="L193" s="3">
        <v>0</v>
      </c>
      <c r="M193" s="3">
        <v>0</v>
      </c>
      <c r="N193" s="3">
        <v>310.85000000000002</v>
      </c>
      <c r="O193" s="3">
        <v>0</v>
      </c>
      <c r="P193" s="3">
        <v>0</v>
      </c>
      <c r="Q193" s="3">
        <v>0</v>
      </c>
      <c r="R193" s="3">
        <v>0</v>
      </c>
      <c r="S193" s="3">
        <v>0</v>
      </c>
      <c r="T193" s="3">
        <v>0</v>
      </c>
      <c r="U193" s="3">
        <v>0</v>
      </c>
      <c r="V193" s="3">
        <v>0</v>
      </c>
      <c r="W193" s="3">
        <v>310.85000000000002</v>
      </c>
      <c r="X193" s="35">
        <f t="shared" si="24"/>
        <v>0</v>
      </c>
      <c r="Y193" s="35">
        <f t="shared" si="25"/>
        <v>0</v>
      </c>
      <c r="Z193" s="35">
        <f t="shared" si="26"/>
        <v>0</v>
      </c>
      <c r="AA193" s="35">
        <f t="shared" si="27"/>
        <v>0</v>
      </c>
      <c r="AB193" s="35">
        <f t="shared" si="28"/>
        <v>0</v>
      </c>
      <c r="AC193" s="35">
        <f t="shared" si="29"/>
        <v>0</v>
      </c>
      <c r="AD193" s="35">
        <f t="shared" si="30"/>
        <v>0</v>
      </c>
      <c r="AE193" s="35">
        <f t="shared" si="31"/>
        <v>0</v>
      </c>
      <c r="AF193" s="35">
        <f t="shared" si="32"/>
        <v>0</v>
      </c>
      <c r="AG193" s="35">
        <f t="shared" si="33"/>
        <v>0</v>
      </c>
      <c r="AH193" s="35">
        <f t="shared" si="34"/>
        <v>0</v>
      </c>
      <c r="AI193" s="35"/>
      <c r="AJ193" s="81">
        <f t="shared" si="35"/>
        <v>0</v>
      </c>
      <c r="AK193" s="88"/>
    </row>
    <row r="194" spans="1:37" s="36" customFormat="1" ht="13.5" customHeight="1" x14ac:dyDescent="0.2">
      <c r="A194" s="27"/>
      <c r="B194" s="1">
        <v>180</v>
      </c>
      <c r="C194" s="34"/>
      <c r="D194" s="1" t="s">
        <v>10</v>
      </c>
      <c r="E194" s="2" t="s">
        <v>248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3">
        <v>0</v>
      </c>
      <c r="L194" s="3">
        <v>0</v>
      </c>
      <c r="M194" s="3">
        <v>0</v>
      </c>
      <c r="N194" s="3">
        <v>866958</v>
      </c>
      <c r="O194" s="3">
        <v>0</v>
      </c>
      <c r="P194" s="3">
        <v>0</v>
      </c>
      <c r="Q194" s="3">
        <v>0</v>
      </c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866958</v>
      </c>
      <c r="X194" s="35">
        <f t="shared" si="24"/>
        <v>0</v>
      </c>
      <c r="Y194" s="35">
        <f t="shared" si="25"/>
        <v>0</v>
      </c>
      <c r="Z194" s="35">
        <f t="shared" si="26"/>
        <v>0</v>
      </c>
      <c r="AA194" s="35">
        <f t="shared" si="27"/>
        <v>0</v>
      </c>
      <c r="AB194" s="35">
        <f t="shared" si="28"/>
        <v>0</v>
      </c>
      <c r="AC194" s="35">
        <f t="shared" si="29"/>
        <v>0</v>
      </c>
      <c r="AD194" s="35">
        <f t="shared" si="30"/>
        <v>0</v>
      </c>
      <c r="AE194" s="35">
        <f t="shared" si="31"/>
        <v>0</v>
      </c>
      <c r="AF194" s="35">
        <f t="shared" si="32"/>
        <v>0</v>
      </c>
      <c r="AG194" s="35">
        <f t="shared" si="33"/>
        <v>0</v>
      </c>
      <c r="AH194" s="35">
        <f t="shared" si="34"/>
        <v>0</v>
      </c>
      <c r="AI194" s="35"/>
      <c r="AJ194" s="81">
        <f t="shared" si="35"/>
        <v>0</v>
      </c>
      <c r="AK194" s="88"/>
    </row>
    <row r="195" spans="1:37" s="36" customFormat="1" ht="13.5" customHeight="1" x14ac:dyDescent="0.2">
      <c r="A195" s="27"/>
      <c r="B195" s="1">
        <v>181</v>
      </c>
      <c r="C195" s="34"/>
      <c r="D195" s="1" t="s">
        <v>10</v>
      </c>
      <c r="E195" s="2" t="s">
        <v>249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3">
        <v>0</v>
      </c>
      <c r="L195" s="3">
        <v>0</v>
      </c>
      <c r="M195" s="3">
        <v>0</v>
      </c>
      <c r="N195" s="3">
        <v>696000</v>
      </c>
      <c r="O195" s="3">
        <v>0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86098.61</v>
      </c>
      <c r="X195" s="35">
        <f t="shared" si="24"/>
        <v>0</v>
      </c>
      <c r="Y195" s="35">
        <f t="shared" si="25"/>
        <v>0</v>
      </c>
      <c r="Z195" s="35">
        <f t="shared" si="26"/>
        <v>0</v>
      </c>
      <c r="AA195" s="35">
        <f t="shared" si="27"/>
        <v>0</v>
      </c>
      <c r="AB195" s="35">
        <f t="shared" si="28"/>
        <v>0</v>
      </c>
      <c r="AC195" s="35">
        <f t="shared" si="29"/>
        <v>0</v>
      </c>
      <c r="AD195" s="35">
        <f t="shared" si="30"/>
        <v>0</v>
      </c>
      <c r="AE195" s="35">
        <f t="shared" si="31"/>
        <v>0</v>
      </c>
      <c r="AF195" s="35">
        <f t="shared" si="32"/>
        <v>0</v>
      </c>
      <c r="AG195" s="35">
        <f t="shared" si="33"/>
        <v>609901.39</v>
      </c>
      <c r="AH195" s="35">
        <f t="shared" si="34"/>
        <v>609901.39</v>
      </c>
      <c r="AI195" s="35"/>
      <c r="AJ195" s="81">
        <f t="shared" si="35"/>
        <v>609901.39</v>
      </c>
      <c r="AK195" s="88"/>
    </row>
    <row r="196" spans="1:37" s="36" customFormat="1" ht="13.5" customHeight="1" x14ac:dyDescent="0.2">
      <c r="A196" s="27"/>
      <c r="B196" s="1">
        <v>182</v>
      </c>
      <c r="C196" s="34"/>
      <c r="D196" s="1" t="s">
        <v>10</v>
      </c>
      <c r="E196" s="2" t="s">
        <v>250</v>
      </c>
      <c r="F196" s="3">
        <v>0</v>
      </c>
      <c r="G196" s="3">
        <v>0</v>
      </c>
      <c r="H196" s="3">
        <v>0</v>
      </c>
      <c r="I196" s="3">
        <v>5800</v>
      </c>
      <c r="J196" s="3">
        <v>0</v>
      </c>
      <c r="K196" s="3">
        <v>0</v>
      </c>
      <c r="L196" s="3">
        <v>0</v>
      </c>
      <c r="M196" s="3">
        <v>0</v>
      </c>
      <c r="N196" s="3">
        <v>0</v>
      </c>
      <c r="O196" s="3">
        <v>0</v>
      </c>
      <c r="P196" s="3">
        <v>0</v>
      </c>
      <c r="Q196" s="3">
        <v>0</v>
      </c>
      <c r="R196" s="3">
        <v>5800</v>
      </c>
      <c r="S196" s="3">
        <v>0</v>
      </c>
      <c r="T196" s="3">
        <v>0</v>
      </c>
      <c r="U196" s="3">
        <v>0</v>
      </c>
      <c r="V196" s="3">
        <v>0</v>
      </c>
      <c r="W196" s="3">
        <f>5800-R196</f>
        <v>0</v>
      </c>
      <c r="X196" s="35">
        <f t="shared" si="24"/>
        <v>0</v>
      </c>
      <c r="Y196" s="35">
        <f t="shared" si="25"/>
        <v>0</v>
      </c>
      <c r="Z196" s="35">
        <f t="shared" si="26"/>
        <v>0</v>
      </c>
      <c r="AA196" s="35">
        <f t="shared" si="27"/>
        <v>0</v>
      </c>
      <c r="AB196" s="35">
        <f t="shared" si="28"/>
        <v>0</v>
      </c>
      <c r="AC196" s="35">
        <f t="shared" si="29"/>
        <v>0</v>
      </c>
      <c r="AD196" s="35">
        <f t="shared" si="30"/>
        <v>0</v>
      </c>
      <c r="AE196" s="35">
        <f t="shared" si="31"/>
        <v>0</v>
      </c>
      <c r="AF196" s="35">
        <f t="shared" si="32"/>
        <v>0</v>
      </c>
      <c r="AG196" s="35">
        <f t="shared" si="33"/>
        <v>0</v>
      </c>
      <c r="AH196" s="35">
        <f t="shared" si="34"/>
        <v>0</v>
      </c>
      <c r="AI196" s="35"/>
      <c r="AJ196" s="81">
        <f t="shared" si="35"/>
        <v>0</v>
      </c>
      <c r="AK196" s="88"/>
    </row>
    <row r="197" spans="1:37" s="36" customFormat="1" ht="13.5" customHeight="1" x14ac:dyDescent="0.2">
      <c r="A197" s="27"/>
      <c r="B197" s="1">
        <v>183</v>
      </c>
      <c r="C197" s="34"/>
      <c r="D197" s="1" t="s">
        <v>10</v>
      </c>
      <c r="E197" s="2" t="s">
        <v>251</v>
      </c>
      <c r="F197" s="3">
        <v>0</v>
      </c>
      <c r="G197" s="3">
        <v>0</v>
      </c>
      <c r="H197" s="3">
        <v>0</v>
      </c>
      <c r="I197" s="3">
        <v>0</v>
      </c>
      <c r="J197" s="3">
        <v>0</v>
      </c>
      <c r="K197" s="3">
        <v>0</v>
      </c>
      <c r="L197" s="3">
        <v>0</v>
      </c>
      <c r="M197" s="3">
        <v>0</v>
      </c>
      <c r="N197" s="3">
        <v>1204.93</v>
      </c>
      <c r="O197" s="3">
        <v>0</v>
      </c>
      <c r="P197" s="3">
        <v>0</v>
      </c>
      <c r="Q197" s="3">
        <v>0</v>
      </c>
      <c r="R197" s="3">
        <v>0</v>
      </c>
      <c r="S197" s="3">
        <v>0</v>
      </c>
      <c r="T197" s="3">
        <v>0</v>
      </c>
      <c r="U197" s="3">
        <v>0</v>
      </c>
      <c r="V197" s="3">
        <v>0</v>
      </c>
      <c r="W197" s="3">
        <v>1204.93</v>
      </c>
      <c r="X197" s="35">
        <f t="shared" si="24"/>
        <v>0</v>
      </c>
      <c r="Y197" s="35">
        <f t="shared" si="25"/>
        <v>0</v>
      </c>
      <c r="Z197" s="35">
        <f t="shared" si="26"/>
        <v>0</v>
      </c>
      <c r="AA197" s="35">
        <f t="shared" si="27"/>
        <v>0</v>
      </c>
      <c r="AB197" s="35">
        <f t="shared" si="28"/>
        <v>0</v>
      </c>
      <c r="AC197" s="35">
        <f t="shared" si="29"/>
        <v>0</v>
      </c>
      <c r="AD197" s="35">
        <f t="shared" si="30"/>
        <v>0</v>
      </c>
      <c r="AE197" s="35">
        <f t="shared" si="31"/>
        <v>0</v>
      </c>
      <c r="AF197" s="35">
        <f t="shared" si="32"/>
        <v>0</v>
      </c>
      <c r="AG197" s="35">
        <f t="shared" si="33"/>
        <v>0</v>
      </c>
      <c r="AH197" s="35">
        <f t="shared" si="34"/>
        <v>0</v>
      </c>
      <c r="AI197" s="35"/>
      <c r="AJ197" s="81">
        <f t="shared" si="35"/>
        <v>0</v>
      </c>
      <c r="AK197" s="88"/>
    </row>
    <row r="198" spans="1:37" s="36" customFormat="1" ht="13.5" customHeight="1" x14ac:dyDescent="0.2">
      <c r="A198" s="27"/>
      <c r="B198" s="1">
        <v>184</v>
      </c>
      <c r="C198" s="34"/>
      <c r="D198" s="1" t="s">
        <v>10</v>
      </c>
      <c r="E198" s="2" t="s">
        <v>252</v>
      </c>
      <c r="F198" s="3">
        <v>0</v>
      </c>
      <c r="G198" s="3">
        <v>0</v>
      </c>
      <c r="H198" s="3">
        <v>0</v>
      </c>
      <c r="I198" s="3">
        <v>0</v>
      </c>
      <c r="J198" s="3">
        <v>0</v>
      </c>
      <c r="K198" s="3">
        <v>0</v>
      </c>
      <c r="L198" s="3">
        <v>0</v>
      </c>
      <c r="M198" s="3">
        <v>0</v>
      </c>
      <c r="N198" s="3">
        <v>1153.99</v>
      </c>
      <c r="O198" s="3">
        <v>0</v>
      </c>
      <c r="P198" s="3">
        <v>0</v>
      </c>
      <c r="Q198" s="3">
        <v>0</v>
      </c>
      <c r="R198" s="3">
        <v>0</v>
      </c>
      <c r="S198" s="3">
        <v>0</v>
      </c>
      <c r="T198" s="3">
        <v>0</v>
      </c>
      <c r="U198" s="3">
        <v>0</v>
      </c>
      <c r="V198" s="3">
        <v>0</v>
      </c>
      <c r="W198" s="3">
        <v>1153.99</v>
      </c>
      <c r="X198" s="35">
        <f t="shared" si="24"/>
        <v>0</v>
      </c>
      <c r="Y198" s="35">
        <f t="shared" si="25"/>
        <v>0</v>
      </c>
      <c r="Z198" s="35">
        <f t="shared" si="26"/>
        <v>0</v>
      </c>
      <c r="AA198" s="35">
        <f t="shared" si="27"/>
        <v>0</v>
      </c>
      <c r="AB198" s="35">
        <f t="shared" si="28"/>
        <v>0</v>
      </c>
      <c r="AC198" s="35">
        <f t="shared" si="29"/>
        <v>0</v>
      </c>
      <c r="AD198" s="35">
        <f t="shared" si="30"/>
        <v>0</v>
      </c>
      <c r="AE198" s="35">
        <f t="shared" si="31"/>
        <v>0</v>
      </c>
      <c r="AF198" s="35">
        <f t="shared" si="32"/>
        <v>0</v>
      </c>
      <c r="AG198" s="35">
        <f t="shared" si="33"/>
        <v>0</v>
      </c>
      <c r="AH198" s="35">
        <f t="shared" si="34"/>
        <v>0</v>
      </c>
      <c r="AI198" s="35"/>
      <c r="AJ198" s="81">
        <f t="shared" si="35"/>
        <v>0</v>
      </c>
      <c r="AK198" s="88"/>
    </row>
    <row r="199" spans="1:37" s="36" customFormat="1" ht="13.5" customHeight="1" x14ac:dyDescent="0.2">
      <c r="A199" s="27"/>
      <c r="B199" s="1">
        <v>185</v>
      </c>
      <c r="C199" s="34"/>
      <c r="D199" s="1" t="s">
        <v>10</v>
      </c>
      <c r="E199" s="2" t="s">
        <v>253</v>
      </c>
      <c r="F199" s="3">
        <v>0</v>
      </c>
      <c r="G199" s="3">
        <v>0</v>
      </c>
      <c r="H199" s="3">
        <v>0</v>
      </c>
      <c r="I199" s="3">
        <v>125748</v>
      </c>
      <c r="J199" s="3">
        <v>0</v>
      </c>
      <c r="K199" s="3">
        <v>0</v>
      </c>
      <c r="L199" s="3">
        <v>0</v>
      </c>
      <c r="M199" s="3">
        <v>0</v>
      </c>
      <c r="N199" s="3">
        <v>0</v>
      </c>
      <c r="O199" s="3">
        <v>0</v>
      </c>
      <c r="P199" s="3">
        <v>0</v>
      </c>
      <c r="Q199" s="3">
        <v>0</v>
      </c>
      <c r="R199" s="3">
        <v>125748</v>
      </c>
      <c r="S199" s="3">
        <v>0</v>
      </c>
      <c r="T199" s="3">
        <v>0</v>
      </c>
      <c r="U199" s="3">
        <v>0</v>
      </c>
      <c r="V199" s="3">
        <v>0</v>
      </c>
      <c r="W199" s="3">
        <f>125748-R199</f>
        <v>0</v>
      </c>
      <c r="X199" s="35">
        <f t="shared" si="24"/>
        <v>0</v>
      </c>
      <c r="Y199" s="35">
        <f t="shared" si="25"/>
        <v>0</v>
      </c>
      <c r="Z199" s="35">
        <f t="shared" si="26"/>
        <v>0</v>
      </c>
      <c r="AA199" s="35">
        <f t="shared" si="27"/>
        <v>0</v>
      </c>
      <c r="AB199" s="35">
        <f t="shared" si="28"/>
        <v>0</v>
      </c>
      <c r="AC199" s="35">
        <f t="shared" si="29"/>
        <v>0</v>
      </c>
      <c r="AD199" s="35">
        <f t="shared" si="30"/>
        <v>0</v>
      </c>
      <c r="AE199" s="35">
        <f t="shared" si="31"/>
        <v>0</v>
      </c>
      <c r="AF199" s="35">
        <f t="shared" si="32"/>
        <v>0</v>
      </c>
      <c r="AG199" s="35">
        <f t="shared" si="33"/>
        <v>0</v>
      </c>
      <c r="AH199" s="35">
        <f t="shared" si="34"/>
        <v>0</v>
      </c>
      <c r="AI199" s="35"/>
      <c r="AJ199" s="81">
        <f t="shared" si="35"/>
        <v>0</v>
      </c>
      <c r="AK199" s="88"/>
    </row>
    <row r="200" spans="1:37" s="36" customFormat="1" ht="13.5" customHeight="1" x14ac:dyDescent="0.2">
      <c r="A200" s="27"/>
      <c r="B200" s="1">
        <v>186</v>
      </c>
      <c r="C200" s="34"/>
      <c r="D200" s="1" t="s">
        <v>10</v>
      </c>
      <c r="E200" s="2" t="s">
        <v>254</v>
      </c>
      <c r="F200" s="3">
        <v>0</v>
      </c>
      <c r="G200" s="3">
        <v>0</v>
      </c>
      <c r="H200" s="3">
        <v>0</v>
      </c>
      <c r="I200" s="3">
        <v>0</v>
      </c>
      <c r="J200" s="3">
        <v>0</v>
      </c>
      <c r="K200" s="3">
        <v>0</v>
      </c>
      <c r="L200" s="3">
        <v>0</v>
      </c>
      <c r="M200" s="3">
        <v>0</v>
      </c>
      <c r="N200" s="3">
        <v>6623.6</v>
      </c>
      <c r="O200" s="3">
        <v>0</v>
      </c>
      <c r="P200" s="3">
        <v>0</v>
      </c>
      <c r="Q200" s="3">
        <v>0</v>
      </c>
      <c r="R200" s="3">
        <v>0</v>
      </c>
      <c r="S200" s="3">
        <v>0</v>
      </c>
      <c r="T200" s="3">
        <v>0</v>
      </c>
      <c r="U200" s="3">
        <v>0</v>
      </c>
      <c r="V200" s="3">
        <v>0</v>
      </c>
      <c r="W200" s="3">
        <v>6623.6</v>
      </c>
      <c r="X200" s="35">
        <f t="shared" si="24"/>
        <v>0</v>
      </c>
      <c r="Y200" s="35">
        <f t="shared" si="25"/>
        <v>0</v>
      </c>
      <c r="Z200" s="35">
        <f t="shared" si="26"/>
        <v>0</v>
      </c>
      <c r="AA200" s="35">
        <f t="shared" si="27"/>
        <v>0</v>
      </c>
      <c r="AB200" s="35">
        <f t="shared" si="28"/>
        <v>0</v>
      </c>
      <c r="AC200" s="35">
        <f t="shared" si="29"/>
        <v>0</v>
      </c>
      <c r="AD200" s="35">
        <f t="shared" si="30"/>
        <v>0</v>
      </c>
      <c r="AE200" s="35">
        <f t="shared" si="31"/>
        <v>0</v>
      </c>
      <c r="AF200" s="35">
        <f t="shared" si="32"/>
        <v>0</v>
      </c>
      <c r="AG200" s="35">
        <f t="shared" si="33"/>
        <v>0</v>
      </c>
      <c r="AH200" s="35">
        <f t="shared" si="34"/>
        <v>0</v>
      </c>
      <c r="AI200" s="35"/>
      <c r="AJ200" s="81">
        <f t="shared" si="35"/>
        <v>0</v>
      </c>
      <c r="AK200" s="88"/>
    </row>
    <row r="201" spans="1:37" s="36" customFormat="1" ht="13.5" customHeight="1" x14ac:dyDescent="0.2">
      <c r="A201" s="27"/>
      <c r="B201" s="1">
        <v>187</v>
      </c>
      <c r="C201" s="34"/>
      <c r="D201" s="1" t="s">
        <v>10</v>
      </c>
      <c r="E201" s="2" t="s">
        <v>255</v>
      </c>
      <c r="F201" s="3">
        <v>0</v>
      </c>
      <c r="G201" s="3">
        <v>0</v>
      </c>
      <c r="H201" s="3">
        <v>0</v>
      </c>
      <c r="I201" s="3">
        <v>0</v>
      </c>
      <c r="J201" s="3">
        <v>0</v>
      </c>
      <c r="K201" s="3">
        <v>0</v>
      </c>
      <c r="L201" s="3">
        <v>0</v>
      </c>
      <c r="M201" s="3">
        <v>0</v>
      </c>
      <c r="N201" s="3">
        <v>684.01</v>
      </c>
      <c r="O201" s="3">
        <v>0</v>
      </c>
      <c r="P201" s="3">
        <v>0</v>
      </c>
      <c r="Q201" s="3">
        <v>0</v>
      </c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3">
        <v>684.01</v>
      </c>
      <c r="X201" s="35">
        <f t="shared" si="24"/>
        <v>0</v>
      </c>
      <c r="Y201" s="35">
        <f t="shared" si="25"/>
        <v>0</v>
      </c>
      <c r="Z201" s="35">
        <f t="shared" si="26"/>
        <v>0</v>
      </c>
      <c r="AA201" s="35">
        <f t="shared" si="27"/>
        <v>0</v>
      </c>
      <c r="AB201" s="35">
        <f t="shared" si="28"/>
        <v>0</v>
      </c>
      <c r="AC201" s="35">
        <f t="shared" si="29"/>
        <v>0</v>
      </c>
      <c r="AD201" s="35">
        <f t="shared" si="30"/>
        <v>0</v>
      </c>
      <c r="AE201" s="35">
        <f t="shared" si="31"/>
        <v>0</v>
      </c>
      <c r="AF201" s="35">
        <f t="shared" si="32"/>
        <v>0</v>
      </c>
      <c r="AG201" s="35">
        <f t="shared" si="33"/>
        <v>0</v>
      </c>
      <c r="AH201" s="35">
        <f t="shared" si="34"/>
        <v>0</v>
      </c>
      <c r="AI201" s="35"/>
      <c r="AJ201" s="81">
        <f t="shared" si="35"/>
        <v>0</v>
      </c>
      <c r="AK201" s="88"/>
    </row>
    <row r="202" spans="1:37" s="36" customFormat="1" ht="13.5" customHeight="1" x14ac:dyDescent="0.2">
      <c r="A202" s="27"/>
      <c r="B202" s="1">
        <v>188</v>
      </c>
      <c r="C202" s="34"/>
      <c r="D202" s="1" t="s">
        <v>10</v>
      </c>
      <c r="E202" s="2" t="s">
        <v>256</v>
      </c>
      <c r="F202" s="3">
        <v>0</v>
      </c>
      <c r="G202" s="3">
        <v>0</v>
      </c>
      <c r="H202" s="3">
        <v>0</v>
      </c>
      <c r="I202" s="3">
        <v>0</v>
      </c>
      <c r="J202" s="3">
        <v>0</v>
      </c>
      <c r="K202" s="3">
        <v>0</v>
      </c>
      <c r="L202" s="3">
        <v>0</v>
      </c>
      <c r="M202" s="3">
        <v>0</v>
      </c>
      <c r="N202" s="3">
        <v>13804</v>
      </c>
      <c r="O202" s="3">
        <v>0</v>
      </c>
      <c r="P202" s="3">
        <v>0</v>
      </c>
      <c r="Q202" s="3">
        <v>0</v>
      </c>
      <c r="R202" s="3">
        <v>0</v>
      </c>
      <c r="S202" s="3">
        <v>0</v>
      </c>
      <c r="T202" s="3">
        <v>0</v>
      </c>
      <c r="U202" s="3">
        <v>0</v>
      </c>
      <c r="V202" s="3">
        <v>0</v>
      </c>
      <c r="W202" s="3">
        <v>13804</v>
      </c>
      <c r="X202" s="35">
        <f t="shared" si="24"/>
        <v>0</v>
      </c>
      <c r="Y202" s="35">
        <f t="shared" si="25"/>
        <v>0</v>
      </c>
      <c r="Z202" s="35">
        <f t="shared" si="26"/>
        <v>0</v>
      </c>
      <c r="AA202" s="35">
        <f t="shared" si="27"/>
        <v>0</v>
      </c>
      <c r="AB202" s="35">
        <f t="shared" si="28"/>
        <v>0</v>
      </c>
      <c r="AC202" s="35">
        <f t="shared" si="29"/>
        <v>0</v>
      </c>
      <c r="AD202" s="35">
        <f t="shared" si="30"/>
        <v>0</v>
      </c>
      <c r="AE202" s="35">
        <f t="shared" si="31"/>
        <v>0</v>
      </c>
      <c r="AF202" s="35">
        <f t="shared" si="32"/>
        <v>0</v>
      </c>
      <c r="AG202" s="35">
        <f t="shared" si="33"/>
        <v>0</v>
      </c>
      <c r="AH202" s="35">
        <f t="shared" si="34"/>
        <v>0</v>
      </c>
      <c r="AI202" s="35"/>
      <c r="AJ202" s="81">
        <f t="shared" si="35"/>
        <v>0</v>
      </c>
      <c r="AK202" s="88"/>
    </row>
    <row r="203" spans="1:37" s="36" customFormat="1" ht="13.5" customHeight="1" x14ac:dyDescent="0.2">
      <c r="A203" s="27"/>
      <c r="B203" s="1">
        <v>189</v>
      </c>
      <c r="C203" s="34"/>
      <c r="D203" s="1" t="s">
        <v>10</v>
      </c>
      <c r="E203" s="2" t="s">
        <v>257</v>
      </c>
      <c r="F203" s="3">
        <v>0</v>
      </c>
      <c r="G203" s="3">
        <v>0</v>
      </c>
      <c r="H203" s="3">
        <v>0</v>
      </c>
      <c r="I203" s="3">
        <v>0</v>
      </c>
      <c r="J203" s="3">
        <v>0</v>
      </c>
      <c r="K203" s="3">
        <v>0</v>
      </c>
      <c r="L203" s="3">
        <v>0</v>
      </c>
      <c r="M203" s="3">
        <v>0</v>
      </c>
      <c r="N203" s="3">
        <v>6200</v>
      </c>
      <c r="O203" s="3">
        <v>0</v>
      </c>
      <c r="P203" s="3">
        <v>0</v>
      </c>
      <c r="Q203" s="3">
        <v>0</v>
      </c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6200</v>
      </c>
      <c r="X203" s="35">
        <f t="shared" si="24"/>
        <v>0</v>
      </c>
      <c r="Y203" s="35">
        <f t="shared" si="25"/>
        <v>0</v>
      </c>
      <c r="Z203" s="35">
        <f t="shared" si="26"/>
        <v>0</v>
      </c>
      <c r="AA203" s="35">
        <f t="shared" si="27"/>
        <v>0</v>
      </c>
      <c r="AB203" s="35">
        <f t="shared" si="28"/>
        <v>0</v>
      </c>
      <c r="AC203" s="35">
        <f t="shared" si="29"/>
        <v>0</v>
      </c>
      <c r="AD203" s="35">
        <f t="shared" si="30"/>
        <v>0</v>
      </c>
      <c r="AE203" s="35">
        <f t="shared" si="31"/>
        <v>0</v>
      </c>
      <c r="AF203" s="35">
        <f t="shared" si="32"/>
        <v>0</v>
      </c>
      <c r="AG203" s="35">
        <f t="shared" si="33"/>
        <v>0</v>
      </c>
      <c r="AH203" s="35">
        <f t="shared" si="34"/>
        <v>0</v>
      </c>
      <c r="AI203" s="35"/>
      <c r="AJ203" s="81">
        <f t="shared" si="35"/>
        <v>0</v>
      </c>
      <c r="AK203" s="88"/>
    </row>
    <row r="204" spans="1:37" s="36" customFormat="1" ht="13.5" customHeight="1" x14ac:dyDescent="0.2">
      <c r="A204" s="27"/>
      <c r="B204" s="1">
        <v>190</v>
      </c>
      <c r="C204" s="34"/>
      <c r="D204" s="1" t="s">
        <v>10</v>
      </c>
      <c r="E204" s="2" t="s">
        <v>258</v>
      </c>
      <c r="F204" s="3">
        <v>0</v>
      </c>
      <c r="G204" s="3">
        <v>0</v>
      </c>
      <c r="H204" s="3">
        <v>0</v>
      </c>
      <c r="I204" s="3">
        <v>29000</v>
      </c>
      <c r="J204" s="3">
        <v>0</v>
      </c>
      <c r="K204" s="3">
        <v>0</v>
      </c>
      <c r="L204" s="3">
        <v>0</v>
      </c>
      <c r="M204" s="3">
        <v>0</v>
      </c>
      <c r="N204" s="3">
        <v>0</v>
      </c>
      <c r="O204" s="3">
        <v>0</v>
      </c>
      <c r="P204" s="3">
        <v>0</v>
      </c>
      <c r="Q204" s="3">
        <v>0</v>
      </c>
      <c r="R204" s="3">
        <v>29000</v>
      </c>
      <c r="S204" s="3">
        <v>0</v>
      </c>
      <c r="T204" s="3">
        <v>0</v>
      </c>
      <c r="U204" s="3">
        <v>0</v>
      </c>
      <c r="V204" s="3">
        <v>0</v>
      </c>
      <c r="W204" s="3">
        <f>29000-R204</f>
        <v>0</v>
      </c>
      <c r="X204" s="35">
        <f t="shared" si="24"/>
        <v>0</v>
      </c>
      <c r="Y204" s="35">
        <f t="shared" si="25"/>
        <v>0</v>
      </c>
      <c r="Z204" s="35">
        <f t="shared" si="26"/>
        <v>0</v>
      </c>
      <c r="AA204" s="35">
        <f t="shared" si="27"/>
        <v>0</v>
      </c>
      <c r="AB204" s="35">
        <f t="shared" si="28"/>
        <v>0</v>
      </c>
      <c r="AC204" s="35">
        <f t="shared" si="29"/>
        <v>0</v>
      </c>
      <c r="AD204" s="35">
        <f t="shared" si="30"/>
        <v>0</v>
      </c>
      <c r="AE204" s="35">
        <f t="shared" si="31"/>
        <v>0</v>
      </c>
      <c r="AF204" s="35">
        <f t="shared" si="32"/>
        <v>0</v>
      </c>
      <c r="AG204" s="35">
        <f t="shared" si="33"/>
        <v>0</v>
      </c>
      <c r="AH204" s="35">
        <f t="shared" si="34"/>
        <v>0</v>
      </c>
      <c r="AI204" s="35"/>
      <c r="AJ204" s="81">
        <f t="shared" si="35"/>
        <v>0</v>
      </c>
      <c r="AK204" s="88"/>
    </row>
    <row r="205" spans="1:37" s="36" customFormat="1" ht="13.5" customHeight="1" x14ac:dyDescent="0.2">
      <c r="A205" s="27"/>
      <c r="B205" s="1">
        <v>191</v>
      </c>
      <c r="C205" s="34"/>
      <c r="D205" s="1" t="s">
        <v>10</v>
      </c>
      <c r="E205" s="2" t="s">
        <v>259</v>
      </c>
      <c r="F205" s="3">
        <v>0</v>
      </c>
      <c r="G205" s="3">
        <v>0</v>
      </c>
      <c r="H205" s="3">
        <v>0</v>
      </c>
      <c r="I205" s="3">
        <v>0</v>
      </c>
      <c r="J205" s="3">
        <v>0</v>
      </c>
      <c r="K205" s="3">
        <v>0</v>
      </c>
      <c r="L205" s="3">
        <v>0</v>
      </c>
      <c r="M205" s="3">
        <v>0</v>
      </c>
      <c r="N205" s="3">
        <v>855</v>
      </c>
      <c r="O205" s="3">
        <v>0</v>
      </c>
      <c r="P205" s="3">
        <v>0</v>
      </c>
      <c r="Q205" s="3">
        <v>0</v>
      </c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3">
        <v>855</v>
      </c>
      <c r="X205" s="35">
        <f t="shared" si="24"/>
        <v>0</v>
      </c>
      <c r="Y205" s="35">
        <f t="shared" si="25"/>
        <v>0</v>
      </c>
      <c r="Z205" s="35">
        <f t="shared" si="26"/>
        <v>0</v>
      </c>
      <c r="AA205" s="35">
        <f t="shared" si="27"/>
        <v>0</v>
      </c>
      <c r="AB205" s="35">
        <f t="shared" si="28"/>
        <v>0</v>
      </c>
      <c r="AC205" s="35">
        <f t="shared" si="29"/>
        <v>0</v>
      </c>
      <c r="AD205" s="35">
        <f t="shared" si="30"/>
        <v>0</v>
      </c>
      <c r="AE205" s="35">
        <f t="shared" si="31"/>
        <v>0</v>
      </c>
      <c r="AF205" s="35">
        <f t="shared" si="32"/>
        <v>0</v>
      </c>
      <c r="AG205" s="35">
        <f t="shared" si="33"/>
        <v>0</v>
      </c>
      <c r="AH205" s="35">
        <f t="shared" si="34"/>
        <v>0</v>
      </c>
      <c r="AI205" s="35"/>
      <c r="AJ205" s="81">
        <f t="shared" si="35"/>
        <v>0</v>
      </c>
      <c r="AK205" s="88"/>
    </row>
    <row r="206" spans="1:37" s="36" customFormat="1" ht="13.5" customHeight="1" x14ac:dyDescent="0.2">
      <c r="A206" s="27"/>
      <c r="B206" s="1">
        <v>192</v>
      </c>
      <c r="C206" s="34"/>
      <c r="D206" s="1" t="s">
        <v>10</v>
      </c>
      <c r="E206" s="2" t="s">
        <v>260</v>
      </c>
      <c r="F206" s="3">
        <v>0</v>
      </c>
      <c r="G206" s="3">
        <v>0</v>
      </c>
      <c r="H206" s="3">
        <v>0</v>
      </c>
      <c r="I206" s="3">
        <v>0</v>
      </c>
      <c r="J206" s="3">
        <v>0</v>
      </c>
      <c r="K206" s="3">
        <v>0</v>
      </c>
      <c r="L206" s="3">
        <v>0</v>
      </c>
      <c r="M206" s="3">
        <v>0</v>
      </c>
      <c r="N206" s="3">
        <v>89077.08</v>
      </c>
      <c r="O206" s="3">
        <v>0</v>
      </c>
      <c r="P206" s="3">
        <v>0</v>
      </c>
      <c r="Q206" s="3">
        <v>0</v>
      </c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89077.08</v>
      </c>
      <c r="X206" s="35">
        <f t="shared" si="24"/>
        <v>0</v>
      </c>
      <c r="Y206" s="35">
        <f t="shared" si="25"/>
        <v>0</v>
      </c>
      <c r="Z206" s="35">
        <f t="shared" si="26"/>
        <v>0</v>
      </c>
      <c r="AA206" s="35">
        <f t="shared" si="27"/>
        <v>0</v>
      </c>
      <c r="AB206" s="35">
        <f t="shared" si="28"/>
        <v>0</v>
      </c>
      <c r="AC206" s="35">
        <f t="shared" si="29"/>
        <v>0</v>
      </c>
      <c r="AD206" s="35">
        <f t="shared" si="30"/>
        <v>0</v>
      </c>
      <c r="AE206" s="35">
        <f t="shared" si="31"/>
        <v>0</v>
      </c>
      <c r="AF206" s="35">
        <f t="shared" si="32"/>
        <v>0</v>
      </c>
      <c r="AG206" s="35">
        <f t="shared" si="33"/>
        <v>0</v>
      </c>
      <c r="AH206" s="35">
        <f t="shared" si="34"/>
        <v>0</v>
      </c>
      <c r="AI206" s="35"/>
      <c r="AJ206" s="81">
        <f t="shared" si="35"/>
        <v>0</v>
      </c>
      <c r="AK206" s="88"/>
    </row>
    <row r="207" spans="1:37" s="36" customFormat="1" ht="13.5" customHeight="1" x14ac:dyDescent="0.2">
      <c r="A207" s="27"/>
      <c r="B207" s="1">
        <v>193</v>
      </c>
      <c r="C207" s="34"/>
      <c r="D207" s="1" t="s">
        <v>10</v>
      </c>
      <c r="E207" s="2" t="s">
        <v>261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  <c r="L207" s="3">
        <v>0</v>
      </c>
      <c r="M207" s="3">
        <v>0</v>
      </c>
      <c r="N207" s="3">
        <v>753</v>
      </c>
      <c r="O207" s="3">
        <v>0</v>
      </c>
      <c r="P207" s="3">
        <v>0</v>
      </c>
      <c r="Q207" s="3">
        <v>0</v>
      </c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753</v>
      </c>
      <c r="X207" s="35">
        <f t="shared" si="24"/>
        <v>0</v>
      </c>
      <c r="Y207" s="35">
        <f t="shared" si="25"/>
        <v>0</v>
      </c>
      <c r="Z207" s="35">
        <f t="shared" si="26"/>
        <v>0</v>
      </c>
      <c r="AA207" s="35">
        <f t="shared" si="27"/>
        <v>0</v>
      </c>
      <c r="AB207" s="35">
        <f t="shared" si="28"/>
        <v>0</v>
      </c>
      <c r="AC207" s="35">
        <f t="shared" si="29"/>
        <v>0</v>
      </c>
      <c r="AD207" s="35">
        <f t="shared" si="30"/>
        <v>0</v>
      </c>
      <c r="AE207" s="35">
        <f t="shared" si="31"/>
        <v>0</v>
      </c>
      <c r="AF207" s="35">
        <f t="shared" si="32"/>
        <v>0</v>
      </c>
      <c r="AG207" s="35">
        <f t="shared" si="33"/>
        <v>0</v>
      </c>
      <c r="AH207" s="35">
        <f t="shared" si="34"/>
        <v>0</v>
      </c>
      <c r="AI207" s="35"/>
      <c r="AJ207" s="81">
        <f t="shared" si="35"/>
        <v>0</v>
      </c>
      <c r="AK207" s="88"/>
    </row>
    <row r="208" spans="1:37" s="36" customFormat="1" ht="13.5" customHeight="1" x14ac:dyDescent="0.2">
      <c r="A208" s="27"/>
      <c r="B208" s="1">
        <v>194</v>
      </c>
      <c r="C208" s="34"/>
      <c r="D208" s="1" t="s">
        <v>10</v>
      </c>
      <c r="E208" s="2" t="s">
        <v>262</v>
      </c>
      <c r="F208" s="3">
        <v>0</v>
      </c>
      <c r="G208" s="3">
        <v>0</v>
      </c>
      <c r="H208" s="3">
        <v>0</v>
      </c>
      <c r="I208" s="3">
        <v>0</v>
      </c>
      <c r="J208" s="3">
        <v>0</v>
      </c>
      <c r="K208" s="3">
        <v>0</v>
      </c>
      <c r="L208" s="3">
        <v>0</v>
      </c>
      <c r="M208" s="3">
        <v>0</v>
      </c>
      <c r="N208" s="3">
        <v>633798.30000000005</v>
      </c>
      <c r="O208" s="3">
        <v>0</v>
      </c>
      <c r="P208" s="3">
        <v>0</v>
      </c>
      <c r="Q208" s="3">
        <v>0</v>
      </c>
      <c r="R208" s="3">
        <v>0</v>
      </c>
      <c r="S208" s="3">
        <v>0</v>
      </c>
      <c r="T208" s="3">
        <v>0</v>
      </c>
      <c r="U208" s="3">
        <v>0</v>
      </c>
      <c r="V208" s="3">
        <v>0</v>
      </c>
      <c r="W208" s="3">
        <v>633798.30000000005</v>
      </c>
      <c r="X208" s="35">
        <f t="shared" ref="X208:X271" si="36">+F208-O208</f>
        <v>0</v>
      </c>
      <c r="Y208" s="35">
        <f t="shared" ref="Y208:Y271" si="37">+G208-P208</f>
        <v>0</v>
      </c>
      <c r="Z208" s="35">
        <f t="shared" ref="Z208:Z271" si="38">+H208-Q208</f>
        <v>0</v>
      </c>
      <c r="AA208" s="35">
        <f t="shared" ref="AA208:AA271" si="39">+I208-R208</f>
        <v>0</v>
      </c>
      <c r="AB208" s="35">
        <f t="shared" ref="AB208:AB271" si="40">+J208-S208</f>
        <v>0</v>
      </c>
      <c r="AC208" s="35">
        <f t="shared" ref="AC208:AC271" si="41">+J208-S208</f>
        <v>0</v>
      </c>
      <c r="AD208" s="35">
        <f t="shared" ref="AD208:AD271" si="42">+K208-T208</f>
        <v>0</v>
      </c>
      <c r="AE208" s="35">
        <f t="shared" ref="AE208:AE271" si="43">+L208-U208</f>
        <v>0</v>
      </c>
      <c r="AF208" s="35">
        <f t="shared" ref="AF208:AF271" si="44">+M208-V208</f>
        <v>0</v>
      </c>
      <c r="AG208" s="35">
        <f t="shared" ref="AG208:AG271" si="45">+N208-W208</f>
        <v>0</v>
      </c>
      <c r="AH208" s="35">
        <f t="shared" ref="AH208:AH271" si="46">+X208+Y208+Z208+AA208+AB208+AC208+AD208+AE208+AF208+AG208</f>
        <v>0</v>
      </c>
      <c r="AI208" s="35"/>
      <c r="AJ208" s="81">
        <f t="shared" ref="AJ208:AJ271" si="47">(AH208-AI208)</f>
        <v>0</v>
      </c>
      <c r="AK208" s="88"/>
    </row>
    <row r="209" spans="1:37" s="36" customFormat="1" ht="13.5" customHeight="1" x14ac:dyDescent="0.2">
      <c r="A209" s="27"/>
      <c r="B209" s="1">
        <v>195</v>
      </c>
      <c r="C209" s="34"/>
      <c r="D209" s="1" t="s">
        <v>10</v>
      </c>
      <c r="E209" s="2" t="s">
        <v>263</v>
      </c>
      <c r="F209" s="3">
        <v>0</v>
      </c>
      <c r="G209" s="3">
        <v>0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0</v>
      </c>
      <c r="N209" s="3">
        <v>347.2</v>
      </c>
      <c r="O209" s="3">
        <v>0</v>
      </c>
      <c r="P209" s="3">
        <v>0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347.2</v>
      </c>
      <c r="X209" s="35">
        <f t="shared" si="36"/>
        <v>0</v>
      </c>
      <c r="Y209" s="35">
        <f t="shared" si="37"/>
        <v>0</v>
      </c>
      <c r="Z209" s="35">
        <f t="shared" si="38"/>
        <v>0</v>
      </c>
      <c r="AA209" s="35">
        <f t="shared" si="39"/>
        <v>0</v>
      </c>
      <c r="AB209" s="35">
        <f t="shared" si="40"/>
        <v>0</v>
      </c>
      <c r="AC209" s="35">
        <f t="shared" si="41"/>
        <v>0</v>
      </c>
      <c r="AD209" s="35">
        <f t="shared" si="42"/>
        <v>0</v>
      </c>
      <c r="AE209" s="35">
        <f t="shared" si="43"/>
        <v>0</v>
      </c>
      <c r="AF209" s="35">
        <f t="shared" si="44"/>
        <v>0</v>
      </c>
      <c r="AG209" s="35">
        <f t="shared" si="45"/>
        <v>0</v>
      </c>
      <c r="AH209" s="35">
        <f t="shared" si="46"/>
        <v>0</v>
      </c>
      <c r="AI209" s="35"/>
      <c r="AJ209" s="81">
        <f t="shared" si="47"/>
        <v>0</v>
      </c>
      <c r="AK209" s="88"/>
    </row>
    <row r="210" spans="1:37" s="36" customFormat="1" ht="13.5" customHeight="1" x14ac:dyDescent="0.2">
      <c r="A210" s="27"/>
      <c r="B210" s="1">
        <v>196</v>
      </c>
      <c r="C210" s="34"/>
      <c r="D210" s="1" t="s">
        <v>10</v>
      </c>
      <c r="E210" s="2" t="s">
        <v>264</v>
      </c>
      <c r="F210" s="3">
        <v>0</v>
      </c>
      <c r="G210" s="3">
        <v>0</v>
      </c>
      <c r="H210" s="3">
        <v>0</v>
      </c>
      <c r="I210" s="3">
        <v>0</v>
      </c>
      <c r="J210" s="3">
        <v>0</v>
      </c>
      <c r="K210" s="3">
        <v>0</v>
      </c>
      <c r="L210" s="3">
        <v>0</v>
      </c>
      <c r="M210" s="3">
        <v>0</v>
      </c>
      <c r="N210" s="3">
        <v>328</v>
      </c>
      <c r="O210" s="3">
        <v>0</v>
      </c>
      <c r="P210" s="3">
        <v>0</v>
      </c>
      <c r="Q210" s="3">
        <v>0</v>
      </c>
      <c r="R210" s="3">
        <v>0</v>
      </c>
      <c r="S210" s="3">
        <v>0</v>
      </c>
      <c r="T210" s="3">
        <v>0</v>
      </c>
      <c r="U210" s="3">
        <v>0</v>
      </c>
      <c r="V210" s="3">
        <v>0</v>
      </c>
      <c r="W210" s="3">
        <v>328</v>
      </c>
      <c r="X210" s="35">
        <f t="shared" si="36"/>
        <v>0</v>
      </c>
      <c r="Y210" s="35">
        <f t="shared" si="37"/>
        <v>0</v>
      </c>
      <c r="Z210" s="35">
        <f t="shared" si="38"/>
        <v>0</v>
      </c>
      <c r="AA210" s="35">
        <f t="shared" si="39"/>
        <v>0</v>
      </c>
      <c r="AB210" s="35">
        <f t="shared" si="40"/>
        <v>0</v>
      </c>
      <c r="AC210" s="35">
        <f t="shared" si="41"/>
        <v>0</v>
      </c>
      <c r="AD210" s="35">
        <f t="shared" si="42"/>
        <v>0</v>
      </c>
      <c r="AE210" s="35">
        <f t="shared" si="43"/>
        <v>0</v>
      </c>
      <c r="AF210" s="35">
        <f t="shared" si="44"/>
        <v>0</v>
      </c>
      <c r="AG210" s="35">
        <f t="shared" si="45"/>
        <v>0</v>
      </c>
      <c r="AH210" s="35">
        <f t="shared" si="46"/>
        <v>0</v>
      </c>
      <c r="AI210" s="35"/>
      <c r="AJ210" s="81">
        <f t="shared" si="47"/>
        <v>0</v>
      </c>
      <c r="AK210" s="88"/>
    </row>
    <row r="211" spans="1:37" s="36" customFormat="1" ht="13.5" customHeight="1" x14ac:dyDescent="0.2">
      <c r="A211" s="27"/>
      <c r="B211" s="1">
        <v>197</v>
      </c>
      <c r="C211" s="34"/>
      <c r="D211" s="1" t="s">
        <v>10</v>
      </c>
      <c r="E211" s="2" t="s">
        <v>265</v>
      </c>
      <c r="F211" s="3">
        <v>0</v>
      </c>
      <c r="G211" s="3">
        <v>0</v>
      </c>
      <c r="H211" s="3">
        <v>0</v>
      </c>
      <c r="I211" s="3">
        <v>0</v>
      </c>
      <c r="J211" s="3">
        <v>0</v>
      </c>
      <c r="K211" s="3">
        <v>0</v>
      </c>
      <c r="L211" s="3">
        <v>0</v>
      </c>
      <c r="M211" s="3">
        <v>0</v>
      </c>
      <c r="N211" s="3">
        <v>1981.99</v>
      </c>
      <c r="O211" s="3">
        <v>0</v>
      </c>
      <c r="P211" s="3">
        <v>0</v>
      </c>
      <c r="Q211" s="3">
        <v>0</v>
      </c>
      <c r="R211" s="3">
        <v>0</v>
      </c>
      <c r="S211" s="3">
        <v>0</v>
      </c>
      <c r="T211" s="3">
        <v>0</v>
      </c>
      <c r="U211" s="3">
        <v>0</v>
      </c>
      <c r="V211" s="3">
        <v>0</v>
      </c>
      <c r="W211" s="3">
        <v>1981.99</v>
      </c>
      <c r="X211" s="35">
        <f t="shared" si="36"/>
        <v>0</v>
      </c>
      <c r="Y211" s="35">
        <f t="shared" si="37"/>
        <v>0</v>
      </c>
      <c r="Z211" s="35">
        <f t="shared" si="38"/>
        <v>0</v>
      </c>
      <c r="AA211" s="35">
        <f t="shared" si="39"/>
        <v>0</v>
      </c>
      <c r="AB211" s="35">
        <f t="shared" si="40"/>
        <v>0</v>
      </c>
      <c r="AC211" s="35">
        <f t="shared" si="41"/>
        <v>0</v>
      </c>
      <c r="AD211" s="35">
        <f t="shared" si="42"/>
        <v>0</v>
      </c>
      <c r="AE211" s="35">
        <f t="shared" si="43"/>
        <v>0</v>
      </c>
      <c r="AF211" s="35">
        <f t="shared" si="44"/>
        <v>0</v>
      </c>
      <c r="AG211" s="35">
        <f t="shared" si="45"/>
        <v>0</v>
      </c>
      <c r="AH211" s="35">
        <f t="shared" si="46"/>
        <v>0</v>
      </c>
      <c r="AI211" s="35"/>
      <c r="AJ211" s="81">
        <f t="shared" si="47"/>
        <v>0</v>
      </c>
      <c r="AK211" s="88"/>
    </row>
    <row r="212" spans="1:37" s="36" customFormat="1" ht="13.5" customHeight="1" x14ac:dyDescent="0.2">
      <c r="A212" s="27"/>
      <c r="B212" s="1">
        <v>198</v>
      </c>
      <c r="C212" s="34"/>
      <c r="D212" s="1" t="s">
        <v>10</v>
      </c>
      <c r="E212" s="2" t="s">
        <v>266</v>
      </c>
      <c r="F212" s="3">
        <v>0</v>
      </c>
      <c r="G212" s="3">
        <v>0</v>
      </c>
      <c r="H212" s="3">
        <v>0</v>
      </c>
      <c r="I212" s="3">
        <v>0</v>
      </c>
      <c r="J212" s="3">
        <v>0</v>
      </c>
      <c r="K212" s="3">
        <v>0</v>
      </c>
      <c r="L212" s="3">
        <v>0</v>
      </c>
      <c r="M212" s="3">
        <v>0</v>
      </c>
      <c r="N212" s="3">
        <v>1105.8499999999999</v>
      </c>
      <c r="O212" s="3">
        <v>0</v>
      </c>
      <c r="P212" s="3">
        <v>0</v>
      </c>
      <c r="Q212" s="3">
        <v>0</v>
      </c>
      <c r="R212" s="3">
        <v>0</v>
      </c>
      <c r="S212" s="3">
        <v>0</v>
      </c>
      <c r="T212" s="3">
        <v>0</v>
      </c>
      <c r="U212" s="3">
        <v>0</v>
      </c>
      <c r="V212" s="3">
        <v>0</v>
      </c>
      <c r="W212" s="3">
        <v>1105.8499999999999</v>
      </c>
      <c r="X212" s="35">
        <f t="shared" si="36"/>
        <v>0</v>
      </c>
      <c r="Y212" s="35">
        <f t="shared" si="37"/>
        <v>0</v>
      </c>
      <c r="Z212" s="35">
        <f t="shared" si="38"/>
        <v>0</v>
      </c>
      <c r="AA212" s="35">
        <f t="shared" si="39"/>
        <v>0</v>
      </c>
      <c r="AB212" s="35">
        <f t="shared" si="40"/>
        <v>0</v>
      </c>
      <c r="AC212" s="35">
        <f t="shared" si="41"/>
        <v>0</v>
      </c>
      <c r="AD212" s="35">
        <f t="shared" si="42"/>
        <v>0</v>
      </c>
      <c r="AE212" s="35">
        <f t="shared" si="43"/>
        <v>0</v>
      </c>
      <c r="AF212" s="35">
        <f t="shared" si="44"/>
        <v>0</v>
      </c>
      <c r="AG212" s="35">
        <f t="shared" si="45"/>
        <v>0</v>
      </c>
      <c r="AH212" s="35">
        <f t="shared" si="46"/>
        <v>0</v>
      </c>
      <c r="AI212" s="35"/>
      <c r="AJ212" s="81">
        <f t="shared" si="47"/>
        <v>0</v>
      </c>
      <c r="AK212" s="88"/>
    </row>
    <row r="213" spans="1:37" s="36" customFormat="1" ht="13.5" customHeight="1" x14ac:dyDescent="0.2">
      <c r="A213" s="27"/>
      <c r="B213" s="1">
        <v>199</v>
      </c>
      <c r="C213" s="34"/>
      <c r="D213" s="1" t="s">
        <v>10</v>
      </c>
      <c r="E213" s="2" t="s">
        <v>267</v>
      </c>
      <c r="F213" s="3">
        <v>0</v>
      </c>
      <c r="G213" s="3">
        <v>0</v>
      </c>
      <c r="H213" s="3">
        <v>0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139.19999999999999</v>
      </c>
      <c r="O213" s="3">
        <v>0</v>
      </c>
      <c r="P213" s="3">
        <v>0</v>
      </c>
      <c r="Q213" s="3">
        <v>0</v>
      </c>
      <c r="R213" s="3">
        <v>0</v>
      </c>
      <c r="S213" s="3">
        <v>0</v>
      </c>
      <c r="T213" s="3">
        <v>0</v>
      </c>
      <c r="U213" s="3">
        <v>0</v>
      </c>
      <c r="V213" s="3">
        <v>0</v>
      </c>
      <c r="W213" s="3">
        <v>139.19999999999999</v>
      </c>
      <c r="X213" s="35">
        <f t="shared" si="36"/>
        <v>0</v>
      </c>
      <c r="Y213" s="35">
        <f t="shared" si="37"/>
        <v>0</v>
      </c>
      <c r="Z213" s="35">
        <f t="shared" si="38"/>
        <v>0</v>
      </c>
      <c r="AA213" s="35">
        <f t="shared" si="39"/>
        <v>0</v>
      </c>
      <c r="AB213" s="35">
        <f t="shared" si="40"/>
        <v>0</v>
      </c>
      <c r="AC213" s="35">
        <f t="shared" si="41"/>
        <v>0</v>
      </c>
      <c r="AD213" s="35">
        <f t="shared" si="42"/>
        <v>0</v>
      </c>
      <c r="AE213" s="35">
        <f t="shared" si="43"/>
        <v>0</v>
      </c>
      <c r="AF213" s="35">
        <f t="shared" si="44"/>
        <v>0</v>
      </c>
      <c r="AG213" s="35">
        <f t="shared" si="45"/>
        <v>0</v>
      </c>
      <c r="AH213" s="35">
        <f t="shared" si="46"/>
        <v>0</v>
      </c>
      <c r="AI213" s="35"/>
      <c r="AJ213" s="81">
        <f t="shared" si="47"/>
        <v>0</v>
      </c>
      <c r="AK213" s="88"/>
    </row>
    <row r="214" spans="1:37" s="36" customFormat="1" ht="13.5" customHeight="1" x14ac:dyDescent="0.2">
      <c r="A214" s="27"/>
      <c r="B214" s="1">
        <v>200</v>
      </c>
      <c r="C214" s="34"/>
      <c r="D214" s="1" t="s">
        <v>10</v>
      </c>
      <c r="E214" s="2" t="s">
        <v>268</v>
      </c>
      <c r="F214" s="3">
        <v>0</v>
      </c>
      <c r="G214" s="3">
        <v>0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706.07</v>
      </c>
      <c r="O214" s="3">
        <v>0</v>
      </c>
      <c r="P214" s="3">
        <v>0</v>
      </c>
      <c r="Q214" s="3">
        <v>0</v>
      </c>
      <c r="R214" s="3">
        <v>0</v>
      </c>
      <c r="S214" s="3">
        <v>0</v>
      </c>
      <c r="T214" s="3">
        <v>0</v>
      </c>
      <c r="U214" s="3">
        <v>0</v>
      </c>
      <c r="V214" s="3">
        <v>0</v>
      </c>
      <c r="W214" s="3">
        <v>706.07</v>
      </c>
      <c r="X214" s="35">
        <f t="shared" si="36"/>
        <v>0</v>
      </c>
      <c r="Y214" s="35">
        <f t="shared" si="37"/>
        <v>0</v>
      </c>
      <c r="Z214" s="35">
        <f t="shared" si="38"/>
        <v>0</v>
      </c>
      <c r="AA214" s="35">
        <f t="shared" si="39"/>
        <v>0</v>
      </c>
      <c r="AB214" s="35">
        <f t="shared" si="40"/>
        <v>0</v>
      </c>
      <c r="AC214" s="35">
        <f t="shared" si="41"/>
        <v>0</v>
      </c>
      <c r="AD214" s="35">
        <f t="shared" si="42"/>
        <v>0</v>
      </c>
      <c r="AE214" s="35">
        <f t="shared" si="43"/>
        <v>0</v>
      </c>
      <c r="AF214" s="35">
        <f t="shared" si="44"/>
        <v>0</v>
      </c>
      <c r="AG214" s="35">
        <f t="shared" si="45"/>
        <v>0</v>
      </c>
      <c r="AH214" s="35">
        <f t="shared" si="46"/>
        <v>0</v>
      </c>
      <c r="AI214" s="35"/>
      <c r="AJ214" s="81">
        <f t="shared" si="47"/>
        <v>0</v>
      </c>
      <c r="AK214" s="88"/>
    </row>
    <row r="215" spans="1:37" s="36" customFormat="1" ht="13.5" customHeight="1" x14ac:dyDescent="0.2">
      <c r="A215" s="27"/>
      <c r="B215" s="1">
        <v>201</v>
      </c>
      <c r="C215" s="34"/>
      <c r="D215" s="1" t="s">
        <v>10</v>
      </c>
      <c r="E215" s="2" t="s">
        <v>269</v>
      </c>
      <c r="F215" s="3">
        <v>0</v>
      </c>
      <c r="G215" s="3">
        <v>0</v>
      </c>
      <c r="H215" s="3">
        <v>0</v>
      </c>
      <c r="I215" s="3">
        <v>14616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14616</v>
      </c>
      <c r="S215" s="3">
        <v>0</v>
      </c>
      <c r="T215" s="3">
        <v>0</v>
      </c>
      <c r="U215" s="3">
        <v>0</v>
      </c>
      <c r="V215" s="3">
        <v>0</v>
      </c>
      <c r="W215" s="3">
        <f>14616-R215</f>
        <v>0</v>
      </c>
      <c r="X215" s="35">
        <f t="shared" si="36"/>
        <v>0</v>
      </c>
      <c r="Y215" s="35">
        <f t="shared" si="37"/>
        <v>0</v>
      </c>
      <c r="Z215" s="35">
        <f t="shared" si="38"/>
        <v>0</v>
      </c>
      <c r="AA215" s="35">
        <f t="shared" si="39"/>
        <v>0</v>
      </c>
      <c r="AB215" s="35">
        <f t="shared" si="40"/>
        <v>0</v>
      </c>
      <c r="AC215" s="35">
        <f t="shared" si="41"/>
        <v>0</v>
      </c>
      <c r="AD215" s="35">
        <f t="shared" si="42"/>
        <v>0</v>
      </c>
      <c r="AE215" s="35">
        <f t="shared" si="43"/>
        <v>0</v>
      </c>
      <c r="AF215" s="35">
        <f t="shared" si="44"/>
        <v>0</v>
      </c>
      <c r="AG215" s="35">
        <f t="shared" si="45"/>
        <v>0</v>
      </c>
      <c r="AH215" s="35">
        <f t="shared" si="46"/>
        <v>0</v>
      </c>
      <c r="AI215" s="35"/>
      <c r="AJ215" s="81">
        <f t="shared" si="47"/>
        <v>0</v>
      </c>
      <c r="AK215" s="88"/>
    </row>
    <row r="216" spans="1:37" s="36" customFormat="1" ht="13.5" customHeight="1" x14ac:dyDescent="0.2">
      <c r="A216" s="27"/>
      <c r="B216" s="1">
        <v>202</v>
      </c>
      <c r="C216" s="34"/>
      <c r="D216" s="1" t="s">
        <v>10</v>
      </c>
      <c r="E216" s="2" t="s">
        <v>270</v>
      </c>
      <c r="F216" s="3">
        <v>0</v>
      </c>
      <c r="G216" s="3">
        <v>0</v>
      </c>
      <c r="H216" s="3">
        <v>0</v>
      </c>
      <c r="I216" s="3">
        <v>0</v>
      </c>
      <c r="J216" s="3">
        <v>0</v>
      </c>
      <c r="K216" s="3">
        <v>0</v>
      </c>
      <c r="L216" s="3">
        <v>0</v>
      </c>
      <c r="M216" s="3">
        <v>0</v>
      </c>
      <c r="N216" s="3">
        <v>1260</v>
      </c>
      <c r="O216" s="3">
        <v>0</v>
      </c>
      <c r="P216" s="3">
        <v>0</v>
      </c>
      <c r="Q216" s="3">
        <v>0</v>
      </c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1260</v>
      </c>
      <c r="X216" s="35">
        <f t="shared" si="36"/>
        <v>0</v>
      </c>
      <c r="Y216" s="35">
        <f t="shared" si="37"/>
        <v>0</v>
      </c>
      <c r="Z216" s="35">
        <f t="shared" si="38"/>
        <v>0</v>
      </c>
      <c r="AA216" s="35">
        <f t="shared" si="39"/>
        <v>0</v>
      </c>
      <c r="AB216" s="35">
        <f t="shared" si="40"/>
        <v>0</v>
      </c>
      <c r="AC216" s="35">
        <f t="shared" si="41"/>
        <v>0</v>
      </c>
      <c r="AD216" s="35">
        <f t="shared" si="42"/>
        <v>0</v>
      </c>
      <c r="AE216" s="35">
        <f t="shared" si="43"/>
        <v>0</v>
      </c>
      <c r="AF216" s="35">
        <f t="shared" si="44"/>
        <v>0</v>
      </c>
      <c r="AG216" s="35">
        <f t="shared" si="45"/>
        <v>0</v>
      </c>
      <c r="AH216" s="35">
        <f t="shared" si="46"/>
        <v>0</v>
      </c>
      <c r="AI216" s="35"/>
      <c r="AJ216" s="81">
        <f t="shared" si="47"/>
        <v>0</v>
      </c>
      <c r="AK216" s="88"/>
    </row>
    <row r="217" spans="1:37" s="36" customFormat="1" ht="13.5" customHeight="1" x14ac:dyDescent="0.2">
      <c r="A217" s="27"/>
      <c r="B217" s="1">
        <v>203</v>
      </c>
      <c r="C217" s="34"/>
      <c r="D217" s="1" t="s">
        <v>10</v>
      </c>
      <c r="E217" s="2" t="s">
        <v>271</v>
      </c>
      <c r="F217" s="3">
        <v>0</v>
      </c>
      <c r="G217" s="3">
        <v>0</v>
      </c>
      <c r="H217" s="3">
        <v>0</v>
      </c>
      <c r="I217" s="3">
        <v>0</v>
      </c>
      <c r="J217" s="3">
        <v>0</v>
      </c>
      <c r="K217" s="3">
        <v>0</v>
      </c>
      <c r="L217" s="3">
        <v>0</v>
      </c>
      <c r="M217" s="3">
        <v>0</v>
      </c>
      <c r="N217" s="3">
        <v>2222.56</v>
      </c>
      <c r="O217" s="3">
        <v>0</v>
      </c>
      <c r="P217" s="3">
        <v>0</v>
      </c>
      <c r="Q217" s="3">
        <v>0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2222.56</v>
      </c>
      <c r="X217" s="35">
        <f t="shared" si="36"/>
        <v>0</v>
      </c>
      <c r="Y217" s="35">
        <f t="shared" si="37"/>
        <v>0</v>
      </c>
      <c r="Z217" s="35">
        <f t="shared" si="38"/>
        <v>0</v>
      </c>
      <c r="AA217" s="35">
        <f t="shared" si="39"/>
        <v>0</v>
      </c>
      <c r="AB217" s="35">
        <f t="shared" si="40"/>
        <v>0</v>
      </c>
      <c r="AC217" s="35">
        <f t="shared" si="41"/>
        <v>0</v>
      </c>
      <c r="AD217" s="35">
        <f t="shared" si="42"/>
        <v>0</v>
      </c>
      <c r="AE217" s="35">
        <f t="shared" si="43"/>
        <v>0</v>
      </c>
      <c r="AF217" s="35">
        <f t="shared" si="44"/>
        <v>0</v>
      </c>
      <c r="AG217" s="35">
        <f t="shared" si="45"/>
        <v>0</v>
      </c>
      <c r="AH217" s="35">
        <f t="shared" si="46"/>
        <v>0</v>
      </c>
      <c r="AI217" s="35"/>
      <c r="AJ217" s="81">
        <f t="shared" si="47"/>
        <v>0</v>
      </c>
      <c r="AK217" s="88"/>
    </row>
    <row r="218" spans="1:37" s="36" customFormat="1" ht="13.5" customHeight="1" x14ac:dyDescent="0.2">
      <c r="A218" s="27"/>
      <c r="B218" s="1">
        <v>204</v>
      </c>
      <c r="C218" s="34"/>
      <c r="D218" s="1" t="s">
        <v>10</v>
      </c>
      <c r="E218" s="2" t="s">
        <v>272</v>
      </c>
      <c r="F218" s="3">
        <v>0</v>
      </c>
      <c r="G218" s="3">
        <v>0</v>
      </c>
      <c r="H218" s="3">
        <v>0</v>
      </c>
      <c r="I218" s="3">
        <v>0</v>
      </c>
      <c r="J218" s="3">
        <v>0</v>
      </c>
      <c r="K218" s="3">
        <v>0</v>
      </c>
      <c r="L218" s="3">
        <v>0</v>
      </c>
      <c r="M218" s="3">
        <v>0</v>
      </c>
      <c r="N218" s="3">
        <v>670</v>
      </c>
      <c r="O218" s="3">
        <v>0</v>
      </c>
      <c r="P218" s="3">
        <v>0</v>
      </c>
      <c r="Q218" s="3">
        <v>0</v>
      </c>
      <c r="R218" s="3">
        <v>0</v>
      </c>
      <c r="S218" s="3">
        <v>0</v>
      </c>
      <c r="T218" s="3">
        <v>0</v>
      </c>
      <c r="U218" s="3">
        <v>0</v>
      </c>
      <c r="V218" s="3">
        <v>0</v>
      </c>
      <c r="W218" s="3">
        <v>670</v>
      </c>
      <c r="X218" s="35">
        <f t="shared" si="36"/>
        <v>0</v>
      </c>
      <c r="Y218" s="35">
        <f t="shared" si="37"/>
        <v>0</v>
      </c>
      <c r="Z218" s="35">
        <f t="shared" si="38"/>
        <v>0</v>
      </c>
      <c r="AA218" s="35">
        <f t="shared" si="39"/>
        <v>0</v>
      </c>
      <c r="AB218" s="35">
        <f t="shared" si="40"/>
        <v>0</v>
      </c>
      <c r="AC218" s="35">
        <f t="shared" si="41"/>
        <v>0</v>
      </c>
      <c r="AD218" s="35">
        <f t="shared" si="42"/>
        <v>0</v>
      </c>
      <c r="AE218" s="35">
        <f t="shared" si="43"/>
        <v>0</v>
      </c>
      <c r="AF218" s="35">
        <f t="shared" si="44"/>
        <v>0</v>
      </c>
      <c r="AG218" s="35">
        <f t="shared" si="45"/>
        <v>0</v>
      </c>
      <c r="AH218" s="35">
        <f t="shared" si="46"/>
        <v>0</v>
      </c>
      <c r="AI218" s="35"/>
      <c r="AJ218" s="81">
        <f t="shared" si="47"/>
        <v>0</v>
      </c>
      <c r="AK218" s="88"/>
    </row>
    <row r="219" spans="1:37" s="36" customFormat="1" ht="13.5" customHeight="1" x14ac:dyDescent="0.2">
      <c r="A219" s="27"/>
      <c r="B219" s="1">
        <v>205</v>
      </c>
      <c r="C219" s="34"/>
      <c r="D219" s="1" t="s">
        <v>10</v>
      </c>
      <c r="E219" s="2" t="s">
        <v>273</v>
      </c>
      <c r="F219" s="3">
        <v>0</v>
      </c>
      <c r="G219" s="3">
        <v>0</v>
      </c>
      <c r="H219" s="3">
        <v>0</v>
      </c>
      <c r="I219" s="3">
        <v>0</v>
      </c>
      <c r="J219" s="3">
        <v>0</v>
      </c>
      <c r="K219" s="3">
        <v>0</v>
      </c>
      <c r="L219" s="3">
        <v>0</v>
      </c>
      <c r="M219" s="3">
        <v>0</v>
      </c>
      <c r="N219" s="3">
        <v>208158.5</v>
      </c>
      <c r="O219" s="3">
        <v>0</v>
      </c>
      <c r="P219" s="3">
        <v>0</v>
      </c>
      <c r="Q219" s="3">
        <v>0</v>
      </c>
      <c r="R219" s="3">
        <v>0</v>
      </c>
      <c r="S219" s="3">
        <v>0</v>
      </c>
      <c r="T219" s="3">
        <v>0</v>
      </c>
      <c r="U219" s="3">
        <v>0</v>
      </c>
      <c r="V219" s="3">
        <v>0</v>
      </c>
      <c r="W219" s="3">
        <v>208158.5</v>
      </c>
      <c r="X219" s="35">
        <f t="shared" si="36"/>
        <v>0</v>
      </c>
      <c r="Y219" s="35">
        <f t="shared" si="37"/>
        <v>0</v>
      </c>
      <c r="Z219" s="35">
        <f t="shared" si="38"/>
        <v>0</v>
      </c>
      <c r="AA219" s="35">
        <f t="shared" si="39"/>
        <v>0</v>
      </c>
      <c r="AB219" s="35">
        <f t="shared" si="40"/>
        <v>0</v>
      </c>
      <c r="AC219" s="35">
        <f t="shared" si="41"/>
        <v>0</v>
      </c>
      <c r="AD219" s="35">
        <f t="shared" si="42"/>
        <v>0</v>
      </c>
      <c r="AE219" s="35">
        <f t="shared" si="43"/>
        <v>0</v>
      </c>
      <c r="AF219" s="35">
        <f t="shared" si="44"/>
        <v>0</v>
      </c>
      <c r="AG219" s="35">
        <f t="shared" si="45"/>
        <v>0</v>
      </c>
      <c r="AH219" s="35">
        <f t="shared" si="46"/>
        <v>0</v>
      </c>
      <c r="AI219" s="35"/>
      <c r="AJ219" s="81">
        <f t="shared" si="47"/>
        <v>0</v>
      </c>
      <c r="AK219" s="88"/>
    </row>
    <row r="220" spans="1:37" s="36" customFormat="1" ht="13.5" customHeight="1" x14ac:dyDescent="0.2">
      <c r="A220" s="27"/>
      <c r="B220" s="1">
        <v>206</v>
      </c>
      <c r="C220" s="34"/>
      <c r="D220" s="1" t="s">
        <v>10</v>
      </c>
      <c r="E220" s="2" t="s">
        <v>274</v>
      </c>
      <c r="F220" s="3">
        <v>0</v>
      </c>
      <c r="G220" s="3">
        <v>0</v>
      </c>
      <c r="H220" s="3">
        <v>0</v>
      </c>
      <c r="I220" s="3">
        <v>0</v>
      </c>
      <c r="J220" s="3">
        <v>0</v>
      </c>
      <c r="K220" s="3">
        <v>0</v>
      </c>
      <c r="L220" s="3">
        <v>0</v>
      </c>
      <c r="M220" s="3">
        <v>0</v>
      </c>
      <c r="N220" s="3">
        <v>16013.37</v>
      </c>
      <c r="O220" s="3">
        <v>0</v>
      </c>
      <c r="P220" s="3">
        <v>0</v>
      </c>
      <c r="Q220" s="3">
        <v>0</v>
      </c>
      <c r="R220" s="3">
        <v>0</v>
      </c>
      <c r="S220" s="3">
        <v>0</v>
      </c>
      <c r="T220" s="3">
        <v>0</v>
      </c>
      <c r="U220" s="3">
        <v>0</v>
      </c>
      <c r="V220" s="3">
        <v>0</v>
      </c>
      <c r="W220" s="3">
        <v>16013.37</v>
      </c>
      <c r="X220" s="35">
        <f t="shared" si="36"/>
        <v>0</v>
      </c>
      <c r="Y220" s="35">
        <f t="shared" si="37"/>
        <v>0</v>
      </c>
      <c r="Z220" s="35">
        <f t="shared" si="38"/>
        <v>0</v>
      </c>
      <c r="AA220" s="35">
        <f t="shared" si="39"/>
        <v>0</v>
      </c>
      <c r="AB220" s="35">
        <f t="shared" si="40"/>
        <v>0</v>
      </c>
      <c r="AC220" s="35">
        <f t="shared" si="41"/>
        <v>0</v>
      </c>
      <c r="AD220" s="35">
        <f t="shared" si="42"/>
        <v>0</v>
      </c>
      <c r="AE220" s="35">
        <f t="shared" si="43"/>
        <v>0</v>
      </c>
      <c r="AF220" s="35">
        <f t="shared" si="44"/>
        <v>0</v>
      </c>
      <c r="AG220" s="35">
        <f t="shared" si="45"/>
        <v>0</v>
      </c>
      <c r="AH220" s="35">
        <f t="shared" si="46"/>
        <v>0</v>
      </c>
      <c r="AI220" s="35"/>
      <c r="AJ220" s="81">
        <f t="shared" si="47"/>
        <v>0</v>
      </c>
      <c r="AK220" s="88"/>
    </row>
    <row r="221" spans="1:37" s="36" customFormat="1" ht="13.5" customHeight="1" x14ac:dyDescent="0.2">
      <c r="A221" s="27"/>
      <c r="B221" s="1">
        <v>207</v>
      </c>
      <c r="C221" s="34"/>
      <c r="D221" s="1" t="s">
        <v>10</v>
      </c>
      <c r="E221" s="2" t="s">
        <v>275</v>
      </c>
      <c r="F221" s="3">
        <v>0</v>
      </c>
      <c r="G221" s="3">
        <v>0</v>
      </c>
      <c r="H221" s="3">
        <v>0</v>
      </c>
      <c r="I221" s="3">
        <v>9071.2000000000007</v>
      </c>
      <c r="J221" s="3">
        <v>0</v>
      </c>
      <c r="K221" s="3">
        <v>0</v>
      </c>
      <c r="L221" s="3">
        <v>0</v>
      </c>
      <c r="M221" s="3">
        <v>0</v>
      </c>
      <c r="N221" s="3">
        <v>181021.19</v>
      </c>
      <c r="O221" s="3">
        <v>0</v>
      </c>
      <c r="P221" s="3">
        <v>0</v>
      </c>
      <c r="Q221" s="3">
        <v>0</v>
      </c>
      <c r="R221" s="3">
        <v>9071.2000000000007</v>
      </c>
      <c r="S221" s="3">
        <v>0</v>
      </c>
      <c r="T221" s="3">
        <v>0</v>
      </c>
      <c r="U221" s="3">
        <v>0</v>
      </c>
      <c r="V221" s="3">
        <v>0</v>
      </c>
      <c r="W221" s="3">
        <f>190092.39-R221</f>
        <v>181021.19</v>
      </c>
      <c r="X221" s="35">
        <f t="shared" si="36"/>
        <v>0</v>
      </c>
      <c r="Y221" s="35">
        <f t="shared" si="37"/>
        <v>0</v>
      </c>
      <c r="Z221" s="35">
        <f t="shared" si="38"/>
        <v>0</v>
      </c>
      <c r="AA221" s="35">
        <f t="shared" si="39"/>
        <v>0</v>
      </c>
      <c r="AB221" s="35">
        <f t="shared" si="40"/>
        <v>0</v>
      </c>
      <c r="AC221" s="35">
        <f t="shared" si="41"/>
        <v>0</v>
      </c>
      <c r="AD221" s="35">
        <f t="shared" si="42"/>
        <v>0</v>
      </c>
      <c r="AE221" s="35">
        <f t="shared" si="43"/>
        <v>0</v>
      </c>
      <c r="AF221" s="35">
        <f t="shared" si="44"/>
        <v>0</v>
      </c>
      <c r="AG221" s="35">
        <f t="shared" si="45"/>
        <v>0</v>
      </c>
      <c r="AH221" s="35">
        <f t="shared" si="46"/>
        <v>0</v>
      </c>
      <c r="AI221" s="35"/>
      <c r="AJ221" s="81">
        <f t="shared" si="47"/>
        <v>0</v>
      </c>
      <c r="AK221" s="88"/>
    </row>
    <row r="222" spans="1:37" s="36" customFormat="1" ht="13.5" customHeight="1" x14ac:dyDescent="0.2">
      <c r="A222" s="27"/>
      <c r="B222" s="1">
        <v>208</v>
      </c>
      <c r="C222" s="34"/>
      <c r="D222" s="1" t="s">
        <v>10</v>
      </c>
      <c r="E222" s="2" t="s">
        <v>276</v>
      </c>
      <c r="F222" s="3">
        <v>0</v>
      </c>
      <c r="G222" s="3">
        <v>0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0</v>
      </c>
      <c r="N222" s="3">
        <v>767</v>
      </c>
      <c r="O222" s="3">
        <v>0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767</v>
      </c>
      <c r="X222" s="35">
        <f t="shared" si="36"/>
        <v>0</v>
      </c>
      <c r="Y222" s="35">
        <f t="shared" si="37"/>
        <v>0</v>
      </c>
      <c r="Z222" s="35">
        <f t="shared" si="38"/>
        <v>0</v>
      </c>
      <c r="AA222" s="35">
        <f t="shared" si="39"/>
        <v>0</v>
      </c>
      <c r="AB222" s="35">
        <f t="shared" si="40"/>
        <v>0</v>
      </c>
      <c r="AC222" s="35">
        <f t="shared" si="41"/>
        <v>0</v>
      </c>
      <c r="AD222" s="35">
        <f t="shared" si="42"/>
        <v>0</v>
      </c>
      <c r="AE222" s="35">
        <f t="shared" si="43"/>
        <v>0</v>
      </c>
      <c r="AF222" s="35">
        <f t="shared" si="44"/>
        <v>0</v>
      </c>
      <c r="AG222" s="35">
        <f t="shared" si="45"/>
        <v>0</v>
      </c>
      <c r="AH222" s="35">
        <f t="shared" si="46"/>
        <v>0</v>
      </c>
      <c r="AI222" s="35"/>
      <c r="AJ222" s="81">
        <f t="shared" si="47"/>
        <v>0</v>
      </c>
      <c r="AK222" s="88"/>
    </row>
    <row r="223" spans="1:37" s="36" customFormat="1" ht="13.5" customHeight="1" x14ac:dyDescent="0.2">
      <c r="A223" s="27"/>
      <c r="B223" s="1">
        <v>209</v>
      </c>
      <c r="C223" s="34"/>
      <c r="D223" s="1" t="s">
        <v>10</v>
      </c>
      <c r="E223" s="2" t="s">
        <v>277</v>
      </c>
      <c r="F223" s="3">
        <v>0</v>
      </c>
      <c r="G223" s="3">
        <v>0</v>
      </c>
      <c r="H223" s="3">
        <v>0</v>
      </c>
      <c r="I223" s="3">
        <v>0</v>
      </c>
      <c r="J223" s="3">
        <v>0</v>
      </c>
      <c r="K223" s="3">
        <v>0</v>
      </c>
      <c r="L223" s="3">
        <v>0</v>
      </c>
      <c r="M223" s="3">
        <v>0</v>
      </c>
      <c r="N223" s="3">
        <v>5540</v>
      </c>
      <c r="O223" s="3">
        <v>0</v>
      </c>
      <c r="P223" s="3">
        <v>0</v>
      </c>
      <c r="Q223" s="3">
        <v>0</v>
      </c>
      <c r="R223" s="3">
        <v>0</v>
      </c>
      <c r="S223" s="3">
        <v>0</v>
      </c>
      <c r="T223" s="3">
        <v>0</v>
      </c>
      <c r="U223" s="3">
        <v>0</v>
      </c>
      <c r="V223" s="3">
        <v>0</v>
      </c>
      <c r="W223" s="3">
        <v>5540</v>
      </c>
      <c r="X223" s="35">
        <f t="shared" si="36"/>
        <v>0</v>
      </c>
      <c r="Y223" s="35">
        <f t="shared" si="37"/>
        <v>0</v>
      </c>
      <c r="Z223" s="35">
        <f t="shared" si="38"/>
        <v>0</v>
      </c>
      <c r="AA223" s="35">
        <f t="shared" si="39"/>
        <v>0</v>
      </c>
      <c r="AB223" s="35">
        <f t="shared" si="40"/>
        <v>0</v>
      </c>
      <c r="AC223" s="35">
        <f t="shared" si="41"/>
        <v>0</v>
      </c>
      <c r="AD223" s="35">
        <f t="shared" si="42"/>
        <v>0</v>
      </c>
      <c r="AE223" s="35">
        <f t="shared" si="43"/>
        <v>0</v>
      </c>
      <c r="AF223" s="35">
        <f t="shared" si="44"/>
        <v>0</v>
      </c>
      <c r="AG223" s="35">
        <f t="shared" si="45"/>
        <v>0</v>
      </c>
      <c r="AH223" s="35">
        <f t="shared" si="46"/>
        <v>0</v>
      </c>
      <c r="AI223" s="35"/>
      <c r="AJ223" s="81">
        <f t="shared" si="47"/>
        <v>0</v>
      </c>
      <c r="AK223" s="88"/>
    </row>
    <row r="224" spans="1:37" s="36" customFormat="1" ht="13.5" customHeight="1" x14ac:dyDescent="0.2">
      <c r="A224" s="27"/>
      <c r="B224" s="1">
        <v>210</v>
      </c>
      <c r="C224" s="34"/>
      <c r="D224" s="1" t="s">
        <v>10</v>
      </c>
      <c r="E224" s="2" t="s">
        <v>278</v>
      </c>
      <c r="F224" s="3">
        <v>0</v>
      </c>
      <c r="G224" s="3">
        <v>0</v>
      </c>
      <c r="H224" s="3">
        <v>0</v>
      </c>
      <c r="I224" s="3">
        <v>0</v>
      </c>
      <c r="J224" s="3">
        <v>0</v>
      </c>
      <c r="K224" s="3">
        <v>0</v>
      </c>
      <c r="L224" s="3">
        <v>0</v>
      </c>
      <c r="M224" s="3">
        <v>0</v>
      </c>
      <c r="N224" s="3">
        <v>9001.34</v>
      </c>
      <c r="O224" s="3">
        <v>0</v>
      </c>
      <c r="P224" s="3">
        <v>0</v>
      </c>
      <c r="Q224" s="3">
        <v>0</v>
      </c>
      <c r="R224" s="3">
        <v>0</v>
      </c>
      <c r="S224" s="3">
        <v>0</v>
      </c>
      <c r="T224" s="3">
        <v>0</v>
      </c>
      <c r="U224" s="3">
        <v>0</v>
      </c>
      <c r="V224" s="3">
        <v>0</v>
      </c>
      <c r="W224" s="3">
        <v>9001.34</v>
      </c>
      <c r="X224" s="35">
        <f t="shared" si="36"/>
        <v>0</v>
      </c>
      <c r="Y224" s="35">
        <f t="shared" si="37"/>
        <v>0</v>
      </c>
      <c r="Z224" s="35">
        <f t="shared" si="38"/>
        <v>0</v>
      </c>
      <c r="AA224" s="35">
        <f t="shared" si="39"/>
        <v>0</v>
      </c>
      <c r="AB224" s="35">
        <f t="shared" si="40"/>
        <v>0</v>
      </c>
      <c r="AC224" s="35">
        <f t="shared" si="41"/>
        <v>0</v>
      </c>
      <c r="AD224" s="35">
        <f t="shared" si="42"/>
        <v>0</v>
      </c>
      <c r="AE224" s="35">
        <f t="shared" si="43"/>
        <v>0</v>
      </c>
      <c r="AF224" s="35">
        <f t="shared" si="44"/>
        <v>0</v>
      </c>
      <c r="AG224" s="35">
        <f t="shared" si="45"/>
        <v>0</v>
      </c>
      <c r="AH224" s="35">
        <f t="shared" si="46"/>
        <v>0</v>
      </c>
      <c r="AI224" s="35"/>
      <c r="AJ224" s="81">
        <f t="shared" si="47"/>
        <v>0</v>
      </c>
      <c r="AK224" s="88"/>
    </row>
    <row r="225" spans="1:37" s="36" customFormat="1" ht="13.5" customHeight="1" x14ac:dyDescent="0.2">
      <c r="A225" s="27"/>
      <c r="B225" s="1">
        <v>211</v>
      </c>
      <c r="C225" s="34"/>
      <c r="D225" s="1" t="s">
        <v>10</v>
      </c>
      <c r="E225" s="2" t="s">
        <v>279</v>
      </c>
      <c r="F225" s="3">
        <v>0</v>
      </c>
      <c r="G225" s="3">
        <v>0</v>
      </c>
      <c r="H225" s="3">
        <v>0</v>
      </c>
      <c r="I225" s="3">
        <v>0</v>
      </c>
      <c r="J225" s="3">
        <v>0</v>
      </c>
      <c r="K225" s="3">
        <v>0</v>
      </c>
      <c r="L225" s="3">
        <v>0</v>
      </c>
      <c r="M225" s="3">
        <v>0</v>
      </c>
      <c r="N225" s="3">
        <v>4000</v>
      </c>
      <c r="O225" s="3">
        <v>0</v>
      </c>
      <c r="P225" s="3">
        <v>0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0</v>
      </c>
      <c r="W225" s="3">
        <v>4000</v>
      </c>
      <c r="X225" s="35">
        <f t="shared" si="36"/>
        <v>0</v>
      </c>
      <c r="Y225" s="35">
        <f t="shared" si="37"/>
        <v>0</v>
      </c>
      <c r="Z225" s="35">
        <f t="shared" si="38"/>
        <v>0</v>
      </c>
      <c r="AA225" s="35">
        <f t="shared" si="39"/>
        <v>0</v>
      </c>
      <c r="AB225" s="35">
        <f t="shared" si="40"/>
        <v>0</v>
      </c>
      <c r="AC225" s="35">
        <f t="shared" si="41"/>
        <v>0</v>
      </c>
      <c r="AD225" s="35">
        <f t="shared" si="42"/>
        <v>0</v>
      </c>
      <c r="AE225" s="35">
        <f t="shared" si="43"/>
        <v>0</v>
      </c>
      <c r="AF225" s="35">
        <f t="shared" si="44"/>
        <v>0</v>
      </c>
      <c r="AG225" s="35">
        <f t="shared" si="45"/>
        <v>0</v>
      </c>
      <c r="AH225" s="35">
        <f t="shared" si="46"/>
        <v>0</v>
      </c>
      <c r="AI225" s="35"/>
      <c r="AJ225" s="81">
        <f t="shared" si="47"/>
        <v>0</v>
      </c>
      <c r="AK225" s="88"/>
    </row>
    <row r="226" spans="1:37" s="36" customFormat="1" ht="13.5" customHeight="1" x14ac:dyDescent="0.2">
      <c r="A226" s="27"/>
      <c r="B226" s="1">
        <v>212</v>
      </c>
      <c r="C226" s="34"/>
      <c r="D226" s="1" t="s">
        <v>10</v>
      </c>
      <c r="E226" s="2" t="s">
        <v>280</v>
      </c>
      <c r="F226" s="3">
        <v>0</v>
      </c>
      <c r="G226" s="3">
        <v>0</v>
      </c>
      <c r="H226" s="3">
        <v>0</v>
      </c>
      <c r="I226" s="3">
        <v>0</v>
      </c>
      <c r="J226" s="3">
        <v>0</v>
      </c>
      <c r="K226" s="3">
        <v>0</v>
      </c>
      <c r="L226" s="3">
        <v>0</v>
      </c>
      <c r="M226" s="3">
        <v>0</v>
      </c>
      <c r="N226" s="3">
        <v>20373.43</v>
      </c>
      <c r="O226" s="3">
        <v>0</v>
      </c>
      <c r="P226" s="3">
        <v>0</v>
      </c>
      <c r="Q226" s="3">
        <v>0</v>
      </c>
      <c r="R226" s="3">
        <v>0</v>
      </c>
      <c r="S226" s="3">
        <v>0</v>
      </c>
      <c r="T226" s="3">
        <v>0</v>
      </c>
      <c r="U226" s="3">
        <v>0</v>
      </c>
      <c r="V226" s="3">
        <v>0</v>
      </c>
      <c r="W226" s="3">
        <v>20373.43</v>
      </c>
      <c r="X226" s="35">
        <f t="shared" si="36"/>
        <v>0</v>
      </c>
      <c r="Y226" s="35">
        <f t="shared" si="37"/>
        <v>0</v>
      </c>
      <c r="Z226" s="35">
        <f t="shared" si="38"/>
        <v>0</v>
      </c>
      <c r="AA226" s="35">
        <f t="shared" si="39"/>
        <v>0</v>
      </c>
      <c r="AB226" s="35">
        <f t="shared" si="40"/>
        <v>0</v>
      </c>
      <c r="AC226" s="35">
        <f t="shared" si="41"/>
        <v>0</v>
      </c>
      <c r="AD226" s="35">
        <f t="shared" si="42"/>
        <v>0</v>
      </c>
      <c r="AE226" s="35">
        <f t="shared" si="43"/>
        <v>0</v>
      </c>
      <c r="AF226" s="35">
        <f t="shared" si="44"/>
        <v>0</v>
      </c>
      <c r="AG226" s="35">
        <f t="shared" si="45"/>
        <v>0</v>
      </c>
      <c r="AH226" s="35">
        <f t="shared" si="46"/>
        <v>0</v>
      </c>
      <c r="AI226" s="35"/>
      <c r="AJ226" s="81">
        <f t="shared" si="47"/>
        <v>0</v>
      </c>
      <c r="AK226" s="88"/>
    </row>
    <row r="227" spans="1:37" s="36" customFormat="1" ht="13.5" customHeight="1" x14ac:dyDescent="0.2">
      <c r="A227" s="27"/>
      <c r="B227" s="1">
        <v>213</v>
      </c>
      <c r="C227" s="34"/>
      <c r="D227" s="1" t="s">
        <v>10</v>
      </c>
      <c r="E227" s="2" t="s">
        <v>281</v>
      </c>
      <c r="F227" s="3">
        <v>0</v>
      </c>
      <c r="G227" s="3">
        <v>0</v>
      </c>
      <c r="H227" s="3">
        <v>0</v>
      </c>
      <c r="I227" s="3">
        <v>3692.27</v>
      </c>
      <c r="J227" s="3">
        <v>0</v>
      </c>
      <c r="K227" s="3">
        <v>0</v>
      </c>
      <c r="L227" s="3">
        <v>0</v>
      </c>
      <c r="M227" s="3">
        <v>0</v>
      </c>
      <c r="N227" s="3">
        <v>209.99</v>
      </c>
      <c r="O227" s="3">
        <v>0</v>
      </c>
      <c r="P227" s="3">
        <v>0</v>
      </c>
      <c r="Q227" s="3">
        <v>0</v>
      </c>
      <c r="R227" s="3">
        <v>3692.27</v>
      </c>
      <c r="S227" s="3">
        <v>0</v>
      </c>
      <c r="T227" s="3">
        <v>0</v>
      </c>
      <c r="U227" s="3">
        <v>0</v>
      </c>
      <c r="V227" s="3">
        <v>0</v>
      </c>
      <c r="W227" s="3">
        <f>3902.26-R227</f>
        <v>209.99000000000024</v>
      </c>
      <c r="X227" s="35">
        <f t="shared" si="36"/>
        <v>0</v>
      </c>
      <c r="Y227" s="35">
        <f t="shared" si="37"/>
        <v>0</v>
      </c>
      <c r="Z227" s="35">
        <f t="shared" si="38"/>
        <v>0</v>
      </c>
      <c r="AA227" s="35">
        <f t="shared" si="39"/>
        <v>0</v>
      </c>
      <c r="AB227" s="35">
        <f t="shared" si="40"/>
        <v>0</v>
      </c>
      <c r="AC227" s="35">
        <f t="shared" si="41"/>
        <v>0</v>
      </c>
      <c r="AD227" s="35">
        <f t="shared" si="42"/>
        <v>0</v>
      </c>
      <c r="AE227" s="35">
        <f t="shared" si="43"/>
        <v>0</v>
      </c>
      <c r="AF227" s="35">
        <f t="shared" si="44"/>
        <v>0</v>
      </c>
      <c r="AG227" s="35">
        <f t="shared" si="45"/>
        <v>-2.2737367544323206E-13</v>
      </c>
      <c r="AH227" s="35">
        <f t="shared" si="46"/>
        <v>-2.2737367544323206E-13</v>
      </c>
      <c r="AI227" s="35"/>
      <c r="AJ227" s="81">
        <f t="shared" si="47"/>
        <v>-2.2737367544323206E-13</v>
      </c>
      <c r="AK227" s="88"/>
    </row>
    <row r="228" spans="1:37" s="36" customFormat="1" ht="13.5" customHeight="1" x14ac:dyDescent="0.2">
      <c r="A228" s="27"/>
      <c r="B228" s="1">
        <v>214</v>
      </c>
      <c r="C228" s="34"/>
      <c r="D228" s="1" t="s">
        <v>10</v>
      </c>
      <c r="E228" s="2" t="s">
        <v>282</v>
      </c>
      <c r="F228" s="3">
        <v>0</v>
      </c>
      <c r="G228" s="3">
        <v>0</v>
      </c>
      <c r="H228" s="3">
        <v>0</v>
      </c>
      <c r="I228" s="3">
        <v>0</v>
      </c>
      <c r="J228" s="3">
        <v>0</v>
      </c>
      <c r="K228" s="3">
        <v>0</v>
      </c>
      <c r="L228" s="3">
        <v>0</v>
      </c>
      <c r="M228" s="3">
        <v>0</v>
      </c>
      <c r="N228" s="3">
        <v>4176</v>
      </c>
      <c r="O228" s="3">
        <v>0</v>
      </c>
      <c r="P228" s="3">
        <v>0</v>
      </c>
      <c r="Q228" s="3">
        <v>0</v>
      </c>
      <c r="R228" s="3">
        <v>0</v>
      </c>
      <c r="S228" s="3">
        <v>0</v>
      </c>
      <c r="T228" s="3">
        <v>0</v>
      </c>
      <c r="U228" s="3">
        <v>0</v>
      </c>
      <c r="V228" s="3">
        <v>0</v>
      </c>
      <c r="W228" s="3">
        <v>4176</v>
      </c>
      <c r="X228" s="35">
        <f t="shared" si="36"/>
        <v>0</v>
      </c>
      <c r="Y228" s="35">
        <f t="shared" si="37"/>
        <v>0</v>
      </c>
      <c r="Z228" s="35">
        <f t="shared" si="38"/>
        <v>0</v>
      </c>
      <c r="AA228" s="35">
        <f t="shared" si="39"/>
        <v>0</v>
      </c>
      <c r="AB228" s="35">
        <f t="shared" si="40"/>
        <v>0</v>
      </c>
      <c r="AC228" s="35">
        <f t="shared" si="41"/>
        <v>0</v>
      </c>
      <c r="AD228" s="35">
        <f t="shared" si="42"/>
        <v>0</v>
      </c>
      <c r="AE228" s="35">
        <f t="shared" si="43"/>
        <v>0</v>
      </c>
      <c r="AF228" s="35">
        <f t="shared" si="44"/>
        <v>0</v>
      </c>
      <c r="AG228" s="35">
        <f t="shared" si="45"/>
        <v>0</v>
      </c>
      <c r="AH228" s="35">
        <f t="shared" si="46"/>
        <v>0</v>
      </c>
      <c r="AI228" s="35"/>
      <c r="AJ228" s="81">
        <f t="shared" si="47"/>
        <v>0</v>
      </c>
      <c r="AK228" s="88"/>
    </row>
    <row r="229" spans="1:37" s="36" customFormat="1" ht="13.5" customHeight="1" x14ac:dyDescent="0.2">
      <c r="A229" s="27"/>
      <c r="B229" s="1">
        <v>215</v>
      </c>
      <c r="C229" s="34"/>
      <c r="D229" s="1" t="s">
        <v>10</v>
      </c>
      <c r="E229" s="2" t="s">
        <v>283</v>
      </c>
      <c r="F229" s="3">
        <v>0</v>
      </c>
      <c r="G229" s="3">
        <v>0</v>
      </c>
      <c r="H229" s="3">
        <v>0</v>
      </c>
      <c r="I229" s="3">
        <v>31302.26</v>
      </c>
      <c r="J229" s="3">
        <v>0</v>
      </c>
      <c r="K229" s="3">
        <v>0</v>
      </c>
      <c r="L229" s="3">
        <v>0</v>
      </c>
      <c r="M229" s="3">
        <v>0</v>
      </c>
      <c r="N229" s="3">
        <v>499437.28</v>
      </c>
      <c r="O229" s="3">
        <v>0</v>
      </c>
      <c r="P229" s="3">
        <v>0</v>
      </c>
      <c r="Q229" s="3">
        <v>0</v>
      </c>
      <c r="R229" s="3">
        <v>31302.26</v>
      </c>
      <c r="S229" s="3">
        <v>0</v>
      </c>
      <c r="T229" s="3">
        <v>0</v>
      </c>
      <c r="U229" s="3">
        <v>0</v>
      </c>
      <c r="V229" s="3">
        <v>0</v>
      </c>
      <c r="W229" s="3">
        <f>530739.54-R229</f>
        <v>499437.28</v>
      </c>
      <c r="X229" s="35">
        <f t="shared" si="36"/>
        <v>0</v>
      </c>
      <c r="Y229" s="35">
        <f t="shared" si="37"/>
        <v>0</v>
      </c>
      <c r="Z229" s="35">
        <f t="shared" si="38"/>
        <v>0</v>
      </c>
      <c r="AA229" s="35">
        <f t="shared" si="39"/>
        <v>0</v>
      </c>
      <c r="AB229" s="35">
        <f t="shared" si="40"/>
        <v>0</v>
      </c>
      <c r="AC229" s="35">
        <f t="shared" si="41"/>
        <v>0</v>
      </c>
      <c r="AD229" s="35">
        <f t="shared" si="42"/>
        <v>0</v>
      </c>
      <c r="AE229" s="35">
        <f t="shared" si="43"/>
        <v>0</v>
      </c>
      <c r="AF229" s="35">
        <f t="shared" si="44"/>
        <v>0</v>
      </c>
      <c r="AG229" s="35">
        <f t="shared" si="45"/>
        <v>0</v>
      </c>
      <c r="AH229" s="35">
        <f t="shared" si="46"/>
        <v>0</v>
      </c>
      <c r="AI229" s="35"/>
      <c r="AJ229" s="81">
        <f t="shared" si="47"/>
        <v>0</v>
      </c>
      <c r="AK229" s="88"/>
    </row>
    <row r="230" spans="1:37" s="36" customFormat="1" ht="13.5" customHeight="1" x14ac:dyDescent="0.2">
      <c r="A230" s="27"/>
      <c r="B230" s="1">
        <v>216</v>
      </c>
      <c r="C230" s="34"/>
      <c r="D230" s="1" t="s">
        <v>10</v>
      </c>
      <c r="E230" s="2" t="s">
        <v>284</v>
      </c>
      <c r="F230" s="3">
        <v>0</v>
      </c>
      <c r="G230" s="3">
        <v>0</v>
      </c>
      <c r="H230" s="3">
        <v>0</v>
      </c>
      <c r="I230" s="3">
        <v>0</v>
      </c>
      <c r="J230" s="3">
        <v>0</v>
      </c>
      <c r="K230" s="3">
        <v>0</v>
      </c>
      <c r="L230" s="3">
        <v>0</v>
      </c>
      <c r="M230" s="3">
        <v>0</v>
      </c>
      <c r="N230" s="3">
        <v>387.11</v>
      </c>
      <c r="O230" s="3">
        <v>0</v>
      </c>
      <c r="P230" s="3">
        <v>0</v>
      </c>
      <c r="Q230" s="3">
        <v>0</v>
      </c>
      <c r="R230" s="3">
        <v>0</v>
      </c>
      <c r="S230" s="3">
        <v>0</v>
      </c>
      <c r="T230" s="3">
        <v>0</v>
      </c>
      <c r="U230" s="3">
        <v>0</v>
      </c>
      <c r="V230" s="3">
        <v>0</v>
      </c>
      <c r="W230" s="3">
        <v>387.11</v>
      </c>
      <c r="X230" s="35">
        <f t="shared" si="36"/>
        <v>0</v>
      </c>
      <c r="Y230" s="35">
        <f t="shared" si="37"/>
        <v>0</v>
      </c>
      <c r="Z230" s="35">
        <f t="shared" si="38"/>
        <v>0</v>
      </c>
      <c r="AA230" s="35">
        <f t="shared" si="39"/>
        <v>0</v>
      </c>
      <c r="AB230" s="35">
        <f t="shared" si="40"/>
        <v>0</v>
      </c>
      <c r="AC230" s="35">
        <f t="shared" si="41"/>
        <v>0</v>
      </c>
      <c r="AD230" s="35">
        <f t="shared" si="42"/>
        <v>0</v>
      </c>
      <c r="AE230" s="35">
        <f t="shared" si="43"/>
        <v>0</v>
      </c>
      <c r="AF230" s="35">
        <f t="shared" si="44"/>
        <v>0</v>
      </c>
      <c r="AG230" s="35">
        <f t="shared" si="45"/>
        <v>0</v>
      </c>
      <c r="AH230" s="35">
        <f t="shared" si="46"/>
        <v>0</v>
      </c>
      <c r="AI230" s="35"/>
      <c r="AJ230" s="81">
        <f t="shared" si="47"/>
        <v>0</v>
      </c>
      <c r="AK230" s="88"/>
    </row>
    <row r="231" spans="1:37" s="36" customFormat="1" ht="13.5" customHeight="1" x14ac:dyDescent="0.2">
      <c r="A231" s="27"/>
      <c r="B231" s="1">
        <v>217</v>
      </c>
      <c r="C231" s="34"/>
      <c r="D231" s="1" t="s">
        <v>10</v>
      </c>
      <c r="E231" s="2" t="s">
        <v>285</v>
      </c>
      <c r="F231" s="3">
        <v>0</v>
      </c>
      <c r="G231" s="3">
        <v>0</v>
      </c>
      <c r="H231" s="3">
        <v>0</v>
      </c>
      <c r="I231" s="3">
        <v>0</v>
      </c>
      <c r="J231" s="3">
        <v>0</v>
      </c>
      <c r="K231" s="3">
        <v>0</v>
      </c>
      <c r="L231" s="3">
        <v>0</v>
      </c>
      <c r="M231" s="3">
        <v>0</v>
      </c>
      <c r="N231" s="3">
        <v>900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900</v>
      </c>
      <c r="X231" s="35">
        <f t="shared" si="36"/>
        <v>0</v>
      </c>
      <c r="Y231" s="35">
        <f t="shared" si="37"/>
        <v>0</v>
      </c>
      <c r="Z231" s="35">
        <f t="shared" si="38"/>
        <v>0</v>
      </c>
      <c r="AA231" s="35">
        <f t="shared" si="39"/>
        <v>0</v>
      </c>
      <c r="AB231" s="35">
        <f t="shared" si="40"/>
        <v>0</v>
      </c>
      <c r="AC231" s="35">
        <f t="shared" si="41"/>
        <v>0</v>
      </c>
      <c r="AD231" s="35">
        <f t="shared" si="42"/>
        <v>0</v>
      </c>
      <c r="AE231" s="35">
        <f t="shared" si="43"/>
        <v>0</v>
      </c>
      <c r="AF231" s="35">
        <f t="shared" si="44"/>
        <v>0</v>
      </c>
      <c r="AG231" s="35">
        <f t="shared" si="45"/>
        <v>0</v>
      </c>
      <c r="AH231" s="35">
        <f t="shared" si="46"/>
        <v>0</v>
      </c>
      <c r="AI231" s="35"/>
      <c r="AJ231" s="81">
        <f t="shared" si="47"/>
        <v>0</v>
      </c>
      <c r="AK231" s="88"/>
    </row>
    <row r="232" spans="1:37" s="36" customFormat="1" ht="13.5" customHeight="1" x14ac:dyDescent="0.2">
      <c r="A232" s="27"/>
      <c r="B232" s="1">
        <v>218</v>
      </c>
      <c r="C232" s="34"/>
      <c r="D232" s="1" t="s">
        <v>10</v>
      </c>
      <c r="E232" s="2" t="s">
        <v>286</v>
      </c>
      <c r="F232" s="3">
        <v>0</v>
      </c>
      <c r="G232" s="3">
        <v>0</v>
      </c>
      <c r="H232" s="3">
        <v>0</v>
      </c>
      <c r="I232" s="3">
        <v>0</v>
      </c>
      <c r="J232" s="3">
        <v>0</v>
      </c>
      <c r="K232" s="3">
        <v>0</v>
      </c>
      <c r="L232" s="3">
        <v>0</v>
      </c>
      <c r="M232" s="3">
        <v>0</v>
      </c>
      <c r="N232" s="3">
        <v>18996.04</v>
      </c>
      <c r="O232" s="3">
        <v>0</v>
      </c>
      <c r="P232" s="3">
        <v>0</v>
      </c>
      <c r="Q232" s="3">
        <v>0</v>
      </c>
      <c r="R232" s="3">
        <v>0</v>
      </c>
      <c r="S232" s="3">
        <v>0</v>
      </c>
      <c r="T232" s="3">
        <v>0</v>
      </c>
      <c r="U232" s="3">
        <v>0</v>
      </c>
      <c r="V232" s="3">
        <v>0</v>
      </c>
      <c r="W232" s="3">
        <v>18996.04</v>
      </c>
      <c r="X232" s="35">
        <f t="shared" si="36"/>
        <v>0</v>
      </c>
      <c r="Y232" s="35">
        <f t="shared" si="37"/>
        <v>0</v>
      </c>
      <c r="Z232" s="35">
        <f t="shared" si="38"/>
        <v>0</v>
      </c>
      <c r="AA232" s="35">
        <f t="shared" si="39"/>
        <v>0</v>
      </c>
      <c r="AB232" s="35">
        <f t="shared" si="40"/>
        <v>0</v>
      </c>
      <c r="AC232" s="35">
        <f t="shared" si="41"/>
        <v>0</v>
      </c>
      <c r="AD232" s="35">
        <f t="shared" si="42"/>
        <v>0</v>
      </c>
      <c r="AE232" s="35">
        <f t="shared" si="43"/>
        <v>0</v>
      </c>
      <c r="AF232" s="35">
        <f t="shared" si="44"/>
        <v>0</v>
      </c>
      <c r="AG232" s="35">
        <f t="shared" si="45"/>
        <v>0</v>
      </c>
      <c r="AH232" s="35">
        <f t="shared" si="46"/>
        <v>0</v>
      </c>
      <c r="AI232" s="35"/>
      <c r="AJ232" s="81">
        <f t="shared" si="47"/>
        <v>0</v>
      </c>
      <c r="AK232" s="88"/>
    </row>
    <row r="233" spans="1:37" s="36" customFormat="1" ht="13.5" customHeight="1" x14ac:dyDescent="0.2">
      <c r="A233" s="27"/>
      <c r="B233" s="1">
        <v>219</v>
      </c>
      <c r="C233" s="34"/>
      <c r="D233" s="1" t="s">
        <v>10</v>
      </c>
      <c r="E233" s="2" t="s">
        <v>287</v>
      </c>
      <c r="F233" s="3">
        <v>0</v>
      </c>
      <c r="G233" s="3">
        <v>0</v>
      </c>
      <c r="H233" s="3">
        <v>0</v>
      </c>
      <c r="I233" s="3">
        <v>0</v>
      </c>
      <c r="J233" s="3">
        <v>0</v>
      </c>
      <c r="K233" s="3">
        <v>0</v>
      </c>
      <c r="L233" s="3">
        <v>0</v>
      </c>
      <c r="M233" s="3">
        <v>0</v>
      </c>
      <c r="N233" s="3">
        <v>720983.42</v>
      </c>
      <c r="O233" s="3">
        <v>0</v>
      </c>
      <c r="P233" s="3">
        <v>0</v>
      </c>
      <c r="Q233" s="3">
        <v>0</v>
      </c>
      <c r="R233" s="3">
        <v>0</v>
      </c>
      <c r="S233" s="3">
        <v>0</v>
      </c>
      <c r="T233" s="3">
        <v>0</v>
      </c>
      <c r="U233" s="3">
        <v>0</v>
      </c>
      <c r="V233" s="3">
        <v>0</v>
      </c>
      <c r="W233" s="3">
        <v>720983.42</v>
      </c>
      <c r="X233" s="35">
        <f t="shared" si="36"/>
        <v>0</v>
      </c>
      <c r="Y233" s="35">
        <f t="shared" si="37"/>
        <v>0</v>
      </c>
      <c r="Z233" s="35">
        <f t="shared" si="38"/>
        <v>0</v>
      </c>
      <c r="AA233" s="35">
        <f t="shared" si="39"/>
        <v>0</v>
      </c>
      <c r="AB233" s="35">
        <f t="shared" si="40"/>
        <v>0</v>
      </c>
      <c r="AC233" s="35">
        <f t="shared" si="41"/>
        <v>0</v>
      </c>
      <c r="AD233" s="35">
        <f t="shared" si="42"/>
        <v>0</v>
      </c>
      <c r="AE233" s="35">
        <f t="shared" si="43"/>
        <v>0</v>
      </c>
      <c r="AF233" s="35">
        <f t="shared" si="44"/>
        <v>0</v>
      </c>
      <c r="AG233" s="35">
        <f t="shared" si="45"/>
        <v>0</v>
      </c>
      <c r="AH233" s="35">
        <f t="shared" si="46"/>
        <v>0</v>
      </c>
      <c r="AI233" s="35"/>
      <c r="AJ233" s="81">
        <f t="shared" si="47"/>
        <v>0</v>
      </c>
      <c r="AK233" s="88"/>
    </row>
    <row r="234" spans="1:37" s="36" customFormat="1" ht="13.5" customHeight="1" x14ac:dyDescent="0.2">
      <c r="A234" s="27"/>
      <c r="B234" s="1">
        <v>220</v>
      </c>
      <c r="C234" s="34"/>
      <c r="D234" s="1" t="s">
        <v>10</v>
      </c>
      <c r="E234" s="2" t="s">
        <v>288</v>
      </c>
      <c r="F234" s="3">
        <v>0</v>
      </c>
      <c r="G234" s="3">
        <v>0</v>
      </c>
      <c r="H234" s="3">
        <v>0</v>
      </c>
      <c r="I234" s="3">
        <v>0</v>
      </c>
      <c r="J234" s="3">
        <v>0</v>
      </c>
      <c r="K234" s="3">
        <v>0</v>
      </c>
      <c r="L234" s="3">
        <v>0</v>
      </c>
      <c r="M234" s="3">
        <v>0</v>
      </c>
      <c r="N234" s="3">
        <v>58000</v>
      </c>
      <c r="O234" s="3">
        <v>0</v>
      </c>
      <c r="P234" s="3">
        <v>0</v>
      </c>
      <c r="Q234" s="3">
        <v>0</v>
      </c>
      <c r="R234" s="3">
        <v>0</v>
      </c>
      <c r="S234" s="3">
        <v>0</v>
      </c>
      <c r="T234" s="3">
        <v>0</v>
      </c>
      <c r="U234" s="3">
        <v>0</v>
      </c>
      <c r="V234" s="3">
        <v>0</v>
      </c>
      <c r="W234" s="3">
        <v>58000</v>
      </c>
      <c r="X234" s="35">
        <f t="shared" si="36"/>
        <v>0</v>
      </c>
      <c r="Y234" s="35">
        <f t="shared" si="37"/>
        <v>0</v>
      </c>
      <c r="Z234" s="35">
        <f t="shared" si="38"/>
        <v>0</v>
      </c>
      <c r="AA234" s="35">
        <f t="shared" si="39"/>
        <v>0</v>
      </c>
      <c r="AB234" s="35">
        <f t="shared" si="40"/>
        <v>0</v>
      </c>
      <c r="AC234" s="35">
        <f t="shared" si="41"/>
        <v>0</v>
      </c>
      <c r="AD234" s="35">
        <f t="shared" si="42"/>
        <v>0</v>
      </c>
      <c r="AE234" s="35">
        <f t="shared" si="43"/>
        <v>0</v>
      </c>
      <c r="AF234" s="35">
        <f t="shared" si="44"/>
        <v>0</v>
      </c>
      <c r="AG234" s="35">
        <f t="shared" si="45"/>
        <v>0</v>
      </c>
      <c r="AH234" s="35">
        <f t="shared" si="46"/>
        <v>0</v>
      </c>
      <c r="AI234" s="35"/>
      <c r="AJ234" s="81">
        <f t="shared" si="47"/>
        <v>0</v>
      </c>
      <c r="AK234" s="88"/>
    </row>
    <row r="235" spans="1:37" s="36" customFormat="1" ht="13.5" customHeight="1" x14ac:dyDescent="0.2">
      <c r="A235" s="27"/>
      <c r="B235" s="1">
        <v>221</v>
      </c>
      <c r="C235" s="34"/>
      <c r="D235" s="1" t="s">
        <v>10</v>
      </c>
      <c r="E235" s="2" t="s">
        <v>289</v>
      </c>
      <c r="F235" s="3">
        <v>0</v>
      </c>
      <c r="G235" s="3">
        <v>0</v>
      </c>
      <c r="H235" s="3">
        <v>0</v>
      </c>
      <c r="I235" s="3">
        <v>0</v>
      </c>
      <c r="J235" s="3">
        <v>0</v>
      </c>
      <c r="K235" s="3">
        <v>0</v>
      </c>
      <c r="L235" s="3">
        <v>0</v>
      </c>
      <c r="M235" s="3">
        <v>0</v>
      </c>
      <c r="N235" s="3">
        <v>300</v>
      </c>
      <c r="O235" s="3">
        <v>0</v>
      </c>
      <c r="P235" s="3">
        <v>0</v>
      </c>
      <c r="Q235" s="3">
        <v>0</v>
      </c>
      <c r="R235" s="3">
        <v>0</v>
      </c>
      <c r="S235" s="3">
        <v>0</v>
      </c>
      <c r="T235" s="3">
        <v>0</v>
      </c>
      <c r="U235" s="3">
        <v>0</v>
      </c>
      <c r="V235" s="3">
        <v>0</v>
      </c>
      <c r="W235" s="3">
        <v>300</v>
      </c>
      <c r="X235" s="35">
        <f t="shared" si="36"/>
        <v>0</v>
      </c>
      <c r="Y235" s="35">
        <f t="shared" si="37"/>
        <v>0</v>
      </c>
      <c r="Z235" s="35">
        <f t="shared" si="38"/>
        <v>0</v>
      </c>
      <c r="AA235" s="35">
        <f t="shared" si="39"/>
        <v>0</v>
      </c>
      <c r="AB235" s="35">
        <f t="shared" si="40"/>
        <v>0</v>
      </c>
      <c r="AC235" s="35">
        <f t="shared" si="41"/>
        <v>0</v>
      </c>
      <c r="AD235" s="35">
        <f t="shared" si="42"/>
        <v>0</v>
      </c>
      <c r="AE235" s="35">
        <f t="shared" si="43"/>
        <v>0</v>
      </c>
      <c r="AF235" s="35">
        <f t="shared" si="44"/>
        <v>0</v>
      </c>
      <c r="AG235" s="35">
        <f t="shared" si="45"/>
        <v>0</v>
      </c>
      <c r="AH235" s="35">
        <f t="shared" si="46"/>
        <v>0</v>
      </c>
      <c r="AI235" s="35"/>
      <c r="AJ235" s="81">
        <f t="shared" si="47"/>
        <v>0</v>
      </c>
      <c r="AK235" s="88"/>
    </row>
    <row r="236" spans="1:37" s="36" customFormat="1" ht="13.5" customHeight="1" x14ac:dyDescent="0.2">
      <c r="A236" s="27"/>
      <c r="B236" s="1">
        <v>222</v>
      </c>
      <c r="C236" s="34"/>
      <c r="D236" s="1" t="s">
        <v>10</v>
      </c>
      <c r="E236" s="2" t="s">
        <v>290</v>
      </c>
      <c r="F236" s="3">
        <v>0</v>
      </c>
      <c r="G236" s="3">
        <v>0</v>
      </c>
      <c r="H236" s="3">
        <v>0</v>
      </c>
      <c r="I236" s="3">
        <v>0</v>
      </c>
      <c r="J236" s="3">
        <v>0</v>
      </c>
      <c r="K236" s="3">
        <v>0</v>
      </c>
      <c r="L236" s="3">
        <v>0</v>
      </c>
      <c r="M236" s="3">
        <v>0</v>
      </c>
      <c r="N236" s="3">
        <v>700</v>
      </c>
      <c r="O236" s="3">
        <v>0</v>
      </c>
      <c r="P236" s="3">
        <v>0</v>
      </c>
      <c r="Q236" s="3">
        <v>0</v>
      </c>
      <c r="R236" s="3">
        <v>0</v>
      </c>
      <c r="S236" s="3">
        <v>0</v>
      </c>
      <c r="T236" s="3">
        <v>0</v>
      </c>
      <c r="U236" s="3">
        <v>0</v>
      </c>
      <c r="V236" s="3">
        <v>0</v>
      </c>
      <c r="W236" s="3">
        <v>700</v>
      </c>
      <c r="X236" s="35">
        <f t="shared" si="36"/>
        <v>0</v>
      </c>
      <c r="Y236" s="35">
        <f t="shared" si="37"/>
        <v>0</v>
      </c>
      <c r="Z236" s="35">
        <f t="shared" si="38"/>
        <v>0</v>
      </c>
      <c r="AA236" s="35">
        <f t="shared" si="39"/>
        <v>0</v>
      </c>
      <c r="AB236" s="35">
        <f t="shared" si="40"/>
        <v>0</v>
      </c>
      <c r="AC236" s="35">
        <f t="shared" si="41"/>
        <v>0</v>
      </c>
      <c r="AD236" s="35">
        <f t="shared" si="42"/>
        <v>0</v>
      </c>
      <c r="AE236" s="35">
        <f t="shared" si="43"/>
        <v>0</v>
      </c>
      <c r="AF236" s="35">
        <f t="shared" si="44"/>
        <v>0</v>
      </c>
      <c r="AG236" s="35">
        <f t="shared" si="45"/>
        <v>0</v>
      </c>
      <c r="AH236" s="35">
        <f t="shared" si="46"/>
        <v>0</v>
      </c>
      <c r="AI236" s="35"/>
      <c r="AJ236" s="81">
        <f t="shared" si="47"/>
        <v>0</v>
      </c>
      <c r="AK236" s="88"/>
    </row>
    <row r="237" spans="1:37" s="36" customFormat="1" ht="13.5" customHeight="1" x14ac:dyDescent="0.2">
      <c r="A237" s="27"/>
      <c r="B237" s="1">
        <v>223</v>
      </c>
      <c r="C237" s="34"/>
      <c r="D237" s="1" t="s">
        <v>10</v>
      </c>
      <c r="E237" s="2" t="s">
        <v>291</v>
      </c>
      <c r="F237" s="3">
        <v>0</v>
      </c>
      <c r="G237" s="3">
        <v>0</v>
      </c>
      <c r="H237" s="3">
        <v>0</v>
      </c>
      <c r="I237" s="3">
        <v>0</v>
      </c>
      <c r="J237" s="3">
        <v>0</v>
      </c>
      <c r="K237" s="3">
        <v>0</v>
      </c>
      <c r="L237" s="3">
        <v>0</v>
      </c>
      <c r="M237" s="3">
        <v>0</v>
      </c>
      <c r="N237" s="3">
        <v>17869.8</v>
      </c>
      <c r="O237" s="3">
        <v>0</v>
      </c>
      <c r="P237" s="3">
        <v>0</v>
      </c>
      <c r="Q237" s="3">
        <v>0</v>
      </c>
      <c r="R237" s="3">
        <v>0</v>
      </c>
      <c r="S237" s="3">
        <v>0</v>
      </c>
      <c r="T237" s="3">
        <v>0</v>
      </c>
      <c r="U237" s="3">
        <v>0</v>
      </c>
      <c r="V237" s="3">
        <v>0</v>
      </c>
      <c r="W237" s="3">
        <v>17869.8</v>
      </c>
      <c r="X237" s="35">
        <f t="shared" si="36"/>
        <v>0</v>
      </c>
      <c r="Y237" s="35">
        <f t="shared" si="37"/>
        <v>0</v>
      </c>
      <c r="Z237" s="35">
        <f t="shared" si="38"/>
        <v>0</v>
      </c>
      <c r="AA237" s="35">
        <f t="shared" si="39"/>
        <v>0</v>
      </c>
      <c r="AB237" s="35">
        <f t="shared" si="40"/>
        <v>0</v>
      </c>
      <c r="AC237" s="35">
        <f t="shared" si="41"/>
        <v>0</v>
      </c>
      <c r="AD237" s="35">
        <f t="shared" si="42"/>
        <v>0</v>
      </c>
      <c r="AE237" s="35">
        <f t="shared" si="43"/>
        <v>0</v>
      </c>
      <c r="AF237" s="35">
        <f t="shared" si="44"/>
        <v>0</v>
      </c>
      <c r="AG237" s="35">
        <f t="shared" si="45"/>
        <v>0</v>
      </c>
      <c r="AH237" s="35">
        <f t="shared" si="46"/>
        <v>0</v>
      </c>
      <c r="AI237" s="35"/>
      <c r="AJ237" s="81">
        <f t="shared" si="47"/>
        <v>0</v>
      </c>
      <c r="AK237" s="88"/>
    </row>
    <row r="238" spans="1:37" s="36" customFormat="1" ht="13.5" customHeight="1" x14ac:dyDescent="0.2">
      <c r="A238" s="27"/>
      <c r="B238" s="1">
        <v>224</v>
      </c>
      <c r="C238" s="34"/>
      <c r="D238" s="1" t="s">
        <v>10</v>
      </c>
      <c r="E238" s="2" t="s">
        <v>292</v>
      </c>
      <c r="F238" s="3">
        <v>0</v>
      </c>
      <c r="G238" s="3">
        <v>0</v>
      </c>
      <c r="H238" s="3">
        <v>0</v>
      </c>
      <c r="I238" s="3">
        <v>0</v>
      </c>
      <c r="J238" s="3">
        <v>0</v>
      </c>
      <c r="K238" s="3">
        <v>0</v>
      </c>
      <c r="L238" s="3">
        <v>0</v>
      </c>
      <c r="M238" s="3">
        <v>0</v>
      </c>
      <c r="N238" s="3">
        <v>288.07</v>
      </c>
      <c r="O238" s="3">
        <v>0</v>
      </c>
      <c r="P238" s="3">
        <v>0</v>
      </c>
      <c r="Q238" s="3">
        <v>0</v>
      </c>
      <c r="R238" s="3">
        <v>0</v>
      </c>
      <c r="S238" s="3">
        <v>0</v>
      </c>
      <c r="T238" s="3">
        <v>0</v>
      </c>
      <c r="U238" s="3">
        <v>0</v>
      </c>
      <c r="V238" s="3">
        <v>0</v>
      </c>
      <c r="W238" s="3">
        <v>288.07</v>
      </c>
      <c r="X238" s="35">
        <f t="shared" si="36"/>
        <v>0</v>
      </c>
      <c r="Y238" s="35">
        <f t="shared" si="37"/>
        <v>0</v>
      </c>
      <c r="Z238" s="35">
        <f t="shared" si="38"/>
        <v>0</v>
      </c>
      <c r="AA238" s="35">
        <f t="shared" si="39"/>
        <v>0</v>
      </c>
      <c r="AB238" s="35">
        <f t="shared" si="40"/>
        <v>0</v>
      </c>
      <c r="AC238" s="35">
        <f t="shared" si="41"/>
        <v>0</v>
      </c>
      <c r="AD238" s="35">
        <f t="shared" si="42"/>
        <v>0</v>
      </c>
      <c r="AE238" s="35">
        <f t="shared" si="43"/>
        <v>0</v>
      </c>
      <c r="AF238" s="35">
        <f t="shared" si="44"/>
        <v>0</v>
      </c>
      <c r="AG238" s="35">
        <f t="shared" si="45"/>
        <v>0</v>
      </c>
      <c r="AH238" s="35">
        <f t="shared" si="46"/>
        <v>0</v>
      </c>
      <c r="AI238" s="35"/>
      <c r="AJ238" s="81">
        <f t="shared" si="47"/>
        <v>0</v>
      </c>
      <c r="AK238" s="88"/>
    </row>
    <row r="239" spans="1:37" s="36" customFormat="1" ht="13.5" customHeight="1" x14ac:dyDescent="0.2">
      <c r="A239" s="27"/>
      <c r="B239" s="1">
        <v>225</v>
      </c>
      <c r="C239" s="34"/>
      <c r="D239" s="1" t="s">
        <v>10</v>
      </c>
      <c r="E239" s="2" t="s">
        <v>293</v>
      </c>
      <c r="F239" s="3">
        <v>0</v>
      </c>
      <c r="G239" s="3">
        <v>0</v>
      </c>
      <c r="H239" s="3">
        <v>0</v>
      </c>
      <c r="I239" s="3">
        <v>0</v>
      </c>
      <c r="J239" s="3">
        <v>0</v>
      </c>
      <c r="K239" s="3">
        <v>0</v>
      </c>
      <c r="L239" s="3">
        <v>0</v>
      </c>
      <c r="M239" s="3">
        <v>0</v>
      </c>
      <c r="N239" s="3">
        <v>483</v>
      </c>
      <c r="O239" s="3">
        <v>0</v>
      </c>
      <c r="P239" s="3">
        <v>0</v>
      </c>
      <c r="Q239" s="3">
        <v>0</v>
      </c>
      <c r="R239" s="3">
        <v>0</v>
      </c>
      <c r="S239" s="3">
        <v>0</v>
      </c>
      <c r="T239" s="3">
        <v>0</v>
      </c>
      <c r="U239" s="3">
        <v>0</v>
      </c>
      <c r="V239" s="3">
        <v>0</v>
      </c>
      <c r="W239" s="3">
        <v>483</v>
      </c>
      <c r="X239" s="35">
        <f t="shared" si="36"/>
        <v>0</v>
      </c>
      <c r="Y239" s="35">
        <f t="shared" si="37"/>
        <v>0</v>
      </c>
      <c r="Z239" s="35">
        <f t="shared" si="38"/>
        <v>0</v>
      </c>
      <c r="AA239" s="35">
        <f t="shared" si="39"/>
        <v>0</v>
      </c>
      <c r="AB239" s="35">
        <f t="shared" si="40"/>
        <v>0</v>
      </c>
      <c r="AC239" s="35">
        <f t="shared" si="41"/>
        <v>0</v>
      </c>
      <c r="AD239" s="35">
        <f t="shared" si="42"/>
        <v>0</v>
      </c>
      <c r="AE239" s="35">
        <f t="shared" si="43"/>
        <v>0</v>
      </c>
      <c r="AF239" s="35">
        <f t="shared" si="44"/>
        <v>0</v>
      </c>
      <c r="AG239" s="35">
        <f t="shared" si="45"/>
        <v>0</v>
      </c>
      <c r="AH239" s="35">
        <f t="shared" si="46"/>
        <v>0</v>
      </c>
      <c r="AI239" s="35"/>
      <c r="AJ239" s="81">
        <f t="shared" si="47"/>
        <v>0</v>
      </c>
      <c r="AK239" s="88"/>
    </row>
    <row r="240" spans="1:37" s="36" customFormat="1" ht="13.5" customHeight="1" x14ac:dyDescent="0.2">
      <c r="A240" s="27"/>
      <c r="B240" s="1">
        <v>226</v>
      </c>
      <c r="C240" s="34"/>
      <c r="D240" s="1" t="s">
        <v>10</v>
      </c>
      <c r="E240" s="2" t="s">
        <v>294</v>
      </c>
      <c r="F240" s="3">
        <v>0</v>
      </c>
      <c r="G240" s="3">
        <v>0</v>
      </c>
      <c r="H240" s="3">
        <v>0</v>
      </c>
      <c r="I240" s="3">
        <v>0</v>
      </c>
      <c r="J240" s="3">
        <v>0</v>
      </c>
      <c r="K240" s="3">
        <v>0</v>
      </c>
      <c r="L240" s="3">
        <v>0</v>
      </c>
      <c r="M240" s="3">
        <v>0</v>
      </c>
      <c r="N240" s="3">
        <v>81200</v>
      </c>
      <c r="O240" s="3">
        <v>0</v>
      </c>
      <c r="P240" s="3">
        <v>0</v>
      </c>
      <c r="Q240" s="3">
        <v>0</v>
      </c>
      <c r="R240" s="3">
        <v>0</v>
      </c>
      <c r="S240" s="3">
        <v>0</v>
      </c>
      <c r="T240" s="3">
        <v>0</v>
      </c>
      <c r="U240" s="3">
        <v>0</v>
      </c>
      <c r="V240" s="3">
        <v>0</v>
      </c>
      <c r="W240" s="3">
        <v>81200</v>
      </c>
      <c r="X240" s="35">
        <f t="shared" si="36"/>
        <v>0</v>
      </c>
      <c r="Y240" s="35">
        <f t="shared" si="37"/>
        <v>0</v>
      </c>
      <c r="Z240" s="35">
        <f t="shared" si="38"/>
        <v>0</v>
      </c>
      <c r="AA240" s="35">
        <f t="shared" si="39"/>
        <v>0</v>
      </c>
      <c r="AB240" s="35">
        <f t="shared" si="40"/>
        <v>0</v>
      </c>
      <c r="AC240" s="35">
        <f t="shared" si="41"/>
        <v>0</v>
      </c>
      <c r="AD240" s="35">
        <f t="shared" si="42"/>
        <v>0</v>
      </c>
      <c r="AE240" s="35">
        <f t="shared" si="43"/>
        <v>0</v>
      </c>
      <c r="AF240" s="35">
        <f t="shared" si="44"/>
        <v>0</v>
      </c>
      <c r="AG240" s="35">
        <f t="shared" si="45"/>
        <v>0</v>
      </c>
      <c r="AH240" s="35">
        <f t="shared" si="46"/>
        <v>0</v>
      </c>
      <c r="AI240" s="35"/>
      <c r="AJ240" s="81">
        <f t="shared" si="47"/>
        <v>0</v>
      </c>
      <c r="AK240" s="88"/>
    </row>
    <row r="241" spans="1:37" s="36" customFormat="1" ht="13.5" customHeight="1" x14ac:dyDescent="0.2">
      <c r="A241" s="27"/>
      <c r="B241" s="1">
        <v>227</v>
      </c>
      <c r="C241" s="34"/>
      <c r="D241" s="1" t="s">
        <v>10</v>
      </c>
      <c r="E241" s="2" t="s">
        <v>295</v>
      </c>
      <c r="F241" s="3">
        <v>0</v>
      </c>
      <c r="G241" s="3">
        <v>0</v>
      </c>
      <c r="H241" s="3">
        <v>0</v>
      </c>
      <c r="I241" s="3">
        <v>0</v>
      </c>
      <c r="J241" s="3">
        <v>0</v>
      </c>
      <c r="K241" s="3">
        <v>0</v>
      </c>
      <c r="L241" s="3">
        <v>0</v>
      </c>
      <c r="M241" s="3">
        <v>0</v>
      </c>
      <c r="N241" s="3">
        <v>2202.96</v>
      </c>
      <c r="O241" s="3">
        <v>0</v>
      </c>
      <c r="P241" s="3">
        <v>0</v>
      </c>
      <c r="Q241" s="3">
        <v>0</v>
      </c>
      <c r="R241" s="3">
        <v>0</v>
      </c>
      <c r="S241" s="3">
        <v>0</v>
      </c>
      <c r="T241" s="3">
        <v>0</v>
      </c>
      <c r="U241" s="3">
        <v>0</v>
      </c>
      <c r="V241" s="3">
        <v>0</v>
      </c>
      <c r="W241" s="3">
        <v>2202.96</v>
      </c>
      <c r="X241" s="35">
        <f t="shared" si="36"/>
        <v>0</v>
      </c>
      <c r="Y241" s="35">
        <f t="shared" si="37"/>
        <v>0</v>
      </c>
      <c r="Z241" s="35">
        <f t="shared" si="38"/>
        <v>0</v>
      </c>
      <c r="AA241" s="35">
        <f t="shared" si="39"/>
        <v>0</v>
      </c>
      <c r="AB241" s="35">
        <f t="shared" si="40"/>
        <v>0</v>
      </c>
      <c r="AC241" s="35">
        <f t="shared" si="41"/>
        <v>0</v>
      </c>
      <c r="AD241" s="35">
        <f t="shared" si="42"/>
        <v>0</v>
      </c>
      <c r="AE241" s="35">
        <f t="shared" si="43"/>
        <v>0</v>
      </c>
      <c r="AF241" s="35">
        <f t="shared" si="44"/>
        <v>0</v>
      </c>
      <c r="AG241" s="35">
        <f t="shared" si="45"/>
        <v>0</v>
      </c>
      <c r="AH241" s="35">
        <f t="shared" si="46"/>
        <v>0</v>
      </c>
      <c r="AI241" s="35"/>
      <c r="AJ241" s="81">
        <f t="shared" si="47"/>
        <v>0</v>
      </c>
      <c r="AK241" s="88"/>
    </row>
    <row r="242" spans="1:37" s="36" customFormat="1" ht="13.5" customHeight="1" x14ac:dyDescent="0.2">
      <c r="A242" s="27"/>
      <c r="B242" s="1">
        <v>228</v>
      </c>
      <c r="C242" s="34"/>
      <c r="D242" s="1" t="s">
        <v>10</v>
      </c>
      <c r="E242" s="2" t="s">
        <v>296</v>
      </c>
      <c r="F242" s="3">
        <v>0</v>
      </c>
      <c r="G242" s="3">
        <v>0</v>
      </c>
      <c r="H242" s="3">
        <v>0</v>
      </c>
      <c r="I242" s="3">
        <v>0</v>
      </c>
      <c r="J242" s="3">
        <v>0</v>
      </c>
      <c r="K242" s="3">
        <v>0</v>
      </c>
      <c r="L242" s="3">
        <v>0</v>
      </c>
      <c r="M242" s="3">
        <v>0</v>
      </c>
      <c r="N242" s="3">
        <v>26390</v>
      </c>
      <c r="O242" s="3">
        <v>0</v>
      </c>
      <c r="P242" s="3">
        <v>0</v>
      </c>
      <c r="Q242" s="3">
        <v>0</v>
      </c>
      <c r="R242" s="3">
        <v>0</v>
      </c>
      <c r="S242" s="3">
        <v>0</v>
      </c>
      <c r="T242" s="3">
        <v>0</v>
      </c>
      <c r="U242" s="3">
        <v>0</v>
      </c>
      <c r="V242" s="3">
        <v>0</v>
      </c>
      <c r="W242" s="3">
        <v>26390</v>
      </c>
      <c r="X242" s="35">
        <f t="shared" si="36"/>
        <v>0</v>
      </c>
      <c r="Y242" s="35">
        <f t="shared" si="37"/>
        <v>0</v>
      </c>
      <c r="Z242" s="35">
        <f t="shared" si="38"/>
        <v>0</v>
      </c>
      <c r="AA242" s="35">
        <f t="shared" si="39"/>
        <v>0</v>
      </c>
      <c r="AB242" s="35">
        <f t="shared" si="40"/>
        <v>0</v>
      </c>
      <c r="AC242" s="35">
        <f t="shared" si="41"/>
        <v>0</v>
      </c>
      <c r="AD242" s="35">
        <f t="shared" si="42"/>
        <v>0</v>
      </c>
      <c r="AE242" s="35">
        <f t="shared" si="43"/>
        <v>0</v>
      </c>
      <c r="AF242" s="35">
        <f t="shared" si="44"/>
        <v>0</v>
      </c>
      <c r="AG242" s="35">
        <f t="shared" si="45"/>
        <v>0</v>
      </c>
      <c r="AH242" s="35">
        <f t="shared" si="46"/>
        <v>0</v>
      </c>
      <c r="AI242" s="35"/>
      <c r="AJ242" s="81">
        <f t="shared" si="47"/>
        <v>0</v>
      </c>
      <c r="AK242" s="88"/>
    </row>
    <row r="243" spans="1:37" s="36" customFormat="1" ht="13.5" customHeight="1" x14ac:dyDescent="0.2">
      <c r="A243" s="27"/>
      <c r="B243" s="1">
        <v>229</v>
      </c>
      <c r="C243" s="34"/>
      <c r="D243" s="1" t="s">
        <v>10</v>
      </c>
      <c r="E243" s="2" t="s">
        <v>297</v>
      </c>
      <c r="F243" s="3">
        <v>0</v>
      </c>
      <c r="G243" s="3">
        <v>0</v>
      </c>
      <c r="H243" s="3">
        <v>0</v>
      </c>
      <c r="I243" s="3">
        <v>0</v>
      </c>
      <c r="J243" s="3">
        <v>0</v>
      </c>
      <c r="K243" s="3">
        <v>0</v>
      </c>
      <c r="L243" s="3">
        <v>0</v>
      </c>
      <c r="M243" s="3">
        <v>0</v>
      </c>
      <c r="N243" s="3">
        <v>2727</v>
      </c>
      <c r="O243" s="3">
        <v>0</v>
      </c>
      <c r="P243" s="3">
        <v>0</v>
      </c>
      <c r="Q243" s="3">
        <v>0</v>
      </c>
      <c r="R243" s="3">
        <v>0</v>
      </c>
      <c r="S243" s="3">
        <v>0</v>
      </c>
      <c r="T243" s="3">
        <v>0</v>
      </c>
      <c r="U243" s="3">
        <v>0</v>
      </c>
      <c r="V243" s="3">
        <v>0</v>
      </c>
      <c r="W243" s="3">
        <v>2727</v>
      </c>
      <c r="X243" s="35">
        <f t="shared" si="36"/>
        <v>0</v>
      </c>
      <c r="Y243" s="35">
        <f t="shared" si="37"/>
        <v>0</v>
      </c>
      <c r="Z243" s="35">
        <f t="shared" si="38"/>
        <v>0</v>
      </c>
      <c r="AA243" s="35">
        <f t="shared" si="39"/>
        <v>0</v>
      </c>
      <c r="AB243" s="35">
        <f t="shared" si="40"/>
        <v>0</v>
      </c>
      <c r="AC243" s="35">
        <f t="shared" si="41"/>
        <v>0</v>
      </c>
      <c r="AD243" s="35">
        <f t="shared" si="42"/>
        <v>0</v>
      </c>
      <c r="AE243" s="35">
        <f t="shared" si="43"/>
        <v>0</v>
      </c>
      <c r="AF243" s="35">
        <f t="shared" si="44"/>
        <v>0</v>
      </c>
      <c r="AG243" s="35">
        <f t="shared" si="45"/>
        <v>0</v>
      </c>
      <c r="AH243" s="35">
        <f t="shared" si="46"/>
        <v>0</v>
      </c>
      <c r="AI243" s="35"/>
      <c r="AJ243" s="81">
        <f t="shared" si="47"/>
        <v>0</v>
      </c>
      <c r="AK243" s="88"/>
    </row>
    <row r="244" spans="1:37" s="36" customFormat="1" ht="13.5" customHeight="1" x14ac:dyDescent="0.2">
      <c r="A244" s="27"/>
      <c r="B244" s="1">
        <v>230</v>
      </c>
      <c r="C244" s="34"/>
      <c r="D244" s="1" t="s">
        <v>10</v>
      </c>
      <c r="E244" s="2" t="s">
        <v>298</v>
      </c>
      <c r="F244" s="3">
        <v>0</v>
      </c>
      <c r="G244" s="3">
        <v>0</v>
      </c>
      <c r="H244" s="3">
        <v>0</v>
      </c>
      <c r="I244" s="3">
        <v>0</v>
      </c>
      <c r="J244" s="3">
        <v>0</v>
      </c>
      <c r="K244" s="3">
        <v>0</v>
      </c>
      <c r="L244" s="3">
        <v>0</v>
      </c>
      <c r="M244" s="3">
        <v>0</v>
      </c>
      <c r="N244" s="3">
        <v>551</v>
      </c>
      <c r="O244" s="3">
        <v>0</v>
      </c>
      <c r="P244" s="3">
        <v>0</v>
      </c>
      <c r="Q244" s="3">
        <v>0</v>
      </c>
      <c r="R244" s="3">
        <v>0</v>
      </c>
      <c r="S244" s="3">
        <v>0</v>
      </c>
      <c r="T244" s="3">
        <v>0</v>
      </c>
      <c r="U244" s="3">
        <v>0</v>
      </c>
      <c r="V244" s="3">
        <v>0</v>
      </c>
      <c r="W244" s="3">
        <v>551</v>
      </c>
      <c r="X244" s="35">
        <f t="shared" si="36"/>
        <v>0</v>
      </c>
      <c r="Y244" s="35">
        <f t="shared" si="37"/>
        <v>0</v>
      </c>
      <c r="Z244" s="35">
        <f t="shared" si="38"/>
        <v>0</v>
      </c>
      <c r="AA244" s="35">
        <f t="shared" si="39"/>
        <v>0</v>
      </c>
      <c r="AB244" s="35">
        <f t="shared" si="40"/>
        <v>0</v>
      </c>
      <c r="AC244" s="35">
        <f t="shared" si="41"/>
        <v>0</v>
      </c>
      <c r="AD244" s="35">
        <f t="shared" si="42"/>
        <v>0</v>
      </c>
      <c r="AE244" s="35">
        <f t="shared" si="43"/>
        <v>0</v>
      </c>
      <c r="AF244" s="35">
        <f t="shared" si="44"/>
        <v>0</v>
      </c>
      <c r="AG244" s="35">
        <f t="shared" si="45"/>
        <v>0</v>
      </c>
      <c r="AH244" s="35">
        <f t="shared" si="46"/>
        <v>0</v>
      </c>
      <c r="AI244" s="35"/>
      <c r="AJ244" s="81">
        <f t="shared" si="47"/>
        <v>0</v>
      </c>
      <c r="AK244" s="88"/>
    </row>
    <row r="245" spans="1:37" s="36" customFormat="1" ht="13.5" customHeight="1" x14ac:dyDescent="0.2">
      <c r="A245" s="27"/>
      <c r="B245" s="1">
        <v>231</v>
      </c>
      <c r="C245" s="34"/>
      <c r="D245" s="1" t="s">
        <v>10</v>
      </c>
      <c r="E245" s="2" t="s">
        <v>299</v>
      </c>
      <c r="F245" s="3">
        <v>0</v>
      </c>
      <c r="G245" s="3">
        <v>0</v>
      </c>
      <c r="H245" s="3">
        <v>0</v>
      </c>
      <c r="I245" s="3">
        <v>0</v>
      </c>
      <c r="J245" s="3">
        <v>0</v>
      </c>
      <c r="K245" s="3">
        <v>0</v>
      </c>
      <c r="L245" s="3">
        <v>0</v>
      </c>
      <c r="M245" s="3">
        <v>0</v>
      </c>
      <c r="N245" s="3">
        <v>479</v>
      </c>
      <c r="O245" s="3">
        <v>0</v>
      </c>
      <c r="P245" s="3">
        <v>0</v>
      </c>
      <c r="Q245" s="3">
        <v>0</v>
      </c>
      <c r="R245" s="3">
        <v>0</v>
      </c>
      <c r="S245" s="3">
        <v>0</v>
      </c>
      <c r="T245" s="3">
        <v>0</v>
      </c>
      <c r="U245" s="3">
        <v>0</v>
      </c>
      <c r="V245" s="3">
        <v>0</v>
      </c>
      <c r="W245" s="3">
        <v>479</v>
      </c>
      <c r="X245" s="35">
        <f t="shared" si="36"/>
        <v>0</v>
      </c>
      <c r="Y245" s="35">
        <f t="shared" si="37"/>
        <v>0</v>
      </c>
      <c r="Z245" s="35">
        <f t="shared" si="38"/>
        <v>0</v>
      </c>
      <c r="AA245" s="35">
        <f t="shared" si="39"/>
        <v>0</v>
      </c>
      <c r="AB245" s="35">
        <f t="shared" si="40"/>
        <v>0</v>
      </c>
      <c r="AC245" s="35">
        <f t="shared" si="41"/>
        <v>0</v>
      </c>
      <c r="AD245" s="35">
        <f t="shared" si="42"/>
        <v>0</v>
      </c>
      <c r="AE245" s="35">
        <f t="shared" si="43"/>
        <v>0</v>
      </c>
      <c r="AF245" s="35">
        <f t="shared" si="44"/>
        <v>0</v>
      </c>
      <c r="AG245" s="35">
        <f t="shared" si="45"/>
        <v>0</v>
      </c>
      <c r="AH245" s="35">
        <f t="shared" si="46"/>
        <v>0</v>
      </c>
      <c r="AI245" s="35"/>
      <c r="AJ245" s="81">
        <f t="shared" si="47"/>
        <v>0</v>
      </c>
      <c r="AK245" s="88"/>
    </row>
    <row r="246" spans="1:37" s="36" customFormat="1" ht="13.5" customHeight="1" x14ac:dyDescent="0.2">
      <c r="A246" s="27"/>
      <c r="B246" s="1">
        <v>232</v>
      </c>
      <c r="C246" s="34"/>
      <c r="D246" s="1" t="s">
        <v>10</v>
      </c>
      <c r="E246" s="2" t="s">
        <v>300</v>
      </c>
      <c r="F246" s="3">
        <v>0</v>
      </c>
      <c r="G246" s="3">
        <v>0</v>
      </c>
      <c r="H246" s="3">
        <v>0</v>
      </c>
      <c r="I246" s="3">
        <v>39031.58</v>
      </c>
      <c r="J246" s="3">
        <v>0</v>
      </c>
      <c r="K246" s="3">
        <v>0</v>
      </c>
      <c r="L246" s="3">
        <v>0</v>
      </c>
      <c r="M246" s="3">
        <v>0</v>
      </c>
      <c r="N246" s="3">
        <v>0</v>
      </c>
      <c r="O246" s="3">
        <v>0</v>
      </c>
      <c r="P246" s="3">
        <v>0</v>
      </c>
      <c r="Q246" s="3">
        <v>0</v>
      </c>
      <c r="R246" s="3">
        <v>39031.58</v>
      </c>
      <c r="S246" s="3">
        <v>0</v>
      </c>
      <c r="T246" s="3">
        <v>0</v>
      </c>
      <c r="U246" s="3">
        <v>0</v>
      </c>
      <c r="V246" s="3">
        <v>0</v>
      </c>
      <c r="W246" s="3">
        <f>39031.58-R246</f>
        <v>0</v>
      </c>
      <c r="X246" s="35">
        <f t="shared" si="36"/>
        <v>0</v>
      </c>
      <c r="Y246" s="35">
        <f t="shared" si="37"/>
        <v>0</v>
      </c>
      <c r="Z246" s="35">
        <f t="shared" si="38"/>
        <v>0</v>
      </c>
      <c r="AA246" s="35">
        <f t="shared" si="39"/>
        <v>0</v>
      </c>
      <c r="AB246" s="35">
        <f t="shared" si="40"/>
        <v>0</v>
      </c>
      <c r="AC246" s="35">
        <f t="shared" si="41"/>
        <v>0</v>
      </c>
      <c r="AD246" s="35">
        <f t="shared" si="42"/>
        <v>0</v>
      </c>
      <c r="AE246" s="35">
        <f t="shared" si="43"/>
        <v>0</v>
      </c>
      <c r="AF246" s="35">
        <f t="shared" si="44"/>
        <v>0</v>
      </c>
      <c r="AG246" s="35">
        <f t="shared" si="45"/>
        <v>0</v>
      </c>
      <c r="AH246" s="35">
        <f t="shared" si="46"/>
        <v>0</v>
      </c>
      <c r="AI246" s="35"/>
      <c r="AJ246" s="81">
        <f t="shared" si="47"/>
        <v>0</v>
      </c>
      <c r="AK246" s="88"/>
    </row>
    <row r="247" spans="1:37" s="36" customFormat="1" ht="13.5" customHeight="1" x14ac:dyDescent="0.2">
      <c r="A247" s="27"/>
      <c r="B247" s="1">
        <v>233</v>
      </c>
      <c r="C247" s="34"/>
      <c r="D247" s="1" t="s">
        <v>10</v>
      </c>
      <c r="E247" s="2" t="s">
        <v>301</v>
      </c>
      <c r="F247" s="3">
        <v>0</v>
      </c>
      <c r="G247" s="3">
        <v>0</v>
      </c>
      <c r="H247" s="3">
        <v>0</v>
      </c>
      <c r="I247" s="3">
        <v>0</v>
      </c>
      <c r="J247" s="3">
        <v>0</v>
      </c>
      <c r="K247" s="3">
        <v>0</v>
      </c>
      <c r="L247" s="3">
        <v>0</v>
      </c>
      <c r="M247" s="3">
        <v>0</v>
      </c>
      <c r="N247" s="3">
        <v>1000</v>
      </c>
      <c r="O247" s="3">
        <v>0</v>
      </c>
      <c r="P247" s="3">
        <v>0</v>
      </c>
      <c r="Q247" s="3">
        <v>0</v>
      </c>
      <c r="R247" s="3">
        <v>0</v>
      </c>
      <c r="S247" s="3">
        <v>0</v>
      </c>
      <c r="T247" s="3">
        <v>0</v>
      </c>
      <c r="U247" s="3">
        <v>0</v>
      </c>
      <c r="V247" s="3">
        <v>0</v>
      </c>
      <c r="W247" s="3">
        <v>1000</v>
      </c>
      <c r="X247" s="35">
        <f t="shared" si="36"/>
        <v>0</v>
      </c>
      <c r="Y247" s="35">
        <f t="shared" si="37"/>
        <v>0</v>
      </c>
      <c r="Z247" s="35">
        <f t="shared" si="38"/>
        <v>0</v>
      </c>
      <c r="AA247" s="35">
        <f t="shared" si="39"/>
        <v>0</v>
      </c>
      <c r="AB247" s="35">
        <f t="shared" si="40"/>
        <v>0</v>
      </c>
      <c r="AC247" s="35">
        <f t="shared" si="41"/>
        <v>0</v>
      </c>
      <c r="AD247" s="35">
        <f t="shared" si="42"/>
        <v>0</v>
      </c>
      <c r="AE247" s="35">
        <f t="shared" si="43"/>
        <v>0</v>
      </c>
      <c r="AF247" s="35">
        <f t="shared" si="44"/>
        <v>0</v>
      </c>
      <c r="AG247" s="35">
        <f t="shared" si="45"/>
        <v>0</v>
      </c>
      <c r="AH247" s="35">
        <f t="shared" si="46"/>
        <v>0</v>
      </c>
      <c r="AI247" s="35"/>
      <c r="AJ247" s="81">
        <f t="shared" si="47"/>
        <v>0</v>
      </c>
      <c r="AK247" s="88"/>
    </row>
    <row r="248" spans="1:37" s="36" customFormat="1" ht="13.5" customHeight="1" x14ac:dyDescent="0.2">
      <c r="A248" s="27"/>
      <c r="B248" s="1">
        <v>234</v>
      </c>
      <c r="C248" s="34"/>
      <c r="D248" s="1" t="s">
        <v>10</v>
      </c>
      <c r="E248" s="2" t="s">
        <v>302</v>
      </c>
      <c r="F248" s="3">
        <v>0</v>
      </c>
      <c r="G248" s="3">
        <v>0</v>
      </c>
      <c r="H248" s="3">
        <v>0</v>
      </c>
      <c r="I248" s="3">
        <v>0</v>
      </c>
      <c r="J248" s="3">
        <v>0</v>
      </c>
      <c r="K248" s="3">
        <v>0</v>
      </c>
      <c r="L248" s="3">
        <v>0</v>
      </c>
      <c r="M248" s="3">
        <v>0</v>
      </c>
      <c r="N248" s="3">
        <v>1680</v>
      </c>
      <c r="O248" s="3">
        <v>0</v>
      </c>
      <c r="P248" s="3">
        <v>0</v>
      </c>
      <c r="Q248" s="3">
        <v>0</v>
      </c>
      <c r="R248" s="3">
        <v>0</v>
      </c>
      <c r="S248" s="3">
        <v>0</v>
      </c>
      <c r="T248" s="3">
        <v>0</v>
      </c>
      <c r="U248" s="3">
        <v>0</v>
      </c>
      <c r="V248" s="3">
        <v>0</v>
      </c>
      <c r="W248" s="3">
        <v>1680</v>
      </c>
      <c r="X248" s="35">
        <f t="shared" si="36"/>
        <v>0</v>
      </c>
      <c r="Y248" s="35">
        <f t="shared" si="37"/>
        <v>0</v>
      </c>
      <c r="Z248" s="35">
        <f t="shared" si="38"/>
        <v>0</v>
      </c>
      <c r="AA248" s="35">
        <f t="shared" si="39"/>
        <v>0</v>
      </c>
      <c r="AB248" s="35">
        <f t="shared" si="40"/>
        <v>0</v>
      </c>
      <c r="AC248" s="35">
        <f t="shared" si="41"/>
        <v>0</v>
      </c>
      <c r="AD248" s="35">
        <f t="shared" si="42"/>
        <v>0</v>
      </c>
      <c r="AE248" s="35">
        <f t="shared" si="43"/>
        <v>0</v>
      </c>
      <c r="AF248" s="35">
        <f t="shared" si="44"/>
        <v>0</v>
      </c>
      <c r="AG248" s="35">
        <f t="shared" si="45"/>
        <v>0</v>
      </c>
      <c r="AH248" s="35">
        <f t="shared" si="46"/>
        <v>0</v>
      </c>
      <c r="AI248" s="35"/>
      <c r="AJ248" s="81">
        <f t="shared" si="47"/>
        <v>0</v>
      </c>
      <c r="AK248" s="88"/>
    </row>
    <row r="249" spans="1:37" s="36" customFormat="1" ht="13.5" customHeight="1" x14ac:dyDescent="0.2">
      <c r="A249" s="27"/>
      <c r="B249" s="1">
        <v>235</v>
      </c>
      <c r="C249" s="34"/>
      <c r="D249" s="1" t="s">
        <v>10</v>
      </c>
      <c r="E249" s="2" t="s">
        <v>303</v>
      </c>
      <c r="F249" s="3">
        <v>0</v>
      </c>
      <c r="G249" s="3">
        <v>0</v>
      </c>
      <c r="H249" s="3">
        <v>0</v>
      </c>
      <c r="I249" s="3">
        <v>0</v>
      </c>
      <c r="J249" s="3">
        <v>0</v>
      </c>
      <c r="K249" s="3">
        <v>0</v>
      </c>
      <c r="L249" s="3">
        <v>0</v>
      </c>
      <c r="M249" s="3">
        <v>0</v>
      </c>
      <c r="N249" s="3">
        <v>67740.289999999994</v>
      </c>
      <c r="O249" s="3">
        <v>0</v>
      </c>
      <c r="P249" s="3">
        <v>0</v>
      </c>
      <c r="Q249" s="3">
        <v>0</v>
      </c>
      <c r="R249" s="3">
        <v>0</v>
      </c>
      <c r="S249" s="3">
        <v>0</v>
      </c>
      <c r="T249" s="3">
        <v>0</v>
      </c>
      <c r="U249" s="3">
        <v>0</v>
      </c>
      <c r="V249" s="3">
        <v>0</v>
      </c>
      <c r="W249" s="3">
        <v>67740.289999999994</v>
      </c>
      <c r="X249" s="35">
        <f t="shared" si="36"/>
        <v>0</v>
      </c>
      <c r="Y249" s="35">
        <f t="shared" si="37"/>
        <v>0</v>
      </c>
      <c r="Z249" s="35">
        <f t="shared" si="38"/>
        <v>0</v>
      </c>
      <c r="AA249" s="35">
        <f t="shared" si="39"/>
        <v>0</v>
      </c>
      <c r="AB249" s="35">
        <f t="shared" si="40"/>
        <v>0</v>
      </c>
      <c r="AC249" s="35">
        <f t="shared" si="41"/>
        <v>0</v>
      </c>
      <c r="AD249" s="35">
        <f t="shared" si="42"/>
        <v>0</v>
      </c>
      <c r="AE249" s="35">
        <f t="shared" si="43"/>
        <v>0</v>
      </c>
      <c r="AF249" s="35">
        <f t="shared" si="44"/>
        <v>0</v>
      </c>
      <c r="AG249" s="35">
        <f t="shared" si="45"/>
        <v>0</v>
      </c>
      <c r="AH249" s="35">
        <f t="shared" si="46"/>
        <v>0</v>
      </c>
      <c r="AI249" s="35"/>
      <c r="AJ249" s="81">
        <f t="shared" si="47"/>
        <v>0</v>
      </c>
      <c r="AK249" s="88"/>
    </row>
    <row r="250" spans="1:37" s="36" customFormat="1" ht="13.5" customHeight="1" x14ac:dyDescent="0.2">
      <c r="A250" s="27"/>
      <c r="B250" s="1">
        <v>236</v>
      </c>
      <c r="C250" s="34"/>
      <c r="D250" s="1" t="s">
        <v>10</v>
      </c>
      <c r="E250" s="2" t="s">
        <v>304</v>
      </c>
      <c r="F250" s="3">
        <v>0</v>
      </c>
      <c r="G250" s="3">
        <v>0</v>
      </c>
      <c r="H250" s="3">
        <v>0</v>
      </c>
      <c r="I250" s="3">
        <v>0</v>
      </c>
      <c r="J250" s="3">
        <v>0</v>
      </c>
      <c r="K250" s="3">
        <v>0</v>
      </c>
      <c r="L250" s="3">
        <v>0</v>
      </c>
      <c r="M250" s="3">
        <v>0</v>
      </c>
      <c r="N250" s="3">
        <v>820</v>
      </c>
      <c r="O250" s="3">
        <v>0</v>
      </c>
      <c r="P250" s="3">
        <v>0</v>
      </c>
      <c r="Q250" s="3">
        <v>0</v>
      </c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820</v>
      </c>
      <c r="X250" s="35">
        <f t="shared" si="36"/>
        <v>0</v>
      </c>
      <c r="Y250" s="35">
        <f t="shared" si="37"/>
        <v>0</v>
      </c>
      <c r="Z250" s="35">
        <f t="shared" si="38"/>
        <v>0</v>
      </c>
      <c r="AA250" s="35">
        <f t="shared" si="39"/>
        <v>0</v>
      </c>
      <c r="AB250" s="35">
        <f t="shared" si="40"/>
        <v>0</v>
      </c>
      <c r="AC250" s="35">
        <f t="shared" si="41"/>
        <v>0</v>
      </c>
      <c r="AD250" s="35">
        <f t="shared" si="42"/>
        <v>0</v>
      </c>
      <c r="AE250" s="35">
        <f t="shared" si="43"/>
        <v>0</v>
      </c>
      <c r="AF250" s="35">
        <f t="shared" si="44"/>
        <v>0</v>
      </c>
      <c r="AG250" s="35">
        <f t="shared" si="45"/>
        <v>0</v>
      </c>
      <c r="AH250" s="35">
        <f t="shared" si="46"/>
        <v>0</v>
      </c>
      <c r="AI250" s="35"/>
      <c r="AJ250" s="81">
        <f t="shared" si="47"/>
        <v>0</v>
      </c>
      <c r="AK250" s="88"/>
    </row>
    <row r="251" spans="1:37" s="36" customFormat="1" ht="13.5" customHeight="1" x14ac:dyDescent="0.2">
      <c r="A251" s="27"/>
      <c r="B251" s="1">
        <v>237</v>
      </c>
      <c r="C251" s="34"/>
      <c r="D251" s="1" t="s">
        <v>10</v>
      </c>
      <c r="E251" s="2" t="s">
        <v>305</v>
      </c>
      <c r="F251" s="3">
        <v>0</v>
      </c>
      <c r="G251" s="3">
        <v>0</v>
      </c>
      <c r="H251" s="3">
        <v>0</v>
      </c>
      <c r="I251" s="3">
        <v>0</v>
      </c>
      <c r="J251" s="3">
        <v>0</v>
      </c>
      <c r="K251" s="3">
        <v>0</v>
      </c>
      <c r="L251" s="3">
        <v>0</v>
      </c>
      <c r="M251" s="3">
        <v>0</v>
      </c>
      <c r="N251" s="3">
        <v>10100</v>
      </c>
      <c r="O251" s="3">
        <v>0</v>
      </c>
      <c r="P251" s="3">
        <v>0</v>
      </c>
      <c r="Q251" s="3">
        <v>0</v>
      </c>
      <c r="R251" s="3">
        <v>0</v>
      </c>
      <c r="S251" s="3">
        <v>0</v>
      </c>
      <c r="T251" s="3">
        <v>0</v>
      </c>
      <c r="U251" s="3">
        <v>0</v>
      </c>
      <c r="V251" s="3">
        <v>0</v>
      </c>
      <c r="W251" s="3">
        <v>0</v>
      </c>
      <c r="X251" s="35">
        <f t="shared" si="36"/>
        <v>0</v>
      </c>
      <c r="Y251" s="35">
        <f t="shared" si="37"/>
        <v>0</v>
      </c>
      <c r="Z251" s="35">
        <f t="shared" si="38"/>
        <v>0</v>
      </c>
      <c r="AA251" s="35">
        <f t="shared" si="39"/>
        <v>0</v>
      </c>
      <c r="AB251" s="35">
        <f t="shared" si="40"/>
        <v>0</v>
      </c>
      <c r="AC251" s="35">
        <f t="shared" si="41"/>
        <v>0</v>
      </c>
      <c r="AD251" s="35">
        <f t="shared" si="42"/>
        <v>0</v>
      </c>
      <c r="AE251" s="35">
        <f t="shared" si="43"/>
        <v>0</v>
      </c>
      <c r="AF251" s="35">
        <f t="shared" si="44"/>
        <v>0</v>
      </c>
      <c r="AG251" s="35">
        <f t="shared" si="45"/>
        <v>10100</v>
      </c>
      <c r="AH251" s="35">
        <f t="shared" si="46"/>
        <v>10100</v>
      </c>
      <c r="AI251" s="35">
        <v>10100</v>
      </c>
      <c r="AJ251" s="81">
        <f t="shared" si="47"/>
        <v>0</v>
      </c>
      <c r="AK251" s="88"/>
    </row>
    <row r="252" spans="1:37" s="36" customFormat="1" ht="13.5" customHeight="1" x14ac:dyDescent="0.2">
      <c r="A252" s="27"/>
      <c r="B252" s="1">
        <v>238</v>
      </c>
      <c r="C252" s="34"/>
      <c r="D252" s="1" t="s">
        <v>10</v>
      </c>
      <c r="E252" s="2" t="s">
        <v>306</v>
      </c>
      <c r="F252" s="3">
        <v>0</v>
      </c>
      <c r="G252" s="3">
        <v>0</v>
      </c>
      <c r="H252" s="3">
        <v>0</v>
      </c>
      <c r="I252" s="3">
        <v>0</v>
      </c>
      <c r="J252" s="3">
        <v>0</v>
      </c>
      <c r="K252" s="3">
        <v>0</v>
      </c>
      <c r="L252" s="3">
        <v>0</v>
      </c>
      <c r="M252" s="3">
        <v>0</v>
      </c>
      <c r="N252" s="3">
        <v>29583.77</v>
      </c>
      <c r="O252" s="3">
        <v>0</v>
      </c>
      <c r="P252" s="3">
        <v>0</v>
      </c>
      <c r="Q252" s="3">
        <v>0</v>
      </c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29583.77</v>
      </c>
      <c r="X252" s="35">
        <f t="shared" si="36"/>
        <v>0</v>
      </c>
      <c r="Y252" s="35">
        <f t="shared" si="37"/>
        <v>0</v>
      </c>
      <c r="Z252" s="35">
        <f t="shared" si="38"/>
        <v>0</v>
      </c>
      <c r="AA252" s="35">
        <f t="shared" si="39"/>
        <v>0</v>
      </c>
      <c r="AB252" s="35">
        <f t="shared" si="40"/>
        <v>0</v>
      </c>
      <c r="AC252" s="35">
        <f t="shared" si="41"/>
        <v>0</v>
      </c>
      <c r="AD252" s="35">
        <f t="shared" si="42"/>
        <v>0</v>
      </c>
      <c r="AE252" s="35">
        <f t="shared" si="43"/>
        <v>0</v>
      </c>
      <c r="AF252" s="35">
        <f t="shared" si="44"/>
        <v>0</v>
      </c>
      <c r="AG252" s="35">
        <f t="shared" si="45"/>
        <v>0</v>
      </c>
      <c r="AH252" s="35">
        <f t="shared" si="46"/>
        <v>0</v>
      </c>
      <c r="AI252" s="35"/>
      <c r="AJ252" s="81">
        <f t="shared" si="47"/>
        <v>0</v>
      </c>
      <c r="AK252" s="88"/>
    </row>
    <row r="253" spans="1:37" s="36" customFormat="1" ht="13.5" customHeight="1" x14ac:dyDescent="0.2">
      <c r="A253" s="27"/>
      <c r="B253" s="1">
        <v>239</v>
      </c>
      <c r="C253" s="34"/>
      <c r="D253" s="1" t="s">
        <v>10</v>
      </c>
      <c r="E253" s="2" t="s">
        <v>307</v>
      </c>
      <c r="F253" s="3">
        <v>0</v>
      </c>
      <c r="G253" s="3">
        <v>0</v>
      </c>
      <c r="H253" s="3">
        <v>0</v>
      </c>
      <c r="I253" s="3">
        <v>0</v>
      </c>
      <c r="J253" s="3">
        <v>0</v>
      </c>
      <c r="K253" s="3">
        <v>0</v>
      </c>
      <c r="L253" s="3">
        <v>0</v>
      </c>
      <c r="M253" s="3">
        <v>0</v>
      </c>
      <c r="N253" s="3">
        <v>27504.2</v>
      </c>
      <c r="O253" s="3">
        <v>0</v>
      </c>
      <c r="P253" s="3">
        <v>0</v>
      </c>
      <c r="Q253" s="3">
        <v>0</v>
      </c>
      <c r="R253" s="3">
        <v>0</v>
      </c>
      <c r="S253" s="3">
        <v>0</v>
      </c>
      <c r="T253" s="3">
        <v>0</v>
      </c>
      <c r="U253" s="3">
        <v>0</v>
      </c>
      <c r="V253" s="3">
        <v>0</v>
      </c>
      <c r="W253" s="3">
        <v>27504.2</v>
      </c>
      <c r="X253" s="35">
        <f t="shared" si="36"/>
        <v>0</v>
      </c>
      <c r="Y253" s="35">
        <f t="shared" si="37"/>
        <v>0</v>
      </c>
      <c r="Z253" s="35">
        <f t="shared" si="38"/>
        <v>0</v>
      </c>
      <c r="AA253" s="35">
        <f t="shared" si="39"/>
        <v>0</v>
      </c>
      <c r="AB253" s="35">
        <f t="shared" si="40"/>
        <v>0</v>
      </c>
      <c r="AC253" s="35">
        <f t="shared" si="41"/>
        <v>0</v>
      </c>
      <c r="AD253" s="35">
        <f t="shared" si="42"/>
        <v>0</v>
      </c>
      <c r="AE253" s="35">
        <f t="shared" si="43"/>
        <v>0</v>
      </c>
      <c r="AF253" s="35">
        <f t="shared" si="44"/>
        <v>0</v>
      </c>
      <c r="AG253" s="35">
        <f t="shared" si="45"/>
        <v>0</v>
      </c>
      <c r="AH253" s="35">
        <f t="shared" si="46"/>
        <v>0</v>
      </c>
      <c r="AI253" s="35"/>
      <c r="AJ253" s="81">
        <f t="shared" si="47"/>
        <v>0</v>
      </c>
      <c r="AK253" s="88"/>
    </row>
    <row r="254" spans="1:37" s="36" customFormat="1" ht="13.5" customHeight="1" x14ac:dyDescent="0.2">
      <c r="A254" s="27"/>
      <c r="B254" s="1">
        <v>240</v>
      </c>
      <c r="C254" s="34"/>
      <c r="D254" s="1" t="s">
        <v>10</v>
      </c>
      <c r="E254" s="2" t="s">
        <v>308</v>
      </c>
      <c r="F254" s="3">
        <v>0</v>
      </c>
      <c r="G254" s="3">
        <v>0</v>
      </c>
      <c r="H254" s="3">
        <v>0</v>
      </c>
      <c r="I254" s="3">
        <v>0</v>
      </c>
      <c r="J254" s="3">
        <v>0</v>
      </c>
      <c r="K254" s="3">
        <v>0</v>
      </c>
      <c r="L254" s="3">
        <v>0</v>
      </c>
      <c r="M254" s="3">
        <v>0</v>
      </c>
      <c r="N254" s="3">
        <v>725.29</v>
      </c>
      <c r="O254" s="3">
        <v>0</v>
      </c>
      <c r="P254" s="3">
        <v>0</v>
      </c>
      <c r="Q254" s="3">
        <v>0</v>
      </c>
      <c r="R254" s="3">
        <v>0</v>
      </c>
      <c r="S254" s="3">
        <v>0</v>
      </c>
      <c r="T254" s="3">
        <v>0</v>
      </c>
      <c r="U254" s="3">
        <v>0</v>
      </c>
      <c r="V254" s="3">
        <v>0</v>
      </c>
      <c r="W254" s="3">
        <v>725.29</v>
      </c>
      <c r="X254" s="35">
        <f t="shared" si="36"/>
        <v>0</v>
      </c>
      <c r="Y254" s="35">
        <f t="shared" si="37"/>
        <v>0</v>
      </c>
      <c r="Z254" s="35">
        <f t="shared" si="38"/>
        <v>0</v>
      </c>
      <c r="AA254" s="35">
        <f t="shared" si="39"/>
        <v>0</v>
      </c>
      <c r="AB254" s="35">
        <f t="shared" si="40"/>
        <v>0</v>
      </c>
      <c r="AC254" s="35">
        <f t="shared" si="41"/>
        <v>0</v>
      </c>
      <c r="AD254" s="35">
        <f t="shared" si="42"/>
        <v>0</v>
      </c>
      <c r="AE254" s="35">
        <f t="shared" si="43"/>
        <v>0</v>
      </c>
      <c r="AF254" s="35">
        <f t="shared" si="44"/>
        <v>0</v>
      </c>
      <c r="AG254" s="35">
        <f t="shared" si="45"/>
        <v>0</v>
      </c>
      <c r="AH254" s="35">
        <f t="shared" si="46"/>
        <v>0</v>
      </c>
      <c r="AI254" s="35"/>
      <c r="AJ254" s="81">
        <f t="shared" si="47"/>
        <v>0</v>
      </c>
      <c r="AK254" s="88"/>
    </row>
    <row r="255" spans="1:37" s="36" customFormat="1" ht="13.5" customHeight="1" x14ac:dyDescent="0.2">
      <c r="A255" s="27"/>
      <c r="B255" s="1">
        <v>241</v>
      </c>
      <c r="C255" s="34"/>
      <c r="D255" s="1" t="s">
        <v>10</v>
      </c>
      <c r="E255" s="2" t="s">
        <v>309</v>
      </c>
      <c r="F255" s="3">
        <v>0</v>
      </c>
      <c r="G255" s="3">
        <v>0</v>
      </c>
      <c r="H255" s="3">
        <v>0</v>
      </c>
      <c r="I255" s="3">
        <v>0</v>
      </c>
      <c r="J255" s="3">
        <v>0</v>
      </c>
      <c r="K255" s="3">
        <v>0</v>
      </c>
      <c r="L255" s="3">
        <v>0</v>
      </c>
      <c r="M255" s="3">
        <v>0</v>
      </c>
      <c r="N255" s="3">
        <v>1000</v>
      </c>
      <c r="O255" s="3">
        <v>0</v>
      </c>
      <c r="P255" s="3">
        <v>0</v>
      </c>
      <c r="Q255" s="3">
        <v>0</v>
      </c>
      <c r="R255" s="3">
        <v>0</v>
      </c>
      <c r="S255" s="3">
        <v>0</v>
      </c>
      <c r="T255" s="3">
        <v>0</v>
      </c>
      <c r="U255" s="3">
        <v>0</v>
      </c>
      <c r="V255" s="3">
        <v>0</v>
      </c>
      <c r="W255" s="3">
        <v>1000</v>
      </c>
      <c r="X255" s="35">
        <f t="shared" si="36"/>
        <v>0</v>
      </c>
      <c r="Y255" s="35">
        <f t="shared" si="37"/>
        <v>0</v>
      </c>
      <c r="Z255" s="35">
        <f t="shared" si="38"/>
        <v>0</v>
      </c>
      <c r="AA255" s="35">
        <f t="shared" si="39"/>
        <v>0</v>
      </c>
      <c r="AB255" s="35">
        <f t="shared" si="40"/>
        <v>0</v>
      </c>
      <c r="AC255" s="35">
        <f t="shared" si="41"/>
        <v>0</v>
      </c>
      <c r="AD255" s="35">
        <f t="shared" si="42"/>
        <v>0</v>
      </c>
      <c r="AE255" s="35">
        <f t="shared" si="43"/>
        <v>0</v>
      </c>
      <c r="AF255" s="35">
        <f t="shared" si="44"/>
        <v>0</v>
      </c>
      <c r="AG255" s="35">
        <f t="shared" si="45"/>
        <v>0</v>
      </c>
      <c r="AH255" s="35">
        <f t="shared" si="46"/>
        <v>0</v>
      </c>
      <c r="AI255" s="35"/>
      <c r="AJ255" s="81">
        <f t="shared" si="47"/>
        <v>0</v>
      </c>
      <c r="AK255" s="88"/>
    </row>
    <row r="256" spans="1:37" s="36" customFormat="1" ht="13.5" customHeight="1" x14ac:dyDescent="0.2">
      <c r="A256" s="27"/>
      <c r="B256" s="1">
        <v>242</v>
      </c>
      <c r="C256" s="34"/>
      <c r="D256" s="1" t="s">
        <v>10</v>
      </c>
      <c r="E256" s="2" t="s">
        <v>310</v>
      </c>
      <c r="F256" s="3">
        <v>0</v>
      </c>
      <c r="G256" s="3">
        <v>0</v>
      </c>
      <c r="H256" s="3">
        <v>0</v>
      </c>
      <c r="I256" s="3">
        <v>0</v>
      </c>
      <c r="J256" s="3">
        <v>0</v>
      </c>
      <c r="K256" s="3">
        <v>0</v>
      </c>
      <c r="L256" s="3">
        <v>0</v>
      </c>
      <c r="M256" s="3">
        <v>0</v>
      </c>
      <c r="N256" s="3">
        <v>2335</v>
      </c>
      <c r="O256" s="3">
        <v>0</v>
      </c>
      <c r="P256" s="3">
        <v>0</v>
      </c>
      <c r="Q256" s="3">
        <v>0</v>
      </c>
      <c r="R256" s="3">
        <v>0</v>
      </c>
      <c r="S256" s="3">
        <v>0</v>
      </c>
      <c r="T256" s="3">
        <v>0</v>
      </c>
      <c r="U256" s="3">
        <v>0</v>
      </c>
      <c r="V256" s="3">
        <v>0</v>
      </c>
      <c r="W256" s="3">
        <v>2335</v>
      </c>
      <c r="X256" s="35">
        <f t="shared" si="36"/>
        <v>0</v>
      </c>
      <c r="Y256" s="35">
        <f t="shared" si="37"/>
        <v>0</v>
      </c>
      <c r="Z256" s="35">
        <f t="shared" si="38"/>
        <v>0</v>
      </c>
      <c r="AA256" s="35">
        <f t="shared" si="39"/>
        <v>0</v>
      </c>
      <c r="AB256" s="35">
        <f t="shared" si="40"/>
        <v>0</v>
      </c>
      <c r="AC256" s="35">
        <f t="shared" si="41"/>
        <v>0</v>
      </c>
      <c r="AD256" s="35">
        <f t="shared" si="42"/>
        <v>0</v>
      </c>
      <c r="AE256" s="35">
        <f t="shared" si="43"/>
        <v>0</v>
      </c>
      <c r="AF256" s="35">
        <f t="shared" si="44"/>
        <v>0</v>
      </c>
      <c r="AG256" s="35">
        <f t="shared" si="45"/>
        <v>0</v>
      </c>
      <c r="AH256" s="35">
        <f t="shared" si="46"/>
        <v>0</v>
      </c>
      <c r="AI256" s="35"/>
      <c r="AJ256" s="81">
        <f t="shared" si="47"/>
        <v>0</v>
      </c>
      <c r="AK256" s="88"/>
    </row>
    <row r="257" spans="1:37" s="36" customFormat="1" ht="13.5" customHeight="1" x14ac:dyDescent="0.2">
      <c r="A257" s="27"/>
      <c r="B257" s="1">
        <v>243</v>
      </c>
      <c r="C257" s="34"/>
      <c r="D257" s="1" t="s">
        <v>10</v>
      </c>
      <c r="E257" s="2" t="s">
        <v>311</v>
      </c>
      <c r="F257" s="3">
        <v>0</v>
      </c>
      <c r="G257" s="3">
        <v>0</v>
      </c>
      <c r="H257" s="3">
        <v>0</v>
      </c>
      <c r="I257" s="3">
        <v>0</v>
      </c>
      <c r="J257" s="3">
        <v>0</v>
      </c>
      <c r="K257" s="3">
        <v>0</v>
      </c>
      <c r="L257" s="3">
        <v>0</v>
      </c>
      <c r="M257" s="3">
        <v>0</v>
      </c>
      <c r="N257" s="3">
        <v>371</v>
      </c>
      <c r="O257" s="3">
        <v>0</v>
      </c>
      <c r="P257" s="3">
        <v>0</v>
      </c>
      <c r="Q257" s="3">
        <v>0</v>
      </c>
      <c r="R257" s="3">
        <v>0</v>
      </c>
      <c r="S257" s="3">
        <v>0</v>
      </c>
      <c r="T257" s="3">
        <v>0</v>
      </c>
      <c r="U257" s="3">
        <v>0</v>
      </c>
      <c r="V257" s="3">
        <v>0</v>
      </c>
      <c r="W257" s="3">
        <v>371</v>
      </c>
      <c r="X257" s="35">
        <f t="shared" si="36"/>
        <v>0</v>
      </c>
      <c r="Y257" s="35">
        <f t="shared" si="37"/>
        <v>0</v>
      </c>
      <c r="Z257" s="35">
        <f t="shared" si="38"/>
        <v>0</v>
      </c>
      <c r="AA257" s="35">
        <f t="shared" si="39"/>
        <v>0</v>
      </c>
      <c r="AB257" s="35">
        <f t="shared" si="40"/>
        <v>0</v>
      </c>
      <c r="AC257" s="35">
        <f t="shared" si="41"/>
        <v>0</v>
      </c>
      <c r="AD257" s="35">
        <f t="shared" si="42"/>
        <v>0</v>
      </c>
      <c r="AE257" s="35">
        <f t="shared" si="43"/>
        <v>0</v>
      </c>
      <c r="AF257" s="35">
        <f t="shared" si="44"/>
        <v>0</v>
      </c>
      <c r="AG257" s="35">
        <f t="shared" si="45"/>
        <v>0</v>
      </c>
      <c r="AH257" s="35">
        <f t="shared" si="46"/>
        <v>0</v>
      </c>
      <c r="AI257" s="35"/>
      <c r="AJ257" s="81">
        <f t="shared" si="47"/>
        <v>0</v>
      </c>
      <c r="AK257" s="88"/>
    </row>
    <row r="258" spans="1:37" s="36" customFormat="1" ht="13.5" customHeight="1" x14ac:dyDescent="0.2">
      <c r="A258" s="27"/>
      <c r="B258" s="1">
        <v>244</v>
      </c>
      <c r="C258" s="34"/>
      <c r="D258" s="1" t="s">
        <v>10</v>
      </c>
      <c r="E258" s="2" t="s">
        <v>312</v>
      </c>
      <c r="F258" s="3">
        <v>0</v>
      </c>
      <c r="G258" s="3">
        <v>0</v>
      </c>
      <c r="H258" s="3">
        <v>0</v>
      </c>
      <c r="I258" s="3">
        <v>0</v>
      </c>
      <c r="J258" s="3">
        <v>0</v>
      </c>
      <c r="K258" s="3">
        <v>0</v>
      </c>
      <c r="L258" s="3">
        <v>0</v>
      </c>
      <c r="M258" s="3">
        <v>0</v>
      </c>
      <c r="N258" s="3">
        <v>666</v>
      </c>
      <c r="O258" s="3">
        <v>0</v>
      </c>
      <c r="P258" s="3">
        <v>0</v>
      </c>
      <c r="Q258" s="3">
        <v>0</v>
      </c>
      <c r="R258" s="3">
        <v>0</v>
      </c>
      <c r="S258" s="3">
        <v>0</v>
      </c>
      <c r="T258" s="3">
        <v>0</v>
      </c>
      <c r="U258" s="3">
        <v>0</v>
      </c>
      <c r="V258" s="3">
        <v>0</v>
      </c>
      <c r="W258" s="3">
        <v>666</v>
      </c>
      <c r="X258" s="35">
        <f t="shared" si="36"/>
        <v>0</v>
      </c>
      <c r="Y258" s="35">
        <f t="shared" si="37"/>
        <v>0</v>
      </c>
      <c r="Z258" s="35">
        <f t="shared" si="38"/>
        <v>0</v>
      </c>
      <c r="AA258" s="35">
        <f t="shared" si="39"/>
        <v>0</v>
      </c>
      <c r="AB258" s="35">
        <f t="shared" si="40"/>
        <v>0</v>
      </c>
      <c r="AC258" s="35">
        <f t="shared" si="41"/>
        <v>0</v>
      </c>
      <c r="AD258" s="35">
        <f t="shared" si="42"/>
        <v>0</v>
      </c>
      <c r="AE258" s="35">
        <f t="shared" si="43"/>
        <v>0</v>
      </c>
      <c r="AF258" s="35">
        <f t="shared" si="44"/>
        <v>0</v>
      </c>
      <c r="AG258" s="35">
        <f t="shared" si="45"/>
        <v>0</v>
      </c>
      <c r="AH258" s="35">
        <f t="shared" si="46"/>
        <v>0</v>
      </c>
      <c r="AI258" s="35"/>
      <c r="AJ258" s="81">
        <f t="shared" si="47"/>
        <v>0</v>
      </c>
      <c r="AK258" s="88"/>
    </row>
    <row r="259" spans="1:37" s="36" customFormat="1" ht="13.5" customHeight="1" x14ac:dyDescent="0.2">
      <c r="A259" s="27"/>
      <c r="B259" s="1">
        <v>245</v>
      </c>
      <c r="C259" s="34"/>
      <c r="D259" s="1" t="s">
        <v>10</v>
      </c>
      <c r="E259" s="2" t="s">
        <v>313</v>
      </c>
      <c r="F259" s="3">
        <v>0</v>
      </c>
      <c r="G259" s="3">
        <v>0</v>
      </c>
      <c r="H259" s="3">
        <v>0</v>
      </c>
      <c r="I259" s="3">
        <v>0</v>
      </c>
      <c r="J259" s="3">
        <v>0</v>
      </c>
      <c r="K259" s="3">
        <v>0</v>
      </c>
      <c r="L259" s="3">
        <v>0</v>
      </c>
      <c r="M259" s="3">
        <v>0</v>
      </c>
      <c r="N259" s="3">
        <v>4269</v>
      </c>
      <c r="O259" s="3">
        <v>0</v>
      </c>
      <c r="P259" s="3">
        <v>0</v>
      </c>
      <c r="Q259" s="3">
        <v>0</v>
      </c>
      <c r="R259" s="3">
        <v>0</v>
      </c>
      <c r="S259" s="3">
        <v>0</v>
      </c>
      <c r="T259" s="3">
        <v>0</v>
      </c>
      <c r="U259" s="3">
        <v>0</v>
      </c>
      <c r="V259" s="3">
        <v>0</v>
      </c>
      <c r="W259" s="3">
        <v>4269</v>
      </c>
      <c r="X259" s="35">
        <f t="shared" si="36"/>
        <v>0</v>
      </c>
      <c r="Y259" s="35">
        <f t="shared" si="37"/>
        <v>0</v>
      </c>
      <c r="Z259" s="35">
        <f t="shared" si="38"/>
        <v>0</v>
      </c>
      <c r="AA259" s="35">
        <f t="shared" si="39"/>
        <v>0</v>
      </c>
      <c r="AB259" s="35">
        <f t="shared" si="40"/>
        <v>0</v>
      </c>
      <c r="AC259" s="35">
        <f t="shared" si="41"/>
        <v>0</v>
      </c>
      <c r="AD259" s="35">
        <f t="shared" si="42"/>
        <v>0</v>
      </c>
      <c r="AE259" s="35">
        <f t="shared" si="43"/>
        <v>0</v>
      </c>
      <c r="AF259" s="35">
        <f t="shared" si="44"/>
        <v>0</v>
      </c>
      <c r="AG259" s="35">
        <f t="shared" si="45"/>
        <v>0</v>
      </c>
      <c r="AH259" s="35">
        <f t="shared" si="46"/>
        <v>0</v>
      </c>
      <c r="AI259" s="35"/>
      <c r="AJ259" s="81">
        <f t="shared" si="47"/>
        <v>0</v>
      </c>
      <c r="AK259" s="88"/>
    </row>
    <row r="260" spans="1:37" s="36" customFormat="1" ht="13.5" customHeight="1" x14ac:dyDescent="0.2">
      <c r="A260" s="27"/>
      <c r="B260" s="1">
        <v>246</v>
      </c>
      <c r="C260" s="34"/>
      <c r="D260" s="1" t="s">
        <v>10</v>
      </c>
      <c r="E260" s="2" t="s">
        <v>314</v>
      </c>
      <c r="F260" s="3">
        <v>0</v>
      </c>
      <c r="G260" s="3">
        <v>0</v>
      </c>
      <c r="H260" s="3">
        <v>0</v>
      </c>
      <c r="I260" s="3">
        <v>0</v>
      </c>
      <c r="J260" s="3">
        <v>0</v>
      </c>
      <c r="K260" s="3">
        <v>0</v>
      </c>
      <c r="L260" s="3">
        <v>0</v>
      </c>
      <c r="M260" s="3">
        <v>0</v>
      </c>
      <c r="N260" s="3">
        <v>8700</v>
      </c>
      <c r="O260" s="3">
        <v>0</v>
      </c>
      <c r="P260" s="3">
        <v>0</v>
      </c>
      <c r="Q260" s="3">
        <v>0</v>
      </c>
      <c r="R260" s="3">
        <v>0</v>
      </c>
      <c r="S260" s="3">
        <v>0</v>
      </c>
      <c r="T260" s="3">
        <v>0</v>
      </c>
      <c r="U260" s="3">
        <v>0</v>
      </c>
      <c r="V260" s="3">
        <v>0</v>
      </c>
      <c r="W260" s="3">
        <v>8700</v>
      </c>
      <c r="X260" s="35">
        <f t="shared" si="36"/>
        <v>0</v>
      </c>
      <c r="Y260" s="35">
        <f t="shared" si="37"/>
        <v>0</v>
      </c>
      <c r="Z260" s="35">
        <f t="shared" si="38"/>
        <v>0</v>
      </c>
      <c r="AA260" s="35">
        <f t="shared" si="39"/>
        <v>0</v>
      </c>
      <c r="AB260" s="35">
        <f t="shared" si="40"/>
        <v>0</v>
      </c>
      <c r="AC260" s="35">
        <f t="shared" si="41"/>
        <v>0</v>
      </c>
      <c r="AD260" s="35">
        <f t="shared" si="42"/>
        <v>0</v>
      </c>
      <c r="AE260" s="35">
        <f t="shared" si="43"/>
        <v>0</v>
      </c>
      <c r="AF260" s="35">
        <f t="shared" si="44"/>
        <v>0</v>
      </c>
      <c r="AG260" s="35">
        <f t="shared" si="45"/>
        <v>0</v>
      </c>
      <c r="AH260" s="35">
        <f t="shared" si="46"/>
        <v>0</v>
      </c>
      <c r="AI260" s="35"/>
      <c r="AJ260" s="81">
        <f t="shared" si="47"/>
        <v>0</v>
      </c>
      <c r="AK260" s="88"/>
    </row>
    <row r="261" spans="1:37" s="36" customFormat="1" ht="13.5" customHeight="1" x14ac:dyDescent="0.2">
      <c r="A261" s="27"/>
      <c r="B261" s="1">
        <v>247</v>
      </c>
      <c r="C261" s="34"/>
      <c r="D261" s="1" t="s">
        <v>10</v>
      </c>
      <c r="E261" s="2" t="s">
        <v>315</v>
      </c>
      <c r="F261" s="3">
        <v>0</v>
      </c>
      <c r="G261" s="3">
        <v>0</v>
      </c>
      <c r="H261" s="3">
        <v>0</v>
      </c>
      <c r="I261" s="3">
        <v>0</v>
      </c>
      <c r="J261" s="3">
        <v>0</v>
      </c>
      <c r="K261" s="3">
        <v>0</v>
      </c>
      <c r="L261" s="3">
        <v>0</v>
      </c>
      <c r="M261" s="3">
        <v>0</v>
      </c>
      <c r="N261" s="3">
        <v>344125.6</v>
      </c>
      <c r="O261" s="3">
        <v>0</v>
      </c>
      <c r="P261" s="3">
        <v>0</v>
      </c>
      <c r="Q261" s="3">
        <v>0</v>
      </c>
      <c r="R261" s="3">
        <v>0</v>
      </c>
      <c r="S261" s="3">
        <v>0</v>
      </c>
      <c r="T261" s="3">
        <v>0</v>
      </c>
      <c r="U261" s="3">
        <v>0</v>
      </c>
      <c r="V261" s="3">
        <v>0</v>
      </c>
      <c r="W261" s="3">
        <v>344125.6</v>
      </c>
      <c r="X261" s="35">
        <f t="shared" si="36"/>
        <v>0</v>
      </c>
      <c r="Y261" s="35">
        <f t="shared" si="37"/>
        <v>0</v>
      </c>
      <c r="Z261" s="35">
        <f t="shared" si="38"/>
        <v>0</v>
      </c>
      <c r="AA261" s="35">
        <f t="shared" si="39"/>
        <v>0</v>
      </c>
      <c r="AB261" s="35">
        <f t="shared" si="40"/>
        <v>0</v>
      </c>
      <c r="AC261" s="35">
        <f t="shared" si="41"/>
        <v>0</v>
      </c>
      <c r="AD261" s="35">
        <f t="shared" si="42"/>
        <v>0</v>
      </c>
      <c r="AE261" s="35">
        <f t="shared" si="43"/>
        <v>0</v>
      </c>
      <c r="AF261" s="35">
        <f t="shared" si="44"/>
        <v>0</v>
      </c>
      <c r="AG261" s="35">
        <f t="shared" si="45"/>
        <v>0</v>
      </c>
      <c r="AH261" s="35">
        <f t="shared" si="46"/>
        <v>0</v>
      </c>
      <c r="AI261" s="35"/>
      <c r="AJ261" s="81">
        <f t="shared" si="47"/>
        <v>0</v>
      </c>
      <c r="AK261" s="88"/>
    </row>
    <row r="262" spans="1:37" s="36" customFormat="1" ht="13.5" customHeight="1" x14ac:dyDescent="0.2">
      <c r="A262" s="27"/>
      <c r="B262" s="1">
        <v>248</v>
      </c>
      <c r="C262" s="34"/>
      <c r="D262" s="1" t="s">
        <v>10</v>
      </c>
      <c r="E262" s="2" t="s">
        <v>316</v>
      </c>
      <c r="F262" s="3">
        <v>0</v>
      </c>
      <c r="G262" s="3">
        <v>0</v>
      </c>
      <c r="H262" s="3">
        <v>0</v>
      </c>
      <c r="I262" s="3">
        <v>0</v>
      </c>
      <c r="J262" s="3">
        <v>0</v>
      </c>
      <c r="K262" s="3">
        <v>0</v>
      </c>
      <c r="L262" s="3">
        <v>0</v>
      </c>
      <c r="M262" s="3">
        <v>0</v>
      </c>
      <c r="N262" s="3">
        <v>3900</v>
      </c>
      <c r="O262" s="3">
        <v>0</v>
      </c>
      <c r="P262" s="3">
        <v>0</v>
      </c>
      <c r="Q262" s="3">
        <v>0</v>
      </c>
      <c r="R262" s="3">
        <v>0</v>
      </c>
      <c r="S262" s="3">
        <v>0</v>
      </c>
      <c r="T262" s="3">
        <v>0</v>
      </c>
      <c r="U262" s="3">
        <v>0</v>
      </c>
      <c r="V262" s="3">
        <v>0</v>
      </c>
      <c r="W262" s="3">
        <v>3900</v>
      </c>
      <c r="X262" s="35">
        <f t="shared" si="36"/>
        <v>0</v>
      </c>
      <c r="Y262" s="35">
        <f t="shared" si="37"/>
        <v>0</v>
      </c>
      <c r="Z262" s="35">
        <f t="shared" si="38"/>
        <v>0</v>
      </c>
      <c r="AA262" s="35">
        <f t="shared" si="39"/>
        <v>0</v>
      </c>
      <c r="AB262" s="35">
        <f t="shared" si="40"/>
        <v>0</v>
      </c>
      <c r="AC262" s="35">
        <f t="shared" si="41"/>
        <v>0</v>
      </c>
      <c r="AD262" s="35">
        <f t="shared" si="42"/>
        <v>0</v>
      </c>
      <c r="AE262" s="35">
        <f t="shared" si="43"/>
        <v>0</v>
      </c>
      <c r="AF262" s="35">
        <f t="shared" si="44"/>
        <v>0</v>
      </c>
      <c r="AG262" s="35">
        <f t="shared" si="45"/>
        <v>0</v>
      </c>
      <c r="AH262" s="35">
        <f t="shared" si="46"/>
        <v>0</v>
      </c>
      <c r="AI262" s="35"/>
      <c r="AJ262" s="81">
        <f t="shared" si="47"/>
        <v>0</v>
      </c>
      <c r="AK262" s="88"/>
    </row>
    <row r="263" spans="1:37" s="36" customFormat="1" ht="13.5" customHeight="1" x14ac:dyDescent="0.2">
      <c r="A263" s="27"/>
      <c r="B263" s="1">
        <v>249</v>
      </c>
      <c r="C263" s="34"/>
      <c r="D263" s="1" t="s">
        <v>10</v>
      </c>
      <c r="E263" s="2" t="s">
        <v>317</v>
      </c>
      <c r="F263" s="3">
        <v>0</v>
      </c>
      <c r="G263" s="3">
        <v>0</v>
      </c>
      <c r="H263" s="3">
        <v>0</v>
      </c>
      <c r="I263" s="3">
        <v>0</v>
      </c>
      <c r="J263" s="3">
        <v>0</v>
      </c>
      <c r="K263" s="3">
        <v>0</v>
      </c>
      <c r="L263" s="3">
        <v>0</v>
      </c>
      <c r="M263" s="3">
        <v>0</v>
      </c>
      <c r="N263" s="3">
        <v>9698</v>
      </c>
      <c r="O263" s="3">
        <v>0</v>
      </c>
      <c r="P263" s="3">
        <v>0</v>
      </c>
      <c r="Q263" s="3">
        <v>0</v>
      </c>
      <c r="R263" s="3">
        <v>0</v>
      </c>
      <c r="S263" s="3">
        <v>0</v>
      </c>
      <c r="T263" s="3">
        <v>0</v>
      </c>
      <c r="U263" s="3">
        <v>0</v>
      </c>
      <c r="V263" s="3">
        <v>0</v>
      </c>
      <c r="W263" s="3">
        <v>9698</v>
      </c>
      <c r="X263" s="35">
        <f t="shared" si="36"/>
        <v>0</v>
      </c>
      <c r="Y263" s="35">
        <f t="shared" si="37"/>
        <v>0</v>
      </c>
      <c r="Z263" s="35">
        <f t="shared" si="38"/>
        <v>0</v>
      </c>
      <c r="AA263" s="35">
        <f t="shared" si="39"/>
        <v>0</v>
      </c>
      <c r="AB263" s="35">
        <f t="shared" si="40"/>
        <v>0</v>
      </c>
      <c r="AC263" s="35">
        <f t="shared" si="41"/>
        <v>0</v>
      </c>
      <c r="AD263" s="35">
        <f t="shared" si="42"/>
        <v>0</v>
      </c>
      <c r="AE263" s="35">
        <f t="shared" si="43"/>
        <v>0</v>
      </c>
      <c r="AF263" s="35">
        <f t="shared" si="44"/>
        <v>0</v>
      </c>
      <c r="AG263" s="35">
        <f t="shared" si="45"/>
        <v>0</v>
      </c>
      <c r="AH263" s="35">
        <f t="shared" si="46"/>
        <v>0</v>
      </c>
      <c r="AI263" s="35"/>
      <c r="AJ263" s="81">
        <f t="shared" si="47"/>
        <v>0</v>
      </c>
      <c r="AK263" s="88"/>
    </row>
    <row r="264" spans="1:37" s="36" customFormat="1" ht="13.5" customHeight="1" x14ac:dyDescent="0.2">
      <c r="A264" s="27"/>
      <c r="B264" s="1">
        <v>250</v>
      </c>
      <c r="C264" s="34"/>
      <c r="D264" s="1" t="s">
        <v>10</v>
      </c>
      <c r="E264" s="2" t="s">
        <v>318</v>
      </c>
      <c r="F264" s="3">
        <v>0</v>
      </c>
      <c r="G264" s="3">
        <v>0</v>
      </c>
      <c r="H264" s="3">
        <v>0</v>
      </c>
      <c r="I264" s="3">
        <v>0</v>
      </c>
      <c r="J264" s="3">
        <v>0</v>
      </c>
      <c r="K264" s="3">
        <v>0</v>
      </c>
      <c r="L264" s="3">
        <v>0</v>
      </c>
      <c r="M264" s="3">
        <v>0</v>
      </c>
      <c r="N264" s="3">
        <v>78.13</v>
      </c>
      <c r="O264" s="3">
        <v>0</v>
      </c>
      <c r="P264" s="3">
        <v>0</v>
      </c>
      <c r="Q264" s="3">
        <v>0</v>
      </c>
      <c r="R264" s="3">
        <v>0</v>
      </c>
      <c r="S264" s="3">
        <v>0</v>
      </c>
      <c r="T264" s="3">
        <v>0</v>
      </c>
      <c r="U264" s="3">
        <v>0</v>
      </c>
      <c r="V264" s="3">
        <v>0</v>
      </c>
      <c r="W264" s="3">
        <v>78.13</v>
      </c>
      <c r="X264" s="35">
        <f t="shared" si="36"/>
        <v>0</v>
      </c>
      <c r="Y264" s="35">
        <f t="shared" si="37"/>
        <v>0</v>
      </c>
      <c r="Z264" s="35">
        <f t="shared" si="38"/>
        <v>0</v>
      </c>
      <c r="AA264" s="35">
        <f t="shared" si="39"/>
        <v>0</v>
      </c>
      <c r="AB264" s="35">
        <f t="shared" si="40"/>
        <v>0</v>
      </c>
      <c r="AC264" s="35">
        <f t="shared" si="41"/>
        <v>0</v>
      </c>
      <c r="AD264" s="35">
        <f t="shared" si="42"/>
        <v>0</v>
      </c>
      <c r="AE264" s="35">
        <f t="shared" si="43"/>
        <v>0</v>
      </c>
      <c r="AF264" s="35">
        <f t="shared" si="44"/>
        <v>0</v>
      </c>
      <c r="AG264" s="35">
        <f t="shared" si="45"/>
        <v>0</v>
      </c>
      <c r="AH264" s="35">
        <f t="shared" si="46"/>
        <v>0</v>
      </c>
      <c r="AI264" s="35"/>
      <c r="AJ264" s="81">
        <f t="shared" si="47"/>
        <v>0</v>
      </c>
      <c r="AK264" s="88"/>
    </row>
    <row r="265" spans="1:37" s="36" customFormat="1" ht="13.5" customHeight="1" x14ac:dyDescent="0.2">
      <c r="A265" s="27"/>
      <c r="B265" s="1">
        <v>251</v>
      </c>
      <c r="C265" s="34"/>
      <c r="D265" s="1" t="s">
        <v>10</v>
      </c>
      <c r="E265" s="2" t="s">
        <v>319</v>
      </c>
      <c r="F265" s="3">
        <v>0</v>
      </c>
      <c r="G265" s="3">
        <v>0</v>
      </c>
      <c r="H265" s="3">
        <v>0</v>
      </c>
      <c r="I265" s="3">
        <v>0</v>
      </c>
      <c r="J265" s="3">
        <v>0</v>
      </c>
      <c r="K265" s="3">
        <v>0</v>
      </c>
      <c r="L265" s="3">
        <v>0</v>
      </c>
      <c r="M265" s="3">
        <v>0</v>
      </c>
      <c r="N265" s="3">
        <v>930.06</v>
      </c>
      <c r="O265" s="3">
        <v>0</v>
      </c>
      <c r="P265" s="3">
        <v>0</v>
      </c>
      <c r="Q265" s="3">
        <v>0</v>
      </c>
      <c r="R265" s="3">
        <v>0</v>
      </c>
      <c r="S265" s="3">
        <v>0</v>
      </c>
      <c r="T265" s="3">
        <v>0</v>
      </c>
      <c r="U265" s="3">
        <v>0</v>
      </c>
      <c r="V265" s="3">
        <v>0</v>
      </c>
      <c r="W265" s="3">
        <v>930.06</v>
      </c>
      <c r="X265" s="35">
        <f t="shared" si="36"/>
        <v>0</v>
      </c>
      <c r="Y265" s="35">
        <f t="shared" si="37"/>
        <v>0</v>
      </c>
      <c r="Z265" s="35">
        <f t="shared" si="38"/>
        <v>0</v>
      </c>
      <c r="AA265" s="35">
        <f t="shared" si="39"/>
        <v>0</v>
      </c>
      <c r="AB265" s="35">
        <f t="shared" si="40"/>
        <v>0</v>
      </c>
      <c r="AC265" s="35">
        <f t="shared" si="41"/>
        <v>0</v>
      </c>
      <c r="AD265" s="35">
        <f t="shared" si="42"/>
        <v>0</v>
      </c>
      <c r="AE265" s="35">
        <f t="shared" si="43"/>
        <v>0</v>
      </c>
      <c r="AF265" s="35">
        <f t="shared" si="44"/>
        <v>0</v>
      </c>
      <c r="AG265" s="35">
        <f t="shared" si="45"/>
        <v>0</v>
      </c>
      <c r="AH265" s="35">
        <f t="shared" si="46"/>
        <v>0</v>
      </c>
      <c r="AI265" s="35"/>
      <c r="AJ265" s="81">
        <f t="shared" si="47"/>
        <v>0</v>
      </c>
      <c r="AK265" s="88"/>
    </row>
    <row r="266" spans="1:37" s="36" customFormat="1" ht="13.5" customHeight="1" x14ac:dyDescent="0.2">
      <c r="A266" s="27"/>
      <c r="B266" s="1">
        <v>252</v>
      </c>
      <c r="C266" s="34"/>
      <c r="D266" s="1" t="s">
        <v>10</v>
      </c>
      <c r="E266" s="2" t="s">
        <v>320</v>
      </c>
      <c r="F266" s="3">
        <v>0</v>
      </c>
      <c r="G266" s="3">
        <v>0</v>
      </c>
      <c r="H266" s="3">
        <v>0</v>
      </c>
      <c r="I266" s="3">
        <v>0</v>
      </c>
      <c r="J266" s="3">
        <v>0</v>
      </c>
      <c r="K266" s="3">
        <v>0</v>
      </c>
      <c r="L266" s="3">
        <v>0</v>
      </c>
      <c r="M266" s="3">
        <v>0</v>
      </c>
      <c r="N266" s="3">
        <v>85.57</v>
      </c>
      <c r="O266" s="3">
        <v>0</v>
      </c>
      <c r="P266" s="3">
        <v>0</v>
      </c>
      <c r="Q266" s="3">
        <v>0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85.57</v>
      </c>
      <c r="X266" s="35">
        <f t="shared" si="36"/>
        <v>0</v>
      </c>
      <c r="Y266" s="35">
        <f t="shared" si="37"/>
        <v>0</v>
      </c>
      <c r="Z266" s="35">
        <f t="shared" si="38"/>
        <v>0</v>
      </c>
      <c r="AA266" s="35">
        <f t="shared" si="39"/>
        <v>0</v>
      </c>
      <c r="AB266" s="35">
        <f t="shared" si="40"/>
        <v>0</v>
      </c>
      <c r="AC266" s="35">
        <f t="shared" si="41"/>
        <v>0</v>
      </c>
      <c r="AD266" s="35">
        <f t="shared" si="42"/>
        <v>0</v>
      </c>
      <c r="AE266" s="35">
        <f t="shared" si="43"/>
        <v>0</v>
      </c>
      <c r="AF266" s="35">
        <f t="shared" si="44"/>
        <v>0</v>
      </c>
      <c r="AG266" s="35">
        <f t="shared" si="45"/>
        <v>0</v>
      </c>
      <c r="AH266" s="35">
        <f t="shared" si="46"/>
        <v>0</v>
      </c>
      <c r="AI266" s="35"/>
      <c r="AJ266" s="81">
        <f t="shared" si="47"/>
        <v>0</v>
      </c>
      <c r="AK266" s="88"/>
    </row>
    <row r="267" spans="1:37" s="36" customFormat="1" ht="13.5" customHeight="1" x14ac:dyDescent="0.2">
      <c r="A267" s="27"/>
      <c r="B267" s="1">
        <v>253</v>
      </c>
      <c r="C267" s="34"/>
      <c r="D267" s="1" t="s">
        <v>10</v>
      </c>
      <c r="E267" s="2" t="s">
        <v>321</v>
      </c>
      <c r="F267" s="3">
        <v>0</v>
      </c>
      <c r="G267" s="3">
        <v>0</v>
      </c>
      <c r="H267" s="3">
        <v>0</v>
      </c>
      <c r="I267" s="3">
        <v>0</v>
      </c>
      <c r="J267" s="3">
        <v>0</v>
      </c>
      <c r="K267" s="3">
        <v>0</v>
      </c>
      <c r="L267" s="3">
        <v>0</v>
      </c>
      <c r="M267" s="3">
        <v>0</v>
      </c>
      <c r="N267" s="3">
        <v>2784</v>
      </c>
      <c r="O267" s="3">
        <v>0</v>
      </c>
      <c r="P267" s="3">
        <v>0</v>
      </c>
      <c r="Q267" s="3">
        <v>0</v>
      </c>
      <c r="R267" s="3">
        <v>0</v>
      </c>
      <c r="S267" s="3">
        <v>0</v>
      </c>
      <c r="T267" s="3">
        <v>0</v>
      </c>
      <c r="U267" s="3">
        <v>0</v>
      </c>
      <c r="V267" s="3">
        <v>0</v>
      </c>
      <c r="W267" s="3">
        <v>2784</v>
      </c>
      <c r="X267" s="35">
        <f t="shared" si="36"/>
        <v>0</v>
      </c>
      <c r="Y267" s="35">
        <f t="shared" si="37"/>
        <v>0</v>
      </c>
      <c r="Z267" s="35">
        <f t="shared" si="38"/>
        <v>0</v>
      </c>
      <c r="AA267" s="35">
        <f t="shared" si="39"/>
        <v>0</v>
      </c>
      <c r="AB267" s="35">
        <f t="shared" si="40"/>
        <v>0</v>
      </c>
      <c r="AC267" s="35">
        <f t="shared" si="41"/>
        <v>0</v>
      </c>
      <c r="AD267" s="35">
        <f t="shared" si="42"/>
        <v>0</v>
      </c>
      <c r="AE267" s="35">
        <f t="shared" si="43"/>
        <v>0</v>
      </c>
      <c r="AF267" s="35">
        <f t="shared" si="44"/>
        <v>0</v>
      </c>
      <c r="AG267" s="35">
        <f t="shared" si="45"/>
        <v>0</v>
      </c>
      <c r="AH267" s="35">
        <f t="shared" si="46"/>
        <v>0</v>
      </c>
      <c r="AI267" s="35"/>
      <c r="AJ267" s="81">
        <f t="shared" si="47"/>
        <v>0</v>
      </c>
      <c r="AK267" s="88"/>
    </row>
    <row r="268" spans="1:37" s="36" customFormat="1" ht="13.5" customHeight="1" x14ac:dyDescent="0.2">
      <c r="A268" s="27"/>
      <c r="B268" s="1">
        <v>254</v>
      </c>
      <c r="C268" s="34"/>
      <c r="D268" s="1" t="s">
        <v>10</v>
      </c>
      <c r="E268" s="2" t="s">
        <v>322</v>
      </c>
      <c r="F268" s="3">
        <v>0</v>
      </c>
      <c r="G268" s="3">
        <v>0</v>
      </c>
      <c r="H268" s="3">
        <v>0</v>
      </c>
      <c r="I268" s="3">
        <v>0</v>
      </c>
      <c r="J268" s="3">
        <v>0</v>
      </c>
      <c r="K268" s="3">
        <v>0</v>
      </c>
      <c r="L268" s="3">
        <v>0</v>
      </c>
      <c r="M268" s="3">
        <v>0</v>
      </c>
      <c r="N268" s="3">
        <v>111.5</v>
      </c>
      <c r="O268" s="3">
        <v>0</v>
      </c>
      <c r="P268" s="3">
        <v>0</v>
      </c>
      <c r="Q268" s="3">
        <v>0</v>
      </c>
      <c r="R268" s="3">
        <v>0</v>
      </c>
      <c r="S268" s="3">
        <v>0</v>
      </c>
      <c r="T268" s="3">
        <v>0</v>
      </c>
      <c r="U268" s="3">
        <v>0</v>
      </c>
      <c r="V268" s="3">
        <v>0</v>
      </c>
      <c r="W268" s="3">
        <v>111.5</v>
      </c>
      <c r="X268" s="35">
        <f t="shared" si="36"/>
        <v>0</v>
      </c>
      <c r="Y268" s="35">
        <f t="shared" si="37"/>
        <v>0</v>
      </c>
      <c r="Z268" s="35">
        <f t="shared" si="38"/>
        <v>0</v>
      </c>
      <c r="AA268" s="35">
        <f t="shared" si="39"/>
        <v>0</v>
      </c>
      <c r="AB268" s="35">
        <f t="shared" si="40"/>
        <v>0</v>
      </c>
      <c r="AC268" s="35">
        <f t="shared" si="41"/>
        <v>0</v>
      </c>
      <c r="AD268" s="35">
        <f t="shared" si="42"/>
        <v>0</v>
      </c>
      <c r="AE268" s="35">
        <f t="shared" si="43"/>
        <v>0</v>
      </c>
      <c r="AF268" s="35">
        <f t="shared" si="44"/>
        <v>0</v>
      </c>
      <c r="AG268" s="35">
        <f t="shared" si="45"/>
        <v>0</v>
      </c>
      <c r="AH268" s="35">
        <f t="shared" si="46"/>
        <v>0</v>
      </c>
      <c r="AI268" s="35"/>
      <c r="AJ268" s="81">
        <f t="shared" si="47"/>
        <v>0</v>
      </c>
      <c r="AK268" s="88"/>
    </row>
    <row r="269" spans="1:37" s="36" customFormat="1" ht="13.5" customHeight="1" x14ac:dyDescent="0.2">
      <c r="A269" s="27"/>
      <c r="B269" s="1">
        <v>255</v>
      </c>
      <c r="C269" s="34"/>
      <c r="D269" s="1" t="s">
        <v>10</v>
      </c>
      <c r="E269" s="2" t="s">
        <v>323</v>
      </c>
      <c r="F269" s="3">
        <v>0</v>
      </c>
      <c r="G269" s="3">
        <v>0</v>
      </c>
      <c r="H269" s="3">
        <v>0</v>
      </c>
      <c r="I269" s="3">
        <v>0</v>
      </c>
      <c r="J269" s="3">
        <v>0</v>
      </c>
      <c r="K269" s="3">
        <v>0</v>
      </c>
      <c r="L269" s="3">
        <v>0</v>
      </c>
      <c r="M269" s="3">
        <v>0</v>
      </c>
      <c r="N269" s="3">
        <v>29000</v>
      </c>
      <c r="O269" s="3">
        <v>0</v>
      </c>
      <c r="P269" s="3">
        <v>0</v>
      </c>
      <c r="Q269" s="3">
        <v>0</v>
      </c>
      <c r="R269" s="3">
        <v>0</v>
      </c>
      <c r="S269" s="3">
        <v>0</v>
      </c>
      <c r="T269" s="3">
        <v>0</v>
      </c>
      <c r="U269" s="3">
        <v>0</v>
      </c>
      <c r="V269" s="3">
        <v>0</v>
      </c>
      <c r="W269" s="3">
        <v>29000</v>
      </c>
      <c r="X269" s="35">
        <f t="shared" si="36"/>
        <v>0</v>
      </c>
      <c r="Y269" s="35">
        <f t="shared" si="37"/>
        <v>0</v>
      </c>
      <c r="Z269" s="35">
        <f t="shared" si="38"/>
        <v>0</v>
      </c>
      <c r="AA269" s="35">
        <f t="shared" si="39"/>
        <v>0</v>
      </c>
      <c r="AB269" s="35">
        <f t="shared" si="40"/>
        <v>0</v>
      </c>
      <c r="AC269" s="35">
        <f t="shared" si="41"/>
        <v>0</v>
      </c>
      <c r="AD269" s="35">
        <f t="shared" si="42"/>
        <v>0</v>
      </c>
      <c r="AE269" s="35">
        <f t="shared" si="43"/>
        <v>0</v>
      </c>
      <c r="AF269" s="35">
        <f t="shared" si="44"/>
        <v>0</v>
      </c>
      <c r="AG269" s="35">
        <f t="shared" si="45"/>
        <v>0</v>
      </c>
      <c r="AH269" s="35">
        <f t="shared" si="46"/>
        <v>0</v>
      </c>
      <c r="AI269" s="35"/>
      <c r="AJ269" s="81">
        <f t="shared" si="47"/>
        <v>0</v>
      </c>
      <c r="AK269" s="88"/>
    </row>
    <row r="270" spans="1:37" s="36" customFormat="1" ht="13.5" customHeight="1" x14ac:dyDescent="0.2">
      <c r="A270" s="27"/>
      <c r="B270" s="1">
        <v>256</v>
      </c>
      <c r="C270" s="34"/>
      <c r="D270" s="1" t="s">
        <v>10</v>
      </c>
      <c r="E270" s="2" t="s">
        <v>324</v>
      </c>
      <c r="F270" s="3">
        <v>0</v>
      </c>
      <c r="G270" s="3">
        <v>0</v>
      </c>
      <c r="H270" s="3">
        <v>0</v>
      </c>
      <c r="I270" s="3">
        <v>0</v>
      </c>
      <c r="J270" s="3">
        <v>0</v>
      </c>
      <c r="K270" s="3">
        <v>0</v>
      </c>
      <c r="L270" s="3">
        <v>0</v>
      </c>
      <c r="M270" s="3">
        <v>0</v>
      </c>
      <c r="N270" s="3">
        <v>550</v>
      </c>
      <c r="O270" s="3">
        <v>0</v>
      </c>
      <c r="P270" s="3">
        <v>0</v>
      </c>
      <c r="Q270" s="3">
        <v>0</v>
      </c>
      <c r="R270" s="3">
        <v>0</v>
      </c>
      <c r="S270" s="3">
        <v>0</v>
      </c>
      <c r="T270" s="3">
        <v>0</v>
      </c>
      <c r="U270" s="3">
        <v>0</v>
      </c>
      <c r="V270" s="3">
        <v>0</v>
      </c>
      <c r="W270" s="3">
        <v>550</v>
      </c>
      <c r="X270" s="35">
        <f t="shared" si="36"/>
        <v>0</v>
      </c>
      <c r="Y270" s="35">
        <f t="shared" si="37"/>
        <v>0</v>
      </c>
      <c r="Z270" s="35">
        <f t="shared" si="38"/>
        <v>0</v>
      </c>
      <c r="AA270" s="35">
        <f t="shared" si="39"/>
        <v>0</v>
      </c>
      <c r="AB270" s="35">
        <f t="shared" si="40"/>
        <v>0</v>
      </c>
      <c r="AC270" s="35">
        <f t="shared" si="41"/>
        <v>0</v>
      </c>
      <c r="AD270" s="35">
        <f t="shared" si="42"/>
        <v>0</v>
      </c>
      <c r="AE270" s="35">
        <f t="shared" si="43"/>
        <v>0</v>
      </c>
      <c r="AF270" s="35">
        <f t="shared" si="44"/>
        <v>0</v>
      </c>
      <c r="AG270" s="35">
        <f t="shared" si="45"/>
        <v>0</v>
      </c>
      <c r="AH270" s="35">
        <f t="shared" si="46"/>
        <v>0</v>
      </c>
      <c r="AI270" s="35"/>
      <c r="AJ270" s="81">
        <f t="shared" si="47"/>
        <v>0</v>
      </c>
      <c r="AK270" s="88"/>
    </row>
    <row r="271" spans="1:37" s="36" customFormat="1" ht="13.5" customHeight="1" x14ac:dyDescent="0.2">
      <c r="A271" s="27"/>
      <c r="B271" s="1">
        <v>257</v>
      </c>
      <c r="C271" s="34"/>
      <c r="D271" s="1" t="s">
        <v>10</v>
      </c>
      <c r="E271" s="2" t="s">
        <v>325</v>
      </c>
      <c r="F271" s="3">
        <v>0</v>
      </c>
      <c r="G271" s="3">
        <v>0</v>
      </c>
      <c r="H271" s="3">
        <v>0</v>
      </c>
      <c r="I271" s="3">
        <v>0</v>
      </c>
      <c r="J271" s="3">
        <v>0</v>
      </c>
      <c r="K271" s="3">
        <v>0</v>
      </c>
      <c r="L271" s="3">
        <v>0</v>
      </c>
      <c r="M271" s="3">
        <v>0</v>
      </c>
      <c r="N271" s="3">
        <v>250</v>
      </c>
      <c r="O271" s="3">
        <v>0</v>
      </c>
      <c r="P271" s="3">
        <v>0</v>
      </c>
      <c r="Q271" s="3">
        <v>0</v>
      </c>
      <c r="R271" s="3">
        <v>0</v>
      </c>
      <c r="S271" s="3">
        <v>0</v>
      </c>
      <c r="T271" s="3">
        <v>0</v>
      </c>
      <c r="U271" s="3">
        <v>0</v>
      </c>
      <c r="V271" s="3">
        <v>0</v>
      </c>
      <c r="W271" s="3">
        <v>250</v>
      </c>
      <c r="X271" s="35">
        <f t="shared" si="36"/>
        <v>0</v>
      </c>
      <c r="Y271" s="35">
        <f t="shared" si="37"/>
        <v>0</v>
      </c>
      <c r="Z271" s="35">
        <f t="shared" si="38"/>
        <v>0</v>
      </c>
      <c r="AA271" s="35">
        <f t="shared" si="39"/>
        <v>0</v>
      </c>
      <c r="AB271" s="35">
        <f t="shared" si="40"/>
        <v>0</v>
      </c>
      <c r="AC271" s="35">
        <f t="shared" si="41"/>
        <v>0</v>
      </c>
      <c r="AD271" s="35">
        <f t="shared" si="42"/>
        <v>0</v>
      </c>
      <c r="AE271" s="35">
        <f t="shared" si="43"/>
        <v>0</v>
      </c>
      <c r="AF271" s="35">
        <f t="shared" si="44"/>
        <v>0</v>
      </c>
      <c r="AG271" s="35">
        <f t="shared" si="45"/>
        <v>0</v>
      </c>
      <c r="AH271" s="35">
        <f t="shared" si="46"/>
        <v>0</v>
      </c>
      <c r="AI271" s="35"/>
      <c r="AJ271" s="81">
        <f t="shared" si="47"/>
        <v>0</v>
      </c>
      <c r="AK271" s="88"/>
    </row>
    <row r="272" spans="1:37" s="36" customFormat="1" ht="13.5" customHeight="1" x14ac:dyDescent="0.2">
      <c r="A272" s="27"/>
      <c r="B272" s="1">
        <v>258</v>
      </c>
      <c r="C272" s="34"/>
      <c r="D272" s="1" t="s">
        <v>10</v>
      </c>
      <c r="E272" s="2" t="s">
        <v>326</v>
      </c>
      <c r="F272" s="3">
        <v>0</v>
      </c>
      <c r="G272" s="3">
        <v>0</v>
      </c>
      <c r="H272" s="3">
        <v>0</v>
      </c>
      <c r="I272" s="3">
        <v>0</v>
      </c>
      <c r="J272" s="3">
        <v>0</v>
      </c>
      <c r="K272" s="3">
        <v>0</v>
      </c>
      <c r="L272" s="3">
        <v>0</v>
      </c>
      <c r="M272" s="3">
        <v>0</v>
      </c>
      <c r="N272" s="3">
        <v>127.19</v>
      </c>
      <c r="O272" s="3">
        <v>0</v>
      </c>
      <c r="P272" s="3">
        <v>0</v>
      </c>
      <c r="Q272" s="3">
        <v>0</v>
      </c>
      <c r="R272" s="3">
        <v>0</v>
      </c>
      <c r="S272" s="3">
        <v>0</v>
      </c>
      <c r="T272" s="3">
        <v>0</v>
      </c>
      <c r="U272" s="3">
        <v>0</v>
      </c>
      <c r="V272" s="3">
        <v>0</v>
      </c>
      <c r="W272" s="3">
        <v>127.19</v>
      </c>
      <c r="X272" s="35">
        <f t="shared" ref="X272:X335" si="48">+F272-O272</f>
        <v>0</v>
      </c>
      <c r="Y272" s="35">
        <f t="shared" ref="Y272:Y335" si="49">+G272-P272</f>
        <v>0</v>
      </c>
      <c r="Z272" s="35">
        <f t="shared" ref="Z272:Z335" si="50">+H272-Q272</f>
        <v>0</v>
      </c>
      <c r="AA272" s="35">
        <f t="shared" ref="AA272:AA335" si="51">+I272-R272</f>
        <v>0</v>
      </c>
      <c r="AB272" s="35">
        <f t="shared" ref="AB272:AB335" si="52">+J272-S272</f>
        <v>0</v>
      </c>
      <c r="AC272" s="35">
        <f t="shared" ref="AC272:AC335" si="53">+J272-S272</f>
        <v>0</v>
      </c>
      <c r="AD272" s="35">
        <f t="shared" ref="AD272:AD335" si="54">+K272-T272</f>
        <v>0</v>
      </c>
      <c r="AE272" s="35">
        <f t="shared" ref="AE272:AE335" si="55">+L272-U272</f>
        <v>0</v>
      </c>
      <c r="AF272" s="35">
        <f t="shared" ref="AF272:AF335" si="56">+M272-V272</f>
        <v>0</v>
      </c>
      <c r="AG272" s="35">
        <f t="shared" ref="AG272:AG335" si="57">+N272-W272</f>
        <v>0</v>
      </c>
      <c r="AH272" s="35">
        <f t="shared" ref="AH272:AH335" si="58">+X272+Y272+Z272+AA272+AB272+AC272+AD272+AE272+AF272+AG272</f>
        <v>0</v>
      </c>
      <c r="AI272" s="35"/>
      <c r="AJ272" s="81">
        <f t="shared" ref="AJ272:AJ335" si="59">(AH272-AI272)</f>
        <v>0</v>
      </c>
      <c r="AK272" s="88"/>
    </row>
    <row r="273" spans="1:37" s="36" customFormat="1" ht="13.5" customHeight="1" x14ac:dyDescent="0.2">
      <c r="A273" s="27"/>
      <c r="B273" s="1">
        <v>259</v>
      </c>
      <c r="C273" s="34"/>
      <c r="D273" s="1" t="s">
        <v>10</v>
      </c>
      <c r="E273" s="2" t="s">
        <v>327</v>
      </c>
      <c r="F273" s="3">
        <v>0</v>
      </c>
      <c r="G273" s="3">
        <v>0</v>
      </c>
      <c r="H273" s="3">
        <v>0</v>
      </c>
      <c r="I273" s="3">
        <v>0</v>
      </c>
      <c r="J273" s="3">
        <v>0</v>
      </c>
      <c r="K273" s="3">
        <v>0</v>
      </c>
      <c r="L273" s="3">
        <v>0</v>
      </c>
      <c r="M273" s="3">
        <v>0</v>
      </c>
      <c r="N273" s="3">
        <v>2389</v>
      </c>
      <c r="O273" s="3">
        <v>0</v>
      </c>
      <c r="P273" s="3">
        <v>0</v>
      </c>
      <c r="Q273" s="3">
        <v>0</v>
      </c>
      <c r="R273" s="3">
        <v>0</v>
      </c>
      <c r="S273" s="3">
        <v>0</v>
      </c>
      <c r="T273" s="3">
        <v>0</v>
      </c>
      <c r="U273" s="3">
        <v>0</v>
      </c>
      <c r="V273" s="3">
        <v>0</v>
      </c>
      <c r="W273" s="3">
        <v>2389</v>
      </c>
      <c r="X273" s="35">
        <f t="shared" si="48"/>
        <v>0</v>
      </c>
      <c r="Y273" s="35">
        <f t="shared" si="49"/>
        <v>0</v>
      </c>
      <c r="Z273" s="35">
        <f t="shared" si="50"/>
        <v>0</v>
      </c>
      <c r="AA273" s="35">
        <f t="shared" si="51"/>
        <v>0</v>
      </c>
      <c r="AB273" s="35">
        <f t="shared" si="52"/>
        <v>0</v>
      </c>
      <c r="AC273" s="35">
        <f t="shared" si="53"/>
        <v>0</v>
      </c>
      <c r="AD273" s="35">
        <f t="shared" si="54"/>
        <v>0</v>
      </c>
      <c r="AE273" s="35">
        <f t="shared" si="55"/>
        <v>0</v>
      </c>
      <c r="AF273" s="35">
        <f t="shared" si="56"/>
        <v>0</v>
      </c>
      <c r="AG273" s="35">
        <f t="shared" si="57"/>
        <v>0</v>
      </c>
      <c r="AH273" s="35">
        <f t="shared" si="58"/>
        <v>0</v>
      </c>
      <c r="AI273" s="35"/>
      <c r="AJ273" s="81">
        <f t="shared" si="59"/>
        <v>0</v>
      </c>
      <c r="AK273" s="88"/>
    </row>
    <row r="274" spans="1:37" s="36" customFormat="1" ht="13.5" customHeight="1" x14ac:dyDescent="0.2">
      <c r="A274" s="27"/>
      <c r="B274" s="1">
        <v>260</v>
      </c>
      <c r="C274" s="34"/>
      <c r="D274" s="1" t="s">
        <v>10</v>
      </c>
      <c r="E274" s="2" t="s">
        <v>328</v>
      </c>
      <c r="F274" s="3">
        <v>0</v>
      </c>
      <c r="G274" s="3">
        <v>0</v>
      </c>
      <c r="H274" s="3">
        <v>0</v>
      </c>
      <c r="I274" s="3">
        <v>0</v>
      </c>
      <c r="J274" s="3">
        <v>0</v>
      </c>
      <c r="K274" s="3">
        <v>0</v>
      </c>
      <c r="L274" s="3">
        <v>0</v>
      </c>
      <c r="M274" s="3">
        <v>0</v>
      </c>
      <c r="N274" s="3">
        <v>2750.01</v>
      </c>
      <c r="O274" s="3">
        <v>0</v>
      </c>
      <c r="P274" s="3">
        <v>0</v>
      </c>
      <c r="Q274" s="3">
        <v>0</v>
      </c>
      <c r="R274" s="3">
        <v>0</v>
      </c>
      <c r="S274" s="3">
        <v>0</v>
      </c>
      <c r="T274" s="3">
        <v>0</v>
      </c>
      <c r="U274" s="3">
        <v>0</v>
      </c>
      <c r="V274" s="3">
        <v>0</v>
      </c>
      <c r="W274" s="3">
        <v>2750.01</v>
      </c>
      <c r="X274" s="35">
        <f t="shared" si="48"/>
        <v>0</v>
      </c>
      <c r="Y274" s="35">
        <f t="shared" si="49"/>
        <v>0</v>
      </c>
      <c r="Z274" s="35">
        <f t="shared" si="50"/>
        <v>0</v>
      </c>
      <c r="AA274" s="35">
        <f t="shared" si="51"/>
        <v>0</v>
      </c>
      <c r="AB274" s="35">
        <f t="shared" si="52"/>
        <v>0</v>
      </c>
      <c r="AC274" s="35">
        <f t="shared" si="53"/>
        <v>0</v>
      </c>
      <c r="AD274" s="35">
        <f t="shared" si="54"/>
        <v>0</v>
      </c>
      <c r="AE274" s="35">
        <f t="shared" si="55"/>
        <v>0</v>
      </c>
      <c r="AF274" s="35">
        <f t="shared" si="56"/>
        <v>0</v>
      </c>
      <c r="AG274" s="35">
        <f t="shared" si="57"/>
        <v>0</v>
      </c>
      <c r="AH274" s="35">
        <f t="shared" si="58"/>
        <v>0</v>
      </c>
      <c r="AI274" s="35"/>
      <c r="AJ274" s="81">
        <f t="shared" si="59"/>
        <v>0</v>
      </c>
      <c r="AK274" s="88"/>
    </row>
    <row r="275" spans="1:37" s="36" customFormat="1" ht="13.5" customHeight="1" x14ac:dyDescent="0.2">
      <c r="A275" s="27"/>
      <c r="B275" s="1">
        <v>261</v>
      </c>
      <c r="C275" s="34"/>
      <c r="D275" s="1" t="s">
        <v>10</v>
      </c>
      <c r="E275" s="2" t="s">
        <v>329</v>
      </c>
      <c r="F275" s="3">
        <v>0</v>
      </c>
      <c r="G275" s="3">
        <v>0</v>
      </c>
      <c r="H275" s="3">
        <v>0</v>
      </c>
      <c r="I275" s="3">
        <v>0</v>
      </c>
      <c r="J275" s="3">
        <v>0</v>
      </c>
      <c r="K275" s="3">
        <v>0</v>
      </c>
      <c r="L275" s="3">
        <v>0</v>
      </c>
      <c r="M275" s="3">
        <v>0</v>
      </c>
      <c r="N275" s="3">
        <v>600</v>
      </c>
      <c r="O275" s="3">
        <v>0</v>
      </c>
      <c r="P275" s="3">
        <v>0</v>
      </c>
      <c r="Q275" s="3">
        <v>0</v>
      </c>
      <c r="R275" s="3">
        <v>0</v>
      </c>
      <c r="S275" s="3">
        <v>0</v>
      </c>
      <c r="T275" s="3">
        <v>0</v>
      </c>
      <c r="U275" s="3">
        <v>0</v>
      </c>
      <c r="V275" s="3">
        <v>0</v>
      </c>
      <c r="W275" s="3">
        <v>600</v>
      </c>
      <c r="X275" s="35">
        <f t="shared" si="48"/>
        <v>0</v>
      </c>
      <c r="Y275" s="35">
        <f t="shared" si="49"/>
        <v>0</v>
      </c>
      <c r="Z275" s="35">
        <f t="shared" si="50"/>
        <v>0</v>
      </c>
      <c r="AA275" s="35">
        <f t="shared" si="51"/>
        <v>0</v>
      </c>
      <c r="AB275" s="35">
        <f t="shared" si="52"/>
        <v>0</v>
      </c>
      <c r="AC275" s="35">
        <f t="shared" si="53"/>
        <v>0</v>
      </c>
      <c r="AD275" s="35">
        <f t="shared" si="54"/>
        <v>0</v>
      </c>
      <c r="AE275" s="35">
        <f t="shared" si="55"/>
        <v>0</v>
      </c>
      <c r="AF275" s="35">
        <f t="shared" si="56"/>
        <v>0</v>
      </c>
      <c r="AG275" s="35">
        <f t="shared" si="57"/>
        <v>0</v>
      </c>
      <c r="AH275" s="35">
        <f t="shared" si="58"/>
        <v>0</v>
      </c>
      <c r="AI275" s="35"/>
      <c r="AJ275" s="81">
        <f t="shared" si="59"/>
        <v>0</v>
      </c>
      <c r="AK275" s="88"/>
    </row>
    <row r="276" spans="1:37" s="36" customFormat="1" ht="13.5" customHeight="1" x14ac:dyDescent="0.2">
      <c r="A276" s="27"/>
      <c r="B276" s="1">
        <v>262</v>
      </c>
      <c r="C276" s="34"/>
      <c r="D276" s="1" t="s">
        <v>10</v>
      </c>
      <c r="E276" s="2" t="s">
        <v>330</v>
      </c>
      <c r="F276" s="3">
        <v>0</v>
      </c>
      <c r="G276" s="3">
        <v>0</v>
      </c>
      <c r="H276" s="3">
        <v>0</v>
      </c>
      <c r="I276" s="3">
        <v>0</v>
      </c>
      <c r="J276" s="3">
        <v>0</v>
      </c>
      <c r="K276" s="3">
        <v>0</v>
      </c>
      <c r="L276" s="3">
        <v>0</v>
      </c>
      <c r="M276" s="3">
        <v>0</v>
      </c>
      <c r="N276" s="3">
        <v>324800</v>
      </c>
      <c r="O276" s="3">
        <v>0</v>
      </c>
      <c r="P276" s="3">
        <v>0</v>
      </c>
      <c r="Q276" s="3">
        <v>0</v>
      </c>
      <c r="R276" s="3">
        <v>0</v>
      </c>
      <c r="S276" s="3">
        <v>0</v>
      </c>
      <c r="T276" s="3">
        <v>0</v>
      </c>
      <c r="U276" s="3">
        <v>0</v>
      </c>
      <c r="V276" s="3">
        <v>0</v>
      </c>
      <c r="W276" s="3">
        <v>324800</v>
      </c>
      <c r="X276" s="35">
        <f t="shared" si="48"/>
        <v>0</v>
      </c>
      <c r="Y276" s="35">
        <f t="shared" si="49"/>
        <v>0</v>
      </c>
      <c r="Z276" s="35">
        <f t="shared" si="50"/>
        <v>0</v>
      </c>
      <c r="AA276" s="35">
        <f t="shared" si="51"/>
        <v>0</v>
      </c>
      <c r="AB276" s="35">
        <f t="shared" si="52"/>
        <v>0</v>
      </c>
      <c r="AC276" s="35">
        <f t="shared" si="53"/>
        <v>0</v>
      </c>
      <c r="AD276" s="35">
        <f t="shared" si="54"/>
        <v>0</v>
      </c>
      <c r="AE276" s="35">
        <f t="shared" si="55"/>
        <v>0</v>
      </c>
      <c r="AF276" s="35">
        <f t="shared" si="56"/>
        <v>0</v>
      </c>
      <c r="AG276" s="35">
        <f t="shared" si="57"/>
        <v>0</v>
      </c>
      <c r="AH276" s="35">
        <f t="shared" si="58"/>
        <v>0</v>
      </c>
      <c r="AI276" s="35"/>
      <c r="AJ276" s="81">
        <f t="shared" si="59"/>
        <v>0</v>
      </c>
      <c r="AK276" s="88"/>
    </row>
    <row r="277" spans="1:37" s="36" customFormat="1" ht="13.5" customHeight="1" x14ac:dyDescent="0.2">
      <c r="A277" s="27"/>
      <c r="B277" s="1">
        <v>263</v>
      </c>
      <c r="C277" s="34"/>
      <c r="D277" s="1" t="s">
        <v>10</v>
      </c>
      <c r="E277" s="2" t="s">
        <v>331</v>
      </c>
      <c r="F277" s="3">
        <v>0</v>
      </c>
      <c r="G277" s="3">
        <v>0</v>
      </c>
      <c r="H277" s="3">
        <v>0</v>
      </c>
      <c r="I277" s="3">
        <v>0</v>
      </c>
      <c r="J277" s="3">
        <v>0</v>
      </c>
      <c r="K277" s="3">
        <v>0</v>
      </c>
      <c r="L277" s="3">
        <v>0</v>
      </c>
      <c r="M277" s="3">
        <v>0</v>
      </c>
      <c r="N277" s="3">
        <v>1774</v>
      </c>
      <c r="O277" s="3">
        <v>0</v>
      </c>
      <c r="P277" s="3">
        <v>0</v>
      </c>
      <c r="Q277" s="3">
        <v>0</v>
      </c>
      <c r="R277" s="3">
        <v>0</v>
      </c>
      <c r="S277" s="3">
        <v>0</v>
      </c>
      <c r="T277" s="3">
        <v>0</v>
      </c>
      <c r="U277" s="3">
        <v>0</v>
      </c>
      <c r="V277" s="3">
        <v>0</v>
      </c>
      <c r="W277" s="3">
        <v>1774</v>
      </c>
      <c r="X277" s="35">
        <f t="shared" si="48"/>
        <v>0</v>
      </c>
      <c r="Y277" s="35">
        <f t="shared" si="49"/>
        <v>0</v>
      </c>
      <c r="Z277" s="35">
        <f t="shared" si="50"/>
        <v>0</v>
      </c>
      <c r="AA277" s="35">
        <f t="shared" si="51"/>
        <v>0</v>
      </c>
      <c r="AB277" s="35">
        <f t="shared" si="52"/>
        <v>0</v>
      </c>
      <c r="AC277" s="35">
        <f t="shared" si="53"/>
        <v>0</v>
      </c>
      <c r="AD277" s="35">
        <f t="shared" si="54"/>
        <v>0</v>
      </c>
      <c r="AE277" s="35">
        <f t="shared" si="55"/>
        <v>0</v>
      </c>
      <c r="AF277" s="35">
        <f t="shared" si="56"/>
        <v>0</v>
      </c>
      <c r="AG277" s="35">
        <f t="shared" si="57"/>
        <v>0</v>
      </c>
      <c r="AH277" s="35">
        <f t="shared" si="58"/>
        <v>0</v>
      </c>
      <c r="AI277" s="35"/>
      <c r="AJ277" s="81">
        <f t="shared" si="59"/>
        <v>0</v>
      </c>
      <c r="AK277" s="88"/>
    </row>
    <row r="278" spans="1:37" s="36" customFormat="1" ht="13.5" customHeight="1" x14ac:dyDescent="0.2">
      <c r="A278" s="27"/>
      <c r="B278" s="1">
        <v>264</v>
      </c>
      <c r="C278" s="34"/>
      <c r="D278" s="1" t="s">
        <v>10</v>
      </c>
      <c r="E278" s="2" t="s">
        <v>332</v>
      </c>
      <c r="F278" s="3">
        <v>0</v>
      </c>
      <c r="G278" s="3">
        <v>0</v>
      </c>
      <c r="H278" s="3">
        <v>0</v>
      </c>
      <c r="I278" s="3">
        <v>0</v>
      </c>
      <c r="J278" s="3">
        <v>0</v>
      </c>
      <c r="K278" s="3">
        <v>0</v>
      </c>
      <c r="L278" s="3">
        <v>0</v>
      </c>
      <c r="M278" s="3">
        <v>0</v>
      </c>
      <c r="N278" s="3">
        <v>6732</v>
      </c>
      <c r="O278" s="3">
        <v>0</v>
      </c>
      <c r="P278" s="3">
        <v>0</v>
      </c>
      <c r="Q278" s="3">
        <v>0</v>
      </c>
      <c r="R278" s="3">
        <v>0</v>
      </c>
      <c r="S278" s="3">
        <v>0</v>
      </c>
      <c r="T278" s="3">
        <v>0</v>
      </c>
      <c r="U278" s="3">
        <v>0</v>
      </c>
      <c r="V278" s="3">
        <v>0</v>
      </c>
      <c r="W278" s="3">
        <v>6732</v>
      </c>
      <c r="X278" s="35">
        <f t="shared" si="48"/>
        <v>0</v>
      </c>
      <c r="Y278" s="35">
        <f t="shared" si="49"/>
        <v>0</v>
      </c>
      <c r="Z278" s="35">
        <f t="shared" si="50"/>
        <v>0</v>
      </c>
      <c r="AA278" s="35">
        <f t="shared" si="51"/>
        <v>0</v>
      </c>
      <c r="AB278" s="35">
        <f t="shared" si="52"/>
        <v>0</v>
      </c>
      <c r="AC278" s="35">
        <f t="shared" si="53"/>
        <v>0</v>
      </c>
      <c r="AD278" s="35">
        <f t="shared" si="54"/>
        <v>0</v>
      </c>
      <c r="AE278" s="35">
        <f t="shared" si="55"/>
        <v>0</v>
      </c>
      <c r="AF278" s="35">
        <f t="shared" si="56"/>
        <v>0</v>
      </c>
      <c r="AG278" s="35">
        <f t="shared" si="57"/>
        <v>0</v>
      </c>
      <c r="AH278" s="35">
        <f t="shared" si="58"/>
        <v>0</v>
      </c>
      <c r="AI278" s="35"/>
      <c r="AJ278" s="81">
        <f t="shared" si="59"/>
        <v>0</v>
      </c>
      <c r="AK278" s="88"/>
    </row>
    <row r="279" spans="1:37" s="36" customFormat="1" ht="13.5" customHeight="1" x14ac:dyDescent="0.2">
      <c r="A279" s="27"/>
      <c r="B279" s="1">
        <v>265</v>
      </c>
      <c r="C279" s="34"/>
      <c r="D279" s="1" t="s">
        <v>10</v>
      </c>
      <c r="E279" s="2" t="s">
        <v>333</v>
      </c>
      <c r="F279" s="3">
        <v>0</v>
      </c>
      <c r="G279" s="3">
        <v>0</v>
      </c>
      <c r="H279" s="3">
        <v>0</v>
      </c>
      <c r="I279" s="3">
        <v>0</v>
      </c>
      <c r="J279" s="3">
        <v>0</v>
      </c>
      <c r="K279" s="3">
        <v>0</v>
      </c>
      <c r="L279" s="3">
        <v>0</v>
      </c>
      <c r="M279" s="3">
        <v>0</v>
      </c>
      <c r="N279" s="3">
        <v>40.35</v>
      </c>
      <c r="O279" s="3">
        <v>0</v>
      </c>
      <c r="P279" s="3">
        <v>0</v>
      </c>
      <c r="Q279" s="3">
        <v>0</v>
      </c>
      <c r="R279" s="3">
        <v>0</v>
      </c>
      <c r="S279" s="3">
        <v>0</v>
      </c>
      <c r="T279" s="3">
        <v>0</v>
      </c>
      <c r="U279" s="3">
        <v>0</v>
      </c>
      <c r="V279" s="3">
        <v>0</v>
      </c>
      <c r="W279" s="3">
        <v>40.35</v>
      </c>
      <c r="X279" s="35">
        <f t="shared" si="48"/>
        <v>0</v>
      </c>
      <c r="Y279" s="35">
        <f t="shared" si="49"/>
        <v>0</v>
      </c>
      <c r="Z279" s="35">
        <f t="shared" si="50"/>
        <v>0</v>
      </c>
      <c r="AA279" s="35">
        <f t="shared" si="51"/>
        <v>0</v>
      </c>
      <c r="AB279" s="35">
        <f t="shared" si="52"/>
        <v>0</v>
      </c>
      <c r="AC279" s="35">
        <f t="shared" si="53"/>
        <v>0</v>
      </c>
      <c r="AD279" s="35">
        <f t="shared" si="54"/>
        <v>0</v>
      </c>
      <c r="AE279" s="35">
        <f t="shared" si="55"/>
        <v>0</v>
      </c>
      <c r="AF279" s="35">
        <f t="shared" si="56"/>
        <v>0</v>
      </c>
      <c r="AG279" s="35">
        <f t="shared" si="57"/>
        <v>0</v>
      </c>
      <c r="AH279" s="35">
        <f t="shared" si="58"/>
        <v>0</v>
      </c>
      <c r="AI279" s="35"/>
      <c r="AJ279" s="81">
        <f t="shared" si="59"/>
        <v>0</v>
      </c>
      <c r="AK279" s="88"/>
    </row>
    <row r="280" spans="1:37" s="36" customFormat="1" ht="13.5" customHeight="1" x14ac:dyDescent="0.2">
      <c r="A280" s="27"/>
      <c r="B280" s="1">
        <v>266</v>
      </c>
      <c r="C280" s="34"/>
      <c r="D280" s="1" t="s">
        <v>10</v>
      </c>
      <c r="E280" s="2" t="s">
        <v>334</v>
      </c>
      <c r="F280" s="3">
        <v>0</v>
      </c>
      <c r="G280" s="3">
        <v>0</v>
      </c>
      <c r="H280" s="3">
        <v>0</v>
      </c>
      <c r="I280" s="3">
        <v>0</v>
      </c>
      <c r="J280" s="3">
        <v>0</v>
      </c>
      <c r="K280" s="3">
        <v>0</v>
      </c>
      <c r="L280" s="3">
        <v>0</v>
      </c>
      <c r="M280" s="3">
        <v>0</v>
      </c>
      <c r="N280" s="3">
        <v>79.03</v>
      </c>
      <c r="O280" s="3">
        <v>0</v>
      </c>
      <c r="P280" s="3">
        <v>0</v>
      </c>
      <c r="Q280" s="3">
        <v>0</v>
      </c>
      <c r="R280" s="3">
        <v>0</v>
      </c>
      <c r="S280" s="3">
        <v>0</v>
      </c>
      <c r="T280" s="3">
        <v>0</v>
      </c>
      <c r="U280" s="3">
        <v>0</v>
      </c>
      <c r="V280" s="3">
        <v>0</v>
      </c>
      <c r="W280" s="3">
        <v>79.03</v>
      </c>
      <c r="X280" s="35">
        <f t="shared" si="48"/>
        <v>0</v>
      </c>
      <c r="Y280" s="35">
        <f t="shared" si="49"/>
        <v>0</v>
      </c>
      <c r="Z280" s="35">
        <f t="shared" si="50"/>
        <v>0</v>
      </c>
      <c r="AA280" s="35">
        <f t="shared" si="51"/>
        <v>0</v>
      </c>
      <c r="AB280" s="35">
        <f t="shared" si="52"/>
        <v>0</v>
      </c>
      <c r="AC280" s="35">
        <f t="shared" si="53"/>
        <v>0</v>
      </c>
      <c r="AD280" s="35">
        <f t="shared" si="54"/>
        <v>0</v>
      </c>
      <c r="AE280" s="35">
        <f t="shared" si="55"/>
        <v>0</v>
      </c>
      <c r="AF280" s="35">
        <f t="shared" si="56"/>
        <v>0</v>
      </c>
      <c r="AG280" s="35">
        <f t="shared" si="57"/>
        <v>0</v>
      </c>
      <c r="AH280" s="35">
        <f t="shared" si="58"/>
        <v>0</v>
      </c>
      <c r="AI280" s="35"/>
      <c r="AJ280" s="81">
        <f t="shared" si="59"/>
        <v>0</v>
      </c>
      <c r="AK280" s="88"/>
    </row>
    <row r="281" spans="1:37" s="36" customFormat="1" ht="13.5" customHeight="1" x14ac:dyDescent="0.2">
      <c r="A281" s="27"/>
      <c r="B281" s="1">
        <v>267</v>
      </c>
      <c r="C281" s="34"/>
      <c r="D281" s="1" t="s">
        <v>10</v>
      </c>
      <c r="E281" s="2" t="s">
        <v>335</v>
      </c>
      <c r="F281" s="3">
        <v>0</v>
      </c>
      <c r="G281" s="3">
        <v>0</v>
      </c>
      <c r="H281" s="3">
        <v>0</v>
      </c>
      <c r="I281" s="3">
        <v>0</v>
      </c>
      <c r="J281" s="3">
        <v>0</v>
      </c>
      <c r="K281" s="3">
        <v>0</v>
      </c>
      <c r="L281" s="3">
        <v>0</v>
      </c>
      <c r="M281" s="3">
        <v>0</v>
      </c>
      <c r="N281" s="3">
        <v>439</v>
      </c>
      <c r="O281" s="3">
        <v>0</v>
      </c>
      <c r="P281" s="3">
        <v>0</v>
      </c>
      <c r="Q281" s="3">
        <v>0</v>
      </c>
      <c r="R281" s="3">
        <v>0</v>
      </c>
      <c r="S281" s="3">
        <v>0</v>
      </c>
      <c r="T281" s="3">
        <v>0</v>
      </c>
      <c r="U281" s="3">
        <v>0</v>
      </c>
      <c r="V281" s="3">
        <v>0</v>
      </c>
      <c r="W281" s="3">
        <v>439</v>
      </c>
      <c r="X281" s="35">
        <f t="shared" si="48"/>
        <v>0</v>
      </c>
      <c r="Y281" s="35">
        <f t="shared" si="49"/>
        <v>0</v>
      </c>
      <c r="Z281" s="35">
        <f t="shared" si="50"/>
        <v>0</v>
      </c>
      <c r="AA281" s="35">
        <f t="shared" si="51"/>
        <v>0</v>
      </c>
      <c r="AB281" s="35">
        <f t="shared" si="52"/>
        <v>0</v>
      </c>
      <c r="AC281" s="35">
        <f t="shared" si="53"/>
        <v>0</v>
      </c>
      <c r="AD281" s="35">
        <f t="shared" si="54"/>
        <v>0</v>
      </c>
      <c r="AE281" s="35">
        <f t="shared" si="55"/>
        <v>0</v>
      </c>
      <c r="AF281" s="35">
        <f t="shared" si="56"/>
        <v>0</v>
      </c>
      <c r="AG281" s="35">
        <f t="shared" si="57"/>
        <v>0</v>
      </c>
      <c r="AH281" s="35">
        <f t="shared" si="58"/>
        <v>0</v>
      </c>
      <c r="AI281" s="35"/>
      <c r="AJ281" s="81">
        <f t="shared" si="59"/>
        <v>0</v>
      </c>
      <c r="AK281" s="88"/>
    </row>
    <row r="282" spans="1:37" s="36" customFormat="1" ht="13.5" customHeight="1" x14ac:dyDescent="0.2">
      <c r="A282" s="27"/>
      <c r="B282" s="1">
        <v>268</v>
      </c>
      <c r="C282" s="34"/>
      <c r="D282" s="1" t="s">
        <v>10</v>
      </c>
      <c r="E282" s="2" t="s">
        <v>336</v>
      </c>
      <c r="F282" s="3">
        <v>0</v>
      </c>
      <c r="G282" s="3">
        <v>0</v>
      </c>
      <c r="H282" s="3">
        <v>0</v>
      </c>
      <c r="I282" s="3">
        <v>0</v>
      </c>
      <c r="J282" s="3">
        <v>0</v>
      </c>
      <c r="K282" s="3">
        <v>0</v>
      </c>
      <c r="L282" s="3">
        <v>0</v>
      </c>
      <c r="M282" s="3">
        <v>0</v>
      </c>
      <c r="N282" s="3">
        <v>1171</v>
      </c>
      <c r="O282" s="3">
        <v>0</v>
      </c>
      <c r="P282" s="3">
        <v>0</v>
      </c>
      <c r="Q282" s="3">
        <v>0</v>
      </c>
      <c r="R282" s="3">
        <v>0</v>
      </c>
      <c r="S282" s="3">
        <v>0</v>
      </c>
      <c r="T282" s="3">
        <v>0</v>
      </c>
      <c r="U282" s="3">
        <v>0</v>
      </c>
      <c r="V282" s="3">
        <v>0</v>
      </c>
      <c r="W282" s="3">
        <v>1171</v>
      </c>
      <c r="X282" s="35">
        <f t="shared" si="48"/>
        <v>0</v>
      </c>
      <c r="Y282" s="35">
        <f t="shared" si="49"/>
        <v>0</v>
      </c>
      <c r="Z282" s="35">
        <f t="shared" si="50"/>
        <v>0</v>
      </c>
      <c r="AA282" s="35">
        <f t="shared" si="51"/>
        <v>0</v>
      </c>
      <c r="AB282" s="35">
        <f t="shared" si="52"/>
        <v>0</v>
      </c>
      <c r="AC282" s="35">
        <f t="shared" si="53"/>
        <v>0</v>
      </c>
      <c r="AD282" s="35">
        <f t="shared" si="54"/>
        <v>0</v>
      </c>
      <c r="AE282" s="35">
        <f t="shared" si="55"/>
        <v>0</v>
      </c>
      <c r="AF282" s="35">
        <f t="shared" si="56"/>
        <v>0</v>
      </c>
      <c r="AG282" s="35">
        <f t="shared" si="57"/>
        <v>0</v>
      </c>
      <c r="AH282" s="35">
        <f t="shared" si="58"/>
        <v>0</v>
      </c>
      <c r="AI282" s="35"/>
      <c r="AJ282" s="81">
        <f t="shared" si="59"/>
        <v>0</v>
      </c>
      <c r="AK282" s="88"/>
    </row>
    <row r="283" spans="1:37" s="36" customFormat="1" ht="13.5" customHeight="1" x14ac:dyDescent="0.2">
      <c r="A283" s="27"/>
      <c r="B283" s="1">
        <v>269</v>
      </c>
      <c r="C283" s="34"/>
      <c r="D283" s="1" t="s">
        <v>10</v>
      </c>
      <c r="E283" s="2" t="s">
        <v>337</v>
      </c>
      <c r="F283" s="3">
        <v>0</v>
      </c>
      <c r="G283" s="3">
        <v>0</v>
      </c>
      <c r="H283" s="3">
        <v>0</v>
      </c>
      <c r="I283" s="3">
        <v>0</v>
      </c>
      <c r="J283" s="3">
        <v>0</v>
      </c>
      <c r="K283" s="3">
        <v>0</v>
      </c>
      <c r="L283" s="3">
        <v>0</v>
      </c>
      <c r="M283" s="3">
        <v>0</v>
      </c>
      <c r="N283" s="3">
        <v>195982</v>
      </c>
      <c r="O283" s="3">
        <v>0</v>
      </c>
      <c r="P283" s="3">
        <v>0</v>
      </c>
      <c r="Q283" s="3">
        <v>0</v>
      </c>
      <c r="R283" s="3">
        <v>0</v>
      </c>
      <c r="S283" s="3">
        <v>0</v>
      </c>
      <c r="T283" s="3">
        <v>0</v>
      </c>
      <c r="U283" s="3">
        <v>0</v>
      </c>
      <c r="V283" s="3">
        <v>0</v>
      </c>
      <c r="W283" s="3">
        <v>195982</v>
      </c>
      <c r="X283" s="35">
        <f t="shared" si="48"/>
        <v>0</v>
      </c>
      <c r="Y283" s="35">
        <f t="shared" si="49"/>
        <v>0</v>
      </c>
      <c r="Z283" s="35">
        <f t="shared" si="50"/>
        <v>0</v>
      </c>
      <c r="AA283" s="35">
        <f t="shared" si="51"/>
        <v>0</v>
      </c>
      <c r="AB283" s="35">
        <f t="shared" si="52"/>
        <v>0</v>
      </c>
      <c r="AC283" s="35">
        <f t="shared" si="53"/>
        <v>0</v>
      </c>
      <c r="AD283" s="35">
        <f t="shared" si="54"/>
        <v>0</v>
      </c>
      <c r="AE283" s="35">
        <f t="shared" si="55"/>
        <v>0</v>
      </c>
      <c r="AF283" s="35">
        <f t="shared" si="56"/>
        <v>0</v>
      </c>
      <c r="AG283" s="35">
        <f t="shared" si="57"/>
        <v>0</v>
      </c>
      <c r="AH283" s="35">
        <f t="shared" si="58"/>
        <v>0</v>
      </c>
      <c r="AI283" s="35"/>
      <c r="AJ283" s="81">
        <f t="shared" si="59"/>
        <v>0</v>
      </c>
      <c r="AK283" s="88"/>
    </row>
    <row r="284" spans="1:37" s="36" customFormat="1" ht="13.5" customHeight="1" x14ac:dyDescent="0.2">
      <c r="A284" s="27"/>
      <c r="B284" s="1">
        <v>270</v>
      </c>
      <c r="C284" s="34"/>
      <c r="D284" s="1" t="s">
        <v>10</v>
      </c>
      <c r="E284" s="2" t="s">
        <v>338</v>
      </c>
      <c r="F284" s="3">
        <v>0</v>
      </c>
      <c r="G284" s="3">
        <v>0</v>
      </c>
      <c r="H284" s="3">
        <v>0</v>
      </c>
      <c r="I284" s="3">
        <v>0</v>
      </c>
      <c r="J284" s="3">
        <v>0</v>
      </c>
      <c r="K284" s="3">
        <v>0</v>
      </c>
      <c r="L284" s="3">
        <v>0</v>
      </c>
      <c r="M284" s="3">
        <v>0</v>
      </c>
      <c r="N284" s="3">
        <v>1458</v>
      </c>
      <c r="O284" s="3">
        <v>0</v>
      </c>
      <c r="P284" s="3">
        <v>0</v>
      </c>
      <c r="Q284" s="3">
        <v>0</v>
      </c>
      <c r="R284" s="3">
        <v>0</v>
      </c>
      <c r="S284" s="3">
        <v>0</v>
      </c>
      <c r="T284" s="3">
        <v>0</v>
      </c>
      <c r="U284" s="3">
        <v>0</v>
      </c>
      <c r="V284" s="3">
        <v>0</v>
      </c>
      <c r="W284" s="3">
        <v>1458</v>
      </c>
      <c r="X284" s="35">
        <f t="shared" si="48"/>
        <v>0</v>
      </c>
      <c r="Y284" s="35">
        <f t="shared" si="49"/>
        <v>0</v>
      </c>
      <c r="Z284" s="35">
        <f t="shared" si="50"/>
        <v>0</v>
      </c>
      <c r="AA284" s="35">
        <f t="shared" si="51"/>
        <v>0</v>
      </c>
      <c r="AB284" s="35">
        <f t="shared" si="52"/>
        <v>0</v>
      </c>
      <c r="AC284" s="35">
        <f t="shared" si="53"/>
        <v>0</v>
      </c>
      <c r="AD284" s="35">
        <f t="shared" si="54"/>
        <v>0</v>
      </c>
      <c r="AE284" s="35">
        <f t="shared" si="55"/>
        <v>0</v>
      </c>
      <c r="AF284" s="35">
        <f t="shared" si="56"/>
        <v>0</v>
      </c>
      <c r="AG284" s="35">
        <f t="shared" si="57"/>
        <v>0</v>
      </c>
      <c r="AH284" s="35">
        <f t="shared" si="58"/>
        <v>0</v>
      </c>
      <c r="AI284" s="35"/>
      <c r="AJ284" s="81">
        <f t="shared" si="59"/>
        <v>0</v>
      </c>
      <c r="AK284" s="88"/>
    </row>
    <row r="285" spans="1:37" s="36" customFormat="1" ht="13.5" customHeight="1" x14ac:dyDescent="0.2">
      <c r="A285" s="27"/>
      <c r="B285" s="1">
        <v>271</v>
      </c>
      <c r="C285" s="34"/>
      <c r="D285" s="1" t="s">
        <v>10</v>
      </c>
      <c r="E285" s="2" t="s">
        <v>339</v>
      </c>
      <c r="F285" s="3">
        <v>0</v>
      </c>
      <c r="G285" s="3">
        <v>0</v>
      </c>
      <c r="H285" s="3">
        <v>0</v>
      </c>
      <c r="I285" s="3">
        <v>0</v>
      </c>
      <c r="J285" s="3">
        <v>0</v>
      </c>
      <c r="K285" s="3">
        <v>0</v>
      </c>
      <c r="L285" s="3">
        <v>0</v>
      </c>
      <c r="M285" s="3">
        <v>0</v>
      </c>
      <c r="N285" s="3">
        <v>391</v>
      </c>
      <c r="O285" s="3">
        <v>0</v>
      </c>
      <c r="P285" s="3">
        <v>0</v>
      </c>
      <c r="Q285" s="3">
        <v>0</v>
      </c>
      <c r="R285" s="3">
        <v>0</v>
      </c>
      <c r="S285" s="3">
        <v>0</v>
      </c>
      <c r="T285" s="3">
        <v>0</v>
      </c>
      <c r="U285" s="3">
        <v>0</v>
      </c>
      <c r="V285" s="3">
        <v>0</v>
      </c>
      <c r="W285" s="3">
        <v>391</v>
      </c>
      <c r="X285" s="35">
        <f t="shared" si="48"/>
        <v>0</v>
      </c>
      <c r="Y285" s="35">
        <f t="shared" si="49"/>
        <v>0</v>
      </c>
      <c r="Z285" s="35">
        <f t="shared" si="50"/>
        <v>0</v>
      </c>
      <c r="AA285" s="35">
        <f t="shared" si="51"/>
        <v>0</v>
      </c>
      <c r="AB285" s="35">
        <f t="shared" si="52"/>
        <v>0</v>
      </c>
      <c r="AC285" s="35">
        <f t="shared" si="53"/>
        <v>0</v>
      </c>
      <c r="AD285" s="35">
        <f t="shared" si="54"/>
        <v>0</v>
      </c>
      <c r="AE285" s="35">
        <f t="shared" si="55"/>
        <v>0</v>
      </c>
      <c r="AF285" s="35">
        <f t="shared" si="56"/>
        <v>0</v>
      </c>
      <c r="AG285" s="35">
        <f t="shared" si="57"/>
        <v>0</v>
      </c>
      <c r="AH285" s="35">
        <f t="shared" si="58"/>
        <v>0</v>
      </c>
      <c r="AI285" s="35"/>
      <c r="AJ285" s="81">
        <f t="shared" si="59"/>
        <v>0</v>
      </c>
      <c r="AK285" s="88"/>
    </row>
    <row r="286" spans="1:37" s="36" customFormat="1" ht="13.5" customHeight="1" x14ac:dyDescent="0.2">
      <c r="A286" s="27"/>
      <c r="B286" s="1">
        <v>272</v>
      </c>
      <c r="C286" s="34"/>
      <c r="D286" s="1" t="s">
        <v>10</v>
      </c>
      <c r="E286" s="2" t="s">
        <v>340</v>
      </c>
      <c r="F286" s="3">
        <v>0</v>
      </c>
      <c r="G286" s="3">
        <v>0</v>
      </c>
      <c r="H286" s="3">
        <v>0</v>
      </c>
      <c r="I286" s="3">
        <v>0</v>
      </c>
      <c r="J286" s="3">
        <v>0</v>
      </c>
      <c r="K286" s="3">
        <v>0</v>
      </c>
      <c r="L286" s="3">
        <v>0</v>
      </c>
      <c r="M286" s="3">
        <v>0</v>
      </c>
      <c r="N286" s="3">
        <v>349.8</v>
      </c>
      <c r="O286" s="3">
        <v>0</v>
      </c>
      <c r="P286" s="3">
        <v>0</v>
      </c>
      <c r="Q286" s="3">
        <v>0</v>
      </c>
      <c r="R286" s="3">
        <v>0</v>
      </c>
      <c r="S286" s="3">
        <v>0</v>
      </c>
      <c r="T286" s="3">
        <v>0</v>
      </c>
      <c r="U286" s="3">
        <v>0</v>
      </c>
      <c r="V286" s="3">
        <v>0</v>
      </c>
      <c r="W286" s="3">
        <v>349.8</v>
      </c>
      <c r="X286" s="35">
        <f t="shared" si="48"/>
        <v>0</v>
      </c>
      <c r="Y286" s="35">
        <f t="shared" si="49"/>
        <v>0</v>
      </c>
      <c r="Z286" s="35">
        <f t="shared" si="50"/>
        <v>0</v>
      </c>
      <c r="AA286" s="35">
        <f t="shared" si="51"/>
        <v>0</v>
      </c>
      <c r="AB286" s="35">
        <f t="shared" si="52"/>
        <v>0</v>
      </c>
      <c r="AC286" s="35">
        <f t="shared" si="53"/>
        <v>0</v>
      </c>
      <c r="AD286" s="35">
        <f t="shared" si="54"/>
        <v>0</v>
      </c>
      <c r="AE286" s="35">
        <f t="shared" si="55"/>
        <v>0</v>
      </c>
      <c r="AF286" s="35">
        <f t="shared" si="56"/>
        <v>0</v>
      </c>
      <c r="AG286" s="35">
        <f t="shared" si="57"/>
        <v>0</v>
      </c>
      <c r="AH286" s="35">
        <f t="shared" si="58"/>
        <v>0</v>
      </c>
      <c r="AI286" s="35"/>
      <c r="AJ286" s="81">
        <f t="shared" si="59"/>
        <v>0</v>
      </c>
      <c r="AK286" s="88"/>
    </row>
    <row r="287" spans="1:37" s="36" customFormat="1" ht="13.5" customHeight="1" x14ac:dyDescent="0.2">
      <c r="A287" s="27"/>
      <c r="B287" s="1">
        <v>273</v>
      </c>
      <c r="C287" s="34"/>
      <c r="D287" s="1" t="s">
        <v>10</v>
      </c>
      <c r="E287" s="2" t="s">
        <v>341</v>
      </c>
      <c r="F287" s="3">
        <v>0</v>
      </c>
      <c r="G287" s="3">
        <v>0</v>
      </c>
      <c r="H287" s="3">
        <v>0</v>
      </c>
      <c r="I287" s="3">
        <v>0</v>
      </c>
      <c r="J287" s="3">
        <v>0</v>
      </c>
      <c r="K287" s="3">
        <v>0</v>
      </c>
      <c r="L287" s="3">
        <v>0</v>
      </c>
      <c r="M287" s="3">
        <v>0</v>
      </c>
      <c r="N287" s="3">
        <v>324</v>
      </c>
      <c r="O287" s="3">
        <v>0</v>
      </c>
      <c r="P287" s="3">
        <v>0</v>
      </c>
      <c r="Q287" s="3">
        <v>0</v>
      </c>
      <c r="R287" s="3">
        <v>0</v>
      </c>
      <c r="S287" s="3">
        <v>0</v>
      </c>
      <c r="T287" s="3">
        <v>0</v>
      </c>
      <c r="U287" s="3">
        <v>0</v>
      </c>
      <c r="V287" s="3">
        <v>0</v>
      </c>
      <c r="W287" s="3">
        <v>324</v>
      </c>
      <c r="X287" s="35">
        <f t="shared" si="48"/>
        <v>0</v>
      </c>
      <c r="Y287" s="35">
        <f t="shared" si="49"/>
        <v>0</v>
      </c>
      <c r="Z287" s="35">
        <f t="shared" si="50"/>
        <v>0</v>
      </c>
      <c r="AA287" s="35">
        <f t="shared" si="51"/>
        <v>0</v>
      </c>
      <c r="AB287" s="35">
        <f t="shared" si="52"/>
        <v>0</v>
      </c>
      <c r="AC287" s="35">
        <f t="shared" si="53"/>
        <v>0</v>
      </c>
      <c r="AD287" s="35">
        <f t="shared" si="54"/>
        <v>0</v>
      </c>
      <c r="AE287" s="35">
        <f t="shared" si="55"/>
        <v>0</v>
      </c>
      <c r="AF287" s="35">
        <f t="shared" si="56"/>
        <v>0</v>
      </c>
      <c r="AG287" s="35">
        <f t="shared" si="57"/>
        <v>0</v>
      </c>
      <c r="AH287" s="35">
        <f t="shared" si="58"/>
        <v>0</v>
      </c>
      <c r="AI287" s="35"/>
      <c r="AJ287" s="81">
        <f t="shared" si="59"/>
        <v>0</v>
      </c>
      <c r="AK287" s="88"/>
    </row>
    <row r="288" spans="1:37" s="36" customFormat="1" ht="13.5" customHeight="1" x14ac:dyDescent="0.2">
      <c r="A288" s="27"/>
      <c r="B288" s="1">
        <v>274</v>
      </c>
      <c r="C288" s="34"/>
      <c r="D288" s="1" t="s">
        <v>10</v>
      </c>
      <c r="E288" s="2" t="s">
        <v>342</v>
      </c>
      <c r="F288" s="3">
        <v>0</v>
      </c>
      <c r="G288" s="3">
        <v>0</v>
      </c>
      <c r="H288" s="3">
        <v>0</v>
      </c>
      <c r="I288" s="3">
        <v>0</v>
      </c>
      <c r="J288" s="3">
        <v>0</v>
      </c>
      <c r="K288" s="3">
        <v>0</v>
      </c>
      <c r="L288" s="3">
        <v>0</v>
      </c>
      <c r="M288" s="3">
        <v>0</v>
      </c>
      <c r="N288" s="3">
        <v>32007.37</v>
      </c>
      <c r="O288" s="3">
        <v>0</v>
      </c>
      <c r="P288" s="3">
        <v>0</v>
      </c>
      <c r="Q288" s="3">
        <v>0</v>
      </c>
      <c r="R288" s="3">
        <v>0</v>
      </c>
      <c r="S288" s="3">
        <v>0</v>
      </c>
      <c r="T288" s="3">
        <v>0</v>
      </c>
      <c r="U288" s="3">
        <v>0</v>
      </c>
      <c r="V288" s="3">
        <v>0</v>
      </c>
      <c r="W288" s="3">
        <v>32007.37</v>
      </c>
      <c r="X288" s="35">
        <f t="shared" si="48"/>
        <v>0</v>
      </c>
      <c r="Y288" s="35">
        <f t="shared" si="49"/>
        <v>0</v>
      </c>
      <c r="Z288" s="35">
        <f t="shared" si="50"/>
        <v>0</v>
      </c>
      <c r="AA288" s="35">
        <f t="shared" si="51"/>
        <v>0</v>
      </c>
      <c r="AB288" s="35">
        <f t="shared" si="52"/>
        <v>0</v>
      </c>
      <c r="AC288" s="35">
        <f t="shared" si="53"/>
        <v>0</v>
      </c>
      <c r="AD288" s="35">
        <f t="shared" si="54"/>
        <v>0</v>
      </c>
      <c r="AE288" s="35">
        <f t="shared" si="55"/>
        <v>0</v>
      </c>
      <c r="AF288" s="35">
        <f t="shared" si="56"/>
        <v>0</v>
      </c>
      <c r="AG288" s="35">
        <f t="shared" si="57"/>
        <v>0</v>
      </c>
      <c r="AH288" s="35">
        <f t="shared" si="58"/>
        <v>0</v>
      </c>
      <c r="AI288" s="35"/>
      <c r="AJ288" s="81">
        <f t="shared" si="59"/>
        <v>0</v>
      </c>
      <c r="AK288" s="88"/>
    </row>
    <row r="289" spans="1:37" s="36" customFormat="1" ht="13.5" customHeight="1" x14ac:dyDescent="0.2">
      <c r="A289" s="27"/>
      <c r="B289" s="1">
        <v>275</v>
      </c>
      <c r="C289" s="34"/>
      <c r="D289" s="1" t="s">
        <v>10</v>
      </c>
      <c r="E289" s="2" t="s">
        <v>343</v>
      </c>
      <c r="F289" s="3">
        <v>0</v>
      </c>
      <c r="G289" s="3">
        <v>0</v>
      </c>
      <c r="H289" s="3">
        <v>0</v>
      </c>
      <c r="I289" s="3">
        <v>0</v>
      </c>
      <c r="J289" s="3">
        <v>0</v>
      </c>
      <c r="K289" s="3">
        <v>0</v>
      </c>
      <c r="L289" s="3">
        <v>0</v>
      </c>
      <c r="M289" s="3">
        <v>0</v>
      </c>
      <c r="N289" s="3">
        <v>5000</v>
      </c>
      <c r="O289" s="3">
        <v>0</v>
      </c>
      <c r="P289" s="3">
        <v>0</v>
      </c>
      <c r="Q289" s="3">
        <v>0</v>
      </c>
      <c r="R289" s="3">
        <v>0</v>
      </c>
      <c r="S289" s="3">
        <v>0</v>
      </c>
      <c r="T289" s="3">
        <v>0</v>
      </c>
      <c r="U289" s="3">
        <v>0</v>
      </c>
      <c r="V289" s="3">
        <v>0</v>
      </c>
      <c r="W289" s="3">
        <v>5000</v>
      </c>
      <c r="X289" s="35">
        <f t="shared" si="48"/>
        <v>0</v>
      </c>
      <c r="Y289" s="35">
        <f t="shared" si="49"/>
        <v>0</v>
      </c>
      <c r="Z289" s="35">
        <f t="shared" si="50"/>
        <v>0</v>
      </c>
      <c r="AA289" s="35">
        <f t="shared" si="51"/>
        <v>0</v>
      </c>
      <c r="AB289" s="35">
        <f t="shared" si="52"/>
        <v>0</v>
      </c>
      <c r="AC289" s="35">
        <f t="shared" si="53"/>
        <v>0</v>
      </c>
      <c r="AD289" s="35">
        <f t="shared" si="54"/>
        <v>0</v>
      </c>
      <c r="AE289" s="35">
        <f t="shared" si="55"/>
        <v>0</v>
      </c>
      <c r="AF289" s="35">
        <f t="shared" si="56"/>
        <v>0</v>
      </c>
      <c r="AG289" s="35">
        <f t="shared" si="57"/>
        <v>0</v>
      </c>
      <c r="AH289" s="35">
        <f t="shared" si="58"/>
        <v>0</v>
      </c>
      <c r="AI289" s="35"/>
      <c r="AJ289" s="81">
        <f t="shared" si="59"/>
        <v>0</v>
      </c>
      <c r="AK289" s="88"/>
    </row>
    <row r="290" spans="1:37" s="36" customFormat="1" ht="13.5" customHeight="1" x14ac:dyDescent="0.2">
      <c r="A290" s="27"/>
      <c r="B290" s="1">
        <v>276</v>
      </c>
      <c r="C290" s="34"/>
      <c r="D290" s="1" t="s">
        <v>10</v>
      </c>
      <c r="E290" s="2" t="s">
        <v>344</v>
      </c>
      <c r="F290" s="3">
        <v>0</v>
      </c>
      <c r="G290" s="3">
        <v>0</v>
      </c>
      <c r="H290" s="3">
        <v>0</v>
      </c>
      <c r="I290" s="3">
        <v>0</v>
      </c>
      <c r="J290" s="3">
        <v>0</v>
      </c>
      <c r="K290" s="3">
        <v>0</v>
      </c>
      <c r="L290" s="3">
        <v>0</v>
      </c>
      <c r="M290" s="3">
        <v>0</v>
      </c>
      <c r="N290" s="3">
        <v>1577.6</v>
      </c>
      <c r="O290" s="3">
        <v>0</v>
      </c>
      <c r="P290" s="3">
        <v>0</v>
      </c>
      <c r="Q290" s="3">
        <v>0</v>
      </c>
      <c r="R290" s="3">
        <v>0</v>
      </c>
      <c r="S290" s="3">
        <v>0</v>
      </c>
      <c r="T290" s="3">
        <v>0</v>
      </c>
      <c r="U290" s="3">
        <v>0</v>
      </c>
      <c r="V290" s="3">
        <v>0</v>
      </c>
      <c r="W290" s="3">
        <v>1577.6</v>
      </c>
      <c r="X290" s="35">
        <f t="shared" si="48"/>
        <v>0</v>
      </c>
      <c r="Y290" s="35">
        <f t="shared" si="49"/>
        <v>0</v>
      </c>
      <c r="Z290" s="35">
        <f t="shared" si="50"/>
        <v>0</v>
      </c>
      <c r="AA290" s="35">
        <f t="shared" si="51"/>
        <v>0</v>
      </c>
      <c r="AB290" s="35">
        <f t="shared" si="52"/>
        <v>0</v>
      </c>
      <c r="AC290" s="35">
        <f t="shared" si="53"/>
        <v>0</v>
      </c>
      <c r="AD290" s="35">
        <f t="shared" si="54"/>
        <v>0</v>
      </c>
      <c r="AE290" s="35">
        <f t="shared" si="55"/>
        <v>0</v>
      </c>
      <c r="AF290" s="35">
        <f t="shared" si="56"/>
        <v>0</v>
      </c>
      <c r="AG290" s="35">
        <f t="shared" si="57"/>
        <v>0</v>
      </c>
      <c r="AH290" s="35">
        <f t="shared" si="58"/>
        <v>0</v>
      </c>
      <c r="AI290" s="35"/>
      <c r="AJ290" s="81">
        <f t="shared" si="59"/>
        <v>0</v>
      </c>
      <c r="AK290" s="88"/>
    </row>
    <row r="291" spans="1:37" s="36" customFormat="1" ht="13.5" customHeight="1" x14ac:dyDescent="0.2">
      <c r="A291" s="27"/>
      <c r="B291" s="1">
        <v>277</v>
      </c>
      <c r="C291" s="34"/>
      <c r="D291" s="1" t="s">
        <v>10</v>
      </c>
      <c r="E291" s="2" t="s">
        <v>345</v>
      </c>
      <c r="F291" s="3">
        <v>0</v>
      </c>
      <c r="G291" s="3">
        <v>0</v>
      </c>
      <c r="H291" s="3">
        <v>0</v>
      </c>
      <c r="I291" s="3">
        <v>0</v>
      </c>
      <c r="J291" s="3">
        <v>0</v>
      </c>
      <c r="K291" s="3">
        <v>0</v>
      </c>
      <c r="L291" s="3">
        <v>0</v>
      </c>
      <c r="M291" s="3">
        <v>0</v>
      </c>
      <c r="N291" s="3">
        <v>60030</v>
      </c>
      <c r="O291" s="3">
        <v>0</v>
      </c>
      <c r="P291" s="3">
        <v>0</v>
      </c>
      <c r="Q291" s="3">
        <v>0</v>
      </c>
      <c r="R291" s="3">
        <v>0</v>
      </c>
      <c r="S291" s="3">
        <v>0</v>
      </c>
      <c r="T291" s="3">
        <v>0</v>
      </c>
      <c r="U291" s="3">
        <v>0</v>
      </c>
      <c r="V291" s="3">
        <v>0</v>
      </c>
      <c r="W291" s="3">
        <v>60030</v>
      </c>
      <c r="X291" s="35">
        <f t="shared" si="48"/>
        <v>0</v>
      </c>
      <c r="Y291" s="35">
        <f t="shared" si="49"/>
        <v>0</v>
      </c>
      <c r="Z291" s="35">
        <f t="shared" si="50"/>
        <v>0</v>
      </c>
      <c r="AA291" s="35">
        <f t="shared" si="51"/>
        <v>0</v>
      </c>
      <c r="AB291" s="35">
        <f t="shared" si="52"/>
        <v>0</v>
      </c>
      <c r="AC291" s="35">
        <f t="shared" si="53"/>
        <v>0</v>
      </c>
      <c r="AD291" s="35">
        <f t="shared" si="54"/>
        <v>0</v>
      </c>
      <c r="AE291" s="35">
        <f t="shared" si="55"/>
        <v>0</v>
      </c>
      <c r="AF291" s="35">
        <f t="shared" si="56"/>
        <v>0</v>
      </c>
      <c r="AG291" s="35">
        <f t="shared" si="57"/>
        <v>0</v>
      </c>
      <c r="AH291" s="35">
        <f t="shared" si="58"/>
        <v>0</v>
      </c>
      <c r="AI291" s="35"/>
      <c r="AJ291" s="81">
        <f t="shared" si="59"/>
        <v>0</v>
      </c>
      <c r="AK291" s="88"/>
    </row>
    <row r="292" spans="1:37" s="36" customFormat="1" ht="13.5" customHeight="1" x14ac:dyDescent="0.2">
      <c r="A292" s="27"/>
      <c r="B292" s="1">
        <v>278</v>
      </c>
      <c r="C292" s="34"/>
      <c r="D292" s="1" t="s">
        <v>10</v>
      </c>
      <c r="E292" s="2" t="s">
        <v>346</v>
      </c>
      <c r="F292" s="3">
        <v>0</v>
      </c>
      <c r="G292" s="3">
        <v>0</v>
      </c>
      <c r="H292" s="3">
        <v>0</v>
      </c>
      <c r="I292" s="3">
        <v>0</v>
      </c>
      <c r="J292" s="3">
        <v>0</v>
      </c>
      <c r="K292" s="3">
        <v>0</v>
      </c>
      <c r="L292" s="3">
        <v>0</v>
      </c>
      <c r="M292" s="3">
        <v>0</v>
      </c>
      <c r="N292" s="3">
        <v>1131</v>
      </c>
      <c r="O292" s="3">
        <v>0</v>
      </c>
      <c r="P292" s="3">
        <v>0</v>
      </c>
      <c r="Q292" s="3">
        <v>0</v>
      </c>
      <c r="R292" s="3">
        <v>0</v>
      </c>
      <c r="S292" s="3">
        <v>0</v>
      </c>
      <c r="T292" s="3">
        <v>0</v>
      </c>
      <c r="U292" s="3">
        <v>0</v>
      </c>
      <c r="V292" s="3">
        <v>0</v>
      </c>
      <c r="W292" s="3">
        <v>1131</v>
      </c>
      <c r="X292" s="35">
        <f t="shared" si="48"/>
        <v>0</v>
      </c>
      <c r="Y292" s="35">
        <f t="shared" si="49"/>
        <v>0</v>
      </c>
      <c r="Z292" s="35">
        <f t="shared" si="50"/>
        <v>0</v>
      </c>
      <c r="AA292" s="35">
        <f t="shared" si="51"/>
        <v>0</v>
      </c>
      <c r="AB292" s="35">
        <f t="shared" si="52"/>
        <v>0</v>
      </c>
      <c r="AC292" s="35">
        <f t="shared" si="53"/>
        <v>0</v>
      </c>
      <c r="AD292" s="35">
        <f t="shared" si="54"/>
        <v>0</v>
      </c>
      <c r="AE292" s="35">
        <f t="shared" si="55"/>
        <v>0</v>
      </c>
      <c r="AF292" s="35">
        <f t="shared" si="56"/>
        <v>0</v>
      </c>
      <c r="AG292" s="35">
        <f t="shared" si="57"/>
        <v>0</v>
      </c>
      <c r="AH292" s="35">
        <f t="shared" si="58"/>
        <v>0</v>
      </c>
      <c r="AI292" s="35"/>
      <c r="AJ292" s="81">
        <f t="shared" si="59"/>
        <v>0</v>
      </c>
      <c r="AK292" s="88"/>
    </row>
    <row r="293" spans="1:37" s="36" customFormat="1" ht="13.5" customHeight="1" x14ac:dyDescent="0.2">
      <c r="A293" s="27"/>
      <c r="B293" s="1">
        <v>279</v>
      </c>
      <c r="C293" s="34"/>
      <c r="D293" s="1" t="s">
        <v>10</v>
      </c>
      <c r="E293" s="2" t="s">
        <v>347</v>
      </c>
      <c r="F293" s="3">
        <v>0</v>
      </c>
      <c r="G293" s="3">
        <v>0</v>
      </c>
      <c r="H293" s="3">
        <v>0</v>
      </c>
      <c r="I293" s="3">
        <v>0</v>
      </c>
      <c r="J293" s="3">
        <v>0</v>
      </c>
      <c r="K293" s="3">
        <v>0</v>
      </c>
      <c r="L293" s="3">
        <v>0</v>
      </c>
      <c r="M293" s="3">
        <v>0</v>
      </c>
      <c r="N293" s="3">
        <v>5800</v>
      </c>
      <c r="O293" s="3">
        <v>0</v>
      </c>
      <c r="P293" s="3">
        <v>0</v>
      </c>
      <c r="Q293" s="3">
        <v>0</v>
      </c>
      <c r="R293" s="3">
        <v>0</v>
      </c>
      <c r="S293" s="3">
        <v>0</v>
      </c>
      <c r="T293" s="3">
        <v>0</v>
      </c>
      <c r="U293" s="3">
        <v>0</v>
      </c>
      <c r="V293" s="3">
        <v>0</v>
      </c>
      <c r="W293" s="3">
        <v>5800</v>
      </c>
      <c r="X293" s="35">
        <f t="shared" si="48"/>
        <v>0</v>
      </c>
      <c r="Y293" s="35">
        <f t="shared" si="49"/>
        <v>0</v>
      </c>
      <c r="Z293" s="35">
        <f t="shared" si="50"/>
        <v>0</v>
      </c>
      <c r="AA293" s="35">
        <f t="shared" si="51"/>
        <v>0</v>
      </c>
      <c r="AB293" s="35">
        <f t="shared" si="52"/>
        <v>0</v>
      </c>
      <c r="AC293" s="35">
        <f t="shared" si="53"/>
        <v>0</v>
      </c>
      <c r="AD293" s="35">
        <f t="shared" si="54"/>
        <v>0</v>
      </c>
      <c r="AE293" s="35">
        <f t="shared" si="55"/>
        <v>0</v>
      </c>
      <c r="AF293" s="35">
        <f t="shared" si="56"/>
        <v>0</v>
      </c>
      <c r="AG293" s="35">
        <f t="shared" si="57"/>
        <v>0</v>
      </c>
      <c r="AH293" s="35">
        <f t="shared" si="58"/>
        <v>0</v>
      </c>
      <c r="AI293" s="35"/>
      <c r="AJ293" s="81">
        <f t="shared" si="59"/>
        <v>0</v>
      </c>
      <c r="AK293" s="88"/>
    </row>
    <row r="294" spans="1:37" s="36" customFormat="1" ht="13.5" customHeight="1" x14ac:dyDescent="0.2">
      <c r="A294" s="27"/>
      <c r="B294" s="1">
        <v>280</v>
      </c>
      <c r="C294" s="34"/>
      <c r="D294" s="1" t="s">
        <v>10</v>
      </c>
      <c r="E294" s="2" t="s">
        <v>348</v>
      </c>
      <c r="F294" s="3">
        <v>0</v>
      </c>
      <c r="G294" s="3">
        <v>0</v>
      </c>
      <c r="H294" s="3">
        <v>0</v>
      </c>
      <c r="I294" s="3">
        <v>0</v>
      </c>
      <c r="J294" s="3">
        <v>0</v>
      </c>
      <c r="K294" s="3">
        <v>0</v>
      </c>
      <c r="L294" s="3">
        <v>0</v>
      </c>
      <c r="M294" s="3">
        <v>0</v>
      </c>
      <c r="N294" s="3">
        <v>1564608</v>
      </c>
      <c r="O294" s="3">
        <v>0</v>
      </c>
      <c r="P294" s="3">
        <v>0</v>
      </c>
      <c r="Q294" s="3">
        <v>0</v>
      </c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1564608</v>
      </c>
      <c r="X294" s="35">
        <f t="shared" si="48"/>
        <v>0</v>
      </c>
      <c r="Y294" s="35">
        <f t="shared" si="49"/>
        <v>0</v>
      </c>
      <c r="Z294" s="35">
        <f t="shared" si="50"/>
        <v>0</v>
      </c>
      <c r="AA294" s="35">
        <f t="shared" si="51"/>
        <v>0</v>
      </c>
      <c r="AB294" s="35">
        <f t="shared" si="52"/>
        <v>0</v>
      </c>
      <c r="AC294" s="35">
        <f t="shared" si="53"/>
        <v>0</v>
      </c>
      <c r="AD294" s="35">
        <f t="shared" si="54"/>
        <v>0</v>
      </c>
      <c r="AE294" s="35">
        <f t="shared" si="55"/>
        <v>0</v>
      </c>
      <c r="AF294" s="35">
        <f t="shared" si="56"/>
        <v>0</v>
      </c>
      <c r="AG294" s="35">
        <f t="shared" si="57"/>
        <v>0</v>
      </c>
      <c r="AH294" s="35">
        <f t="shared" si="58"/>
        <v>0</v>
      </c>
      <c r="AI294" s="35"/>
      <c r="AJ294" s="81">
        <f t="shared" si="59"/>
        <v>0</v>
      </c>
      <c r="AK294" s="88"/>
    </row>
    <row r="295" spans="1:37" s="36" customFormat="1" ht="13.5" customHeight="1" x14ac:dyDescent="0.2">
      <c r="A295" s="27"/>
      <c r="B295" s="1">
        <v>281</v>
      </c>
      <c r="C295" s="34"/>
      <c r="D295" s="1" t="s">
        <v>10</v>
      </c>
      <c r="E295" s="2" t="s">
        <v>349</v>
      </c>
      <c r="F295" s="3">
        <v>0</v>
      </c>
      <c r="G295" s="3">
        <v>0</v>
      </c>
      <c r="H295" s="3">
        <v>0</v>
      </c>
      <c r="I295" s="3">
        <v>0</v>
      </c>
      <c r="J295" s="3">
        <v>0</v>
      </c>
      <c r="K295" s="3">
        <v>0</v>
      </c>
      <c r="L295" s="3">
        <v>0</v>
      </c>
      <c r="M295" s="3">
        <v>0</v>
      </c>
      <c r="N295" s="3">
        <v>534</v>
      </c>
      <c r="O295" s="3">
        <v>0</v>
      </c>
      <c r="P295" s="3">
        <v>0</v>
      </c>
      <c r="Q295" s="3">
        <v>0</v>
      </c>
      <c r="R295" s="3">
        <v>0</v>
      </c>
      <c r="S295" s="3">
        <v>0</v>
      </c>
      <c r="T295" s="3">
        <v>0</v>
      </c>
      <c r="U295" s="3">
        <v>0</v>
      </c>
      <c r="V295" s="3">
        <v>0</v>
      </c>
      <c r="W295" s="3">
        <v>534</v>
      </c>
      <c r="X295" s="35">
        <f t="shared" si="48"/>
        <v>0</v>
      </c>
      <c r="Y295" s="35">
        <f t="shared" si="49"/>
        <v>0</v>
      </c>
      <c r="Z295" s="35">
        <f t="shared" si="50"/>
        <v>0</v>
      </c>
      <c r="AA295" s="35">
        <f t="shared" si="51"/>
        <v>0</v>
      </c>
      <c r="AB295" s="35">
        <f t="shared" si="52"/>
        <v>0</v>
      </c>
      <c r="AC295" s="35">
        <f t="shared" si="53"/>
        <v>0</v>
      </c>
      <c r="AD295" s="35">
        <f t="shared" si="54"/>
        <v>0</v>
      </c>
      <c r="AE295" s="35">
        <f t="shared" si="55"/>
        <v>0</v>
      </c>
      <c r="AF295" s="35">
        <f t="shared" si="56"/>
        <v>0</v>
      </c>
      <c r="AG295" s="35">
        <f t="shared" si="57"/>
        <v>0</v>
      </c>
      <c r="AH295" s="35">
        <f t="shared" si="58"/>
        <v>0</v>
      </c>
      <c r="AI295" s="35"/>
      <c r="AJ295" s="81">
        <f t="shared" si="59"/>
        <v>0</v>
      </c>
      <c r="AK295" s="88"/>
    </row>
    <row r="296" spans="1:37" s="36" customFormat="1" ht="13.5" customHeight="1" x14ac:dyDescent="0.2">
      <c r="A296" s="27"/>
      <c r="B296" s="1">
        <v>282</v>
      </c>
      <c r="C296" s="34"/>
      <c r="D296" s="1" t="s">
        <v>10</v>
      </c>
      <c r="E296" s="2" t="s">
        <v>350</v>
      </c>
      <c r="F296" s="3">
        <v>0</v>
      </c>
      <c r="G296" s="3">
        <v>0</v>
      </c>
      <c r="H296" s="3">
        <v>0</v>
      </c>
      <c r="I296" s="3">
        <v>0</v>
      </c>
      <c r="J296" s="3">
        <v>0</v>
      </c>
      <c r="K296" s="3">
        <v>0</v>
      </c>
      <c r="L296" s="3">
        <v>0</v>
      </c>
      <c r="M296" s="3">
        <v>0</v>
      </c>
      <c r="N296" s="3">
        <v>0</v>
      </c>
      <c r="O296" s="3">
        <v>0</v>
      </c>
      <c r="P296" s="3">
        <v>0</v>
      </c>
      <c r="Q296" s="3">
        <v>0</v>
      </c>
      <c r="R296" s="3">
        <v>0</v>
      </c>
      <c r="S296" s="3">
        <v>0</v>
      </c>
      <c r="T296" s="3">
        <v>0</v>
      </c>
      <c r="U296" s="3">
        <v>0</v>
      </c>
      <c r="V296" s="3">
        <v>0</v>
      </c>
      <c r="W296" s="3">
        <v>10100</v>
      </c>
      <c r="X296" s="35">
        <f t="shared" si="48"/>
        <v>0</v>
      </c>
      <c r="Y296" s="35">
        <f t="shared" si="49"/>
        <v>0</v>
      </c>
      <c r="Z296" s="35">
        <f t="shared" si="50"/>
        <v>0</v>
      </c>
      <c r="AA296" s="35">
        <f t="shared" si="51"/>
        <v>0</v>
      </c>
      <c r="AB296" s="35">
        <f t="shared" si="52"/>
        <v>0</v>
      </c>
      <c r="AC296" s="35">
        <f t="shared" si="53"/>
        <v>0</v>
      </c>
      <c r="AD296" s="35">
        <f t="shared" si="54"/>
        <v>0</v>
      </c>
      <c r="AE296" s="35">
        <f t="shared" si="55"/>
        <v>0</v>
      </c>
      <c r="AF296" s="35">
        <f t="shared" si="56"/>
        <v>0</v>
      </c>
      <c r="AG296" s="35">
        <f t="shared" si="57"/>
        <v>-10100</v>
      </c>
      <c r="AH296" s="35">
        <f t="shared" si="58"/>
        <v>-10100</v>
      </c>
      <c r="AI296" s="66">
        <v>-10100</v>
      </c>
      <c r="AJ296" s="81">
        <f t="shared" si="59"/>
        <v>0</v>
      </c>
      <c r="AK296" s="88"/>
    </row>
    <row r="297" spans="1:37" s="36" customFormat="1" ht="13.5" customHeight="1" x14ac:dyDescent="0.2">
      <c r="A297" s="27"/>
      <c r="B297" s="1">
        <v>283</v>
      </c>
      <c r="C297" s="34"/>
      <c r="D297" s="1" t="s">
        <v>10</v>
      </c>
      <c r="E297" s="2" t="s">
        <v>351</v>
      </c>
      <c r="F297" s="3">
        <v>0</v>
      </c>
      <c r="G297" s="3">
        <v>0</v>
      </c>
      <c r="H297" s="3">
        <v>0</v>
      </c>
      <c r="I297" s="3">
        <v>0</v>
      </c>
      <c r="J297" s="3">
        <v>0</v>
      </c>
      <c r="K297" s="3">
        <v>0</v>
      </c>
      <c r="L297" s="3">
        <v>0</v>
      </c>
      <c r="M297" s="3">
        <v>0</v>
      </c>
      <c r="N297" s="3">
        <v>2500</v>
      </c>
      <c r="O297" s="3">
        <v>0</v>
      </c>
      <c r="P297" s="3">
        <v>0</v>
      </c>
      <c r="Q297" s="3">
        <v>0</v>
      </c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2500</v>
      </c>
      <c r="X297" s="35">
        <f t="shared" si="48"/>
        <v>0</v>
      </c>
      <c r="Y297" s="35">
        <f t="shared" si="49"/>
        <v>0</v>
      </c>
      <c r="Z297" s="35">
        <f t="shared" si="50"/>
        <v>0</v>
      </c>
      <c r="AA297" s="35">
        <f t="shared" si="51"/>
        <v>0</v>
      </c>
      <c r="AB297" s="35">
        <f t="shared" si="52"/>
        <v>0</v>
      </c>
      <c r="AC297" s="35">
        <f t="shared" si="53"/>
        <v>0</v>
      </c>
      <c r="AD297" s="35">
        <f t="shared" si="54"/>
        <v>0</v>
      </c>
      <c r="AE297" s="35">
        <f t="shared" si="55"/>
        <v>0</v>
      </c>
      <c r="AF297" s="35">
        <f t="shared" si="56"/>
        <v>0</v>
      </c>
      <c r="AG297" s="35">
        <f t="shared" si="57"/>
        <v>0</v>
      </c>
      <c r="AH297" s="35">
        <f t="shared" si="58"/>
        <v>0</v>
      </c>
      <c r="AI297" s="35"/>
      <c r="AJ297" s="81">
        <f t="shared" si="59"/>
        <v>0</v>
      </c>
      <c r="AK297" s="88"/>
    </row>
    <row r="298" spans="1:37" s="36" customFormat="1" ht="13.5" customHeight="1" x14ac:dyDescent="0.2">
      <c r="A298" s="27"/>
      <c r="B298" s="1">
        <v>284</v>
      </c>
      <c r="C298" s="34"/>
      <c r="D298" s="1" t="s">
        <v>10</v>
      </c>
      <c r="E298" s="2" t="s">
        <v>352</v>
      </c>
      <c r="F298" s="3">
        <v>0</v>
      </c>
      <c r="G298" s="3">
        <v>0</v>
      </c>
      <c r="H298" s="3">
        <v>0</v>
      </c>
      <c r="I298" s="3">
        <v>0</v>
      </c>
      <c r="J298" s="3">
        <v>0</v>
      </c>
      <c r="K298" s="3">
        <v>0</v>
      </c>
      <c r="L298" s="3">
        <v>0</v>
      </c>
      <c r="M298" s="3">
        <v>0</v>
      </c>
      <c r="N298" s="3">
        <v>20021.400000000001</v>
      </c>
      <c r="O298" s="3">
        <v>0</v>
      </c>
      <c r="P298" s="3">
        <v>0</v>
      </c>
      <c r="Q298" s="3">
        <v>0</v>
      </c>
      <c r="R298" s="3">
        <v>0</v>
      </c>
      <c r="S298" s="3">
        <v>0</v>
      </c>
      <c r="T298" s="3">
        <v>0</v>
      </c>
      <c r="U298" s="3">
        <v>0</v>
      </c>
      <c r="V298" s="3">
        <v>0</v>
      </c>
      <c r="W298" s="3">
        <v>20021.400000000001</v>
      </c>
      <c r="X298" s="35">
        <f t="shared" si="48"/>
        <v>0</v>
      </c>
      <c r="Y298" s="35">
        <f t="shared" si="49"/>
        <v>0</v>
      </c>
      <c r="Z298" s="35">
        <f t="shared" si="50"/>
        <v>0</v>
      </c>
      <c r="AA298" s="35">
        <f t="shared" si="51"/>
        <v>0</v>
      </c>
      <c r="AB298" s="35">
        <f t="shared" si="52"/>
        <v>0</v>
      </c>
      <c r="AC298" s="35">
        <f t="shared" si="53"/>
        <v>0</v>
      </c>
      <c r="AD298" s="35">
        <f t="shared" si="54"/>
        <v>0</v>
      </c>
      <c r="AE298" s="35">
        <f t="shared" si="55"/>
        <v>0</v>
      </c>
      <c r="AF298" s="35">
        <f t="shared" si="56"/>
        <v>0</v>
      </c>
      <c r="AG298" s="35">
        <f t="shared" si="57"/>
        <v>0</v>
      </c>
      <c r="AH298" s="35">
        <f t="shared" si="58"/>
        <v>0</v>
      </c>
      <c r="AI298" s="35"/>
      <c r="AJ298" s="81">
        <f t="shared" si="59"/>
        <v>0</v>
      </c>
      <c r="AK298" s="88"/>
    </row>
    <row r="299" spans="1:37" s="36" customFormat="1" ht="13.5" customHeight="1" x14ac:dyDescent="0.2">
      <c r="A299" s="27"/>
      <c r="B299" s="1">
        <v>285</v>
      </c>
      <c r="C299" s="34"/>
      <c r="D299" s="1" t="s">
        <v>10</v>
      </c>
      <c r="E299" s="2" t="s">
        <v>353</v>
      </c>
      <c r="F299" s="3">
        <v>0</v>
      </c>
      <c r="G299" s="3">
        <v>0</v>
      </c>
      <c r="H299" s="3">
        <v>0</v>
      </c>
      <c r="I299" s="3">
        <v>0</v>
      </c>
      <c r="J299" s="3">
        <v>0</v>
      </c>
      <c r="K299" s="3">
        <v>0</v>
      </c>
      <c r="L299" s="3">
        <v>0</v>
      </c>
      <c r="M299" s="3">
        <v>0</v>
      </c>
      <c r="N299" s="3">
        <v>2900</v>
      </c>
      <c r="O299" s="3">
        <v>0</v>
      </c>
      <c r="P299" s="3">
        <v>0</v>
      </c>
      <c r="Q299" s="3">
        <v>0</v>
      </c>
      <c r="R299" s="3">
        <v>0</v>
      </c>
      <c r="S299" s="3">
        <v>0</v>
      </c>
      <c r="T299" s="3">
        <v>0</v>
      </c>
      <c r="U299" s="3">
        <v>0</v>
      </c>
      <c r="V299" s="3">
        <v>0</v>
      </c>
      <c r="W299" s="3">
        <v>2900</v>
      </c>
      <c r="X299" s="35">
        <f t="shared" si="48"/>
        <v>0</v>
      </c>
      <c r="Y299" s="35">
        <f t="shared" si="49"/>
        <v>0</v>
      </c>
      <c r="Z299" s="35">
        <f t="shared" si="50"/>
        <v>0</v>
      </c>
      <c r="AA299" s="35">
        <f t="shared" si="51"/>
        <v>0</v>
      </c>
      <c r="AB299" s="35">
        <f t="shared" si="52"/>
        <v>0</v>
      </c>
      <c r="AC299" s="35">
        <f t="shared" si="53"/>
        <v>0</v>
      </c>
      <c r="AD299" s="35">
        <f t="shared" si="54"/>
        <v>0</v>
      </c>
      <c r="AE299" s="35">
        <f t="shared" si="55"/>
        <v>0</v>
      </c>
      <c r="AF299" s="35">
        <f t="shared" si="56"/>
        <v>0</v>
      </c>
      <c r="AG299" s="35">
        <f t="shared" si="57"/>
        <v>0</v>
      </c>
      <c r="AH299" s="35">
        <f t="shared" si="58"/>
        <v>0</v>
      </c>
      <c r="AI299" s="35"/>
      <c r="AJ299" s="81">
        <f t="shared" si="59"/>
        <v>0</v>
      </c>
      <c r="AK299" s="88"/>
    </row>
    <row r="300" spans="1:37" s="36" customFormat="1" ht="13.5" customHeight="1" x14ac:dyDescent="0.2">
      <c r="A300" s="27"/>
      <c r="B300" s="1">
        <v>286</v>
      </c>
      <c r="C300" s="34"/>
      <c r="D300" s="1" t="s">
        <v>10</v>
      </c>
      <c r="E300" s="2" t="s">
        <v>354</v>
      </c>
      <c r="F300" s="3">
        <v>0</v>
      </c>
      <c r="G300" s="3">
        <v>0</v>
      </c>
      <c r="H300" s="3">
        <v>0</v>
      </c>
      <c r="I300" s="3">
        <v>0</v>
      </c>
      <c r="J300" s="3">
        <v>0</v>
      </c>
      <c r="K300" s="3">
        <v>0</v>
      </c>
      <c r="L300" s="3">
        <v>0</v>
      </c>
      <c r="M300" s="3">
        <v>0</v>
      </c>
      <c r="N300" s="3">
        <v>8453.2099999999991</v>
      </c>
      <c r="O300" s="3">
        <v>0</v>
      </c>
      <c r="P300" s="3">
        <v>0</v>
      </c>
      <c r="Q300" s="3">
        <v>0</v>
      </c>
      <c r="R300" s="3">
        <v>0</v>
      </c>
      <c r="S300" s="3">
        <v>0</v>
      </c>
      <c r="T300" s="3">
        <v>0</v>
      </c>
      <c r="U300" s="3">
        <v>0</v>
      </c>
      <c r="V300" s="3">
        <v>0</v>
      </c>
      <c r="W300" s="3">
        <v>8453.2099999999991</v>
      </c>
      <c r="X300" s="35">
        <f t="shared" si="48"/>
        <v>0</v>
      </c>
      <c r="Y300" s="35">
        <f t="shared" si="49"/>
        <v>0</v>
      </c>
      <c r="Z300" s="35">
        <f t="shared" si="50"/>
        <v>0</v>
      </c>
      <c r="AA300" s="35">
        <f t="shared" si="51"/>
        <v>0</v>
      </c>
      <c r="AB300" s="35">
        <f t="shared" si="52"/>
        <v>0</v>
      </c>
      <c r="AC300" s="35">
        <f t="shared" si="53"/>
        <v>0</v>
      </c>
      <c r="AD300" s="35">
        <f t="shared" si="54"/>
        <v>0</v>
      </c>
      <c r="AE300" s="35">
        <f t="shared" si="55"/>
        <v>0</v>
      </c>
      <c r="AF300" s="35">
        <f t="shared" si="56"/>
        <v>0</v>
      </c>
      <c r="AG300" s="35">
        <f t="shared" si="57"/>
        <v>0</v>
      </c>
      <c r="AH300" s="35">
        <f t="shared" si="58"/>
        <v>0</v>
      </c>
      <c r="AI300" s="35"/>
      <c r="AJ300" s="81">
        <f t="shared" si="59"/>
        <v>0</v>
      </c>
      <c r="AK300" s="88"/>
    </row>
    <row r="301" spans="1:37" s="36" customFormat="1" ht="13.5" customHeight="1" x14ac:dyDescent="0.2">
      <c r="A301" s="27"/>
      <c r="B301" s="1">
        <v>287</v>
      </c>
      <c r="C301" s="34"/>
      <c r="D301" s="1" t="s">
        <v>10</v>
      </c>
      <c r="E301" s="2" t="s">
        <v>355</v>
      </c>
      <c r="F301" s="3">
        <v>0</v>
      </c>
      <c r="G301" s="3">
        <v>0</v>
      </c>
      <c r="H301" s="3">
        <v>0</v>
      </c>
      <c r="I301" s="3">
        <v>0</v>
      </c>
      <c r="J301" s="3">
        <v>0</v>
      </c>
      <c r="K301" s="3">
        <v>0</v>
      </c>
      <c r="L301" s="3">
        <v>0</v>
      </c>
      <c r="M301" s="3">
        <v>0</v>
      </c>
      <c r="N301" s="3">
        <v>2094</v>
      </c>
      <c r="O301" s="3">
        <v>0</v>
      </c>
      <c r="P301" s="3">
        <v>0</v>
      </c>
      <c r="Q301" s="3">
        <v>0</v>
      </c>
      <c r="R301" s="3">
        <v>0</v>
      </c>
      <c r="S301" s="3">
        <v>0</v>
      </c>
      <c r="T301" s="3">
        <v>0</v>
      </c>
      <c r="U301" s="3">
        <v>0</v>
      </c>
      <c r="V301" s="3">
        <v>0</v>
      </c>
      <c r="W301" s="3">
        <v>2094</v>
      </c>
      <c r="X301" s="35">
        <f t="shared" si="48"/>
        <v>0</v>
      </c>
      <c r="Y301" s="35">
        <f t="shared" si="49"/>
        <v>0</v>
      </c>
      <c r="Z301" s="35">
        <f t="shared" si="50"/>
        <v>0</v>
      </c>
      <c r="AA301" s="35">
        <f t="shared" si="51"/>
        <v>0</v>
      </c>
      <c r="AB301" s="35">
        <f t="shared" si="52"/>
        <v>0</v>
      </c>
      <c r="AC301" s="35">
        <f t="shared" si="53"/>
        <v>0</v>
      </c>
      <c r="AD301" s="35">
        <f t="shared" si="54"/>
        <v>0</v>
      </c>
      <c r="AE301" s="35">
        <f t="shared" si="55"/>
        <v>0</v>
      </c>
      <c r="AF301" s="35">
        <f t="shared" si="56"/>
        <v>0</v>
      </c>
      <c r="AG301" s="35">
        <f t="shared" si="57"/>
        <v>0</v>
      </c>
      <c r="AH301" s="35">
        <f t="shared" si="58"/>
        <v>0</v>
      </c>
      <c r="AI301" s="35"/>
      <c r="AJ301" s="81">
        <f t="shared" si="59"/>
        <v>0</v>
      </c>
      <c r="AK301" s="88"/>
    </row>
    <row r="302" spans="1:37" s="36" customFormat="1" ht="13.5" customHeight="1" x14ac:dyDescent="0.2">
      <c r="A302" s="27"/>
      <c r="B302" s="1">
        <v>288</v>
      </c>
      <c r="C302" s="34"/>
      <c r="D302" s="1" t="s">
        <v>10</v>
      </c>
      <c r="E302" s="2" t="s">
        <v>356</v>
      </c>
      <c r="F302" s="3">
        <v>0</v>
      </c>
      <c r="G302" s="3">
        <v>0</v>
      </c>
      <c r="H302" s="3">
        <v>0</v>
      </c>
      <c r="I302" s="3">
        <v>0</v>
      </c>
      <c r="J302" s="3">
        <v>0</v>
      </c>
      <c r="K302" s="3">
        <v>0</v>
      </c>
      <c r="L302" s="3">
        <v>0</v>
      </c>
      <c r="M302" s="3">
        <v>0</v>
      </c>
      <c r="N302" s="3">
        <v>1513</v>
      </c>
      <c r="O302" s="3">
        <v>0</v>
      </c>
      <c r="P302" s="3">
        <v>0</v>
      </c>
      <c r="Q302" s="3">
        <v>0</v>
      </c>
      <c r="R302" s="3">
        <v>0</v>
      </c>
      <c r="S302" s="3">
        <v>0</v>
      </c>
      <c r="T302" s="3">
        <v>0</v>
      </c>
      <c r="U302" s="3">
        <v>0</v>
      </c>
      <c r="V302" s="3">
        <v>0</v>
      </c>
      <c r="W302" s="3">
        <v>1513</v>
      </c>
      <c r="X302" s="35">
        <f t="shared" si="48"/>
        <v>0</v>
      </c>
      <c r="Y302" s="35">
        <f t="shared" si="49"/>
        <v>0</v>
      </c>
      <c r="Z302" s="35">
        <f t="shared" si="50"/>
        <v>0</v>
      </c>
      <c r="AA302" s="35">
        <f t="shared" si="51"/>
        <v>0</v>
      </c>
      <c r="AB302" s="35">
        <f t="shared" si="52"/>
        <v>0</v>
      </c>
      <c r="AC302" s="35">
        <f t="shared" si="53"/>
        <v>0</v>
      </c>
      <c r="AD302" s="35">
        <f t="shared" si="54"/>
        <v>0</v>
      </c>
      <c r="AE302" s="35">
        <f t="shared" si="55"/>
        <v>0</v>
      </c>
      <c r="AF302" s="35">
        <f t="shared" si="56"/>
        <v>0</v>
      </c>
      <c r="AG302" s="35">
        <f t="shared" si="57"/>
        <v>0</v>
      </c>
      <c r="AH302" s="35">
        <f t="shared" si="58"/>
        <v>0</v>
      </c>
      <c r="AI302" s="35"/>
      <c r="AJ302" s="81">
        <f t="shared" si="59"/>
        <v>0</v>
      </c>
      <c r="AK302" s="88"/>
    </row>
    <row r="303" spans="1:37" s="36" customFormat="1" ht="13.5" customHeight="1" x14ac:dyDescent="0.2">
      <c r="A303" s="27"/>
      <c r="B303" s="1">
        <v>289</v>
      </c>
      <c r="C303" s="34"/>
      <c r="D303" s="1" t="s">
        <v>10</v>
      </c>
      <c r="E303" s="2" t="s">
        <v>357</v>
      </c>
      <c r="F303" s="3">
        <v>0</v>
      </c>
      <c r="G303" s="3">
        <v>0</v>
      </c>
      <c r="H303" s="3">
        <v>0</v>
      </c>
      <c r="I303" s="3">
        <v>0</v>
      </c>
      <c r="J303" s="3">
        <v>0</v>
      </c>
      <c r="K303" s="3">
        <v>0</v>
      </c>
      <c r="L303" s="3">
        <v>0</v>
      </c>
      <c r="M303" s="3">
        <v>0</v>
      </c>
      <c r="N303" s="3">
        <v>673.76</v>
      </c>
      <c r="O303" s="3">
        <v>0</v>
      </c>
      <c r="P303" s="3">
        <v>0</v>
      </c>
      <c r="Q303" s="3">
        <v>0</v>
      </c>
      <c r="R303" s="3">
        <v>0</v>
      </c>
      <c r="S303" s="3">
        <v>0</v>
      </c>
      <c r="T303" s="3">
        <v>0</v>
      </c>
      <c r="U303" s="3">
        <v>0</v>
      </c>
      <c r="V303" s="3">
        <v>0</v>
      </c>
      <c r="W303" s="3">
        <v>673.76</v>
      </c>
      <c r="X303" s="35">
        <f t="shared" si="48"/>
        <v>0</v>
      </c>
      <c r="Y303" s="35">
        <f t="shared" si="49"/>
        <v>0</v>
      </c>
      <c r="Z303" s="35">
        <f t="shared" si="50"/>
        <v>0</v>
      </c>
      <c r="AA303" s="35">
        <f t="shared" si="51"/>
        <v>0</v>
      </c>
      <c r="AB303" s="35">
        <f t="shared" si="52"/>
        <v>0</v>
      </c>
      <c r="AC303" s="35">
        <f t="shared" si="53"/>
        <v>0</v>
      </c>
      <c r="AD303" s="35">
        <f t="shared" si="54"/>
        <v>0</v>
      </c>
      <c r="AE303" s="35">
        <f t="shared" si="55"/>
        <v>0</v>
      </c>
      <c r="AF303" s="35">
        <f t="shared" si="56"/>
        <v>0</v>
      </c>
      <c r="AG303" s="35">
        <f t="shared" si="57"/>
        <v>0</v>
      </c>
      <c r="AH303" s="35">
        <f t="shared" si="58"/>
        <v>0</v>
      </c>
      <c r="AI303" s="35"/>
      <c r="AJ303" s="81">
        <f t="shared" si="59"/>
        <v>0</v>
      </c>
      <c r="AK303" s="88"/>
    </row>
    <row r="304" spans="1:37" s="36" customFormat="1" ht="13.5" customHeight="1" x14ac:dyDescent="0.2">
      <c r="A304" s="27"/>
      <c r="B304" s="1">
        <v>290</v>
      </c>
      <c r="C304" s="34"/>
      <c r="D304" s="1" t="s">
        <v>10</v>
      </c>
      <c r="E304" s="2" t="s">
        <v>358</v>
      </c>
      <c r="F304" s="3">
        <v>0</v>
      </c>
      <c r="G304" s="3">
        <v>0</v>
      </c>
      <c r="H304" s="3">
        <v>0</v>
      </c>
      <c r="I304" s="3">
        <v>0</v>
      </c>
      <c r="J304" s="3">
        <v>0</v>
      </c>
      <c r="K304" s="3">
        <v>0</v>
      </c>
      <c r="L304" s="3">
        <v>0</v>
      </c>
      <c r="M304" s="3">
        <v>0</v>
      </c>
      <c r="N304" s="3">
        <v>3503.98</v>
      </c>
      <c r="O304" s="3">
        <v>0</v>
      </c>
      <c r="P304" s="3">
        <v>0</v>
      </c>
      <c r="Q304" s="3">
        <v>0</v>
      </c>
      <c r="R304" s="3">
        <v>0</v>
      </c>
      <c r="S304" s="3">
        <v>0</v>
      </c>
      <c r="T304" s="3">
        <v>0</v>
      </c>
      <c r="U304" s="3">
        <v>0</v>
      </c>
      <c r="V304" s="3">
        <v>0</v>
      </c>
      <c r="W304" s="3">
        <v>3503.98</v>
      </c>
      <c r="X304" s="35">
        <f t="shared" si="48"/>
        <v>0</v>
      </c>
      <c r="Y304" s="35">
        <f t="shared" si="49"/>
        <v>0</v>
      </c>
      <c r="Z304" s="35">
        <f t="shared" si="50"/>
        <v>0</v>
      </c>
      <c r="AA304" s="35">
        <f t="shared" si="51"/>
        <v>0</v>
      </c>
      <c r="AB304" s="35">
        <f t="shared" si="52"/>
        <v>0</v>
      </c>
      <c r="AC304" s="35">
        <f t="shared" si="53"/>
        <v>0</v>
      </c>
      <c r="AD304" s="35">
        <f t="shared" si="54"/>
        <v>0</v>
      </c>
      <c r="AE304" s="35">
        <f t="shared" si="55"/>
        <v>0</v>
      </c>
      <c r="AF304" s="35">
        <f t="shared" si="56"/>
        <v>0</v>
      </c>
      <c r="AG304" s="35">
        <f t="shared" si="57"/>
        <v>0</v>
      </c>
      <c r="AH304" s="35">
        <f t="shared" si="58"/>
        <v>0</v>
      </c>
      <c r="AI304" s="35"/>
      <c r="AJ304" s="81">
        <f t="shared" si="59"/>
        <v>0</v>
      </c>
      <c r="AK304" s="88"/>
    </row>
    <row r="305" spans="1:37" s="36" customFormat="1" ht="13.5" customHeight="1" x14ac:dyDescent="0.2">
      <c r="A305" s="27"/>
      <c r="B305" s="1">
        <v>291</v>
      </c>
      <c r="C305" s="34"/>
      <c r="D305" s="1" t="s">
        <v>10</v>
      </c>
      <c r="E305" s="2" t="s">
        <v>359</v>
      </c>
      <c r="F305" s="3">
        <v>0</v>
      </c>
      <c r="G305" s="3">
        <v>0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6310.2</v>
      </c>
      <c r="O305" s="3">
        <v>0</v>
      </c>
      <c r="P305" s="3">
        <v>0</v>
      </c>
      <c r="Q305" s="3">
        <v>0</v>
      </c>
      <c r="R305" s="3">
        <v>0</v>
      </c>
      <c r="S305" s="3">
        <v>0</v>
      </c>
      <c r="T305" s="3">
        <v>0</v>
      </c>
      <c r="U305" s="3">
        <v>0</v>
      </c>
      <c r="V305" s="3">
        <v>0</v>
      </c>
      <c r="W305" s="3">
        <v>6310.2</v>
      </c>
      <c r="X305" s="35">
        <f t="shared" si="48"/>
        <v>0</v>
      </c>
      <c r="Y305" s="35">
        <f t="shared" si="49"/>
        <v>0</v>
      </c>
      <c r="Z305" s="35">
        <f t="shared" si="50"/>
        <v>0</v>
      </c>
      <c r="AA305" s="35">
        <f t="shared" si="51"/>
        <v>0</v>
      </c>
      <c r="AB305" s="35">
        <f t="shared" si="52"/>
        <v>0</v>
      </c>
      <c r="AC305" s="35">
        <f t="shared" si="53"/>
        <v>0</v>
      </c>
      <c r="AD305" s="35">
        <f t="shared" si="54"/>
        <v>0</v>
      </c>
      <c r="AE305" s="35">
        <f t="shared" si="55"/>
        <v>0</v>
      </c>
      <c r="AF305" s="35">
        <f t="shared" si="56"/>
        <v>0</v>
      </c>
      <c r="AG305" s="35">
        <f t="shared" si="57"/>
        <v>0</v>
      </c>
      <c r="AH305" s="35">
        <f t="shared" si="58"/>
        <v>0</v>
      </c>
      <c r="AI305" s="35"/>
      <c r="AJ305" s="81">
        <f t="shared" si="59"/>
        <v>0</v>
      </c>
      <c r="AK305" s="88"/>
    </row>
    <row r="306" spans="1:37" s="36" customFormat="1" ht="13.5" customHeight="1" x14ac:dyDescent="0.2">
      <c r="A306" s="27"/>
      <c r="B306" s="1">
        <v>292</v>
      </c>
      <c r="C306" s="34"/>
      <c r="D306" s="1" t="s">
        <v>10</v>
      </c>
      <c r="E306" s="2" t="s">
        <v>360</v>
      </c>
      <c r="F306" s="3">
        <v>0</v>
      </c>
      <c r="G306" s="3">
        <v>0</v>
      </c>
      <c r="H306" s="3">
        <v>0</v>
      </c>
      <c r="I306" s="3">
        <v>0</v>
      </c>
      <c r="J306" s="3">
        <v>0</v>
      </c>
      <c r="K306" s="3">
        <v>0</v>
      </c>
      <c r="L306" s="3">
        <v>0</v>
      </c>
      <c r="M306" s="3">
        <v>0</v>
      </c>
      <c r="N306" s="3">
        <v>18096</v>
      </c>
      <c r="O306" s="3">
        <v>0</v>
      </c>
      <c r="P306" s="3">
        <v>0</v>
      </c>
      <c r="Q306" s="3">
        <v>0</v>
      </c>
      <c r="R306" s="3">
        <v>0</v>
      </c>
      <c r="S306" s="3">
        <v>0</v>
      </c>
      <c r="T306" s="3">
        <v>0</v>
      </c>
      <c r="U306" s="3">
        <v>0</v>
      </c>
      <c r="V306" s="3">
        <v>0</v>
      </c>
      <c r="W306" s="3">
        <v>18096</v>
      </c>
      <c r="X306" s="35">
        <f t="shared" si="48"/>
        <v>0</v>
      </c>
      <c r="Y306" s="35">
        <f t="shared" si="49"/>
        <v>0</v>
      </c>
      <c r="Z306" s="35">
        <f t="shared" si="50"/>
        <v>0</v>
      </c>
      <c r="AA306" s="35">
        <f t="shared" si="51"/>
        <v>0</v>
      </c>
      <c r="AB306" s="35">
        <f t="shared" si="52"/>
        <v>0</v>
      </c>
      <c r="AC306" s="35">
        <f t="shared" si="53"/>
        <v>0</v>
      </c>
      <c r="AD306" s="35">
        <f t="shared" si="54"/>
        <v>0</v>
      </c>
      <c r="AE306" s="35">
        <f t="shared" si="55"/>
        <v>0</v>
      </c>
      <c r="AF306" s="35">
        <f t="shared" si="56"/>
        <v>0</v>
      </c>
      <c r="AG306" s="35">
        <f t="shared" si="57"/>
        <v>0</v>
      </c>
      <c r="AH306" s="35">
        <f t="shared" si="58"/>
        <v>0</v>
      </c>
      <c r="AI306" s="35"/>
      <c r="AJ306" s="81">
        <f t="shared" si="59"/>
        <v>0</v>
      </c>
      <c r="AK306" s="88"/>
    </row>
    <row r="307" spans="1:37" s="36" customFormat="1" ht="13.5" customHeight="1" x14ac:dyDescent="0.2">
      <c r="A307" s="27"/>
      <c r="B307" s="1">
        <v>293</v>
      </c>
      <c r="C307" s="34"/>
      <c r="D307" s="1" t="s">
        <v>10</v>
      </c>
      <c r="E307" s="2" t="s">
        <v>361</v>
      </c>
      <c r="F307" s="3">
        <v>0</v>
      </c>
      <c r="G307" s="3">
        <v>0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4540</v>
      </c>
      <c r="O307" s="3">
        <v>0</v>
      </c>
      <c r="P307" s="3">
        <v>0</v>
      </c>
      <c r="Q307" s="3">
        <v>0</v>
      </c>
      <c r="R307" s="3">
        <v>0</v>
      </c>
      <c r="S307" s="3">
        <v>0</v>
      </c>
      <c r="T307" s="3">
        <v>0</v>
      </c>
      <c r="U307" s="3">
        <v>0</v>
      </c>
      <c r="V307" s="3">
        <v>0</v>
      </c>
      <c r="W307" s="3">
        <v>4540</v>
      </c>
      <c r="X307" s="35">
        <f t="shared" si="48"/>
        <v>0</v>
      </c>
      <c r="Y307" s="35">
        <f t="shared" si="49"/>
        <v>0</v>
      </c>
      <c r="Z307" s="35">
        <f t="shared" si="50"/>
        <v>0</v>
      </c>
      <c r="AA307" s="35">
        <f t="shared" si="51"/>
        <v>0</v>
      </c>
      <c r="AB307" s="35">
        <f t="shared" si="52"/>
        <v>0</v>
      </c>
      <c r="AC307" s="35">
        <f t="shared" si="53"/>
        <v>0</v>
      </c>
      <c r="AD307" s="35">
        <f t="shared" si="54"/>
        <v>0</v>
      </c>
      <c r="AE307" s="35">
        <f t="shared" si="55"/>
        <v>0</v>
      </c>
      <c r="AF307" s="35">
        <f t="shared" si="56"/>
        <v>0</v>
      </c>
      <c r="AG307" s="35">
        <f t="shared" si="57"/>
        <v>0</v>
      </c>
      <c r="AH307" s="35">
        <f t="shared" si="58"/>
        <v>0</v>
      </c>
      <c r="AI307" s="35"/>
      <c r="AJ307" s="81">
        <f t="shared" si="59"/>
        <v>0</v>
      </c>
      <c r="AK307" s="88"/>
    </row>
    <row r="308" spans="1:37" s="36" customFormat="1" ht="13.5" customHeight="1" x14ac:dyDescent="0.2">
      <c r="A308" s="27"/>
      <c r="B308" s="1">
        <v>294</v>
      </c>
      <c r="C308" s="34"/>
      <c r="D308" s="1" t="s">
        <v>10</v>
      </c>
      <c r="E308" s="2" t="s">
        <v>362</v>
      </c>
      <c r="F308" s="3">
        <v>0</v>
      </c>
      <c r="G308" s="3">
        <v>0</v>
      </c>
      <c r="H308" s="3">
        <v>0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128.82</v>
      </c>
      <c r="O308" s="3">
        <v>0</v>
      </c>
      <c r="P308" s="3">
        <v>0</v>
      </c>
      <c r="Q308" s="3">
        <v>0</v>
      </c>
      <c r="R308" s="3">
        <v>0</v>
      </c>
      <c r="S308" s="3">
        <v>0</v>
      </c>
      <c r="T308" s="3">
        <v>0</v>
      </c>
      <c r="U308" s="3">
        <v>0</v>
      </c>
      <c r="V308" s="3">
        <v>0</v>
      </c>
      <c r="W308" s="3">
        <v>128.82</v>
      </c>
      <c r="X308" s="35">
        <f t="shared" si="48"/>
        <v>0</v>
      </c>
      <c r="Y308" s="35">
        <f t="shared" si="49"/>
        <v>0</v>
      </c>
      <c r="Z308" s="35">
        <f t="shared" si="50"/>
        <v>0</v>
      </c>
      <c r="AA308" s="35">
        <f t="shared" si="51"/>
        <v>0</v>
      </c>
      <c r="AB308" s="35">
        <f t="shared" si="52"/>
        <v>0</v>
      </c>
      <c r="AC308" s="35">
        <f t="shared" si="53"/>
        <v>0</v>
      </c>
      <c r="AD308" s="35">
        <f t="shared" si="54"/>
        <v>0</v>
      </c>
      <c r="AE308" s="35">
        <f t="shared" si="55"/>
        <v>0</v>
      </c>
      <c r="AF308" s="35">
        <f t="shared" si="56"/>
        <v>0</v>
      </c>
      <c r="AG308" s="35">
        <f t="shared" si="57"/>
        <v>0</v>
      </c>
      <c r="AH308" s="35">
        <f t="shared" si="58"/>
        <v>0</v>
      </c>
      <c r="AI308" s="35"/>
      <c r="AJ308" s="81">
        <f t="shared" si="59"/>
        <v>0</v>
      </c>
      <c r="AK308" s="88"/>
    </row>
    <row r="309" spans="1:37" s="36" customFormat="1" ht="13.5" customHeight="1" x14ac:dyDescent="0.2">
      <c r="A309" s="27"/>
      <c r="B309" s="1">
        <v>295</v>
      </c>
      <c r="C309" s="34"/>
      <c r="D309" s="1" t="s">
        <v>10</v>
      </c>
      <c r="E309" s="2" t="s">
        <v>363</v>
      </c>
      <c r="F309" s="3">
        <v>0</v>
      </c>
      <c r="G309" s="3">
        <v>0</v>
      </c>
      <c r="H309" s="3">
        <v>0</v>
      </c>
      <c r="I309" s="3">
        <v>0</v>
      </c>
      <c r="J309" s="3">
        <v>0</v>
      </c>
      <c r="K309" s="3">
        <v>0</v>
      </c>
      <c r="L309" s="3">
        <v>0</v>
      </c>
      <c r="M309" s="3">
        <v>0</v>
      </c>
      <c r="N309" s="3">
        <v>99760</v>
      </c>
      <c r="O309" s="3">
        <v>0</v>
      </c>
      <c r="P309" s="3">
        <v>0</v>
      </c>
      <c r="Q309" s="3">
        <v>0</v>
      </c>
      <c r="R309" s="3">
        <v>0</v>
      </c>
      <c r="S309" s="3">
        <v>0</v>
      </c>
      <c r="T309" s="3">
        <v>0</v>
      </c>
      <c r="U309" s="3">
        <v>0</v>
      </c>
      <c r="V309" s="3">
        <v>0</v>
      </c>
      <c r="W309" s="3">
        <v>99760</v>
      </c>
      <c r="X309" s="35">
        <f t="shared" si="48"/>
        <v>0</v>
      </c>
      <c r="Y309" s="35">
        <f t="shared" si="49"/>
        <v>0</v>
      </c>
      <c r="Z309" s="35">
        <f t="shared" si="50"/>
        <v>0</v>
      </c>
      <c r="AA309" s="35">
        <f t="shared" si="51"/>
        <v>0</v>
      </c>
      <c r="AB309" s="35">
        <f t="shared" si="52"/>
        <v>0</v>
      </c>
      <c r="AC309" s="35">
        <f t="shared" si="53"/>
        <v>0</v>
      </c>
      <c r="AD309" s="35">
        <f t="shared" si="54"/>
        <v>0</v>
      </c>
      <c r="AE309" s="35">
        <f t="shared" si="55"/>
        <v>0</v>
      </c>
      <c r="AF309" s="35">
        <f t="shared" si="56"/>
        <v>0</v>
      </c>
      <c r="AG309" s="35">
        <f t="shared" si="57"/>
        <v>0</v>
      </c>
      <c r="AH309" s="35">
        <f t="shared" si="58"/>
        <v>0</v>
      </c>
      <c r="AI309" s="35"/>
      <c r="AJ309" s="81">
        <f t="shared" si="59"/>
        <v>0</v>
      </c>
      <c r="AK309" s="88"/>
    </row>
    <row r="310" spans="1:37" s="36" customFormat="1" ht="13.5" customHeight="1" x14ac:dyDescent="0.2">
      <c r="A310" s="27"/>
      <c r="B310" s="1">
        <v>296</v>
      </c>
      <c r="C310" s="34"/>
      <c r="D310" s="1" t="s">
        <v>10</v>
      </c>
      <c r="E310" s="2" t="s">
        <v>364</v>
      </c>
      <c r="F310" s="3">
        <v>0</v>
      </c>
      <c r="G310" s="3">
        <v>0</v>
      </c>
      <c r="H310" s="3">
        <v>0</v>
      </c>
      <c r="I310" s="3">
        <v>0</v>
      </c>
      <c r="J310" s="3">
        <v>0</v>
      </c>
      <c r="K310" s="3">
        <v>0</v>
      </c>
      <c r="L310" s="3">
        <v>0</v>
      </c>
      <c r="M310" s="3">
        <v>0</v>
      </c>
      <c r="N310" s="3">
        <v>1447.34</v>
      </c>
      <c r="O310" s="3">
        <v>0</v>
      </c>
      <c r="P310" s="3">
        <v>0</v>
      </c>
      <c r="Q310" s="3">
        <v>0</v>
      </c>
      <c r="R310" s="3">
        <v>0</v>
      </c>
      <c r="S310" s="3">
        <v>0</v>
      </c>
      <c r="T310" s="3">
        <v>0</v>
      </c>
      <c r="U310" s="3">
        <v>0</v>
      </c>
      <c r="V310" s="3">
        <v>0</v>
      </c>
      <c r="W310" s="3">
        <v>1447.34</v>
      </c>
      <c r="X310" s="35">
        <f t="shared" si="48"/>
        <v>0</v>
      </c>
      <c r="Y310" s="35">
        <f t="shared" si="49"/>
        <v>0</v>
      </c>
      <c r="Z310" s="35">
        <f t="shared" si="50"/>
        <v>0</v>
      </c>
      <c r="AA310" s="35">
        <f t="shared" si="51"/>
        <v>0</v>
      </c>
      <c r="AB310" s="35">
        <f t="shared" si="52"/>
        <v>0</v>
      </c>
      <c r="AC310" s="35">
        <f t="shared" si="53"/>
        <v>0</v>
      </c>
      <c r="AD310" s="35">
        <f t="shared" si="54"/>
        <v>0</v>
      </c>
      <c r="AE310" s="35">
        <f t="shared" si="55"/>
        <v>0</v>
      </c>
      <c r="AF310" s="35">
        <f t="shared" si="56"/>
        <v>0</v>
      </c>
      <c r="AG310" s="35">
        <f t="shared" si="57"/>
        <v>0</v>
      </c>
      <c r="AH310" s="35">
        <f t="shared" si="58"/>
        <v>0</v>
      </c>
      <c r="AI310" s="35"/>
      <c r="AJ310" s="81">
        <f t="shared" si="59"/>
        <v>0</v>
      </c>
      <c r="AK310" s="88"/>
    </row>
    <row r="311" spans="1:37" s="36" customFormat="1" ht="13.5" customHeight="1" x14ac:dyDescent="0.2">
      <c r="A311" s="27"/>
      <c r="B311" s="1">
        <v>297</v>
      </c>
      <c r="C311" s="34"/>
      <c r="D311" s="1" t="s">
        <v>10</v>
      </c>
      <c r="E311" s="2" t="s">
        <v>365</v>
      </c>
      <c r="F311" s="3">
        <v>0</v>
      </c>
      <c r="G311" s="3">
        <v>0</v>
      </c>
      <c r="H311" s="3">
        <v>0</v>
      </c>
      <c r="I311" s="3">
        <v>0</v>
      </c>
      <c r="J311" s="3">
        <v>0</v>
      </c>
      <c r="K311" s="3">
        <v>0</v>
      </c>
      <c r="L311" s="3">
        <v>0</v>
      </c>
      <c r="M311" s="3">
        <v>0</v>
      </c>
      <c r="N311" s="3">
        <v>45278.36</v>
      </c>
      <c r="O311" s="3">
        <v>0</v>
      </c>
      <c r="P311" s="3">
        <v>0</v>
      </c>
      <c r="Q311" s="3">
        <v>0</v>
      </c>
      <c r="R311" s="3">
        <v>0</v>
      </c>
      <c r="S311" s="3">
        <v>0</v>
      </c>
      <c r="T311" s="3">
        <v>0</v>
      </c>
      <c r="U311" s="3">
        <v>0</v>
      </c>
      <c r="V311" s="3">
        <v>0</v>
      </c>
      <c r="W311" s="3">
        <v>45278.36</v>
      </c>
      <c r="X311" s="35">
        <f t="shared" si="48"/>
        <v>0</v>
      </c>
      <c r="Y311" s="35">
        <f t="shared" si="49"/>
        <v>0</v>
      </c>
      <c r="Z311" s="35">
        <f t="shared" si="50"/>
        <v>0</v>
      </c>
      <c r="AA311" s="35">
        <f t="shared" si="51"/>
        <v>0</v>
      </c>
      <c r="AB311" s="35">
        <f t="shared" si="52"/>
        <v>0</v>
      </c>
      <c r="AC311" s="35">
        <f t="shared" si="53"/>
        <v>0</v>
      </c>
      <c r="AD311" s="35">
        <f t="shared" si="54"/>
        <v>0</v>
      </c>
      <c r="AE311" s="35">
        <f t="shared" si="55"/>
        <v>0</v>
      </c>
      <c r="AF311" s="35">
        <f t="shared" si="56"/>
        <v>0</v>
      </c>
      <c r="AG311" s="35">
        <f t="shared" si="57"/>
        <v>0</v>
      </c>
      <c r="AH311" s="35">
        <f t="shared" si="58"/>
        <v>0</v>
      </c>
      <c r="AI311" s="35"/>
      <c r="AJ311" s="81">
        <f t="shared" si="59"/>
        <v>0</v>
      </c>
      <c r="AK311" s="88"/>
    </row>
    <row r="312" spans="1:37" s="36" customFormat="1" ht="13.5" customHeight="1" x14ac:dyDescent="0.2">
      <c r="A312" s="27"/>
      <c r="B312" s="1">
        <v>298</v>
      </c>
      <c r="C312" s="34"/>
      <c r="D312" s="1" t="s">
        <v>10</v>
      </c>
      <c r="E312" s="2" t="s">
        <v>366</v>
      </c>
      <c r="F312" s="3">
        <v>0</v>
      </c>
      <c r="G312" s="3">
        <v>0</v>
      </c>
      <c r="H312" s="3">
        <v>0</v>
      </c>
      <c r="I312" s="3">
        <v>0</v>
      </c>
      <c r="J312" s="3">
        <v>0</v>
      </c>
      <c r="K312" s="3">
        <v>0</v>
      </c>
      <c r="L312" s="3">
        <v>0</v>
      </c>
      <c r="M312" s="3">
        <v>0</v>
      </c>
      <c r="N312" s="3">
        <v>10718.4</v>
      </c>
      <c r="O312" s="3">
        <v>0</v>
      </c>
      <c r="P312" s="3">
        <v>0</v>
      </c>
      <c r="Q312" s="3">
        <v>0</v>
      </c>
      <c r="R312" s="3">
        <v>0</v>
      </c>
      <c r="S312" s="3">
        <v>0</v>
      </c>
      <c r="T312" s="3">
        <v>0</v>
      </c>
      <c r="U312" s="3">
        <v>0</v>
      </c>
      <c r="V312" s="3">
        <v>0</v>
      </c>
      <c r="W312" s="3">
        <v>10718.4</v>
      </c>
      <c r="X312" s="35">
        <f t="shared" si="48"/>
        <v>0</v>
      </c>
      <c r="Y312" s="35">
        <f t="shared" si="49"/>
        <v>0</v>
      </c>
      <c r="Z312" s="35">
        <f t="shared" si="50"/>
        <v>0</v>
      </c>
      <c r="AA312" s="35">
        <f t="shared" si="51"/>
        <v>0</v>
      </c>
      <c r="AB312" s="35">
        <f t="shared" si="52"/>
        <v>0</v>
      </c>
      <c r="AC312" s="35">
        <f t="shared" si="53"/>
        <v>0</v>
      </c>
      <c r="AD312" s="35">
        <f t="shared" si="54"/>
        <v>0</v>
      </c>
      <c r="AE312" s="35">
        <f t="shared" si="55"/>
        <v>0</v>
      </c>
      <c r="AF312" s="35">
        <f t="shared" si="56"/>
        <v>0</v>
      </c>
      <c r="AG312" s="35">
        <f t="shared" si="57"/>
        <v>0</v>
      </c>
      <c r="AH312" s="35">
        <f t="shared" si="58"/>
        <v>0</v>
      </c>
      <c r="AI312" s="35"/>
      <c r="AJ312" s="81">
        <f t="shared" si="59"/>
        <v>0</v>
      </c>
      <c r="AK312" s="88"/>
    </row>
    <row r="313" spans="1:37" s="36" customFormat="1" ht="13.5" customHeight="1" x14ac:dyDescent="0.2">
      <c r="A313" s="27"/>
      <c r="B313" s="1">
        <v>299</v>
      </c>
      <c r="C313" s="34"/>
      <c r="D313" s="1" t="s">
        <v>10</v>
      </c>
      <c r="E313" s="2" t="s">
        <v>367</v>
      </c>
      <c r="F313" s="3">
        <v>0</v>
      </c>
      <c r="G313" s="3">
        <v>0</v>
      </c>
      <c r="H313" s="3">
        <v>0</v>
      </c>
      <c r="I313" s="3">
        <v>0</v>
      </c>
      <c r="J313" s="3">
        <v>0</v>
      </c>
      <c r="K313" s="3">
        <v>0</v>
      </c>
      <c r="L313" s="3">
        <v>0</v>
      </c>
      <c r="M313" s="3">
        <v>0</v>
      </c>
      <c r="N313" s="3">
        <v>500</v>
      </c>
      <c r="O313" s="3">
        <v>0</v>
      </c>
      <c r="P313" s="3">
        <v>0</v>
      </c>
      <c r="Q313" s="3">
        <v>0</v>
      </c>
      <c r="R313" s="3">
        <v>0</v>
      </c>
      <c r="S313" s="3">
        <v>0</v>
      </c>
      <c r="T313" s="3">
        <v>0</v>
      </c>
      <c r="U313" s="3">
        <v>0</v>
      </c>
      <c r="V313" s="3">
        <v>0</v>
      </c>
      <c r="W313" s="3">
        <v>500</v>
      </c>
      <c r="X313" s="35">
        <f t="shared" si="48"/>
        <v>0</v>
      </c>
      <c r="Y313" s="35">
        <f t="shared" si="49"/>
        <v>0</v>
      </c>
      <c r="Z313" s="35">
        <f t="shared" si="50"/>
        <v>0</v>
      </c>
      <c r="AA313" s="35">
        <f t="shared" si="51"/>
        <v>0</v>
      </c>
      <c r="AB313" s="35">
        <f t="shared" si="52"/>
        <v>0</v>
      </c>
      <c r="AC313" s="35">
        <f t="shared" si="53"/>
        <v>0</v>
      </c>
      <c r="AD313" s="35">
        <f t="shared" si="54"/>
        <v>0</v>
      </c>
      <c r="AE313" s="35">
        <f t="shared" si="55"/>
        <v>0</v>
      </c>
      <c r="AF313" s="35">
        <f t="shared" si="56"/>
        <v>0</v>
      </c>
      <c r="AG313" s="35">
        <f t="shared" si="57"/>
        <v>0</v>
      </c>
      <c r="AH313" s="35">
        <f t="shared" si="58"/>
        <v>0</v>
      </c>
      <c r="AI313" s="35"/>
      <c r="AJ313" s="81">
        <f t="shared" si="59"/>
        <v>0</v>
      </c>
      <c r="AK313" s="88"/>
    </row>
    <row r="314" spans="1:37" s="36" customFormat="1" ht="13.5" customHeight="1" x14ac:dyDescent="0.2">
      <c r="A314" s="27"/>
      <c r="B314" s="1">
        <v>300</v>
      </c>
      <c r="C314" s="34"/>
      <c r="D314" s="1" t="s">
        <v>10</v>
      </c>
      <c r="E314" s="2" t="s">
        <v>368</v>
      </c>
      <c r="F314" s="3">
        <v>0</v>
      </c>
      <c r="G314" s="3">
        <v>0</v>
      </c>
      <c r="H314" s="3">
        <v>0</v>
      </c>
      <c r="I314" s="3">
        <v>0</v>
      </c>
      <c r="J314" s="3">
        <v>0</v>
      </c>
      <c r="K314" s="3">
        <v>0</v>
      </c>
      <c r="L314" s="3">
        <v>0</v>
      </c>
      <c r="M314" s="3">
        <v>0</v>
      </c>
      <c r="N314" s="3">
        <v>174</v>
      </c>
      <c r="O314" s="3">
        <v>0</v>
      </c>
      <c r="P314" s="3">
        <v>0</v>
      </c>
      <c r="Q314" s="3">
        <v>0</v>
      </c>
      <c r="R314" s="3">
        <v>0</v>
      </c>
      <c r="S314" s="3">
        <v>0</v>
      </c>
      <c r="T314" s="3">
        <v>0</v>
      </c>
      <c r="U314" s="3">
        <v>0</v>
      </c>
      <c r="V314" s="3">
        <v>0</v>
      </c>
      <c r="W314" s="3">
        <v>174</v>
      </c>
      <c r="X314" s="35">
        <f t="shared" si="48"/>
        <v>0</v>
      </c>
      <c r="Y314" s="35">
        <f t="shared" si="49"/>
        <v>0</v>
      </c>
      <c r="Z314" s="35">
        <f t="shared" si="50"/>
        <v>0</v>
      </c>
      <c r="AA314" s="35">
        <f t="shared" si="51"/>
        <v>0</v>
      </c>
      <c r="AB314" s="35">
        <f t="shared" si="52"/>
        <v>0</v>
      </c>
      <c r="AC314" s="35">
        <f t="shared" si="53"/>
        <v>0</v>
      </c>
      <c r="AD314" s="35">
        <f t="shared" si="54"/>
        <v>0</v>
      </c>
      <c r="AE314" s="35">
        <f t="shared" si="55"/>
        <v>0</v>
      </c>
      <c r="AF314" s="35">
        <f t="shared" si="56"/>
        <v>0</v>
      </c>
      <c r="AG314" s="35">
        <f t="shared" si="57"/>
        <v>0</v>
      </c>
      <c r="AH314" s="35">
        <f t="shared" si="58"/>
        <v>0</v>
      </c>
      <c r="AI314" s="35"/>
      <c r="AJ314" s="81">
        <f t="shared" si="59"/>
        <v>0</v>
      </c>
      <c r="AK314" s="88"/>
    </row>
    <row r="315" spans="1:37" s="36" customFormat="1" ht="13.5" customHeight="1" x14ac:dyDescent="0.2">
      <c r="A315" s="27"/>
      <c r="B315" s="1">
        <v>301</v>
      </c>
      <c r="C315" s="34"/>
      <c r="D315" s="1" t="s">
        <v>10</v>
      </c>
      <c r="E315" s="2" t="s">
        <v>369</v>
      </c>
      <c r="F315" s="3">
        <v>0</v>
      </c>
      <c r="G315" s="3">
        <v>0</v>
      </c>
      <c r="H315" s="3">
        <v>0</v>
      </c>
      <c r="I315" s="3">
        <v>0</v>
      </c>
      <c r="J315" s="3">
        <v>0</v>
      </c>
      <c r="K315" s="3">
        <v>0</v>
      </c>
      <c r="L315" s="3">
        <v>0</v>
      </c>
      <c r="M315" s="3">
        <v>0</v>
      </c>
      <c r="N315" s="3">
        <v>382.8</v>
      </c>
      <c r="O315" s="3">
        <v>0</v>
      </c>
      <c r="P315" s="3">
        <v>0</v>
      </c>
      <c r="Q315" s="3">
        <v>0</v>
      </c>
      <c r="R315" s="3">
        <v>0</v>
      </c>
      <c r="S315" s="3">
        <v>0</v>
      </c>
      <c r="T315" s="3">
        <v>0</v>
      </c>
      <c r="U315" s="3">
        <v>0</v>
      </c>
      <c r="V315" s="3">
        <v>0</v>
      </c>
      <c r="W315" s="3">
        <v>382.8</v>
      </c>
      <c r="X315" s="35">
        <f t="shared" si="48"/>
        <v>0</v>
      </c>
      <c r="Y315" s="35">
        <f t="shared" si="49"/>
        <v>0</v>
      </c>
      <c r="Z315" s="35">
        <f t="shared" si="50"/>
        <v>0</v>
      </c>
      <c r="AA315" s="35">
        <f t="shared" si="51"/>
        <v>0</v>
      </c>
      <c r="AB315" s="35">
        <f t="shared" si="52"/>
        <v>0</v>
      </c>
      <c r="AC315" s="35">
        <f t="shared" si="53"/>
        <v>0</v>
      </c>
      <c r="AD315" s="35">
        <f t="shared" si="54"/>
        <v>0</v>
      </c>
      <c r="AE315" s="35">
        <f t="shared" si="55"/>
        <v>0</v>
      </c>
      <c r="AF315" s="35">
        <f t="shared" si="56"/>
        <v>0</v>
      </c>
      <c r="AG315" s="35">
        <f t="shared" si="57"/>
        <v>0</v>
      </c>
      <c r="AH315" s="35">
        <f t="shared" si="58"/>
        <v>0</v>
      </c>
      <c r="AI315" s="35"/>
      <c r="AJ315" s="81">
        <f t="shared" si="59"/>
        <v>0</v>
      </c>
      <c r="AK315" s="88"/>
    </row>
    <row r="316" spans="1:37" s="36" customFormat="1" ht="13.5" customHeight="1" x14ac:dyDescent="0.2">
      <c r="A316" s="27"/>
      <c r="B316" s="1">
        <v>302</v>
      </c>
      <c r="C316" s="34"/>
      <c r="D316" s="1" t="s">
        <v>10</v>
      </c>
      <c r="E316" s="2" t="s">
        <v>370</v>
      </c>
      <c r="F316" s="3">
        <v>0</v>
      </c>
      <c r="G316" s="3">
        <v>0</v>
      </c>
      <c r="H316" s="3">
        <v>0</v>
      </c>
      <c r="I316" s="3">
        <v>0</v>
      </c>
      <c r="J316" s="3">
        <v>0</v>
      </c>
      <c r="K316" s="3">
        <v>0</v>
      </c>
      <c r="L316" s="3">
        <v>0</v>
      </c>
      <c r="M316" s="3">
        <v>0</v>
      </c>
      <c r="N316" s="3">
        <v>96.42</v>
      </c>
      <c r="O316" s="3">
        <v>0</v>
      </c>
      <c r="P316" s="3">
        <v>0</v>
      </c>
      <c r="Q316" s="3">
        <v>0</v>
      </c>
      <c r="R316" s="3">
        <v>0</v>
      </c>
      <c r="S316" s="3">
        <v>0</v>
      </c>
      <c r="T316" s="3">
        <v>0</v>
      </c>
      <c r="U316" s="3">
        <v>0</v>
      </c>
      <c r="V316" s="3">
        <v>0</v>
      </c>
      <c r="W316" s="3">
        <v>96.42</v>
      </c>
      <c r="X316" s="35">
        <f t="shared" si="48"/>
        <v>0</v>
      </c>
      <c r="Y316" s="35">
        <f t="shared" si="49"/>
        <v>0</v>
      </c>
      <c r="Z316" s="35">
        <f t="shared" si="50"/>
        <v>0</v>
      </c>
      <c r="AA316" s="35">
        <f t="shared" si="51"/>
        <v>0</v>
      </c>
      <c r="AB316" s="35">
        <f t="shared" si="52"/>
        <v>0</v>
      </c>
      <c r="AC316" s="35">
        <f t="shared" si="53"/>
        <v>0</v>
      </c>
      <c r="AD316" s="35">
        <f t="shared" si="54"/>
        <v>0</v>
      </c>
      <c r="AE316" s="35">
        <f t="shared" si="55"/>
        <v>0</v>
      </c>
      <c r="AF316" s="35">
        <f t="shared" si="56"/>
        <v>0</v>
      </c>
      <c r="AG316" s="35">
        <f t="shared" si="57"/>
        <v>0</v>
      </c>
      <c r="AH316" s="35">
        <f t="shared" si="58"/>
        <v>0</v>
      </c>
      <c r="AI316" s="35"/>
      <c r="AJ316" s="81">
        <f t="shared" si="59"/>
        <v>0</v>
      </c>
      <c r="AK316" s="88"/>
    </row>
    <row r="317" spans="1:37" s="36" customFormat="1" ht="13.5" customHeight="1" x14ac:dyDescent="0.2">
      <c r="A317" s="27"/>
      <c r="B317" s="1">
        <v>303</v>
      </c>
      <c r="C317" s="34"/>
      <c r="D317" s="1" t="s">
        <v>10</v>
      </c>
      <c r="E317" s="2" t="s">
        <v>371</v>
      </c>
      <c r="F317" s="3">
        <v>0</v>
      </c>
      <c r="G317" s="3">
        <v>0</v>
      </c>
      <c r="H317" s="3">
        <v>0</v>
      </c>
      <c r="I317" s="3">
        <v>0</v>
      </c>
      <c r="J317" s="3">
        <v>0</v>
      </c>
      <c r="K317" s="3">
        <v>0</v>
      </c>
      <c r="L317" s="3">
        <v>0</v>
      </c>
      <c r="M317" s="3">
        <v>0</v>
      </c>
      <c r="N317" s="3">
        <v>2258.84</v>
      </c>
      <c r="O317" s="3">
        <v>0</v>
      </c>
      <c r="P317" s="3">
        <v>0</v>
      </c>
      <c r="Q317" s="3">
        <v>0</v>
      </c>
      <c r="R317" s="3">
        <v>0</v>
      </c>
      <c r="S317" s="3">
        <v>0</v>
      </c>
      <c r="T317" s="3">
        <v>0</v>
      </c>
      <c r="U317" s="3">
        <v>0</v>
      </c>
      <c r="V317" s="3">
        <v>0</v>
      </c>
      <c r="W317" s="3">
        <v>2258.84</v>
      </c>
      <c r="X317" s="35">
        <f t="shared" si="48"/>
        <v>0</v>
      </c>
      <c r="Y317" s="35">
        <f t="shared" si="49"/>
        <v>0</v>
      </c>
      <c r="Z317" s="35">
        <f t="shared" si="50"/>
        <v>0</v>
      </c>
      <c r="AA317" s="35">
        <f t="shared" si="51"/>
        <v>0</v>
      </c>
      <c r="AB317" s="35">
        <f t="shared" si="52"/>
        <v>0</v>
      </c>
      <c r="AC317" s="35">
        <f t="shared" si="53"/>
        <v>0</v>
      </c>
      <c r="AD317" s="35">
        <f t="shared" si="54"/>
        <v>0</v>
      </c>
      <c r="AE317" s="35">
        <f t="shared" si="55"/>
        <v>0</v>
      </c>
      <c r="AF317" s="35">
        <f t="shared" si="56"/>
        <v>0</v>
      </c>
      <c r="AG317" s="35">
        <f t="shared" si="57"/>
        <v>0</v>
      </c>
      <c r="AH317" s="35">
        <f t="shared" si="58"/>
        <v>0</v>
      </c>
      <c r="AI317" s="35"/>
      <c r="AJ317" s="81">
        <f t="shared" si="59"/>
        <v>0</v>
      </c>
      <c r="AK317" s="88"/>
    </row>
    <row r="318" spans="1:37" s="36" customFormat="1" ht="13.5" customHeight="1" x14ac:dyDescent="0.2">
      <c r="A318" s="27"/>
      <c r="B318" s="1">
        <v>304</v>
      </c>
      <c r="C318" s="34"/>
      <c r="D318" s="1" t="s">
        <v>10</v>
      </c>
      <c r="E318" s="2" t="s">
        <v>372</v>
      </c>
      <c r="F318" s="3">
        <v>0</v>
      </c>
      <c r="G318" s="3">
        <v>0</v>
      </c>
      <c r="H318" s="3">
        <v>0</v>
      </c>
      <c r="I318" s="3">
        <v>0</v>
      </c>
      <c r="J318" s="3">
        <v>0</v>
      </c>
      <c r="K318" s="3">
        <v>0</v>
      </c>
      <c r="L318" s="3">
        <v>0</v>
      </c>
      <c r="M318" s="3">
        <v>0</v>
      </c>
      <c r="N318" s="3">
        <v>2122800</v>
      </c>
      <c r="O318" s="3">
        <v>0</v>
      </c>
      <c r="P318" s="3">
        <v>0</v>
      </c>
      <c r="Q318" s="3">
        <v>0</v>
      </c>
      <c r="R318" s="3">
        <v>0</v>
      </c>
      <c r="S318" s="3">
        <v>0</v>
      </c>
      <c r="T318" s="3">
        <v>0</v>
      </c>
      <c r="U318" s="3">
        <v>0</v>
      </c>
      <c r="V318" s="3">
        <v>0</v>
      </c>
      <c r="W318" s="3">
        <v>2122800</v>
      </c>
      <c r="X318" s="35">
        <f t="shared" si="48"/>
        <v>0</v>
      </c>
      <c r="Y318" s="35">
        <f t="shared" si="49"/>
        <v>0</v>
      </c>
      <c r="Z318" s="35">
        <f t="shared" si="50"/>
        <v>0</v>
      </c>
      <c r="AA318" s="35">
        <f t="shared" si="51"/>
        <v>0</v>
      </c>
      <c r="AB318" s="35">
        <f t="shared" si="52"/>
        <v>0</v>
      </c>
      <c r="AC318" s="35">
        <f t="shared" si="53"/>
        <v>0</v>
      </c>
      <c r="AD318" s="35">
        <f t="shared" si="54"/>
        <v>0</v>
      </c>
      <c r="AE318" s="35">
        <f t="shared" si="55"/>
        <v>0</v>
      </c>
      <c r="AF318" s="35">
        <f t="shared" si="56"/>
        <v>0</v>
      </c>
      <c r="AG318" s="35">
        <f t="shared" si="57"/>
        <v>0</v>
      </c>
      <c r="AH318" s="35">
        <f t="shared" si="58"/>
        <v>0</v>
      </c>
      <c r="AI318" s="35"/>
      <c r="AJ318" s="81">
        <f t="shared" si="59"/>
        <v>0</v>
      </c>
      <c r="AK318" s="88"/>
    </row>
    <row r="319" spans="1:37" s="36" customFormat="1" ht="13.5" customHeight="1" x14ac:dyDescent="0.2">
      <c r="A319" s="27"/>
      <c r="B319" s="1">
        <v>305</v>
      </c>
      <c r="C319" s="34"/>
      <c r="D319" s="1" t="s">
        <v>10</v>
      </c>
      <c r="E319" s="2" t="s">
        <v>373</v>
      </c>
      <c r="F319" s="3">
        <v>0</v>
      </c>
      <c r="G319" s="3">
        <v>0</v>
      </c>
      <c r="H319" s="3">
        <v>0</v>
      </c>
      <c r="I319" s="3">
        <v>0</v>
      </c>
      <c r="J319" s="3">
        <v>0</v>
      </c>
      <c r="K319" s="3">
        <v>0</v>
      </c>
      <c r="L319" s="3">
        <v>0</v>
      </c>
      <c r="M319" s="3">
        <v>0</v>
      </c>
      <c r="N319" s="3">
        <v>114399.96</v>
      </c>
      <c r="O319" s="3">
        <v>0</v>
      </c>
      <c r="P319" s="3">
        <v>0</v>
      </c>
      <c r="Q319" s="3">
        <v>0</v>
      </c>
      <c r="R319" s="3">
        <v>0</v>
      </c>
      <c r="S319" s="3">
        <v>0</v>
      </c>
      <c r="T319" s="3">
        <v>0</v>
      </c>
      <c r="U319" s="3">
        <v>0</v>
      </c>
      <c r="V319" s="3">
        <v>0</v>
      </c>
      <c r="W319" s="3">
        <v>114399.96</v>
      </c>
      <c r="X319" s="35">
        <f t="shared" si="48"/>
        <v>0</v>
      </c>
      <c r="Y319" s="35">
        <f t="shared" si="49"/>
        <v>0</v>
      </c>
      <c r="Z319" s="35">
        <f t="shared" si="50"/>
        <v>0</v>
      </c>
      <c r="AA319" s="35">
        <f t="shared" si="51"/>
        <v>0</v>
      </c>
      <c r="AB319" s="35">
        <f t="shared" si="52"/>
        <v>0</v>
      </c>
      <c r="AC319" s="35">
        <f t="shared" si="53"/>
        <v>0</v>
      </c>
      <c r="AD319" s="35">
        <f t="shared" si="54"/>
        <v>0</v>
      </c>
      <c r="AE319" s="35">
        <f t="shared" si="55"/>
        <v>0</v>
      </c>
      <c r="AF319" s="35">
        <f t="shared" si="56"/>
        <v>0</v>
      </c>
      <c r="AG319" s="35">
        <f t="shared" si="57"/>
        <v>0</v>
      </c>
      <c r="AH319" s="35">
        <f t="shared" si="58"/>
        <v>0</v>
      </c>
      <c r="AI319" s="35"/>
      <c r="AJ319" s="81">
        <f t="shared" si="59"/>
        <v>0</v>
      </c>
      <c r="AK319" s="88"/>
    </row>
    <row r="320" spans="1:37" s="36" customFormat="1" ht="13.5" customHeight="1" x14ac:dyDescent="0.2">
      <c r="A320" s="27"/>
      <c r="B320" s="1">
        <v>306</v>
      </c>
      <c r="C320" s="34"/>
      <c r="D320" s="1" t="s">
        <v>10</v>
      </c>
      <c r="E320" s="2" t="s">
        <v>374</v>
      </c>
      <c r="F320" s="3">
        <v>0</v>
      </c>
      <c r="G320" s="3">
        <v>0</v>
      </c>
      <c r="H320" s="3">
        <v>0</v>
      </c>
      <c r="I320" s="3">
        <v>0</v>
      </c>
      <c r="J320" s="3">
        <v>0</v>
      </c>
      <c r="K320" s="3">
        <v>0</v>
      </c>
      <c r="L320" s="3">
        <v>0</v>
      </c>
      <c r="M320" s="3">
        <v>0</v>
      </c>
      <c r="N320" s="3">
        <v>3805.91</v>
      </c>
      <c r="O320" s="3">
        <v>0</v>
      </c>
      <c r="P320" s="3">
        <v>0</v>
      </c>
      <c r="Q320" s="3">
        <v>0</v>
      </c>
      <c r="R320" s="3">
        <v>0</v>
      </c>
      <c r="S320" s="3">
        <v>0</v>
      </c>
      <c r="T320" s="3">
        <v>0</v>
      </c>
      <c r="U320" s="3">
        <v>0</v>
      </c>
      <c r="V320" s="3">
        <v>0</v>
      </c>
      <c r="W320" s="3">
        <v>3805.91</v>
      </c>
      <c r="X320" s="35">
        <f t="shared" si="48"/>
        <v>0</v>
      </c>
      <c r="Y320" s="35">
        <f t="shared" si="49"/>
        <v>0</v>
      </c>
      <c r="Z320" s="35">
        <f t="shared" si="50"/>
        <v>0</v>
      </c>
      <c r="AA320" s="35">
        <f t="shared" si="51"/>
        <v>0</v>
      </c>
      <c r="AB320" s="35">
        <f t="shared" si="52"/>
        <v>0</v>
      </c>
      <c r="AC320" s="35">
        <f t="shared" si="53"/>
        <v>0</v>
      </c>
      <c r="AD320" s="35">
        <f t="shared" si="54"/>
        <v>0</v>
      </c>
      <c r="AE320" s="35">
        <f t="shared" si="55"/>
        <v>0</v>
      </c>
      <c r="AF320" s="35">
        <f t="shared" si="56"/>
        <v>0</v>
      </c>
      <c r="AG320" s="35">
        <f t="shared" si="57"/>
        <v>0</v>
      </c>
      <c r="AH320" s="35">
        <f t="shared" si="58"/>
        <v>0</v>
      </c>
      <c r="AI320" s="35"/>
      <c r="AJ320" s="81">
        <f t="shared" si="59"/>
        <v>0</v>
      </c>
      <c r="AK320" s="88"/>
    </row>
    <row r="321" spans="1:37" s="36" customFormat="1" ht="13.5" customHeight="1" x14ac:dyDescent="0.2">
      <c r="A321" s="27"/>
      <c r="B321" s="1">
        <v>307</v>
      </c>
      <c r="C321" s="34"/>
      <c r="D321" s="1" t="s">
        <v>10</v>
      </c>
      <c r="E321" s="2" t="s">
        <v>375</v>
      </c>
      <c r="F321" s="3">
        <v>0</v>
      </c>
      <c r="G321" s="3">
        <v>0</v>
      </c>
      <c r="H321" s="3">
        <v>0</v>
      </c>
      <c r="I321" s="3">
        <v>0</v>
      </c>
      <c r="J321" s="3">
        <v>0</v>
      </c>
      <c r="K321" s="3">
        <v>0</v>
      </c>
      <c r="L321" s="3">
        <v>0</v>
      </c>
      <c r="M321" s="3">
        <v>0</v>
      </c>
      <c r="N321" s="3">
        <v>142380.07</v>
      </c>
      <c r="O321" s="3">
        <v>0</v>
      </c>
      <c r="P321" s="3">
        <v>0</v>
      </c>
      <c r="Q321" s="3">
        <v>0</v>
      </c>
      <c r="R321" s="3">
        <v>0</v>
      </c>
      <c r="S321" s="3">
        <v>0</v>
      </c>
      <c r="T321" s="3">
        <v>0</v>
      </c>
      <c r="U321" s="3">
        <v>0</v>
      </c>
      <c r="V321" s="3">
        <v>0</v>
      </c>
      <c r="W321" s="3">
        <v>142380.07</v>
      </c>
      <c r="X321" s="35">
        <f t="shared" si="48"/>
        <v>0</v>
      </c>
      <c r="Y321" s="35">
        <f t="shared" si="49"/>
        <v>0</v>
      </c>
      <c r="Z321" s="35">
        <f t="shared" si="50"/>
        <v>0</v>
      </c>
      <c r="AA321" s="35">
        <f t="shared" si="51"/>
        <v>0</v>
      </c>
      <c r="AB321" s="35">
        <f t="shared" si="52"/>
        <v>0</v>
      </c>
      <c r="AC321" s="35">
        <f t="shared" si="53"/>
        <v>0</v>
      </c>
      <c r="AD321" s="35">
        <f t="shared" si="54"/>
        <v>0</v>
      </c>
      <c r="AE321" s="35">
        <f t="shared" si="55"/>
        <v>0</v>
      </c>
      <c r="AF321" s="35">
        <f t="shared" si="56"/>
        <v>0</v>
      </c>
      <c r="AG321" s="35">
        <f t="shared" si="57"/>
        <v>0</v>
      </c>
      <c r="AH321" s="35">
        <f t="shared" si="58"/>
        <v>0</v>
      </c>
      <c r="AI321" s="35"/>
      <c r="AJ321" s="81">
        <f t="shared" si="59"/>
        <v>0</v>
      </c>
      <c r="AK321" s="88"/>
    </row>
    <row r="322" spans="1:37" s="36" customFormat="1" ht="13.5" customHeight="1" x14ac:dyDescent="0.2">
      <c r="A322" s="27"/>
      <c r="B322" s="1">
        <v>308</v>
      </c>
      <c r="C322" s="34"/>
      <c r="D322" s="1" t="s">
        <v>10</v>
      </c>
      <c r="E322" s="2" t="s">
        <v>376</v>
      </c>
      <c r="F322" s="3">
        <v>0</v>
      </c>
      <c r="G322" s="3">
        <v>0</v>
      </c>
      <c r="H322" s="3">
        <v>0</v>
      </c>
      <c r="I322" s="3">
        <v>0</v>
      </c>
      <c r="J322" s="3">
        <v>0</v>
      </c>
      <c r="K322" s="3">
        <v>0</v>
      </c>
      <c r="L322" s="3">
        <v>0</v>
      </c>
      <c r="M322" s="3">
        <v>0</v>
      </c>
      <c r="N322" s="3">
        <v>285</v>
      </c>
      <c r="O322" s="3">
        <v>0</v>
      </c>
      <c r="P322" s="3">
        <v>0</v>
      </c>
      <c r="Q322" s="3">
        <v>0</v>
      </c>
      <c r="R322" s="3">
        <v>0</v>
      </c>
      <c r="S322" s="3">
        <v>0</v>
      </c>
      <c r="T322" s="3">
        <v>0</v>
      </c>
      <c r="U322" s="3">
        <v>0</v>
      </c>
      <c r="V322" s="3">
        <v>0</v>
      </c>
      <c r="W322" s="3">
        <v>285</v>
      </c>
      <c r="X322" s="35">
        <f t="shared" si="48"/>
        <v>0</v>
      </c>
      <c r="Y322" s="35">
        <f t="shared" si="49"/>
        <v>0</v>
      </c>
      <c r="Z322" s="35">
        <f t="shared" si="50"/>
        <v>0</v>
      </c>
      <c r="AA322" s="35">
        <f t="shared" si="51"/>
        <v>0</v>
      </c>
      <c r="AB322" s="35">
        <f t="shared" si="52"/>
        <v>0</v>
      </c>
      <c r="AC322" s="35">
        <f t="shared" si="53"/>
        <v>0</v>
      </c>
      <c r="AD322" s="35">
        <f t="shared" si="54"/>
        <v>0</v>
      </c>
      <c r="AE322" s="35">
        <f t="shared" si="55"/>
        <v>0</v>
      </c>
      <c r="AF322" s="35">
        <f t="shared" si="56"/>
        <v>0</v>
      </c>
      <c r="AG322" s="35">
        <f t="shared" si="57"/>
        <v>0</v>
      </c>
      <c r="AH322" s="35">
        <f t="shared" si="58"/>
        <v>0</v>
      </c>
      <c r="AI322" s="35"/>
      <c r="AJ322" s="81">
        <f t="shared" si="59"/>
        <v>0</v>
      </c>
      <c r="AK322" s="88"/>
    </row>
    <row r="323" spans="1:37" s="36" customFormat="1" ht="13.5" customHeight="1" x14ac:dyDescent="0.2">
      <c r="A323" s="27"/>
      <c r="B323" s="1">
        <v>309</v>
      </c>
      <c r="C323" s="34"/>
      <c r="D323" s="1" t="s">
        <v>10</v>
      </c>
      <c r="E323" s="2" t="s">
        <v>377</v>
      </c>
      <c r="F323" s="3">
        <v>0</v>
      </c>
      <c r="G323" s="3">
        <v>0</v>
      </c>
      <c r="H323" s="3">
        <v>0</v>
      </c>
      <c r="I323" s="3">
        <v>0</v>
      </c>
      <c r="J323" s="3">
        <v>0</v>
      </c>
      <c r="K323" s="3">
        <v>0</v>
      </c>
      <c r="L323" s="3">
        <v>0</v>
      </c>
      <c r="M323" s="3">
        <v>0</v>
      </c>
      <c r="N323" s="3">
        <v>46203.96</v>
      </c>
      <c r="O323" s="3">
        <v>0</v>
      </c>
      <c r="P323" s="3">
        <v>0</v>
      </c>
      <c r="Q323" s="3">
        <v>0</v>
      </c>
      <c r="R323" s="3">
        <v>0</v>
      </c>
      <c r="S323" s="3">
        <v>0</v>
      </c>
      <c r="T323" s="3">
        <v>0</v>
      </c>
      <c r="U323" s="3">
        <v>0</v>
      </c>
      <c r="V323" s="3">
        <v>0</v>
      </c>
      <c r="W323" s="3">
        <v>46203.96</v>
      </c>
      <c r="X323" s="35">
        <f t="shared" si="48"/>
        <v>0</v>
      </c>
      <c r="Y323" s="35">
        <f t="shared" si="49"/>
        <v>0</v>
      </c>
      <c r="Z323" s="35">
        <f t="shared" si="50"/>
        <v>0</v>
      </c>
      <c r="AA323" s="35">
        <f t="shared" si="51"/>
        <v>0</v>
      </c>
      <c r="AB323" s="35">
        <f t="shared" si="52"/>
        <v>0</v>
      </c>
      <c r="AC323" s="35">
        <f t="shared" si="53"/>
        <v>0</v>
      </c>
      <c r="AD323" s="35">
        <f t="shared" si="54"/>
        <v>0</v>
      </c>
      <c r="AE323" s="35">
        <f t="shared" si="55"/>
        <v>0</v>
      </c>
      <c r="AF323" s="35">
        <f t="shared" si="56"/>
        <v>0</v>
      </c>
      <c r="AG323" s="35">
        <f t="shared" si="57"/>
        <v>0</v>
      </c>
      <c r="AH323" s="35">
        <f t="shared" si="58"/>
        <v>0</v>
      </c>
      <c r="AI323" s="35"/>
      <c r="AJ323" s="81">
        <f t="shared" si="59"/>
        <v>0</v>
      </c>
      <c r="AK323" s="88"/>
    </row>
    <row r="324" spans="1:37" s="36" customFormat="1" ht="13.5" customHeight="1" x14ac:dyDescent="0.2">
      <c r="A324" s="27"/>
      <c r="B324" s="1">
        <v>310</v>
      </c>
      <c r="C324" s="34"/>
      <c r="D324" s="1" t="s">
        <v>10</v>
      </c>
      <c r="E324" s="2" t="s">
        <v>378</v>
      </c>
      <c r="F324" s="3">
        <v>0</v>
      </c>
      <c r="G324" s="3">
        <v>0</v>
      </c>
      <c r="H324" s="3">
        <v>0</v>
      </c>
      <c r="I324" s="3">
        <v>0</v>
      </c>
      <c r="J324" s="3">
        <v>0</v>
      </c>
      <c r="K324" s="3">
        <v>0</v>
      </c>
      <c r="L324" s="3">
        <v>0</v>
      </c>
      <c r="M324" s="3">
        <v>0</v>
      </c>
      <c r="N324" s="3">
        <v>56003.48</v>
      </c>
      <c r="O324" s="3">
        <v>0</v>
      </c>
      <c r="P324" s="3">
        <v>0</v>
      </c>
      <c r="Q324" s="3">
        <v>0</v>
      </c>
      <c r="R324" s="3">
        <v>0</v>
      </c>
      <c r="S324" s="3">
        <v>0</v>
      </c>
      <c r="T324" s="3">
        <v>0</v>
      </c>
      <c r="U324" s="3">
        <v>0</v>
      </c>
      <c r="V324" s="3">
        <v>0</v>
      </c>
      <c r="W324" s="3">
        <v>56003.48</v>
      </c>
      <c r="X324" s="35">
        <f t="shared" si="48"/>
        <v>0</v>
      </c>
      <c r="Y324" s="35">
        <f t="shared" si="49"/>
        <v>0</v>
      </c>
      <c r="Z324" s="35">
        <f t="shared" si="50"/>
        <v>0</v>
      </c>
      <c r="AA324" s="35">
        <f t="shared" si="51"/>
        <v>0</v>
      </c>
      <c r="AB324" s="35">
        <f t="shared" si="52"/>
        <v>0</v>
      </c>
      <c r="AC324" s="35">
        <f t="shared" si="53"/>
        <v>0</v>
      </c>
      <c r="AD324" s="35">
        <f t="shared" si="54"/>
        <v>0</v>
      </c>
      <c r="AE324" s="35">
        <f t="shared" si="55"/>
        <v>0</v>
      </c>
      <c r="AF324" s="35">
        <f t="shared" si="56"/>
        <v>0</v>
      </c>
      <c r="AG324" s="35">
        <f t="shared" si="57"/>
        <v>0</v>
      </c>
      <c r="AH324" s="35">
        <f t="shared" si="58"/>
        <v>0</v>
      </c>
      <c r="AI324" s="35"/>
      <c r="AJ324" s="81">
        <f t="shared" si="59"/>
        <v>0</v>
      </c>
      <c r="AK324" s="88"/>
    </row>
    <row r="325" spans="1:37" s="36" customFormat="1" ht="13.5" customHeight="1" x14ac:dyDescent="0.2">
      <c r="A325" s="27"/>
      <c r="B325" s="1">
        <v>311</v>
      </c>
      <c r="C325" s="34"/>
      <c r="D325" s="1" t="s">
        <v>10</v>
      </c>
      <c r="E325" s="2" t="s">
        <v>379</v>
      </c>
      <c r="F325" s="3">
        <v>0</v>
      </c>
      <c r="G325" s="3">
        <v>0</v>
      </c>
      <c r="H325" s="3">
        <v>0</v>
      </c>
      <c r="I325" s="3">
        <v>0</v>
      </c>
      <c r="J325" s="3">
        <v>0</v>
      </c>
      <c r="K325" s="3">
        <v>0</v>
      </c>
      <c r="L325" s="3">
        <v>0</v>
      </c>
      <c r="M325" s="3">
        <v>0</v>
      </c>
      <c r="N325" s="3">
        <v>852</v>
      </c>
      <c r="O325" s="3">
        <v>0</v>
      </c>
      <c r="P325" s="3">
        <v>0</v>
      </c>
      <c r="Q325" s="3">
        <v>0</v>
      </c>
      <c r="R325" s="3">
        <v>0</v>
      </c>
      <c r="S325" s="3">
        <v>0</v>
      </c>
      <c r="T325" s="3">
        <v>0</v>
      </c>
      <c r="U325" s="3">
        <v>0</v>
      </c>
      <c r="V325" s="3">
        <v>0</v>
      </c>
      <c r="W325" s="3">
        <v>852</v>
      </c>
      <c r="X325" s="35">
        <f t="shared" si="48"/>
        <v>0</v>
      </c>
      <c r="Y325" s="35">
        <f t="shared" si="49"/>
        <v>0</v>
      </c>
      <c r="Z325" s="35">
        <f t="shared" si="50"/>
        <v>0</v>
      </c>
      <c r="AA325" s="35">
        <f t="shared" si="51"/>
        <v>0</v>
      </c>
      <c r="AB325" s="35">
        <f t="shared" si="52"/>
        <v>0</v>
      </c>
      <c r="AC325" s="35">
        <f t="shared" si="53"/>
        <v>0</v>
      </c>
      <c r="AD325" s="35">
        <f t="shared" si="54"/>
        <v>0</v>
      </c>
      <c r="AE325" s="35">
        <f t="shared" si="55"/>
        <v>0</v>
      </c>
      <c r="AF325" s="35">
        <f t="shared" si="56"/>
        <v>0</v>
      </c>
      <c r="AG325" s="35">
        <f t="shared" si="57"/>
        <v>0</v>
      </c>
      <c r="AH325" s="35">
        <f t="shared" si="58"/>
        <v>0</v>
      </c>
      <c r="AI325" s="35"/>
      <c r="AJ325" s="81">
        <f t="shared" si="59"/>
        <v>0</v>
      </c>
      <c r="AK325" s="88"/>
    </row>
    <row r="326" spans="1:37" s="36" customFormat="1" ht="13.5" customHeight="1" x14ac:dyDescent="0.2">
      <c r="A326" s="27"/>
      <c r="B326" s="1">
        <v>312</v>
      </c>
      <c r="C326" s="34"/>
      <c r="D326" s="1" t="s">
        <v>10</v>
      </c>
      <c r="E326" s="2" t="s">
        <v>380</v>
      </c>
      <c r="F326" s="3">
        <v>0</v>
      </c>
      <c r="G326" s="3">
        <v>0</v>
      </c>
      <c r="H326" s="3">
        <v>0</v>
      </c>
      <c r="I326" s="3">
        <v>0</v>
      </c>
      <c r="J326" s="3">
        <v>0</v>
      </c>
      <c r="K326" s="3">
        <v>0</v>
      </c>
      <c r="L326" s="3">
        <v>0</v>
      </c>
      <c r="M326" s="3">
        <v>0</v>
      </c>
      <c r="N326" s="3">
        <v>319</v>
      </c>
      <c r="O326" s="3">
        <v>0</v>
      </c>
      <c r="P326" s="3">
        <v>0</v>
      </c>
      <c r="Q326" s="3">
        <v>0</v>
      </c>
      <c r="R326" s="3">
        <v>0</v>
      </c>
      <c r="S326" s="3">
        <v>0</v>
      </c>
      <c r="T326" s="3">
        <v>0</v>
      </c>
      <c r="U326" s="3">
        <v>0</v>
      </c>
      <c r="V326" s="3">
        <v>0</v>
      </c>
      <c r="W326" s="3">
        <v>319</v>
      </c>
      <c r="X326" s="35">
        <f t="shared" si="48"/>
        <v>0</v>
      </c>
      <c r="Y326" s="35">
        <f t="shared" si="49"/>
        <v>0</v>
      </c>
      <c r="Z326" s="35">
        <f t="shared" si="50"/>
        <v>0</v>
      </c>
      <c r="AA326" s="35">
        <f t="shared" si="51"/>
        <v>0</v>
      </c>
      <c r="AB326" s="35">
        <f t="shared" si="52"/>
        <v>0</v>
      </c>
      <c r="AC326" s="35">
        <f t="shared" si="53"/>
        <v>0</v>
      </c>
      <c r="AD326" s="35">
        <f t="shared" si="54"/>
        <v>0</v>
      </c>
      <c r="AE326" s="35">
        <f t="shared" si="55"/>
        <v>0</v>
      </c>
      <c r="AF326" s="35">
        <f t="shared" si="56"/>
        <v>0</v>
      </c>
      <c r="AG326" s="35">
        <f t="shared" si="57"/>
        <v>0</v>
      </c>
      <c r="AH326" s="35">
        <f t="shared" si="58"/>
        <v>0</v>
      </c>
      <c r="AI326" s="35"/>
      <c r="AJ326" s="81">
        <f t="shared" si="59"/>
        <v>0</v>
      </c>
      <c r="AK326" s="88"/>
    </row>
    <row r="327" spans="1:37" s="36" customFormat="1" ht="13.5" customHeight="1" x14ac:dyDescent="0.2">
      <c r="A327" s="27"/>
      <c r="B327" s="1">
        <v>313</v>
      </c>
      <c r="C327" s="34"/>
      <c r="D327" s="1" t="s">
        <v>10</v>
      </c>
      <c r="E327" s="2" t="s">
        <v>381</v>
      </c>
      <c r="F327" s="3">
        <v>0</v>
      </c>
      <c r="G327" s="3">
        <v>0</v>
      </c>
      <c r="H327" s="3">
        <v>0</v>
      </c>
      <c r="I327" s="3">
        <v>0</v>
      </c>
      <c r="J327" s="3">
        <v>0</v>
      </c>
      <c r="K327" s="3">
        <v>0</v>
      </c>
      <c r="L327" s="3">
        <v>0</v>
      </c>
      <c r="M327" s="3">
        <v>0</v>
      </c>
      <c r="N327" s="3">
        <v>4275.76</v>
      </c>
      <c r="O327" s="3">
        <v>0</v>
      </c>
      <c r="P327" s="3">
        <v>0</v>
      </c>
      <c r="Q327" s="3">
        <v>0</v>
      </c>
      <c r="R327" s="3">
        <v>0</v>
      </c>
      <c r="S327" s="3">
        <v>0</v>
      </c>
      <c r="T327" s="3">
        <v>0</v>
      </c>
      <c r="U327" s="3">
        <v>0</v>
      </c>
      <c r="V327" s="3">
        <v>0</v>
      </c>
      <c r="W327" s="3">
        <v>4275.76</v>
      </c>
      <c r="X327" s="35">
        <f t="shared" si="48"/>
        <v>0</v>
      </c>
      <c r="Y327" s="35">
        <f t="shared" si="49"/>
        <v>0</v>
      </c>
      <c r="Z327" s="35">
        <f t="shared" si="50"/>
        <v>0</v>
      </c>
      <c r="AA327" s="35">
        <f t="shared" si="51"/>
        <v>0</v>
      </c>
      <c r="AB327" s="35">
        <f t="shared" si="52"/>
        <v>0</v>
      </c>
      <c r="AC327" s="35">
        <f t="shared" si="53"/>
        <v>0</v>
      </c>
      <c r="AD327" s="35">
        <f t="shared" si="54"/>
        <v>0</v>
      </c>
      <c r="AE327" s="35">
        <f t="shared" si="55"/>
        <v>0</v>
      </c>
      <c r="AF327" s="35">
        <f t="shared" si="56"/>
        <v>0</v>
      </c>
      <c r="AG327" s="35">
        <f t="shared" si="57"/>
        <v>0</v>
      </c>
      <c r="AH327" s="35">
        <f t="shared" si="58"/>
        <v>0</v>
      </c>
      <c r="AI327" s="35"/>
      <c r="AJ327" s="81">
        <f t="shared" si="59"/>
        <v>0</v>
      </c>
      <c r="AK327" s="88"/>
    </row>
    <row r="328" spans="1:37" s="36" customFormat="1" ht="13.5" customHeight="1" x14ac:dyDescent="0.2">
      <c r="A328" s="27"/>
      <c r="B328" s="1">
        <v>314</v>
      </c>
      <c r="C328" s="34"/>
      <c r="D328" s="1" t="s">
        <v>10</v>
      </c>
      <c r="E328" s="2" t="s">
        <v>382</v>
      </c>
      <c r="F328" s="3">
        <v>0</v>
      </c>
      <c r="G328" s="3">
        <v>0</v>
      </c>
      <c r="H328" s="3">
        <v>0</v>
      </c>
      <c r="I328" s="3">
        <v>0</v>
      </c>
      <c r="J328" s="3">
        <v>0</v>
      </c>
      <c r="K328" s="3">
        <v>0</v>
      </c>
      <c r="L328" s="3">
        <v>0</v>
      </c>
      <c r="M328" s="3">
        <v>0</v>
      </c>
      <c r="N328" s="3">
        <v>370</v>
      </c>
      <c r="O328" s="3">
        <v>0</v>
      </c>
      <c r="P328" s="3">
        <v>0</v>
      </c>
      <c r="Q328" s="3">
        <v>0</v>
      </c>
      <c r="R328" s="3">
        <v>0</v>
      </c>
      <c r="S328" s="3">
        <v>0</v>
      </c>
      <c r="T328" s="3">
        <v>0</v>
      </c>
      <c r="U328" s="3">
        <v>0</v>
      </c>
      <c r="V328" s="3">
        <v>0</v>
      </c>
      <c r="W328" s="3">
        <v>370</v>
      </c>
      <c r="X328" s="35">
        <f t="shared" si="48"/>
        <v>0</v>
      </c>
      <c r="Y328" s="35">
        <f t="shared" si="49"/>
        <v>0</v>
      </c>
      <c r="Z328" s="35">
        <f t="shared" si="50"/>
        <v>0</v>
      </c>
      <c r="AA328" s="35">
        <f t="shared" si="51"/>
        <v>0</v>
      </c>
      <c r="AB328" s="35">
        <f t="shared" si="52"/>
        <v>0</v>
      </c>
      <c r="AC328" s="35">
        <f t="shared" si="53"/>
        <v>0</v>
      </c>
      <c r="AD328" s="35">
        <f t="shared" si="54"/>
        <v>0</v>
      </c>
      <c r="AE328" s="35">
        <f t="shared" si="55"/>
        <v>0</v>
      </c>
      <c r="AF328" s="35">
        <f t="shared" si="56"/>
        <v>0</v>
      </c>
      <c r="AG328" s="35">
        <f t="shared" si="57"/>
        <v>0</v>
      </c>
      <c r="AH328" s="35">
        <f t="shared" si="58"/>
        <v>0</v>
      </c>
      <c r="AI328" s="35"/>
      <c r="AJ328" s="81">
        <f t="shared" si="59"/>
        <v>0</v>
      </c>
      <c r="AK328" s="88"/>
    </row>
    <row r="329" spans="1:37" s="36" customFormat="1" ht="13.5" customHeight="1" x14ac:dyDescent="0.2">
      <c r="A329" s="27"/>
      <c r="B329" s="1">
        <v>315</v>
      </c>
      <c r="C329" s="34"/>
      <c r="D329" s="1" t="s">
        <v>10</v>
      </c>
      <c r="E329" s="2" t="s">
        <v>383</v>
      </c>
      <c r="F329" s="3">
        <v>0</v>
      </c>
      <c r="G329" s="3">
        <v>0</v>
      </c>
      <c r="H329" s="3">
        <v>0</v>
      </c>
      <c r="I329" s="3">
        <v>0</v>
      </c>
      <c r="J329" s="3">
        <v>0</v>
      </c>
      <c r="K329" s="3">
        <v>0</v>
      </c>
      <c r="L329" s="3">
        <v>0</v>
      </c>
      <c r="M329" s="3">
        <v>0</v>
      </c>
      <c r="N329" s="3">
        <v>493</v>
      </c>
      <c r="O329" s="3">
        <v>0</v>
      </c>
      <c r="P329" s="3">
        <v>0</v>
      </c>
      <c r="Q329" s="3">
        <v>0</v>
      </c>
      <c r="R329" s="3">
        <v>0</v>
      </c>
      <c r="S329" s="3">
        <v>0</v>
      </c>
      <c r="T329" s="3">
        <v>0</v>
      </c>
      <c r="U329" s="3">
        <v>0</v>
      </c>
      <c r="V329" s="3">
        <v>0</v>
      </c>
      <c r="W329" s="3">
        <v>493</v>
      </c>
      <c r="X329" s="35">
        <f t="shared" si="48"/>
        <v>0</v>
      </c>
      <c r="Y329" s="35">
        <f t="shared" si="49"/>
        <v>0</v>
      </c>
      <c r="Z329" s="35">
        <f t="shared" si="50"/>
        <v>0</v>
      </c>
      <c r="AA329" s="35">
        <f t="shared" si="51"/>
        <v>0</v>
      </c>
      <c r="AB329" s="35">
        <f t="shared" si="52"/>
        <v>0</v>
      </c>
      <c r="AC329" s="35">
        <f t="shared" si="53"/>
        <v>0</v>
      </c>
      <c r="AD329" s="35">
        <f t="shared" si="54"/>
        <v>0</v>
      </c>
      <c r="AE329" s="35">
        <f t="shared" si="55"/>
        <v>0</v>
      </c>
      <c r="AF329" s="35">
        <f t="shared" si="56"/>
        <v>0</v>
      </c>
      <c r="AG329" s="35">
        <f t="shared" si="57"/>
        <v>0</v>
      </c>
      <c r="AH329" s="35">
        <f t="shared" si="58"/>
        <v>0</v>
      </c>
      <c r="AI329" s="35"/>
      <c r="AJ329" s="81">
        <f t="shared" si="59"/>
        <v>0</v>
      </c>
      <c r="AK329" s="88"/>
    </row>
    <row r="330" spans="1:37" s="36" customFormat="1" ht="13.5" customHeight="1" x14ac:dyDescent="0.2">
      <c r="A330" s="27"/>
      <c r="B330" s="1">
        <v>316</v>
      </c>
      <c r="C330" s="34"/>
      <c r="D330" s="1" t="s">
        <v>10</v>
      </c>
      <c r="E330" s="2" t="s">
        <v>384</v>
      </c>
      <c r="F330" s="3">
        <v>0</v>
      </c>
      <c r="G330" s="3">
        <v>0</v>
      </c>
      <c r="H330" s="3">
        <v>0</v>
      </c>
      <c r="I330" s="3">
        <v>0</v>
      </c>
      <c r="J330" s="3">
        <v>0</v>
      </c>
      <c r="K330" s="3">
        <v>0</v>
      </c>
      <c r="L330" s="3">
        <v>0</v>
      </c>
      <c r="M330" s="3">
        <v>0</v>
      </c>
      <c r="N330" s="3">
        <v>59.39</v>
      </c>
      <c r="O330" s="3">
        <v>0</v>
      </c>
      <c r="P330" s="3">
        <v>0</v>
      </c>
      <c r="Q330" s="3">
        <v>0</v>
      </c>
      <c r="R330" s="3">
        <v>0</v>
      </c>
      <c r="S330" s="3">
        <v>0</v>
      </c>
      <c r="T330" s="3">
        <v>0</v>
      </c>
      <c r="U330" s="3">
        <v>0</v>
      </c>
      <c r="V330" s="3">
        <v>0</v>
      </c>
      <c r="W330" s="3">
        <v>59.39</v>
      </c>
      <c r="X330" s="35">
        <f t="shared" si="48"/>
        <v>0</v>
      </c>
      <c r="Y330" s="35">
        <f t="shared" si="49"/>
        <v>0</v>
      </c>
      <c r="Z330" s="35">
        <f t="shared" si="50"/>
        <v>0</v>
      </c>
      <c r="AA330" s="35">
        <f t="shared" si="51"/>
        <v>0</v>
      </c>
      <c r="AB330" s="35">
        <f t="shared" si="52"/>
        <v>0</v>
      </c>
      <c r="AC330" s="35">
        <f t="shared" si="53"/>
        <v>0</v>
      </c>
      <c r="AD330" s="35">
        <f t="shared" si="54"/>
        <v>0</v>
      </c>
      <c r="AE330" s="35">
        <f t="shared" si="55"/>
        <v>0</v>
      </c>
      <c r="AF330" s="35">
        <f t="shared" si="56"/>
        <v>0</v>
      </c>
      <c r="AG330" s="35">
        <f t="shared" si="57"/>
        <v>0</v>
      </c>
      <c r="AH330" s="35">
        <f t="shared" si="58"/>
        <v>0</v>
      </c>
      <c r="AI330" s="35"/>
      <c r="AJ330" s="81">
        <f t="shared" si="59"/>
        <v>0</v>
      </c>
      <c r="AK330" s="88"/>
    </row>
    <row r="331" spans="1:37" s="36" customFormat="1" ht="13.5" customHeight="1" x14ac:dyDescent="0.2">
      <c r="A331" s="27"/>
      <c r="B331" s="1">
        <v>317</v>
      </c>
      <c r="C331" s="34"/>
      <c r="D331" s="1" t="s">
        <v>10</v>
      </c>
      <c r="E331" s="2" t="s">
        <v>385</v>
      </c>
      <c r="F331" s="3">
        <v>0</v>
      </c>
      <c r="G331" s="3">
        <v>0</v>
      </c>
      <c r="H331" s="3">
        <v>0</v>
      </c>
      <c r="I331" s="3">
        <v>0</v>
      </c>
      <c r="J331" s="3">
        <v>0</v>
      </c>
      <c r="K331" s="3">
        <v>0</v>
      </c>
      <c r="L331" s="3">
        <v>0</v>
      </c>
      <c r="M331" s="3">
        <v>0</v>
      </c>
      <c r="N331" s="3">
        <v>72.19</v>
      </c>
      <c r="O331" s="3">
        <v>0</v>
      </c>
      <c r="P331" s="3">
        <v>0</v>
      </c>
      <c r="Q331" s="3">
        <v>0</v>
      </c>
      <c r="R331" s="3">
        <v>0</v>
      </c>
      <c r="S331" s="3">
        <v>0</v>
      </c>
      <c r="T331" s="3">
        <v>0</v>
      </c>
      <c r="U331" s="3">
        <v>0</v>
      </c>
      <c r="V331" s="3">
        <v>0</v>
      </c>
      <c r="W331" s="3">
        <v>72.19</v>
      </c>
      <c r="X331" s="35">
        <f t="shared" si="48"/>
        <v>0</v>
      </c>
      <c r="Y331" s="35">
        <f t="shared" si="49"/>
        <v>0</v>
      </c>
      <c r="Z331" s="35">
        <f t="shared" si="50"/>
        <v>0</v>
      </c>
      <c r="AA331" s="35">
        <f t="shared" si="51"/>
        <v>0</v>
      </c>
      <c r="AB331" s="35">
        <f t="shared" si="52"/>
        <v>0</v>
      </c>
      <c r="AC331" s="35">
        <f t="shared" si="53"/>
        <v>0</v>
      </c>
      <c r="AD331" s="35">
        <f t="shared" si="54"/>
        <v>0</v>
      </c>
      <c r="AE331" s="35">
        <f t="shared" si="55"/>
        <v>0</v>
      </c>
      <c r="AF331" s="35">
        <f t="shared" si="56"/>
        <v>0</v>
      </c>
      <c r="AG331" s="35">
        <f t="shared" si="57"/>
        <v>0</v>
      </c>
      <c r="AH331" s="35">
        <f t="shared" si="58"/>
        <v>0</v>
      </c>
      <c r="AI331" s="35"/>
      <c r="AJ331" s="81">
        <f t="shared" si="59"/>
        <v>0</v>
      </c>
      <c r="AK331" s="88"/>
    </row>
    <row r="332" spans="1:37" s="36" customFormat="1" ht="13.5" customHeight="1" x14ac:dyDescent="0.2">
      <c r="A332" s="27"/>
      <c r="B332" s="1">
        <v>318</v>
      </c>
      <c r="C332" s="34"/>
      <c r="D332" s="1" t="s">
        <v>10</v>
      </c>
      <c r="E332" s="2" t="s">
        <v>386</v>
      </c>
      <c r="F332" s="3">
        <v>0</v>
      </c>
      <c r="G332" s="3">
        <v>0</v>
      </c>
      <c r="H332" s="3">
        <v>0</v>
      </c>
      <c r="I332" s="3">
        <v>0</v>
      </c>
      <c r="J332" s="3">
        <v>0</v>
      </c>
      <c r="K332" s="3">
        <v>0</v>
      </c>
      <c r="L332" s="3">
        <v>0</v>
      </c>
      <c r="M332" s="3">
        <v>0</v>
      </c>
      <c r="N332" s="3">
        <v>2034.9</v>
      </c>
      <c r="O332" s="3">
        <v>0</v>
      </c>
      <c r="P332" s="3">
        <v>0</v>
      </c>
      <c r="Q332" s="3">
        <v>0</v>
      </c>
      <c r="R332" s="3">
        <v>0</v>
      </c>
      <c r="S332" s="3">
        <v>0</v>
      </c>
      <c r="T332" s="3">
        <v>0</v>
      </c>
      <c r="U332" s="3">
        <v>0</v>
      </c>
      <c r="V332" s="3">
        <v>0</v>
      </c>
      <c r="W332" s="3">
        <v>2034.9</v>
      </c>
      <c r="X332" s="35">
        <f t="shared" si="48"/>
        <v>0</v>
      </c>
      <c r="Y332" s="35">
        <f t="shared" si="49"/>
        <v>0</v>
      </c>
      <c r="Z332" s="35">
        <f t="shared" si="50"/>
        <v>0</v>
      </c>
      <c r="AA332" s="35">
        <f t="shared" si="51"/>
        <v>0</v>
      </c>
      <c r="AB332" s="35">
        <f t="shared" si="52"/>
        <v>0</v>
      </c>
      <c r="AC332" s="35">
        <f t="shared" si="53"/>
        <v>0</v>
      </c>
      <c r="AD332" s="35">
        <f t="shared" si="54"/>
        <v>0</v>
      </c>
      <c r="AE332" s="35">
        <f t="shared" si="55"/>
        <v>0</v>
      </c>
      <c r="AF332" s="35">
        <f t="shared" si="56"/>
        <v>0</v>
      </c>
      <c r="AG332" s="35">
        <f t="shared" si="57"/>
        <v>0</v>
      </c>
      <c r="AH332" s="35">
        <f t="shared" si="58"/>
        <v>0</v>
      </c>
      <c r="AI332" s="35"/>
      <c r="AJ332" s="81">
        <f t="shared" si="59"/>
        <v>0</v>
      </c>
      <c r="AK332" s="88"/>
    </row>
    <row r="333" spans="1:37" s="36" customFormat="1" ht="13.5" customHeight="1" x14ac:dyDescent="0.2">
      <c r="A333" s="27"/>
      <c r="B333" s="1">
        <v>319</v>
      </c>
      <c r="C333" s="34"/>
      <c r="D333" s="1" t="s">
        <v>10</v>
      </c>
      <c r="E333" s="2" t="s">
        <v>387</v>
      </c>
      <c r="F333" s="3">
        <v>0</v>
      </c>
      <c r="G333" s="3">
        <v>0</v>
      </c>
      <c r="H333" s="3">
        <v>0</v>
      </c>
      <c r="I333" s="3">
        <v>0</v>
      </c>
      <c r="J333" s="3">
        <v>0</v>
      </c>
      <c r="K333" s="3">
        <v>0</v>
      </c>
      <c r="L333" s="3">
        <v>0</v>
      </c>
      <c r="M333" s="3">
        <v>0</v>
      </c>
      <c r="N333" s="3">
        <v>900.2</v>
      </c>
      <c r="O333" s="3">
        <v>0</v>
      </c>
      <c r="P333" s="3">
        <v>0</v>
      </c>
      <c r="Q333" s="3">
        <v>0</v>
      </c>
      <c r="R333" s="3">
        <v>0</v>
      </c>
      <c r="S333" s="3">
        <v>0</v>
      </c>
      <c r="T333" s="3">
        <v>0</v>
      </c>
      <c r="U333" s="3">
        <v>0</v>
      </c>
      <c r="V333" s="3">
        <v>0</v>
      </c>
      <c r="W333" s="3">
        <v>900.2</v>
      </c>
      <c r="X333" s="35">
        <f t="shared" si="48"/>
        <v>0</v>
      </c>
      <c r="Y333" s="35">
        <f t="shared" si="49"/>
        <v>0</v>
      </c>
      <c r="Z333" s="35">
        <f t="shared" si="50"/>
        <v>0</v>
      </c>
      <c r="AA333" s="35">
        <f t="shared" si="51"/>
        <v>0</v>
      </c>
      <c r="AB333" s="35">
        <f t="shared" si="52"/>
        <v>0</v>
      </c>
      <c r="AC333" s="35">
        <f t="shared" si="53"/>
        <v>0</v>
      </c>
      <c r="AD333" s="35">
        <f t="shared" si="54"/>
        <v>0</v>
      </c>
      <c r="AE333" s="35">
        <f t="shared" si="55"/>
        <v>0</v>
      </c>
      <c r="AF333" s="35">
        <f t="shared" si="56"/>
        <v>0</v>
      </c>
      <c r="AG333" s="35">
        <f t="shared" si="57"/>
        <v>0</v>
      </c>
      <c r="AH333" s="35">
        <f t="shared" si="58"/>
        <v>0</v>
      </c>
      <c r="AI333" s="35"/>
      <c r="AJ333" s="81">
        <f t="shared" si="59"/>
        <v>0</v>
      </c>
      <c r="AK333" s="88"/>
    </row>
    <row r="334" spans="1:37" s="36" customFormat="1" ht="13.5" customHeight="1" x14ac:dyDescent="0.2">
      <c r="A334" s="27"/>
      <c r="B334" s="1">
        <v>320</v>
      </c>
      <c r="C334" s="34"/>
      <c r="D334" s="1" t="s">
        <v>10</v>
      </c>
      <c r="E334" s="2" t="s">
        <v>388</v>
      </c>
      <c r="F334" s="3">
        <v>0</v>
      </c>
      <c r="G334" s="3">
        <v>0</v>
      </c>
      <c r="H334" s="3">
        <v>0</v>
      </c>
      <c r="I334" s="3">
        <v>0</v>
      </c>
      <c r="J334" s="3">
        <v>0</v>
      </c>
      <c r="K334" s="3">
        <v>0</v>
      </c>
      <c r="L334" s="3">
        <v>0</v>
      </c>
      <c r="M334" s="3">
        <v>0</v>
      </c>
      <c r="N334" s="3">
        <v>1070</v>
      </c>
      <c r="O334" s="3">
        <v>0</v>
      </c>
      <c r="P334" s="3">
        <v>0</v>
      </c>
      <c r="Q334" s="3">
        <v>0</v>
      </c>
      <c r="R334" s="3">
        <v>0</v>
      </c>
      <c r="S334" s="3">
        <v>0</v>
      </c>
      <c r="T334" s="3">
        <v>0</v>
      </c>
      <c r="U334" s="3">
        <v>0</v>
      </c>
      <c r="V334" s="3">
        <v>0</v>
      </c>
      <c r="W334" s="3">
        <v>1070</v>
      </c>
      <c r="X334" s="35">
        <f t="shared" si="48"/>
        <v>0</v>
      </c>
      <c r="Y334" s="35">
        <f t="shared" si="49"/>
        <v>0</v>
      </c>
      <c r="Z334" s="35">
        <f t="shared" si="50"/>
        <v>0</v>
      </c>
      <c r="AA334" s="35">
        <f t="shared" si="51"/>
        <v>0</v>
      </c>
      <c r="AB334" s="35">
        <f t="shared" si="52"/>
        <v>0</v>
      </c>
      <c r="AC334" s="35">
        <f t="shared" si="53"/>
        <v>0</v>
      </c>
      <c r="AD334" s="35">
        <f t="shared" si="54"/>
        <v>0</v>
      </c>
      <c r="AE334" s="35">
        <f t="shared" si="55"/>
        <v>0</v>
      </c>
      <c r="AF334" s="35">
        <f t="shared" si="56"/>
        <v>0</v>
      </c>
      <c r="AG334" s="35">
        <f t="shared" si="57"/>
        <v>0</v>
      </c>
      <c r="AH334" s="35">
        <f t="shared" si="58"/>
        <v>0</v>
      </c>
      <c r="AI334" s="35"/>
      <c r="AJ334" s="81">
        <f t="shared" si="59"/>
        <v>0</v>
      </c>
      <c r="AK334" s="88"/>
    </row>
    <row r="335" spans="1:37" s="36" customFormat="1" ht="13.5" customHeight="1" x14ac:dyDescent="0.2">
      <c r="A335" s="27"/>
      <c r="B335" s="1">
        <v>321</v>
      </c>
      <c r="C335" s="34"/>
      <c r="D335" s="1" t="s">
        <v>10</v>
      </c>
      <c r="E335" s="2" t="s">
        <v>389</v>
      </c>
      <c r="F335" s="3">
        <v>0</v>
      </c>
      <c r="G335" s="3">
        <v>0</v>
      </c>
      <c r="H335" s="3">
        <v>0</v>
      </c>
      <c r="I335" s="3">
        <v>0</v>
      </c>
      <c r="J335" s="3">
        <v>0</v>
      </c>
      <c r="K335" s="3">
        <v>0</v>
      </c>
      <c r="L335" s="3">
        <v>0</v>
      </c>
      <c r="M335" s="3">
        <v>0</v>
      </c>
      <c r="N335" s="3">
        <v>363</v>
      </c>
      <c r="O335" s="3">
        <v>0</v>
      </c>
      <c r="P335" s="3">
        <v>0</v>
      </c>
      <c r="Q335" s="3">
        <v>0</v>
      </c>
      <c r="R335" s="3">
        <v>0</v>
      </c>
      <c r="S335" s="3">
        <v>0</v>
      </c>
      <c r="T335" s="3">
        <v>0</v>
      </c>
      <c r="U335" s="3">
        <v>0</v>
      </c>
      <c r="V335" s="3">
        <v>0</v>
      </c>
      <c r="W335" s="3">
        <v>363</v>
      </c>
      <c r="X335" s="35">
        <f t="shared" si="48"/>
        <v>0</v>
      </c>
      <c r="Y335" s="35">
        <f t="shared" si="49"/>
        <v>0</v>
      </c>
      <c r="Z335" s="35">
        <f t="shared" si="50"/>
        <v>0</v>
      </c>
      <c r="AA335" s="35">
        <f t="shared" si="51"/>
        <v>0</v>
      </c>
      <c r="AB335" s="35">
        <f t="shared" si="52"/>
        <v>0</v>
      </c>
      <c r="AC335" s="35">
        <f t="shared" si="53"/>
        <v>0</v>
      </c>
      <c r="AD335" s="35">
        <f t="shared" si="54"/>
        <v>0</v>
      </c>
      <c r="AE335" s="35">
        <f t="shared" si="55"/>
        <v>0</v>
      </c>
      <c r="AF335" s="35">
        <f t="shared" si="56"/>
        <v>0</v>
      </c>
      <c r="AG335" s="35">
        <f t="shared" si="57"/>
        <v>0</v>
      </c>
      <c r="AH335" s="35">
        <f t="shared" si="58"/>
        <v>0</v>
      </c>
      <c r="AI335" s="35"/>
      <c r="AJ335" s="81">
        <f t="shared" si="59"/>
        <v>0</v>
      </c>
      <c r="AK335" s="88"/>
    </row>
    <row r="336" spans="1:37" s="36" customFormat="1" ht="13.5" customHeight="1" x14ac:dyDescent="0.2">
      <c r="A336" s="27"/>
      <c r="B336" s="1">
        <v>322</v>
      </c>
      <c r="C336" s="34"/>
      <c r="D336" s="1" t="s">
        <v>10</v>
      </c>
      <c r="E336" s="2" t="s">
        <v>390</v>
      </c>
      <c r="F336" s="3">
        <v>0</v>
      </c>
      <c r="G336" s="3">
        <v>0</v>
      </c>
      <c r="H336" s="3">
        <v>0</v>
      </c>
      <c r="I336" s="3">
        <v>0</v>
      </c>
      <c r="J336" s="3">
        <v>0</v>
      </c>
      <c r="K336" s="3">
        <v>0</v>
      </c>
      <c r="L336" s="3">
        <v>0</v>
      </c>
      <c r="M336" s="3">
        <v>0</v>
      </c>
      <c r="N336" s="3">
        <v>282</v>
      </c>
      <c r="O336" s="3">
        <v>0</v>
      </c>
      <c r="P336" s="3">
        <v>0</v>
      </c>
      <c r="Q336" s="3">
        <v>0</v>
      </c>
      <c r="R336" s="3">
        <v>0</v>
      </c>
      <c r="S336" s="3">
        <v>0</v>
      </c>
      <c r="T336" s="3">
        <v>0</v>
      </c>
      <c r="U336" s="3">
        <v>0</v>
      </c>
      <c r="V336" s="3">
        <v>0</v>
      </c>
      <c r="W336" s="3">
        <v>282</v>
      </c>
      <c r="X336" s="35">
        <f t="shared" ref="X336:X399" si="60">+F336-O336</f>
        <v>0</v>
      </c>
      <c r="Y336" s="35">
        <f t="shared" ref="Y336:Y399" si="61">+G336-P336</f>
        <v>0</v>
      </c>
      <c r="Z336" s="35">
        <f t="shared" ref="Z336:Z399" si="62">+H336-Q336</f>
        <v>0</v>
      </c>
      <c r="AA336" s="35">
        <f t="shared" ref="AA336:AA399" si="63">+I336-R336</f>
        <v>0</v>
      </c>
      <c r="AB336" s="35">
        <f t="shared" ref="AB336:AB399" si="64">+J336-S336</f>
        <v>0</v>
      </c>
      <c r="AC336" s="35">
        <f t="shared" ref="AC336:AC399" si="65">+J336-S336</f>
        <v>0</v>
      </c>
      <c r="AD336" s="35">
        <f t="shared" ref="AD336:AD399" si="66">+K336-T336</f>
        <v>0</v>
      </c>
      <c r="AE336" s="35">
        <f t="shared" ref="AE336:AE399" si="67">+L336-U336</f>
        <v>0</v>
      </c>
      <c r="AF336" s="35">
        <f t="shared" ref="AF336:AF399" si="68">+M336-V336</f>
        <v>0</v>
      </c>
      <c r="AG336" s="35">
        <f t="shared" ref="AG336:AG399" si="69">+N336-W336</f>
        <v>0</v>
      </c>
      <c r="AH336" s="35">
        <f t="shared" ref="AH336:AH399" si="70">+X336+Y336+Z336+AA336+AB336+AC336+AD336+AE336+AF336+AG336</f>
        <v>0</v>
      </c>
      <c r="AI336" s="35"/>
      <c r="AJ336" s="81">
        <f t="shared" ref="AJ336:AJ399" si="71">(AH336-AI336)</f>
        <v>0</v>
      </c>
      <c r="AK336" s="88"/>
    </row>
    <row r="337" spans="1:37" s="36" customFormat="1" ht="13.5" customHeight="1" x14ac:dyDescent="0.2">
      <c r="A337" s="27"/>
      <c r="B337" s="1">
        <v>323</v>
      </c>
      <c r="C337" s="34"/>
      <c r="D337" s="1" t="s">
        <v>10</v>
      </c>
      <c r="E337" s="2" t="s">
        <v>391</v>
      </c>
      <c r="F337" s="3">
        <v>0</v>
      </c>
      <c r="G337" s="3">
        <v>0</v>
      </c>
      <c r="H337" s="3">
        <v>0</v>
      </c>
      <c r="I337" s="3">
        <v>0</v>
      </c>
      <c r="J337" s="3">
        <v>0</v>
      </c>
      <c r="K337" s="3">
        <v>0</v>
      </c>
      <c r="L337" s="3">
        <v>0</v>
      </c>
      <c r="M337" s="3">
        <v>0</v>
      </c>
      <c r="N337" s="3">
        <v>840</v>
      </c>
      <c r="O337" s="3">
        <v>0</v>
      </c>
      <c r="P337" s="3">
        <v>0</v>
      </c>
      <c r="Q337" s="3">
        <v>0</v>
      </c>
      <c r="R337" s="3">
        <v>0</v>
      </c>
      <c r="S337" s="3">
        <v>0</v>
      </c>
      <c r="T337" s="3">
        <v>0</v>
      </c>
      <c r="U337" s="3">
        <v>0</v>
      </c>
      <c r="V337" s="3">
        <v>0</v>
      </c>
      <c r="W337" s="3">
        <v>840</v>
      </c>
      <c r="X337" s="35">
        <f t="shared" si="60"/>
        <v>0</v>
      </c>
      <c r="Y337" s="35">
        <f t="shared" si="61"/>
        <v>0</v>
      </c>
      <c r="Z337" s="35">
        <f t="shared" si="62"/>
        <v>0</v>
      </c>
      <c r="AA337" s="35">
        <f t="shared" si="63"/>
        <v>0</v>
      </c>
      <c r="AB337" s="35">
        <f t="shared" si="64"/>
        <v>0</v>
      </c>
      <c r="AC337" s="35">
        <f t="shared" si="65"/>
        <v>0</v>
      </c>
      <c r="AD337" s="35">
        <f t="shared" si="66"/>
        <v>0</v>
      </c>
      <c r="AE337" s="35">
        <f t="shared" si="67"/>
        <v>0</v>
      </c>
      <c r="AF337" s="35">
        <f t="shared" si="68"/>
        <v>0</v>
      </c>
      <c r="AG337" s="35">
        <f t="shared" si="69"/>
        <v>0</v>
      </c>
      <c r="AH337" s="35">
        <f t="shared" si="70"/>
        <v>0</v>
      </c>
      <c r="AI337" s="35"/>
      <c r="AJ337" s="81">
        <f t="shared" si="71"/>
        <v>0</v>
      </c>
      <c r="AK337" s="88"/>
    </row>
    <row r="338" spans="1:37" s="36" customFormat="1" ht="13.5" customHeight="1" x14ac:dyDescent="0.2">
      <c r="A338" s="27"/>
      <c r="B338" s="1">
        <v>324</v>
      </c>
      <c r="C338" s="34"/>
      <c r="D338" s="1" t="s">
        <v>10</v>
      </c>
      <c r="E338" s="2" t="s">
        <v>392</v>
      </c>
      <c r="F338" s="3">
        <v>0</v>
      </c>
      <c r="G338" s="3">
        <v>0</v>
      </c>
      <c r="H338" s="3">
        <v>0</v>
      </c>
      <c r="I338" s="3">
        <v>0</v>
      </c>
      <c r="J338" s="3">
        <v>0</v>
      </c>
      <c r="K338" s="3">
        <v>0</v>
      </c>
      <c r="L338" s="3">
        <v>0</v>
      </c>
      <c r="M338" s="3">
        <v>0</v>
      </c>
      <c r="N338" s="3">
        <v>638</v>
      </c>
      <c r="O338" s="3">
        <v>0</v>
      </c>
      <c r="P338" s="3">
        <v>0</v>
      </c>
      <c r="Q338" s="3">
        <v>0</v>
      </c>
      <c r="R338" s="3">
        <v>0</v>
      </c>
      <c r="S338" s="3">
        <v>0</v>
      </c>
      <c r="T338" s="3">
        <v>0</v>
      </c>
      <c r="U338" s="3">
        <v>0</v>
      </c>
      <c r="V338" s="3">
        <v>0</v>
      </c>
      <c r="W338" s="3">
        <v>638</v>
      </c>
      <c r="X338" s="35">
        <f t="shared" si="60"/>
        <v>0</v>
      </c>
      <c r="Y338" s="35">
        <f t="shared" si="61"/>
        <v>0</v>
      </c>
      <c r="Z338" s="35">
        <f t="shared" si="62"/>
        <v>0</v>
      </c>
      <c r="AA338" s="35">
        <f t="shared" si="63"/>
        <v>0</v>
      </c>
      <c r="AB338" s="35">
        <f t="shared" si="64"/>
        <v>0</v>
      </c>
      <c r="AC338" s="35">
        <f t="shared" si="65"/>
        <v>0</v>
      </c>
      <c r="AD338" s="35">
        <f t="shared" si="66"/>
        <v>0</v>
      </c>
      <c r="AE338" s="35">
        <f t="shared" si="67"/>
        <v>0</v>
      </c>
      <c r="AF338" s="35">
        <f t="shared" si="68"/>
        <v>0</v>
      </c>
      <c r="AG338" s="35">
        <f t="shared" si="69"/>
        <v>0</v>
      </c>
      <c r="AH338" s="35">
        <f t="shared" si="70"/>
        <v>0</v>
      </c>
      <c r="AI338" s="35"/>
      <c r="AJ338" s="81">
        <f t="shared" si="71"/>
        <v>0</v>
      </c>
      <c r="AK338" s="88"/>
    </row>
    <row r="339" spans="1:37" s="36" customFormat="1" ht="13.5" customHeight="1" x14ac:dyDescent="0.2">
      <c r="A339" s="27"/>
      <c r="B339" s="1">
        <v>325</v>
      </c>
      <c r="C339" s="34"/>
      <c r="D339" s="1" t="s">
        <v>10</v>
      </c>
      <c r="E339" s="2" t="s">
        <v>393</v>
      </c>
      <c r="F339" s="3">
        <v>0</v>
      </c>
      <c r="G339" s="3">
        <v>0</v>
      </c>
      <c r="H339" s="3">
        <v>0</v>
      </c>
      <c r="I339" s="3">
        <v>0</v>
      </c>
      <c r="J339" s="3">
        <v>0</v>
      </c>
      <c r="K339" s="3">
        <v>0</v>
      </c>
      <c r="L339" s="3">
        <v>0</v>
      </c>
      <c r="M339" s="3">
        <v>0</v>
      </c>
      <c r="N339" s="3">
        <v>3400.1</v>
      </c>
      <c r="O339" s="3">
        <v>0</v>
      </c>
      <c r="P339" s="3">
        <v>0</v>
      </c>
      <c r="Q339" s="3">
        <v>0</v>
      </c>
      <c r="R339" s="3">
        <v>0</v>
      </c>
      <c r="S339" s="3">
        <v>0</v>
      </c>
      <c r="T339" s="3">
        <v>0</v>
      </c>
      <c r="U339" s="3">
        <v>0</v>
      </c>
      <c r="V339" s="3">
        <v>0</v>
      </c>
      <c r="W339" s="3">
        <v>3400.1</v>
      </c>
      <c r="X339" s="35">
        <f t="shared" si="60"/>
        <v>0</v>
      </c>
      <c r="Y339" s="35">
        <f t="shared" si="61"/>
        <v>0</v>
      </c>
      <c r="Z339" s="35">
        <f t="shared" si="62"/>
        <v>0</v>
      </c>
      <c r="AA339" s="35">
        <f t="shared" si="63"/>
        <v>0</v>
      </c>
      <c r="AB339" s="35">
        <f t="shared" si="64"/>
        <v>0</v>
      </c>
      <c r="AC339" s="35">
        <f t="shared" si="65"/>
        <v>0</v>
      </c>
      <c r="AD339" s="35">
        <f t="shared" si="66"/>
        <v>0</v>
      </c>
      <c r="AE339" s="35">
        <f t="shared" si="67"/>
        <v>0</v>
      </c>
      <c r="AF339" s="35">
        <f t="shared" si="68"/>
        <v>0</v>
      </c>
      <c r="AG339" s="35">
        <f t="shared" si="69"/>
        <v>0</v>
      </c>
      <c r="AH339" s="35">
        <f t="shared" si="70"/>
        <v>0</v>
      </c>
      <c r="AI339" s="35"/>
      <c r="AJ339" s="81">
        <f t="shared" si="71"/>
        <v>0</v>
      </c>
      <c r="AK339" s="88"/>
    </row>
    <row r="340" spans="1:37" s="36" customFormat="1" ht="13.5" customHeight="1" x14ac:dyDescent="0.2">
      <c r="A340" s="27"/>
      <c r="B340" s="1">
        <v>326</v>
      </c>
      <c r="C340" s="34"/>
      <c r="D340" s="1" t="s">
        <v>10</v>
      </c>
      <c r="E340" s="2" t="s">
        <v>394</v>
      </c>
      <c r="F340" s="3">
        <v>0</v>
      </c>
      <c r="G340" s="3">
        <v>0</v>
      </c>
      <c r="H340" s="3">
        <v>0</v>
      </c>
      <c r="I340" s="3">
        <v>0</v>
      </c>
      <c r="J340" s="3">
        <v>0</v>
      </c>
      <c r="K340" s="3">
        <v>0</v>
      </c>
      <c r="L340" s="3">
        <v>0</v>
      </c>
      <c r="M340" s="3">
        <v>0</v>
      </c>
      <c r="N340" s="3">
        <v>5336</v>
      </c>
      <c r="O340" s="3">
        <v>0</v>
      </c>
      <c r="P340" s="3">
        <v>0</v>
      </c>
      <c r="Q340" s="3">
        <v>0</v>
      </c>
      <c r="R340" s="3">
        <v>0</v>
      </c>
      <c r="S340" s="3">
        <v>0</v>
      </c>
      <c r="T340" s="3">
        <v>0</v>
      </c>
      <c r="U340" s="3">
        <v>0</v>
      </c>
      <c r="V340" s="3">
        <v>0</v>
      </c>
      <c r="W340" s="3">
        <v>5336</v>
      </c>
      <c r="X340" s="35">
        <f t="shared" si="60"/>
        <v>0</v>
      </c>
      <c r="Y340" s="35">
        <f t="shared" si="61"/>
        <v>0</v>
      </c>
      <c r="Z340" s="35">
        <f t="shared" si="62"/>
        <v>0</v>
      </c>
      <c r="AA340" s="35">
        <f t="shared" si="63"/>
        <v>0</v>
      </c>
      <c r="AB340" s="35">
        <f t="shared" si="64"/>
        <v>0</v>
      </c>
      <c r="AC340" s="35">
        <f t="shared" si="65"/>
        <v>0</v>
      </c>
      <c r="AD340" s="35">
        <f t="shared" si="66"/>
        <v>0</v>
      </c>
      <c r="AE340" s="35">
        <f t="shared" si="67"/>
        <v>0</v>
      </c>
      <c r="AF340" s="35">
        <f t="shared" si="68"/>
        <v>0</v>
      </c>
      <c r="AG340" s="35">
        <f t="shared" si="69"/>
        <v>0</v>
      </c>
      <c r="AH340" s="35">
        <f t="shared" si="70"/>
        <v>0</v>
      </c>
      <c r="AI340" s="35"/>
      <c r="AJ340" s="81">
        <f t="shared" si="71"/>
        <v>0</v>
      </c>
      <c r="AK340" s="88"/>
    </row>
    <row r="341" spans="1:37" s="36" customFormat="1" ht="13.5" customHeight="1" x14ac:dyDescent="0.2">
      <c r="A341" s="27"/>
      <c r="B341" s="1">
        <v>327</v>
      </c>
      <c r="C341" s="34"/>
      <c r="D341" s="1" t="s">
        <v>10</v>
      </c>
      <c r="E341" s="2" t="s">
        <v>395</v>
      </c>
      <c r="F341" s="3">
        <v>0</v>
      </c>
      <c r="G341" s="3">
        <v>0</v>
      </c>
      <c r="H341" s="3">
        <v>0</v>
      </c>
      <c r="I341" s="3">
        <v>0</v>
      </c>
      <c r="J341" s="3">
        <v>0</v>
      </c>
      <c r="K341" s="3">
        <v>0</v>
      </c>
      <c r="L341" s="3">
        <v>0</v>
      </c>
      <c r="M341" s="3">
        <v>0</v>
      </c>
      <c r="N341" s="3">
        <v>2570.15</v>
      </c>
      <c r="O341" s="3">
        <v>0</v>
      </c>
      <c r="P341" s="3">
        <v>0</v>
      </c>
      <c r="Q341" s="3">
        <v>0</v>
      </c>
      <c r="R341" s="3">
        <v>0</v>
      </c>
      <c r="S341" s="3">
        <v>0</v>
      </c>
      <c r="T341" s="3">
        <v>0</v>
      </c>
      <c r="U341" s="3">
        <v>0</v>
      </c>
      <c r="V341" s="3">
        <v>0</v>
      </c>
      <c r="W341" s="3">
        <v>2570.15</v>
      </c>
      <c r="X341" s="35">
        <f t="shared" si="60"/>
        <v>0</v>
      </c>
      <c r="Y341" s="35">
        <f t="shared" si="61"/>
        <v>0</v>
      </c>
      <c r="Z341" s="35">
        <f t="shared" si="62"/>
        <v>0</v>
      </c>
      <c r="AA341" s="35">
        <f t="shared" si="63"/>
        <v>0</v>
      </c>
      <c r="AB341" s="35">
        <f t="shared" si="64"/>
        <v>0</v>
      </c>
      <c r="AC341" s="35">
        <f t="shared" si="65"/>
        <v>0</v>
      </c>
      <c r="AD341" s="35">
        <f t="shared" si="66"/>
        <v>0</v>
      </c>
      <c r="AE341" s="35">
        <f t="shared" si="67"/>
        <v>0</v>
      </c>
      <c r="AF341" s="35">
        <f t="shared" si="68"/>
        <v>0</v>
      </c>
      <c r="AG341" s="35">
        <f t="shared" si="69"/>
        <v>0</v>
      </c>
      <c r="AH341" s="35">
        <f t="shared" si="70"/>
        <v>0</v>
      </c>
      <c r="AI341" s="35"/>
      <c r="AJ341" s="81">
        <f t="shared" si="71"/>
        <v>0</v>
      </c>
      <c r="AK341" s="88"/>
    </row>
    <row r="342" spans="1:37" s="36" customFormat="1" ht="13.5" customHeight="1" x14ac:dyDescent="0.2">
      <c r="A342" s="27"/>
      <c r="B342" s="1">
        <v>328</v>
      </c>
      <c r="C342" s="34"/>
      <c r="D342" s="1" t="s">
        <v>10</v>
      </c>
      <c r="E342" s="2" t="s">
        <v>396</v>
      </c>
      <c r="F342" s="3">
        <v>0</v>
      </c>
      <c r="G342" s="3">
        <v>0</v>
      </c>
      <c r="H342" s="3">
        <v>0</v>
      </c>
      <c r="I342" s="3">
        <v>0</v>
      </c>
      <c r="J342" s="3">
        <v>0</v>
      </c>
      <c r="K342" s="3">
        <v>0</v>
      </c>
      <c r="L342" s="3">
        <v>0</v>
      </c>
      <c r="M342" s="3">
        <v>0</v>
      </c>
      <c r="N342" s="3">
        <v>188</v>
      </c>
      <c r="O342" s="3">
        <v>0</v>
      </c>
      <c r="P342" s="3">
        <v>0</v>
      </c>
      <c r="Q342" s="3">
        <v>0</v>
      </c>
      <c r="R342" s="3">
        <v>0</v>
      </c>
      <c r="S342" s="3">
        <v>0</v>
      </c>
      <c r="T342" s="3">
        <v>0</v>
      </c>
      <c r="U342" s="3">
        <v>0</v>
      </c>
      <c r="V342" s="3">
        <v>0</v>
      </c>
      <c r="W342" s="3">
        <v>188</v>
      </c>
      <c r="X342" s="35">
        <f t="shared" si="60"/>
        <v>0</v>
      </c>
      <c r="Y342" s="35">
        <f t="shared" si="61"/>
        <v>0</v>
      </c>
      <c r="Z342" s="35">
        <f t="shared" si="62"/>
        <v>0</v>
      </c>
      <c r="AA342" s="35">
        <f t="shared" si="63"/>
        <v>0</v>
      </c>
      <c r="AB342" s="35">
        <f t="shared" si="64"/>
        <v>0</v>
      </c>
      <c r="AC342" s="35">
        <f t="shared" si="65"/>
        <v>0</v>
      </c>
      <c r="AD342" s="35">
        <f t="shared" si="66"/>
        <v>0</v>
      </c>
      <c r="AE342" s="35">
        <f t="shared" si="67"/>
        <v>0</v>
      </c>
      <c r="AF342" s="35">
        <f t="shared" si="68"/>
        <v>0</v>
      </c>
      <c r="AG342" s="35">
        <f t="shared" si="69"/>
        <v>0</v>
      </c>
      <c r="AH342" s="35">
        <f t="shared" si="70"/>
        <v>0</v>
      </c>
      <c r="AI342" s="35"/>
      <c r="AJ342" s="81">
        <f t="shared" si="71"/>
        <v>0</v>
      </c>
      <c r="AK342" s="88"/>
    </row>
    <row r="343" spans="1:37" s="36" customFormat="1" ht="13.5" customHeight="1" x14ac:dyDescent="0.2">
      <c r="A343" s="27"/>
      <c r="B343" s="1">
        <v>329</v>
      </c>
      <c r="C343" s="34"/>
      <c r="D343" s="1" t="s">
        <v>10</v>
      </c>
      <c r="E343" s="2" t="s">
        <v>397</v>
      </c>
      <c r="F343" s="3">
        <v>0</v>
      </c>
      <c r="G343" s="3">
        <v>0</v>
      </c>
      <c r="H343" s="3">
        <v>0</v>
      </c>
      <c r="I343" s="3">
        <v>0</v>
      </c>
      <c r="J343" s="3">
        <v>0</v>
      </c>
      <c r="K343" s="3">
        <v>0</v>
      </c>
      <c r="L343" s="3">
        <v>0</v>
      </c>
      <c r="M343" s="3">
        <v>0</v>
      </c>
      <c r="N343" s="3">
        <v>367.8</v>
      </c>
      <c r="O343" s="3">
        <v>0</v>
      </c>
      <c r="P343" s="3">
        <v>0</v>
      </c>
      <c r="Q343" s="3">
        <v>0</v>
      </c>
      <c r="R343" s="3">
        <v>0</v>
      </c>
      <c r="S343" s="3">
        <v>0</v>
      </c>
      <c r="T343" s="3">
        <v>0</v>
      </c>
      <c r="U343" s="3">
        <v>0</v>
      </c>
      <c r="V343" s="3">
        <v>0</v>
      </c>
      <c r="W343" s="3">
        <v>367.8</v>
      </c>
      <c r="X343" s="35">
        <f t="shared" si="60"/>
        <v>0</v>
      </c>
      <c r="Y343" s="35">
        <f t="shared" si="61"/>
        <v>0</v>
      </c>
      <c r="Z343" s="35">
        <f t="shared" si="62"/>
        <v>0</v>
      </c>
      <c r="AA343" s="35">
        <f t="shared" si="63"/>
        <v>0</v>
      </c>
      <c r="AB343" s="35">
        <f t="shared" si="64"/>
        <v>0</v>
      </c>
      <c r="AC343" s="35">
        <f t="shared" si="65"/>
        <v>0</v>
      </c>
      <c r="AD343" s="35">
        <f t="shared" si="66"/>
        <v>0</v>
      </c>
      <c r="AE343" s="35">
        <f t="shared" si="67"/>
        <v>0</v>
      </c>
      <c r="AF343" s="35">
        <f t="shared" si="68"/>
        <v>0</v>
      </c>
      <c r="AG343" s="35">
        <f t="shared" si="69"/>
        <v>0</v>
      </c>
      <c r="AH343" s="35">
        <f t="shared" si="70"/>
        <v>0</v>
      </c>
      <c r="AI343" s="35"/>
      <c r="AJ343" s="81">
        <f t="shared" si="71"/>
        <v>0</v>
      </c>
      <c r="AK343" s="88"/>
    </row>
    <row r="344" spans="1:37" s="36" customFormat="1" ht="13.5" customHeight="1" x14ac:dyDescent="0.2">
      <c r="A344" s="27"/>
      <c r="B344" s="1">
        <v>330</v>
      </c>
      <c r="C344" s="34"/>
      <c r="D344" s="1" t="s">
        <v>10</v>
      </c>
      <c r="E344" s="2" t="s">
        <v>398</v>
      </c>
      <c r="F344" s="3">
        <v>0</v>
      </c>
      <c r="G344" s="3">
        <v>0</v>
      </c>
      <c r="H344" s="3">
        <v>0</v>
      </c>
      <c r="I344" s="3">
        <v>0</v>
      </c>
      <c r="J344" s="3">
        <v>0</v>
      </c>
      <c r="K344" s="3">
        <v>0</v>
      </c>
      <c r="L344" s="3">
        <v>0</v>
      </c>
      <c r="M344" s="3">
        <v>0</v>
      </c>
      <c r="N344" s="3">
        <v>702</v>
      </c>
      <c r="O344" s="3">
        <v>0</v>
      </c>
      <c r="P344" s="3">
        <v>0</v>
      </c>
      <c r="Q344" s="3">
        <v>0</v>
      </c>
      <c r="R344" s="3">
        <v>0</v>
      </c>
      <c r="S344" s="3">
        <v>0</v>
      </c>
      <c r="T344" s="3">
        <v>0</v>
      </c>
      <c r="U344" s="3">
        <v>0</v>
      </c>
      <c r="V344" s="3">
        <v>0</v>
      </c>
      <c r="W344" s="3">
        <v>702</v>
      </c>
      <c r="X344" s="35">
        <f t="shared" si="60"/>
        <v>0</v>
      </c>
      <c r="Y344" s="35">
        <f t="shared" si="61"/>
        <v>0</v>
      </c>
      <c r="Z344" s="35">
        <f t="shared" si="62"/>
        <v>0</v>
      </c>
      <c r="AA344" s="35">
        <f t="shared" si="63"/>
        <v>0</v>
      </c>
      <c r="AB344" s="35">
        <f t="shared" si="64"/>
        <v>0</v>
      </c>
      <c r="AC344" s="35">
        <f t="shared" si="65"/>
        <v>0</v>
      </c>
      <c r="AD344" s="35">
        <f t="shared" si="66"/>
        <v>0</v>
      </c>
      <c r="AE344" s="35">
        <f t="shared" si="67"/>
        <v>0</v>
      </c>
      <c r="AF344" s="35">
        <f t="shared" si="68"/>
        <v>0</v>
      </c>
      <c r="AG344" s="35">
        <f t="shared" si="69"/>
        <v>0</v>
      </c>
      <c r="AH344" s="35">
        <f t="shared" si="70"/>
        <v>0</v>
      </c>
      <c r="AI344" s="35"/>
      <c r="AJ344" s="81">
        <f t="shared" si="71"/>
        <v>0</v>
      </c>
      <c r="AK344" s="88"/>
    </row>
    <row r="345" spans="1:37" s="36" customFormat="1" ht="13.5" customHeight="1" x14ac:dyDescent="0.2">
      <c r="A345" s="27"/>
      <c r="B345" s="1">
        <v>331</v>
      </c>
      <c r="C345" s="34"/>
      <c r="D345" s="1" t="s">
        <v>10</v>
      </c>
      <c r="E345" s="2" t="s">
        <v>399</v>
      </c>
      <c r="F345" s="3">
        <v>0</v>
      </c>
      <c r="G345" s="3">
        <v>0</v>
      </c>
      <c r="H345" s="3">
        <v>0</v>
      </c>
      <c r="I345" s="3">
        <v>0</v>
      </c>
      <c r="J345" s="3">
        <v>0</v>
      </c>
      <c r="K345" s="3">
        <v>0</v>
      </c>
      <c r="L345" s="3">
        <v>0</v>
      </c>
      <c r="M345" s="3">
        <v>0</v>
      </c>
      <c r="N345" s="3">
        <v>64274.78</v>
      </c>
      <c r="O345" s="3">
        <v>0</v>
      </c>
      <c r="P345" s="3">
        <v>0</v>
      </c>
      <c r="Q345" s="3">
        <v>0</v>
      </c>
      <c r="R345" s="3">
        <v>0</v>
      </c>
      <c r="S345" s="3">
        <v>0</v>
      </c>
      <c r="T345" s="3">
        <v>0</v>
      </c>
      <c r="U345" s="3">
        <v>0</v>
      </c>
      <c r="V345" s="3">
        <v>0</v>
      </c>
      <c r="W345" s="3">
        <v>64274.78</v>
      </c>
      <c r="X345" s="35">
        <f t="shared" si="60"/>
        <v>0</v>
      </c>
      <c r="Y345" s="35">
        <f t="shared" si="61"/>
        <v>0</v>
      </c>
      <c r="Z345" s="35">
        <f t="shared" si="62"/>
        <v>0</v>
      </c>
      <c r="AA345" s="35">
        <f t="shared" si="63"/>
        <v>0</v>
      </c>
      <c r="AB345" s="35">
        <f t="shared" si="64"/>
        <v>0</v>
      </c>
      <c r="AC345" s="35">
        <f t="shared" si="65"/>
        <v>0</v>
      </c>
      <c r="AD345" s="35">
        <f t="shared" si="66"/>
        <v>0</v>
      </c>
      <c r="AE345" s="35">
        <f t="shared" si="67"/>
        <v>0</v>
      </c>
      <c r="AF345" s="35">
        <f t="shared" si="68"/>
        <v>0</v>
      </c>
      <c r="AG345" s="35">
        <f t="shared" si="69"/>
        <v>0</v>
      </c>
      <c r="AH345" s="35">
        <f t="shared" si="70"/>
        <v>0</v>
      </c>
      <c r="AI345" s="35"/>
      <c r="AJ345" s="81">
        <f t="shared" si="71"/>
        <v>0</v>
      </c>
      <c r="AK345" s="88"/>
    </row>
    <row r="346" spans="1:37" s="36" customFormat="1" ht="13.5" customHeight="1" x14ac:dyDescent="0.2">
      <c r="A346" s="27"/>
      <c r="B346" s="1">
        <v>332</v>
      </c>
      <c r="C346" s="34"/>
      <c r="D346" s="1" t="s">
        <v>10</v>
      </c>
      <c r="E346" s="2" t="s">
        <v>400</v>
      </c>
      <c r="F346" s="3">
        <v>0</v>
      </c>
      <c r="G346" s="3">
        <v>0</v>
      </c>
      <c r="H346" s="3">
        <v>0</v>
      </c>
      <c r="I346" s="3">
        <v>0</v>
      </c>
      <c r="J346" s="3">
        <v>0</v>
      </c>
      <c r="K346" s="3">
        <v>0</v>
      </c>
      <c r="L346" s="3">
        <v>0</v>
      </c>
      <c r="M346" s="3">
        <v>0</v>
      </c>
      <c r="N346" s="3">
        <v>110</v>
      </c>
      <c r="O346" s="3">
        <v>0</v>
      </c>
      <c r="P346" s="3">
        <v>0</v>
      </c>
      <c r="Q346" s="3">
        <v>0</v>
      </c>
      <c r="R346" s="3">
        <v>0</v>
      </c>
      <c r="S346" s="3">
        <v>0</v>
      </c>
      <c r="T346" s="3">
        <v>0</v>
      </c>
      <c r="U346" s="3">
        <v>0</v>
      </c>
      <c r="V346" s="3">
        <v>0</v>
      </c>
      <c r="W346" s="3">
        <v>110</v>
      </c>
      <c r="X346" s="35">
        <f t="shared" si="60"/>
        <v>0</v>
      </c>
      <c r="Y346" s="35">
        <f t="shared" si="61"/>
        <v>0</v>
      </c>
      <c r="Z346" s="35">
        <f t="shared" si="62"/>
        <v>0</v>
      </c>
      <c r="AA346" s="35">
        <f t="shared" si="63"/>
        <v>0</v>
      </c>
      <c r="AB346" s="35">
        <f t="shared" si="64"/>
        <v>0</v>
      </c>
      <c r="AC346" s="35">
        <f t="shared" si="65"/>
        <v>0</v>
      </c>
      <c r="AD346" s="35">
        <f t="shared" si="66"/>
        <v>0</v>
      </c>
      <c r="AE346" s="35">
        <f t="shared" si="67"/>
        <v>0</v>
      </c>
      <c r="AF346" s="35">
        <f t="shared" si="68"/>
        <v>0</v>
      </c>
      <c r="AG346" s="35">
        <f t="shared" si="69"/>
        <v>0</v>
      </c>
      <c r="AH346" s="35">
        <f t="shared" si="70"/>
        <v>0</v>
      </c>
      <c r="AI346" s="35"/>
      <c r="AJ346" s="81">
        <f t="shared" si="71"/>
        <v>0</v>
      </c>
      <c r="AK346" s="88"/>
    </row>
    <row r="347" spans="1:37" s="36" customFormat="1" ht="13.5" customHeight="1" x14ac:dyDescent="0.2">
      <c r="A347" s="27"/>
      <c r="B347" s="1">
        <v>333</v>
      </c>
      <c r="C347" s="34"/>
      <c r="D347" s="1" t="s">
        <v>10</v>
      </c>
      <c r="E347" s="2" t="s">
        <v>401</v>
      </c>
      <c r="F347" s="3">
        <v>0</v>
      </c>
      <c r="G347" s="3">
        <v>0</v>
      </c>
      <c r="H347" s="3">
        <v>0</v>
      </c>
      <c r="I347" s="3">
        <v>0</v>
      </c>
      <c r="J347" s="3">
        <v>0</v>
      </c>
      <c r="K347" s="3">
        <v>0</v>
      </c>
      <c r="L347" s="3">
        <v>0</v>
      </c>
      <c r="M347" s="3">
        <v>0</v>
      </c>
      <c r="N347" s="3">
        <v>1030.4100000000001</v>
      </c>
      <c r="O347" s="3">
        <v>0</v>
      </c>
      <c r="P347" s="3">
        <v>0</v>
      </c>
      <c r="Q347" s="3">
        <v>0</v>
      </c>
      <c r="R347" s="3">
        <v>0</v>
      </c>
      <c r="S347" s="3">
        <v>0</v>
      </c>
      <c r="T347" s="3">
        <v>0</v>
      </c>
      <c r="U347" s="3">
        <v>0</v>
      </c>
      <c r="V347" s="3">
        <v>0</v>
      </c>
      <c r="W347" s="3">
        <v>1030.4100000000001</v>
      </c>
      <c r="X347" s="35">
        <f t="shared" si="60"/>
        <v>0</v>
      </c>
      <c r="Y347" s="35">
        <f t="shared" si="61"/>
        <v>0</v>
      </c>
      <c r="Z347" s="35">
        <f t="shared" si="62"/>
        <v>0</v>
      </c>
      <c r="AA347" s="35">
        <f t="shared" si="63"/>
        <v>0</v>
      </c>
      <c r="AB347" s="35">
        <f t="shared" si="64"/>
        <v>0</v>
      </c>
      <c r="AC347" s="35">
        <f t="shared" si="65"/>
        <v>0</v>
      </c>
      <c r="AD347" s="35">
        <f t="shared" si="66"/>
        <v>0</v>
      </c>
      <c r="AE347" s="35">
        <f t="shared" si="67"/>
        <v>0</v>
      </c>
      <c r="AF347" s="35">
        <f t="shared" si="68"/>
        <v>0</v>
      </c>
      <c r="AG347" s="35">
        <f t="shared" si="69"/>
        <v>0</v>
      </c>
      <c r="AH347" s="35">
        <f t="shared" si="70"/>
        <v>0</v>
      </c>
      <c r="AI347" s="35"/>
      <c r="AJ347" s="81">
        <f t="shared" si="71"/>
        <v>0</v>
      </c>
      <c r="AK347" s="88"/>
    </row>
    <row r="348" spans="1:37" s="36" customFormat="1" ht="13.5" customHeight="1" x14ac:dyDescent="0.2">
      <c r="A348" s="27"/>
      <c r="B348" s="1">
        <v>334</v>
      </c>
      <c r="C348" s="34"/>
      <c r="D348" s="1" t="s">
        <v>10</v>
      </c>
      <c r="E348" s="2" t="s">
        <v>402</v>
      </c>
      <c r="F348" s="3">
        <v>0</v>
      </c>
      <c r="G348" s="3">
        <v>0</v>
      </c>
      <c r="H348" s="3">
        <v>0</v>
      </c>
      <c r="I348" s="3">
        <v>0</v>
      </c>
      <c r="J348" s="3">
        <v>0</v>
      </c>
      <c r="K348" s="3">
        <v>0</v>
      </c>
      <c r="L348" s="3">
        <v>0</v>
      </c>
      <c r="M348" s="3">
        <v>0</v>
      </c>
      <c r="N348" s="3">
        <v>4368</v>
      </c>
      <c r="O348" s="3">
        <v>0</v>
      </c>
      <c r="P348" s="3">
        <v>0</v>
      </c>
      <c r="Q348" s="3">
        <v>0</v>
      </c>
      <c r="R348" s="3">
        <v>0</v>
      </c>
      <c r="S348" s="3">
        <v>0</v>
      </c>
      <c r="T348" s="3">
        <v>0</v>
      </c>
      <c r="U348" s="3">
        <v>0</v>
      </c>
      <c r="V348" s="3">
        <v>0</v>
      </c>
      <c r="W348" s="3">
        <v>4368</v>
      </c>
      <c r="X348" s="35">
        <f t="shared" si="60"/>
        <v>0</v>
      </c>
      <c r="Y348" s="35">
        <f t="shared" si="61"/>
        <v>0</v>
      </c>
      <c r="Z348" s="35">
        <f t="shared" si="62"/>
        <v>0</v>
      </c>
      <c r="AA348" s="35">
        <f t="shared" si="63"/>
        <v>0</v>
      </c>
      <c r="AB348" s="35">
        <f t="shared" si="64"/>
        <v>0</v>
      </c>
      <c r="AC348" s="35">
        <f t="shared" si="65"/>
        <v>0</v>
      </c>
      <c r="AD348" s="35">
        <f t="shared" si="66"/>
        <v>0</v>
      </c>
      <c r="AE348" s="35">
        <f t="shared" si="67"/>
        <v>0</v>
      </c>
      <c r="AF348" s="35">
        <f t="shared" si="68"/>
        <v>0</v>
      </c>
      <c r="AG348" s="35">
        <f t="shared" si="69"/>
        <v>0</v>
      </c>
      <c r="AH348" s="35">
        <f t="shared" si="70"/>
        <v>0</v>
      </c>
      <c r="AI348" s="35"/>
      <c r="AJ348" s="81">
        <f t="shared" si="71"/>
        <v>0</v>
      </c>
      <c r="AK348" s="88"/>
    </row>
    <row r="349" spans="1:37" s="36" customFormat="1" ht="13.5" customHeight="1" x14ac:dyDescent="0.2">
      <c r="A349" s="27"/>
      <c r="B349" s="1">
        <v>335</v>
      </c>
      <c r="C349" s="34"/>
      <c r="D349" s="1" t="s">
        <v>10</v>
      </c>
      <c r="E349" s="2" t="s">
        <v>403</v>
      </c>
      <c r="F349" s="3">
        <v>0</v>
      </c>
      <c r="G349" s="3">
        <v>0</v>
      </c>
      <c r="H349" s="3">
        <v>0</v>
      </c>
      <c r="I349" s="3">
        <v>0</v>
      </c>
      <c r="J349" s="3">
        <v>0</v>
      </c>
      <c r="K349" s="3">
        <v>0</v>
      </c>
      <c r="L349" s="3">
        <v>0</v>
      </c>
      <c r="M349" s="3">
        <v>0</v>
      </c>
      <c r="N349" s="3">
        <v>1296.83</v>
      </c>
      <c r="O349" s="3">
        <v>0</v>
      </c>
      <c r="P349" s="3">
        <v>0</v>
      </c>
      <c r="Q349" s="3">
        <v>0</v>
      </c>
      <c r="R349" s="3">
        <v>0</v>
      </c>
      <c r="S349" s="3">
        <v>0</v>
      </c>
      <c r="T349" s="3">
        <v>0</v>
      </c>
      <c r="U349" s="3">
        <v>0</v>
      </c>
      <c r="V349" s="3">
        <v>0</v>
      </c>
      <c r="W349" s="3">
        <v>1296.83</v>
      </c>
      <c r="X349" s="35">
        <f t="shared" si="60"/>
        <v>0</v>
      </c>
      <c r="Y349" s="35">
        <f t="shared" si="61"/>
        <v>0</v>
      </c>
      <c r="Z349" s="35">
        <f t="shared" si="62"/>
        <v>0</v>
      </c>
      <c r="AA349" s="35">
        <f t="shared" si="63"/>
        <v>0</v>
      </c>
      <c r="AB349" s="35">
        <f t="shared" si="64"/>
        <v>0</v>
      </c>
      <c r="AC349" s="35">
        <f t="shared" si="65"/>
        <v>0</v>
      </c>
      <c r="AD349" s="35">
        <f t="shared" si="66"/>
        <v>0</v>
      </c>
      <c r="AE349" s="35">
        <f t="shared" si="67"/>
        <v>0</v>
      </c>
      <c r="AF349" s="35">
        <f t="shared" si="68"/>
        <v>0</v>
      </c>
      <c r="AG349" s="35">
        <f t="shared" si="69"/>
        <v>0</v>
      </c>
      <c r="AH349" s="35">
        <f t="shared" si="70"/>
        <v>0</v>
      </c>
      <c r="AI349" s="35"/>
      <c r="AJ349" s="81">
        <f t="shared" si="71"/>
        <v>0</v>
      </c>
      <c r="AK349" s="88"/>
    </row>
    <row r="350" spans="1:37" s="36" customFormat="1" ht="13.5" customHeight="1" x14ac:dyDescent="0.2">
      <c r="A350" s="27"/>
      <c r="B350" s="1">
        <v>336</v>
      </c>
      <c r="C350" s="34"/>
      <c r="D350" s="1" t="s">
        <v>10</v>
      </c>
      <c r="E350" s="2" t="s">
        <v>404</v>
      </c>
      <c r="F350" s="3">
        <v>0</v>
      </c>
      <c r="G350" s="3">
        <v>0</v>
      </c>
      <c r="H350" s="3">
        <v>0</v>
      </c>
      <c r="I350" s="3">
        <v>0</v>
      </c>
      <c r="J350" s="3">
        <v>0</v>
      </c>
      <c r="K350" s="3">
        <v>0</v>
      </c>
      <c r="L350" s="3">
        <v>0</v>
      </c>
      <c r="M350" s="3">
        <v>0</v>
      </c>
      <c r="N350" s="3">
        <v>300</v>
      </c>
      <c r="O350" s="3">
        <v>0</v>
      </c>
      <c r="P350" s="3">
        <v>0</v>
      </c>
      <c r="Q350" s="3">
        <v>0</v>
      </c>
      <c r="R350" s="3">
        <v>0</v>
      </c>
      <c r="S350" s="3">
        <v>0</v>
      </c>
      <c r="T350" s="3">
        <v>0</v>
      </c>
      <c r="U350" s="3">
        <v>0</v>
      </c>
      <c r="V350" s="3">
        <v>0</v>
      </c>
      <c r="W350" s="3">
        <v>300</v>
      </c>
      <c r="X350" s="35">
        <f t="shared" si="60"/>
        <v>0</v>
      </c>
      <c r="Y350" s="35">
        <f t="shared" si="61"/>
        <v>0</v>
      </c>
      <c r="Z350" s="35">
        <f t="shared" si="62"/>
        <v>0</v>
      </c>
      <c r="AA350" s="35">
        <f t="shared" si="63"/>
        <v>0</v>
      </c>
      <c r="AB350" s="35">
        <f t="shared" si="64"/>
        <v>0</v>
      </c>
      <c r="AC350" s="35">
        <f t="shared" si="65"/>
        <v>0</v>
      </c>
      <c r="AD350" s="35">
        <f t="shared" si="66"/>
        <v>0</v>
      </c>
      <c r="AE350" s="35">
        <f t="shared" si="67"/>
        <v>0</v>
      </c>
      <c r="AF350" s="35">
        <f t="shared" si="68"/>
        <v>0</v>
      </c>
      <c r="AG350" s="35">
        <f t="shared" si="69"/>
        <v>0</v>
      </c>
      <c r="AH350" s="35">
        <f t="shared" si="70"/>
        <v>0</v>
      </c>
      <c r="AI350" s="35"/>
      <c r="AJ350" s="81">
        <f t="shared" si="71"/>
        <v>0</v>
      </c>
      <c r="AK350" s="88"/>
    </row>
    <row r="351" spans="1:37" s="36" customFormat="1" ht="13.5" customHeight="1" x14ac:dyDescent="0.2">
      <c r="A351" s="27"/>
      <c r="B351" s="1">
        <v>337</v>
      </c>
      <c r="C351" s="34"/>
      <c r="D351" s="1" t="s">
        <v>10</v>
      </c>
      <c r="E351" s="2" t="s">
        <v>405</v>
      </c>
      <c r="F351" s="3">
        <v>0</v>
      </c>
      <c r="G351" s="3">
        <v>0</v>
      </c>
      <c r="H351" s="3">
        <v>0</v>
      </c>
      <c r="I351" s="3">
        <v>0</v>
      </c>
      <c r="J351" s="3">
        <v>0</v>
      </c>
      <c r="K351" s="3">
        <v>0</v>
      </c>
      <c r="L351" s="3">
        <v>0</v>
      </c>
      <c r="M351" s="3">
        <v>0</v>
      </c>
      <c r="N351" s="3">
        <v>528</v>
      </c>
      <c r="O351" s="3">
        <v>0</v>
      </c>
      <c r="P351" s="3">
        <v>0</v>
      </c>
      <c r="Q351" s="3">
        <v>0</v>
      </c>
      <c r="R351" s="3">
        <v>0</v>
      </c>
      <c r="S351" s="3">
        <v>0</v>
      </c>
      <c r="T351" s="3">
        <v>0</v>
      </c>
      <c r="U351" s="3">
        <v>0</v>
      </c>
      <c r="V351" s="3">
        <v>0</v>
      </c>
      <c r="W351" s="3">
        <v>528</v>
      </c>
      <c r="X351" s="35">
        <f t="shared" si="60"/>
        <v>0</v>
      </c>
      <c r="Y351" s="35">
        <f t="shared" si="61"/>
        <v>0</v>
      </c>
      <c r="Z351" s="35">
        <f t="shared" si="62"/>
        <v>0</v>
      </c>
      <c r="AA351" s="35">
        <f t="shared" si="63"/>
        <v>0</v>
      </c>
      <c r="AB351" s="35">
        <f t="shared" si="64"/>
        <v>0</v>
      </c>
      <c r="AC351" s="35">
        <f t="shared" si="65"/>
        <v>0</v>
      </c>
      <c r="AD351" s="35">
        <f t="shared" si="66"/>
        <v>0</v>
      </c>
      <c r="AE351" s="35">
        <f t="shared" si="67"/>
        <v>0</v>
      </c>
      <c r="AF351" s="35">
        <f t="shared" si="68"/>
        <v>0</v>
      </c>
      <c r="AG351" s="35">
        <f t="shared" si="69"/>
        <v>0</v>
      </c>
      <c r="AH351" s="35">
        <f t="shared" si="70"/>
        <v>0</v>
      </c>
      <c r="AI351" s="35"/>
      <c r="AJ351" s="81">
        <f t="shared" si="71"/>
        <v>0</v>
      </c>
      <c r="AK351" s="88"/>
    </row>
    <row r="352" spans="1:37" s="36" customFormat="1" ht="13.5" customHeight="1" x14ac:dyDescent="0.2">
      <c r="A352" s="27"/>
      <c r="B352" s="1">
        <v>338</v>
      </c>
      <c r="C352" s="34"/>
      <c r="D352" s="1" t="s">
        <v>10</v>
      </c>
      <c r="E352" s="2" t="s">
        <v>406</v>
      </c>
      <c r="F352" s="3">
        <v>0</v>
      </c>
      <c r="G352" s="3">
        <v>0</v>
      </c>
      <c r="H352" s="3">
        <v>0</v>
      </c>
      <c r="I352" s="3">
        <v>0</v>
      </c>
      <c r="J352" s="3">
        <v>0</v>
      </c>
      <c r="K352" s="3">
        <v>0</v>
      </c>
      <c r="L352" s="3">
        <v>0</v>
      </c>
      <c r="M352" s="3">
        <v>0</v>
      </c>
      <c r="N352" s="3">
        <v>300</v>
      </c>
      <c r="O352" s="3">
        <v>0</v>
      </c>
      <c r="P352" s="3">
        <v>0</v>
      </c>
      <c r="Q352" s="3">
        <v>0</v>
      </c>
      <c r="R352" s="3">
        <v>0</v>
      </c>
      <c r="S352" s="3">
        <v>0</v>
      </c>
      <c r="T352" s="3">
        <v>0</v>
      </c>
      <c r="U352" s="3">
        <v>0</v>
      </c>
      <c r="V352" s="3">
        <v>0</v>
      </c>
      <c r="W352" s="3">
        <v>300</v>
      </c>
      <c r="X352" s="35">
        <f t="shared" si="60"/>
        <v>0</v>
      </c>
      <c r="Y352" s="35">
        <f t="shared" si="61"/>
        <v>0</v>
      </c>
      <c r="Z352" s="35">
        <f t="shared" si="62"/>
        <v>0</v>
      </c>
      <c r="AA352" s="35">
        <f t="shared" si="63"/>
        <v>0</v>
      </c>
      <c r="AB352" s="35">
        <f t="shared" si="64"/>
        <v>0</v>
      </c>
      <c r="AC352" s="35">
        <f t="shared" si="65"/>
        <v>0</v>
      </c>
      <c r="AD352" s="35">
        <f t="shared" si="66"/>
        <v>0</v>
      </c>
      <c r="AE352" s="35">
        <f t="shared" si="67"/>
        <v>0</v>
      </c>
      <c r="AF352" s="35">
        <f t="shared" si="68"/>
        <v>0</v>
      </c>
      <c r="AG352" s="35">
        <f t="shared" si="69"/>
        <v>0</v>
      </c>
      <c r="AH352" s="35">
        <f t="shared" si="70"/>
        <v>0</v>
      </c>
      <c r="AI352" s="35"/>
      <c r="AJ352" s="81">
        <f t="shared" si="71"/>
        <v>0</v>
      </c>
      <c r="AK352" s="88"/>
    </row>
    <row r="353" spans="1:37" s="36" customFormat="1" ht="13.5" customHeight="1" x14ac:dyDescent="0.2">
      <c r="A353" s="27"/>
      <c r="B353" s="1">
        <v>339</v>
      </c>
      <c r="C353" s="34"/>
      <c r="D353" s="1" t="s">
        <v>10</v>
      </c>
      <c r="E353" s="2" t="s">
        <v>407</v>
      </c>
      <c r="F353" s="3">
        <v>0</v>
      </c>
      <c r="G353" s="3">
        <v>0</v>
      </c>
      <c r="H353" s="3">
        <v>0</v>
      </c>
      <c r="I353" s="3">
        <v>0</v>
      </c>
      <c r="J353" s="3">
        <v>0</v>
      </c>
      <c r="K353" s="3">
        <v>0</v>
      </c>
      <c r="L353" s="3">
        <v>0</v>
      </c>
      <c r="M353" s="3">
        <v>0</v>
      </c>
      <c r="N353" s="3">
        <v>19313.88</v>
      </c>
      <c r="O353" s="3">
        <v>0</v>
      </c>
      <c r="P353" s="3">
        <v>0</v>
      </c>
      <c r="Q353" s="3">
        <v>0</v>
      </c>
      <c r="R353" s="3">
        <v>0</v>
      </c>
      <c r="S353" s="3">
        <v>0</v>
      </c>
      <c r="T353" s="3">
        <v>0</v>
      </c>
      <c r="U353" s="3">
        <v>0</v>
      </c>
      <c r="V353" s="3">
        <v>0</v>
      </c>
      <c r="W353" s="3">
        <v>19313.88</v>
      </c>
      <c r="X353" s="35">
        <f t="shared" si="60"/>
        <v>0</v>
      </c>
      <c r="Y353" s="35">
        <f t="shared" si="61"/>
        <v>0</v>
      </c>
      <c r="Z353" s="35">
        <f t="shared" si="62"/>
        <v>0</v>
      </c>
      <c r="AA353" s="35">
        <f t="shared" si="63"/>
        <v>0</v>
      </c>
      <c r="AB353" s="35">
        <f t="shared" si="64"/>
        <v>0</v>
      </c>
      <c r="AC353" s="35">
        <f t="shared" si="65"/>
        <v>0</v>
      </c>
      <c r="AD353" s="35">
        <f t="shared" si="66"/>
        <v>0</v>
      </c>
      <c r="AE353" s="35">
        <f t="shared" si="67"/>
        <v>0</v>
      </c>
      <c r="AF353" s="35">
        <f t="shared" si="68"/>
        <v>0</v>
      </c>
      <c r="AG353" s="35">
        <f t="shared" si="69"/>
        <v>0</v>
      </c>
      <c r="AH353" s="35">
        <f t="shared" si="70"/>
        <v>0</v>
      </c>
      <c r="AI353" s="35"/>
      <c r="AJ353" s="81">
        <f t="shared" si="71"/>
        <v>0</v>
      </c>
      <c r="AK353" s="88"/>
    </row>
    <row r="354" spans="1:37" s="36" customFormat="1" ht="13.5" customHeight="1" x14ac:dyDescent="0.2">
      <c r="A354" s="27"/>
      <c r="B354" s="1">
        <v>340</v>
      </c>
      <c r="C354" s="34"/>
      <c r="D354" s="1" t="s">
        <v>10</v>
      </c>
      <c r="E354" s="2" t="s">
        <v>408</v>
      </c>
      <c r="F354" s="3">
        <v>0</v>
      </c>
      <c r="G354" s="3">
        <v>0</v>
      </c>
      <c r="H354" s="3">
        <v>0</v>
      </c>
      <c r="I354" s="3">
        <v>0</v>
      </c>
      <c r="J354" s="3">
        <v>0</v>
      </c>
      <c r="K354" s="3">
        <v>0</v>
      </c>
      <c r="L354" s="3">
        <v>0</v>
      </c>
      <c r="M354" s="3">
        <v>0</v>
      </c>
      <c r="N354" s="3">
        <v>48285</v>
      </c>
      <c r="O354" s="3">
        <v>0</v>
      </c>
      <c r="P354" s="3">
        <v>0</v>
      </c>
      <c r="Q354" s="3">
        <v>0</v>
      </c>
      <c r="R354" s="3">
        <v>0</v>
      </c>
      <c r="S354" s="3">
        <v>0</v>
      </c>
      <c r="T354" s="3">
        <v>0</v>
      </c>
      <c r="U354" s="3">
        <v>0</v>
      </c>
      <c r="V354" s="3">
        <v>0</v>
      </c>
      <c r="W354" s="3">
        <v>48285</v>
      </c>
      <c r="X354" s="35">
        <f t="shared" si="60"/>
        <v>0</v>
      </c>
      <c r="Y354" s="35">
        <f t="shared" si="61"/>
        <v>0</v>
      </c>
      <c r="Z354" s="35">
        <f t="shared" si="62"/>
        <v>0</v>
      </c>
      <c r="AA354" s="35">
        <f t="shared" si="63"/>
        <v>0</v>
      </c>
      <c r="AB354" s="35">
        <f t="shared" si="64"/>
        <v>0</v>
      </c>
      <c r="AC354" s="35">
        <f t="shared" si="65"/>
        <v>0</v>
      </c>
      <c r="AD354" s="35">
        <f t="shared" si="66"/>
        <v>0</v>
      </c>
      <c r="AE354" s="35">
        <f t="shared" si="67"/>
        <v>0</v>
      </c>
      <c r="AF354" s="35">
        <f t="shared" si="68"/>
        <v>0</v>
      </c>
      <c r="AG354" s="35">
        <f t="shared" si="69"/>
        <v>0</v>
      </c>
      <c r="AH354" s="35">
        <f t="shared" si="70"/>
        <v>0</v>
      </c>
      <c r="AI354" s="35"/>
      <c r="AJ354" s="81">
        <f t="shared" si="71"/>
        <v>0</v>
      </c>
      <c r="AK354" s="88"/>
    </row>
    <row r="355" spans="1:37" s="36" customFormat="1" ht="13.5" customHeight="1" x14ac:dyDescent="0.2">
      <c r="A355" s="27"/>
      <c r="B355" s="1">
        <v>341</v>
      </c>
      <c r="C355" s="34"/>
      <c r="D355" s="1" t="s">
        <v>10</v>
      </c>
      <c r="E355" s="2" t="s">
        <v>409</v>
      </c>
      <c r="F355" s="3">
        <v>0</v>
      </c>
      <c r="G355" s="3">
        <v>0</v>
      </c>
      <c r="H355" s="3">
        <v>0</v>
      </c>
      <c r="I355" s="3">
        <v>0</v>
      </c>
      <c r="J355" s="3">
        <v>0</v>
      </c>
      <c r="K355" s="3">
        <v>0</v>
      </c>
      <c r="L355" s="3">
        <v>0</v>
      </c>
      <c r="M355" s="3">
        <v>0</v>
      </c>
      <c r="N355" s="3">
        <v>251</v>
      </c>
      <c r="O355" s="3">
        <v>0</v>
      </c>
      <c r="P355" s="3">
        <v>0</v>
      </c>
      <c r="Q355" s="3">
        <v>0</v>
      </c>
      <c r="R355" s="3">
        <v>0</v>
      </c>
      <c r="S355" s="3">
        <v>0</v>
      </c>
      <c r="T355" s="3">
        <v>0</v>
      </c>
      <c r="U355" s="3">
        <v>0</v>
      </c>
      <c r="V355" s="3">
        <v>0</v>
      </c>
      <c r="W355" s="3">
        <v>251</v>
      </c>
      <c r="X355" s="35">
        <f t="shared" si="60"/>
        <v>0</v>
      </c>
      <c r="Y355" s="35">
        <f t="shared" si="61"/>
        <v>0</v>
      </c>
      <c r="Z355" s="35">
        <f t="shared" si="62"/>
        <v>0</v>
      </c>
      <c r="AA355" s="35">
        <f t="shared" si="63"/>
        <v>0</v>
      </c>
      <c r="AB355" s="35">
        <f t="shared" si="64"/>
        <v>0</v>
      </c>
      <c r="AC355" s="35">
        <f t="shared" si="65"/>
        <v>0</v>
      </c>
      <c r="AD355" s="35">
        <f t="shared" si="66"/>
        <v>0</v>
      </c>
      <c r="AE355" s="35">
        <f t="shared" si="67"/>
        <v>0</v>
      </c>
      <c r="AF355" s="35">
        <f t="shared" si="68"/>
        <v>0</v>
      </c>
      <c r="AG355" s="35">
        <f t="shared" si="69"/>
        <v>0</v>
      </c>
      <c r="AH355" s="35">
        <f t="shared" si="70"/>
        <v>0</v>
      </c>
      <c r="AI355" s="35"/>
      <c r="AJ355" s="81">
        <f t="shared" si="71"/>
        <v>0</v>
      </c>
      <c r="AK355" s="88"/>
    </row>
    <row r="356" spans="1:37" s="36" customFormat="1" ht="13.5" customHeight="1" x14ac:dyDescent="0.2">
      <c r="A356" s="27"/>
      <c r="B356" s="1">
        <v>342</v>
      </c>
      <c r="C356" s="34"/>
      <c r="D356" s="1" t="s">
        <v>10</v>
      </c>
      <c r="E356" s="2" t="s">
        <v>410</v>
      </c>
      <c r="F356" s="3">
        <v>0</v>
      </c>
      <c r="G356" s="3">
        <v>0</v>
      </c>
      <c r="H356" s="3">
        <v>0</v>
      </c>
      <c r="I356" s="3">
        <v>0</v>
      </c>
      <c r="J356" s="3">
        <v>0</v>
      </c>
      <c r="K356" s="3">
        <v>0</v>
      </c>
      <c r="L356" s="3">
        <v>0</v>
      </c>
      <c r="M356" s="3">
        <v>0</v>
      </c>
      <c r="N356" s="3">
        <v>188.09</v>
      </c>
      <c r="O356" s="3">
        <v>0</v>
      </c>
      <c r="P356" s="3">
        <v>0</v>
      </c>
      <c r="Q356" s="3">
        <v>0</v>
      </c>
      <c r="R356" s="3">
        <v>0</v>
      </c>
      <c r="S356" s="3">
        <v>0</v>
      </c>
      <c r="T356" s="3">
        <v>0</v>
      </c>
      <c r="U356" s="3">
        <v>0</v>
      </c>
      <c r="V356" s="3">
        <v>0</v>
      </c>
      <c r="W356" s="3">
        <v>188.09</v>
      </c>
      <c r="X356" s="35">
        <f t="shared" si="60"/>
        <v>0</v>
      </c>
      <c r="Y356" s="35">
        <f t="shared" si="61"/>
        <v>0</v>
      </c>
      <c r="Z356" s="35">
        <f t="shared" si="62"/>
        <v>0</v>
      </c>
      <c r="AA356" s="35">
        <f t="shared" si="63"/>
        <v>0</v>
      </c>
      <c r="AB356" s="35">
        <f t="shared" si="64"/>
        <v>0</v>
      </c>
      <c r="AC356" s="35">
        <f t="shared" si="65"/>
        <v>0</v>
      </c>
      <c r="AD356" s="35">
        <f t="shared" si="66"/>
        <v>0</v>
      </c>
      <c r="AE356" s="35">
        <f t="shared" si="67"/>
        <v>0</v>
      </c>
      <c r="AF356" s="35">
        <f t="shared" si="68"/>
        <v>0</v>
      </c>
      <c r="AG356" s="35">
        <f t="shared" si="69"/>
        <v>0</v>
      </c>
      <c r="AH356" s="35">
        <f t="shared" si="70"/>
        <v>0</v>
      </c>
      <c r="AI356" s="35"/>
      <c r="AJ356" s="81">
        <f t="shared" si="71"/>
        <v>0</v>
      </c>
      <c r="AK356" s="88"/>
    </row>
    <row r="357" spans="1:37" s="36" customFormat="1" ht="13.5" customHeight="1" x14ac:dyDescent="0.2">
      <c r="A357" s="27"/>
      <c r="B357" s="1">
        <v>343</v>
      </c>
      <c r="C357" s="34"/>
      <c r="D357" s="1" t="s">
        <v>10</v>
      </c>
      <c r="E357" s="2" t="s">
        <v>411</v>
      </c>
      <c r="F357" s="3">
        <v>0</v>
      </c>
      <c r="G357" s="3">
        <v>0</v>
      </c>
      <c r="H357" s="3">
        <v>0</v>
      </c>
      <c r="I357" s="3">
        <v>0</v>
      </c>
      <c r="J357" s="3">
        <v>0</v>
      </c>
      <c r="K357" s="3">
        <v>0</v>
      </c>
      <c r="L357" s="3">
        <v>0</v>
      </c>
      <c r="M357" s="3">
        <v>0</v>
      </c>
      <c r="N357" s="3">
        <v>61.17</v>
      </c>
      <c r="O357" s="3">
        <v>0</v>
      </c>
      <c r="P357" s="3">
        <v>0</v>
      </c>
      <c r="Q357" s="3">
        <v>0</v>
      </c>
      <c r="R357" s="3">
        <v>0</v>
      </c>
      <c r="S357" s="3">
        <v>0</v>
      </c>
      <c r="T357" s="3">
        <v>0</v>
      </c>
      <c r="U357" s="3">
        <v>0</v>
      </c>
      <c r="V357" s="3">
        <v>0</v>
      </c>
      <c r="W357" s="3">
        <v>61.17</v>
      </c>
      <c r="X357" s="35">
        <f t="shared" si="60"/>
        <v>0</v>
      </c>
      <c r="Y357" s="35">
        <f t="shared" si="61"/>
        <v>0</v>
      </c>
      <c r="Z357" s="35">
        <f t="shared" si="62"/>
        <v>0</v>
      </c>
      <c r="AA357" s="35">
        <f t="shared" si="63"/>
        <v>0</v>
      </c>
      <c r="AB357" s="35">
        <f t="shared" si="64"/>
        <v>0</v>
      </c>
      <c r="AC357" s="35">
        <f t="shared" si="65"/>
        <v>0</v>
      </c>
      <c r="AD357" s="35">
        <f t="shared" si="66"/>
        <v>0</v>
      </c>
      <c r="AE357" s="35">
        <f t="shared" si="67"/>
        <v>0</v>
      </c>
      <c r="AF357" s="35">
        <f t="shared" si="68"/>
        <v>0</v>
      </c>
      <c r="AG357" s="35">
        <f t="shared" si="69"/>
        <v>0</v>
      </c>
      <c r="AH357" s="35">
        <f t="shared" si="70"/>
        <v>0</v>
      </c>
      <c r="AI357" s="35"/>
      <c r="AJ357" s="81">
        <f t="shared" si="71"/>
        <v>0</v>
      </c>
      <c r="AK357" s="88"/>
    </row>
    <row r="358" spans="1:37" s="36" customFormat="1" ht="13.5" customHeight="1" x14ac:dyDescent="0.2">
      <c r="A358" s="27"/>
      <c r="B358" s="1">
        <v>344</v>
      </c>
      <c r="C358" s="34"/>
      <c r="D358" s="1" t="s">
        <v>10</v>
      </c>
      <c r="E358" s="2" t="s">
        <v>412</v>
      </c>
      <c r="F358" s="3">
        <v>0</v>
      </c>
      <c r="G358" s="3">
        <v>0</v>
      </c>
      <c r="H358" s="3">
        <v>0</v>
      </c>
      <c r="I358" s="3">
        <v>0</v>
      </c>
      <c r="J358" s="3">
        <v>0</v>
      </c>
      <c r="K358" s="3">
        <v>0</v>
      </c>
      <c r="L358" s="3">
        <v>0</v>
      </c>
      <c r="M358" s="3">
        <v>0</v>
      </c>
      <c r="N358" s="3">
        <v>227.19</v>
      </c>
      <c r="O358" s="3">
        <v>0</v>
      </c>
      <c r="P358" s="3">
        <v>0</v>
      </c>
      <c r="Q358" s="3">
        <v>0</v>
      </c>
      <c r="R358" s="3">
        <v>0</v>
      </c>
      <c r="S358" s="3">
        <v>0</v>
      </c>
      <c r="T358" s="3">
        <v>0</v>
      </c>
      <c r="U358" s="3">
        <v>0</v>
      </c>
      <c r="V358" s="3">
        <v>0</v>
      </c>
      <c r="W358" s="3">
        <v>227.19</v>
      </c>
      <c r="X358" s="35">
        <f t="shared" si="60"/>
        <v>0</v>
      </c>
      <c r="Y358" s="35">
        <f t="shared" si="61"/>
        <v>0</v>
      </c>
      <c r="Z358" s="35">
        <f t="shared" si="62"/>
        <v>0</v>
      </c>
      <c r="AA358" s="35">
        <f t="shared" si="63"/>
        <v>0</v>
      </c>
      <c r="AB358" s="35">
        <f t="shared" si="64"/>
        <v>0</v>
      </c>
      <c r="AC358" s="35">
        <f t="shared" si="65"/>
        <v>0</v>
      </c>
      <c r="AD358" s="35">
        <f t="shared" si="66"/>
        <v>0</v>
      </c>
      <c r="AE358" s="35">
        <f t="shared" si="67"/>
        <v>0</v>
      </c>
      <c r="AF358" s="35">
        <f t="shared" si="68"/>
        <v>0</v>
      </c>
      <c r="AG358" s="35">
        <f t="shared" si="69"/>
        <v>0</v>
      </c>
      <c r="AH358" s="35">
        <f t="shared" si="70"/>
        <v>0</v>
      </c>
      <c r="AI358" s="35"/>
      <c r="AJ358" s="81">
        <f t="shared" si="71"/>
        <v>0</v>
      </c>
      <c r="AK358" s="88"/>
    </row>
    <row r="359" spans="1:37" s="36" customFormat="1" ht="13.5" customHeight="1" x14ac:dyDescent="0.2">
      <c r="A359" s="27"/>
      <c r="B359" s="1">
        <v>345</v>
      </c>
      <c r="C359" s="34"/>
      <c r="D359" s="1" t="s">
        <v>10</v>
      </c>
      <c r="E359" s="2" t="s">
        <v>413</v>
      </c>
      <c r="F359" s="3">
        <v>0</v>
      </c>
      <c r="G359" s="3">
        <v>0</v>
      </c>
      <c r="H359" s="3">
        <v>0</v>
      </c>
      <c r="I359" s="3">
        <v>0</v>
      </c>
      <c r="J359" s="3">
        <v>0</v>
      </c>
      <c r="K359" s="3">
        <v>0</v>
      </c>
      <c r="L359" s="3">
        <v>0</v>
      </c>
      <c r="M359" s="3">
        <v>0</v>
      </c>
      <c r="N359" s="3">
        <v>464</v>
      </c>
      <c r="O359" s="3">
        <v>0</v>
      </c>
      <c r="P359" s="3">
        <v>0</v>
      </c>
      <c r="Q359" s="3">
        <v>0</v>
      </c>
      <c r="R359" s="3">
        <v>0</v>
      </c>
      <c r="S359" s="3">
        <v>0</v>
      </c>
      <c r="T359" s="3">
        <v>0</v>
      </c>
      <c r="U359" s="3">
        <v>0</v>
      </c>
      <c r="V359" s="3">
        <v>0</v>
      </c>
      <c r="W359" s="3">
        <v>464</v>
      </c>
      <c r="X359" s="35">
        <f t="shared" si="60"/>
        <v>0</v>
      </c>
      <c r="Y359" s="35">
        <f t="shared" si="61"/>
        <v>0</v>
      </c>
      <c r="Z359" s="35">
        <f t="shared" si="62"/>
        <v>0</v>
      </c>
      <c r="AA359" s="35">
        <f t="shared" si="63"/>
        <v>0</v>
      </c>
      <c r="AB359" s="35">
        <f t="shared" si="64"/>
        <v>0</v>
      </c>
      <c r="AC359" s="35">
        <f t="shared" si="65"/>
        <v>0</v>
      </c>
      <c r="AD359" s="35">
        <f t="shared" si="66"/>
        <v>0</v>
      </c>
      <c r="AE359" s="35">
        <f t="shared" si="67"/>
        <v>0</v>
      </c>
      <c r="AF359" s="35">
        <f t="shared" si="68"/>
        <v>0</v>
      </c>
      <c r="AG359" s="35">
        <f t="shared" si="69"/>
        <v>0</v>
      </c>
      <c r="AH359" s="35">
        <f t="shared" si="70"/>
        <v>0</v>
      </c>
      <c r="AI359" s="35"/>
      <c r="AJ359" s="81">
        <f t="shared" si="71"/>
        <v>0</v>
      </c>
      <c r="AK359" s="88"/>
    </row>
    <row r="360" spans="1:37" s="36" customFormat="1" ht="13.5" customHeight="1" x14ac:dyDescent="0.2">
      <c r="A360" s="27"/>
      <c r="B360" s="1">
        <v>346</v>
      </c>
      <c r="C360" s="34"/>
      <c r="D360" s="1" t="s">
        <v>10</v>
      </c>
      <c r="E360" s="2" t="s">
        <v>414</v>
      </c>
      <c r="F360" s="3">
        <v>0</v>
      </c>
      <c r="G360" s="3">
        <v>0</v>
      </c>
      <c r="H360" s="3">
        <v>0</v>
      </c>
      <c r="I360" s="3">
        <v>0</v>
      </c>
      <c r="J360" s="3">
        <v>0</v>
      </c>
      <c r="K360" s="3">
        <v>0</v>
      </c>
      <c r="L360" s="3">
        <v>0</v>
      </c>
      <c r="M360" s="3">
        <v>0</v>
      </c>
      <c r="N360" s="3">
        <v>112404</v>
      </c>
      <c r="O360" s="3">
        <v>0</v>
      </c>
      <c r="P360" s="3">
        <v>0</v>
      </c>
      <c r="Q360" s="3">
        <v>0</v>
      </c>
      <c r="R360" s="3">
        <v>0</v>
      </c>
      <c r="S360" s="3">
        <v>0</v>
      </c>
      <c r="T360" s="3">
        <v>0</v>
      </c>
      <c r="U360" s="3">
        <v>0</v>
      </c>
      <c r="V360" s="3">
        <v>0</v>
      </c>
      <c r="W360" s="3">
        <v>112404</v>
      </c>
      <c r="X360" s="35">
        <f t="shared" si="60"/>
        <v>0</v>
      </c>
      <c r="Y360" s="35">
        <f t="shared" si="61"/>
        <v>0</v>
      </c>
      <c r="Z360" s="35">
        <f t="shared" si="62"/>
        <v>0</v>
      </c>
      <c r="AA360" s="35">
        <f t="shared" si="63"/>
        <v>0</v>
      </c>
      <c r="AB360" s="35">
        <f t="shared" si="64"/>
        <v>0</v>
      </c>
      <c r="AC360" s="35">
        <f t="shared" si="65"/>
        <v>0</v>
      </c>
      <c r="AD360" s="35">
        <f t="shared" si="66"/>
        <v>0</v>
      </c>
      <c r="AE360" s="35">
        <f t="shared" si="67"/>
        <v>0</v>
      </c>
      <c r="AF360" s="35">
        <f t="shared" si="68"/>
        <v>0</v>
      </c>
      <c r="AG360" s="35">
        <f t="shared" si="69"/>
        <v>0</v>
      </c>
      <c r="AH360" s="35">
        <f t="shared" si="70"/>
        <v>0</v>
      </c>
      <c r="AI360" s="35"/>
      <c r="AJ360" s="81">
        <f t="shared" si="71"/>
        <v>0</v>
      </c>
      <c r="AK360" s="88"/>
    </row>
    <row r="361" spans="1:37" s="36" customFormat="1" ht="13.5" customHeight="1" x14ac:dyDescent="0.2">
      <c r="A361" s="27"/>
      <c r="B361" s="1">
        <v>347</v>
      </c>
      <c r="C361" s="34"/>
      <c r="D361" s="1" t="s">
        <v>10</v>
      </c>
      <c r="E361" s="2" t="s">
        <v>415</v>
      </c>
      <c r="F361" s="3">
        <v>0</v>
      </c>
      <c r="G361" s="3">
        <v>0</v>
      </c>
      <c r="H361" s="3">
        <v>0</v>
      </c>
      <c r="I361" s="3">
        <v>0</v>
      </c>
      <c r="J361" s="3">
        <v>0</v>
      </c>
      <c r="K361" s="3">
        <v>0</v>
      </c>
      <c r="L361" s="3">
        <v>0</v>
      </c>
      <c r="M361" s="3">
        <v>0</v>
      </c>
      <c r="N361" s="3">
        <v>4976.3999999999996</v>
      </c>
      <c r="O361" s="3">
        <v>0</v>
      </c>
      <c r="P361" s="3">
        <v>0</v>
      </c>
      <c r="Q361" s="3">
        <v>0</v>
      </c>
      <c r="R361" s="3">
        <v>0</v>
      </c>
      <c r="S361" s="3">
        <v>0</v>
      </c>
      <c r="T361" s="3">
        <v>0</v>
      </c>
      <c r="U361" s="3">
        <v>0</v>
      </c>
      <c r="V361" s="3">
        <v>0</v>
      </c>
      <c r="W361" s="3">
        <v>4976.3999999999996</v>
      </c>
      <c r="X361" s="35">
        <f t="shared" si="60"/>
        <v>0</v>
      </c>
      <c r="Y361" s="35">
        <f t="shared" si="61"/>
        <v>0</v>
      </c>
      <c r="Z361" s="35">
        <f t="shared" si="62"/>
        <v>0</v>
      </c>
      <c r="AA361" s="35">
        <f t="shared" si="63"/>
        <v>0</v>
      </c>
      <c r="AB361" s="35">
        <f t="shared" si="64"/>
        <v>0</v>
      </c>
      <c r="AC361" s="35">
        <f t="shared" si="65"/>
        <v>0</v>
      </c>
      <c r="AD361" s="35">
        <f t="shared" si="66"/>
        <v>0</v>
      </c>
      <c r="AE361" s="35">
        <f t="shared" si="67"/>
        <v>0</v>
      </c>
      <c r="AF361" s="35">
        <f t="shared" si="68"/>
        <v>0</v>
      </c>
      <c r="AG361" s="35">
        <f t="shared" si="69"/>
        <v>0</v>
      </c>
      <c r="AH361" s="35">
        <f t="shared" si="70"/>
        <v>0</v>
      </c>
      <c r="AI361" s="35"/>
      <c r="AJ361" s="81">
        <f t="shared" si="71"/>
        <v>0</v>
      </c>
      <c r="AK361" s="88"/>
    </row>
    <row r="362" spans="1:37" s="36" customFormat="1" ht="13.5" customHeight="1" x14ac:dyDescent="0.2">
      <c r="A362" s="27"/>
      <c r="B362" s="1">
        <v>348</v>
      </c>
      <c r="C362" s="34"/>
      <c r="D362" s="1" t="s">
        <v>10</v>
      </c>
      <c r="E362" s="2" t="s">
        <v>416</v>
      </c>
      <c r="F362" s="3">
        <v>0</v>
      </c>
      <c r="G362" s="3">
        <v>0</v>
      </c>
      <c r="H362" s="3">
        <v>0</v>
      </c>
      <c r="I362" s="3">
        <v>0</v>
      </c>
      <c r="J362" s="3">
        <v>0</v>
      </c>
      <c r="K362" s="3">
        <v>0</v>
      </c>
      <c r="L362" s="3">
        <v>0</v>
      </c>
      <c r="M362" s="3">
        <v>0</v>
      </c>
      <c r="N362" s="3">
        <v>10232.6</v>
      </c>
      <c r="O362" s="3">
        <v>0</v>
      </c>
      <c r="P362" s="3">
        <v>0</v>
      </c>
      <c r="Q362" s="3">
        <v>0</v>
      </c>
      <c r="R362" s="3">
        <v>0</v>
      </c>
      <c r="S362" s="3">
        <v>0</v>
      </c>
      <c r="T362" s="3">
        <v>0</v>
      </c>
      <c r="U362" s="3">
        <v>0</v>
      </c>
      <c r="V362" s="3">
        <v>0</v>
      </c>
      <c r="W362" s="3">
        <v>0</v>
      </c>
      <c r="X362" s="35">
        <f t="shared" si="60"/>
        <v>0</v>
      </c>
      <c r="Y362" s="35">
        <f t="shared" si="61"/>
        <v>0</v>
      </c>
      <c r="Z362" s="35">
        <f t="shared" si="62"/>
        <v>0</v>
      </c>
      <c r="AA362" s="35">
        <f t="shared" si="63"/>
        <v>0</v>
      </c>
      <c r="AB362" s="35">
        <f t="shared" si="64"/>
        <v>0</v>
      </c>
      <c r="AC362" s="35">
        <f t="shared" si="65"/>
        <v>0</v>
      </c>
      <c r="AD362" s="35">
        <f t="shared" si="66"/>
        <v>0</v>
      </c>
      <c r="AE362" s="35">
        <f t="shared" si="67"/>
        <v>0</v>
      </c>
      <c r="AF362" s="35">
        <f t="shared" si="68"/>
        <v>0</v>
      </c>
      <c r="AG362" s="35">
        <f t="shared" si="69"/>
        <v>10232.6</v>
      </c>
      <c r="AH362" s="35">
        <f t="shared" si="70"/>
        <v>10232.6</v>
      </c>
      <c r="AI362" s="35"/>
      <c r="AJ362" s="81">
        <f t="shared" si="71"/>
        <v>10232.6</v>
      </c>
      <c r="AK362" s="88"/>
    </row>
    <row r="363" spans="1:37" s="36" customFormat="1" ht="13.5" customHeight="1" x14ac:dyDescent="0.2">
      <c r="A363" s="27"/>
      <c r="B363" s="1">
        <v>349</v>
      </c>
      <c r="C363" s="34"/>
      <c r="D363" s="1" t="s">
        <v>10</v>
      </c>
      <c r="E363" s="2" t="s">
        <v>417</v>
      </c>
      <c r="F363" s="3">
        <v>0</v>
      </c>
      <c r="G363" s="3">
        <v>0</v>
      </c>
      <c r="H363" s="3">
        <v>0</v>
      </c>
      <c r="I363" s="3">
        <v>0</v>
      </c>
      <c r="J363" s="3">
        <v>0</v>
      </c>
      <c r="K363" s="3">
        <v>0</v>
      </c>
      <c r="L363" s="3">
        <v>0</v>
      </c>
      <c r="M363" s="3">
        <v>0</v>
      </c>
      <c r="N363" s="3">
        <v>8539</v>
      </c>
      <c r="O363" s="3">
        <v>0</v>
      </c>
      <c r="P363" s="3">
        <v>0</v>
      </c>
      <c r="Q363" s="3">
        <v>0</v>
      </c>
      <c r="R363" s="3">
        <v>0</v>
      </c>
      <c r="S363" s="3">
        <v>0</v>
      </c>
      <c r="T363" s="3">
        <v>0</v>
      </c>
      <c r="U363" s="3">
        <v>0</v>
      </c>
      <c r="V363" s="3">
        <v>0</v>
      </c>
      <c r="W363" s="3">
        <v>8539</v>
      </c>
      <c r="X363" s="35">
        <f t="shared" si="60"/>
        <v>0</v>
      </c>
      <c r="Y363" s="35">
        <f t="shared" si="61"/>
        <v>0</v>
      </c>
      <c r="Z363" s="35">
        <f t="shared" si="62"/>
        <v>0</v>
      </c>
      <c r="AA363" s="35">
        <f t="shared" si="63"/>
        <v>0</v>
      </c>
      <c r="AB363" s="35">
        <f t="shared" si="64"/>
        <v>0</v>
      </c>
      <c r="AC363" s="35">
        <f t="shared" si="65"/>
        <v>0</v>
      </c>
      <c r="AD363" s="35">
        <f t="shared" si="66"/>
        <v>0</v>
      </c>
      <c r="AE363" s="35">
        <f t="shared" si="67"/>
        <v>0</v>
      </c>
      <c r="AF363" s="35">
        <f t="shared" si="68"/>
        <v>0</v>
      </c>
      <c r="AG363" s="35">
        <f t="shared" si="69"/>
        <v>0</v>
      </c>
      <c r="AH363" s="35">
        <f t="shared" si="70"/>
        <v>0</v>
      </c>
      <c r="AI363" s="35"/>
      <c r="AJ363" s="81">
        <f t="shared" si="71"/>
        <v>0</v>
      </c>
      <c r="AK363" s="88"/>
    </row>
    <row r="364" spans="1:37" s="36" customFormat="1" ht="13.5" customHeight="1" x14ac:dyDescent="0.2">
      <c r="A364" s="27"/>
      <c r="B364" s="1">
        <v>350</v>
      </c>
      <c r="C364" s="34"/>
      <c r="D364" s="1" t="s">
        <v>10</v>
      </c>
      <c r="E364" s="2" t="s">
        <v>418</v>
      </c>
      <c r="F364" s="3">
        <v>0</v>
      </c>
      <c r="G364" s="3">
        <v>0</v>
      </c>
      <c r="H364" s="3">
        <v>0</v>
      </c>
      <c r="I364" s="3">
        <v>0</v>
      </c>
      <c r="J364" s="3">
        <v>0</v>
      </c>
      <c r="K364" s="3">
        <v>0</v>
      </c>
      <c r="L364" s="3">
        <v>0</v>
      </c>
      <c r="M364" s="3">
        <v>0</v>
      </c>
      <c r="N364" s="3">
        <v>46089.98</v>
      </c>
      <c r="O364" s="3">
        <v>0</v>
      </c>
      <c r="P364" s="3">
        <v>0</v>
      </c>
      <c r="Q364" s="3">
        <v>0</v>
      </c>
      <c r="R364" s="3">
        <v>0</v>
      </c>
      <c r="S364" s="3">
        <v>0</v>
      </c>
      <c r="T364" s="3">
        <v>0</v>
      </c>
      <c r="U364" s="3">
        <v>0</v>
      </c>
      <c r="V364" s="3">
        <v>0</v>
      </c>
      <c r="W364" s="3">
        <v>46089.98</v>
      </c>
      <c r="X364" s="35">
        <f t="shared" si="60"/>
        <v>0</v>
      </c>
      <c r="Y364" s="35">
        <f t="shared" si="61"/>
        <v>0</v>
      </c>
      <c r="Z364" s="35">
        <f t="shared" si="62"/>
        <v>0</v>
      </c>
      <c r="AA364" s="35">
        <f t="shared" si="63"/>
        <v>0</v>
      </c>
      <c r="AB364" s="35">
        <f t="shared" si="64"/>
        <v>0</v>
      </c>
      <c r="AC364" s="35">
        <f t="shared" si="65"/>
        <v>0</v>
      </c>
      <c r="AD364" s="35">
        <f t="shared" si="66"/>
        <v>0</v>
      </c>
      <c r="AE364" s="35">
        <f t="shared" si="67"/>
        <v>0</v>
      </c>
      <c r="AF364" s="35">
        <f t="shared" si="68"/>
        <v>0</v>
      </c>
      <c r="AG364" s="35">
        <f t="shared" si="69"/>
        <v>0</v>
      </c>
      <c r="AH364" s="35">
        <f t="shared" si="70"/>
        <v>0</v>
      </c>
      <c r="AI364" s="35"/>
      <c r="AJ364" s="81">
        <f t="shared" si="71"/>
        <v>0</v>
      </c>
      <c r="AK364" s="88"/>
    </row>
    <row r="365" spans="1:37" s="36" customFormat="1" ht="13.5" customHeight="1" x14ac:dyDescent="0.2">
      <c r="A365" s="27"/>
      <c r="B365" s="1">
        <v>351</v>
      </c>
      <c r="C365" s="34"/>
      <c r="D365" s="1" t="s">
        <v>10</v>
      </c>
      <c r="E365" s="2" t="s">
        <v>419</v>
      </c>
      <c r="F365" s="3">
        <v>0</v>
      </c>
      <c r="G365" s="3">
        <v>0</v>
      </c>
      <c r="H365" s="3">
        <v>0</v>
      </c>
      <c r="I365" s="3">
        <v>0</v>
      </c>
      <c r="J365" s="3">
        <v>0</v>
      </c>
      <c r="K365" s="3">
        <v>0</v>
      </c>
      <c r="L365" s="3">
        <v>0</v>
      </c>
      <c r="M365" s="3">
        <v>0</v>
      </c>
      <c r="N365" s="3">
        <v>990.65</v>
      </c>
      <c r="O365" s="3">
        <v>0</v>
      </c>
      <c r="P365" s="3">
        <v>0</v>
      </c>
      <c r="Q365" s="3">
        <v>0</v>
      </c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990.65</v>
      </c>
      <c r="X365" s="35">
        <f t="shared" si="60"/>
        <v>0</v>
      </c>
      <c r="Y365" s="35">
        <f t="shared" si="61"/>
        <v>0</v>
      </c>
      <c r="Z365" s="35">
        <f t="shared" si="62"/>
        <v>0</v>
      </c>
      <c r="AA365" s="35">
        <f t="shared" si="63"/>
        <v>0</v>
      </c>
      <c r="AB365" s="35">
        <f t="shared" si="64"/>
        <v>0</v>
      </c>
      <c r="AC365" s="35">
        <f t="shared" si="65"/>
        <v>0</v>
      </c>
      <c r="AD365" s="35">
        <f t="shared" si="66"/>
        <v>0</v>
      </c>
      <c r="AE365" s="35">
        <f t="shared" si="67"/>
        <v>0</v>
      </c>
      <c r="AF365" s="35">
        <f t="shared" si="68"/>
        <v>0</v>
      </c>
      <c r="AG365" s="35">
        <f t="shared" si="69"/>
        <v>0</v>
      </c>
      <c r="AH365" s="35">
        <f t="shared" si="70"/>
        <v>0</v>
      </c>
      <c r="AI365" s="35"/>
      <c r="AJ365" s="81">
        <f t="shared" si="71"/>
        <v>0</v>
      </c>
      <c r="AK365" s="88"/>
    </row>
    <row r="366" spans="1:37" s="36" customFormat="1" ht="13.5" customHeight="1" x14ac:dyDescent="0.2">
      <c r="A366" s="27"/>
      <c r="B366" s="1">
        <v>352</v>
      </c>
      <c r="C366" s="34"/>
      <c r="D366" s="1" t="s">
        <v>10</v>
      </c>
      <c r="E366" s="2" t="s">
        <v>420</v>
      </c>
      <c r="F366" s="3">
        <v>0</v>
      </c>
      <c r="G366" s="3">
        <v>0</v>
      </c>
      <c r="H366" s="3">
        <v>0</v>
      </c>
      <c r="I366" s="3">
        <v>0</v>
      </c>
      <c r="J366" s="3">
        <v>0</v>
      </c>
      <c r="K366" s="3">
        <v>0</v>
      </c>
      <c r="L366" s="3">
        <v>0</v>
      </c>
      <c r="M366" s="3">
        <v>0</v>
      </c>
      <c r="N366" s="3">
        <v>950.1</v>
      </c>
      <c r="O366" s="3">
        <v>0</v>
      </c>
      <c r="P366" s="3">
        <v>0</v>
      </c>
      <c r="Q366" s="3">
        <v>0</v>
      </c>
      <c r="R366" s="3">
        <v>0</v>
      </c>
      <c r="S366" s="3">
        <v>0</v>
      </c>
      <c r="T366" s="3">
        <v>0</v>
      </c>
      <c r="U366" s="3">
        <v>0</v>
      </c>
      <c r="V366" s="3">
        <v>0</v>
      </c>
      <c r="W366" s="3">
        <v>950.1</v>
      </c>
      <c r="X366" s="35">
        <f t="shared" si="60"/>
        <v>0</v>
      </c>
      <c r="Y366" s="35">
        <f t="shared" si="61"/>
        <v>0</v>
      </c>
      <c r="Z366" s="35">
        <f t="shared" si="62"/>
        <v>0</v>
      </c>
      <c r="AA366" s="35">
        <f t="shared" si="63"/>
        <v>0</v>
      </c>
      <c r="AB366" s="35">
        <f t="shared" si="64"/>
        <v>0</v>
      </c>
      <c r="AC366" s="35">
        <f t="shared" si="65"/>
        <v>0</v>
      </c>
      <c r="AD366" s="35">
        <f t="shared" si="66"/>
        <v>0</v>
      </c>
      <c r="AE366" s="35">
        <f t="shared" si="67"/>
        <v>0</v>
      </c>
      <c r="AF366" s="35">
        <f t="shared" si="68"/>
        <v>0</v>
      </c>
      <c r="AG366" s="35">
        <f t="shared" si="69"/>
        <v>0</v>
      </c>
      <c r="AH366" s="35">
        <f t="shared" si="70"/>
        <v>0</v>
      </c>
      <c r="AI366" s="35"/>
      <c r="AJ366" s="81">
        <f t="shared" si="71"/>
        <v>0</v>
      </c>
      <c r="AK366" s="88"/>
    </row>
    <row r="367" spans="1:37" s="36" customFormat="1" ht="13.5" customHeight="1" x14ac:dyDescent="0.2">
      <c r="A367" s="27"/>
      <c r="B367" s="1">
        <v>353</v>
      </c>
      <c r="C367" s="34"/>
      <c r="D367" s="1" t="s">
        <v>10</v>
      </c>
      <c r="E367" s="2" t="s">
        <v>421</v>
      </c>
      <c r="F367" s="3">
        <v>0</v>
      </c>
      <c r="G367" s="3">
        <v>0</v>
      </c>
      <c r="H367" s="3">
        <v>0</v>
      </c>
      <c r="I367" s="3">
        <v>0</v>
      </c>
      <c r="J367" s="3">
        <v>0</v>
      </c>
      <c r="K367" s="3">
        <v>0</v>
      </c>
      <c r="L367" s="3">
        <v>0</v>
      </c>
      <c r="M367" s="3">
        <v>0</v>
      </c>
      <c r="N367" s="3">
        <v>1213</v>
      </c>
      <c r="O367" s="3">
        <v>0</v>
      </c>
      <c r="P367" s="3">
        <v>0</v>
      </c>
      <c r="Q367" s="3">
        <v>0</v>
      </c>
      <c r="R367" s="3">
        <v>0</v>
      </c>
      <c r="S367" s="3">
        <v>0</v>
      </c>
      <c r="T367" s="3">
        <v>0</v>
      </c>
      <c r="U367" s="3">
        <v>0</v>
      </c>
      <c r="V367" s="3">
        <v>0</v>
      </c>
      <c r="W367" s="3">
        <v>1213</v>
      </c>
      <c r="X367" s="35">
        <f t="shared" si="60"/>
        <v>0</v>
      </c>
      <c r="Y367" s="35">
        <f t="shared" si="61"/>
        <v>0</v>
      </c>
      <c r="Z367" s="35">
        <f t="shared" si="62"/>
        <v>0</v>
      </c>
      <c r="AA367" s="35">
        <f t="shared" si="63"/>
        <v>0</v>
      </c>
      <c r="AB367" s="35">
        <f t="shared" si="64"/>
        <v>0</v>
      </c>
      <c r="AC367" s="35">
        <f t="shared" si="65"/>
        <v>0</v>
      </c>
      <c r="AD367" s="35">
        <f t="shared" si="66"/>
        <v>0</v>
      </c>
      <c r="AE367" s="35">
        <f t="shared" si="67"/>
        <v>0</v>
      </c>
      <c r="AF367" s="35">
        <f t="shared" si="68"/>
        <v>0</v>
      </c>
      <c r="AG367" s="35">
        <f t="shared" si="69"/>
        <v>0</v>
      </c>
      <c r="AH367" s="35">
        <f t="shared" si="70"/>
        <v>0</v>
      </c>
      <c r="AI367" s="35"/>
      <c r="AJ367" s="81">
        <f t="shared" si="71"/>
        <v>0</v>
      </c>
      <c r="AK367" s="88"/>
    </row>
    <row r="368" spans="1:37" s="36" customFormat="1" ht="13.5" customHeight="1" x14ac:dyDescent="0.2">
      <c r="A368" s="27"/>
      <c r="B368" s="1">
        <v>354</v>
      </c>
      <c r="C368" s="34"/>
      <c r="D368" s="1" t="s">
        <v>10</v>
      </c>
      <c r="E368" s="2" t="s">
        <v>422</v>
      </c>
      <c r="F368" s="3">
        <v>0</v>
      </c>
      <c r="G368" s="3">
        <v>0</v>
      </c>
      <c r="H368" s="3">
        <v>0</v>
      </c>
      <c r="I368" s="3">
        <v>0</v>
      </c>
      <c r="J368" s="3">
        <v>0</v>
      </c>
      <c r="K368" s="3">
        <v>0</v>
      </c>
      <c r="L368" s="3">
        <v>0</v>
      </c>
      <c r="M368" s="3">
        <v>0</v>
      </c>
      <c r="N368" s="3">
        <v>600</v>
      </c>
      <c r="O368" s="3">
        <v>0</v>
      </c>
      <c r="P368" s="3">
        <v>0</v>
      </c>
      <c r="Q368" s="3">
        <v>0</v>
      </c>
      <c r="R368" s="3">
        <v>0</v>
      </c>
      <c r="S368" s="3">
        <v>0</v>
      </c>
      <c r="T368" s="3">
        <v>0</v>
      </c>
      <c r="U368" s="3">
        <v>0</v>
      </c>
      <c r="V368" s="3">
        <v>0</v>
      </c>
      <c r="W368" s="3">
        <v>600</v>
      </c>
      <c r="X368" s="35">
        <f t="shared" si="60"/>
        <v>0</v>
      </c>
      <c r="Y368" s="35">
        <f t="shared" si="61"/>
        <v>0</v>
      </c>
      <c r="Z368" s="35">
        <f t="shared" si="62"/>
        <v>0</v>
      </c>
      <c r="AA368" s="35">
        <f t="shared" si="63"/>
        <v>0</v>
      </c>
      <c r="AB368" s="35">
        <f t="shared" si="64"/>
        <v>0</v>
      </c>
      <c r="AC368" s="35">
        <f t="shared" si="65"/>
        <v>0</v>
      </c>
      <c r="AD368" s="35">
        <f t="shared" si="66"/>
        <v>0</v>
      </c>
      <c r="AE368" s="35">
        <f t="shared" si="67"/>
        <v>0</v>
      </c>
      <c r="AF368" s="35">
        <f t="shared" si="68"/>
        <v>0</v>
      </c>
      <c r="AG368" s="35">
        <f t="shared" si="69"/>
        <v>0</v>
      </c>
      <c r="AH368" s="35">
        <f t="shared" si="70"/>
        <v>0</v>
      </c>
      <c r="AI368" s="35"/>
      <c r="AJ368" s="81">
        <f t="shared" si="71"/>
        <v>0</v>
      </c>
      <c r="AK368" s="88"/>
    </row>
    <row r="369" spans="1:37" s="36" customFormat="1" ht="13.5" customHeight="1" x14ac:dyDescent="0.2">
      <c r="A369" s="27"/>
      <c r="B369" s="1">
        <v>355</v>
      </c>
      <c r="C369" s="34"/>
      <c r="D369" s="1" t="s">
        <v>10</v>
      </c>
      <c r="E369" s="2" t="s">
        <v>423</v>
      </c>
      <c r="F369" s="3">
        <v>0</v>
      </c>
      <c r="G369" s="3">
        <v>0</v>
      </c>
      <c r="H369" s="3">
        <v>0</v>
      </c>
      <c r="I369" s="3">
        <v>0</v>
      </c>
      <c r="J369" s="3">
        <v>0</v>
      </c>
      <c r="K369" s="3">
        <v>0</v>
      </c>
      <c r="L369" s="3">
        <v>0</v>
      </c>
      <c r="M369" s="3">
        <v>0</v>
      </c>
      <c r="N369" s="3">
        <v>244864</v>
      </c>
      <c r="O369" s="3">
        <v>0</v>
      </c>
      <c r="P369" s="3">
        <v>0</v>
      </c>
      <c r="Q369" s="3">
        <v>0</v>
      </c>
      <c r="R369" s="3">
        <v>0</v>
      </c>
      <c r="S369" s="3">
        <v>0</v>
      </c>
      <c r="T369" s="3">
        <v>0</v>
      </c>
      <c r="U369" s="3">
        <v>0</v>
      </c>
      <c r="V369" s="3">
        <v>0</v>
      </c>
      <c r="W369" s="3">
        <v>244864</v>
      </c>
      <c r="X369" s="35">
        <f t="shared" si="60"/>
        <v>0</v>
      </c>
      <c r="Y369" s="35">
        <f t="shared" si="61"/>
        <v>0</v>
      </c>
      <c r="Z369" s="35">
        <f t="shared" si="62"/>
        <v>0</v>
      </c>
      <c r="AA369" s="35">
        <f t="shared" si="63"/>
        <v>0</v>
      </c>
      <c r="AB369" s="35">
        <f t="shared" si="64"/>
        <v>0</v>
      </c>
      <c r="AC369" s="35">
        <f t="shared" si="65"/>
        <v>0</v>
      </c>
      <c r="AD369" s="35">
        <f t="shared" si="66"/>
        <v>0</v>
      </c>
      <c r="AE369" s="35">
        <f t="shared" si="67"/>
        <v>0</v>
      </c>
      <c r="AF369" s="35">
        <f t="shared" si="68"/>
        <v>0</v>
      </c>
      <c r="AG369" s="35">
        <f t="shared" si="69"/>
        <v>0</v>
      </c>
      <c r="AH369" s="35">
        <f t="shared" si="70"/>
        <v>0</v>
      </c>
      <c r="AI369" s="35"/>
      <c r="AJ369" s="81">
        <f t="shared" si="71"/>
        <v>0</v>
      </c>
      <c r="AK369" s="88"/>
    </row>
    <row r="370" spans="1:37" s="36" customFormat="1" ht="13.5" customHeight="1" x14ac:dyDescent="0.2">
      <c r="A370" s="27"/>
      <c r="B370" s="1">
        <v>356</v>
      </c>
      <c r="C370" s="34"/>
      <c r="D370" s="1" t="s">
        <v>10</v>
      </c>
      <c r="E370" s="2" t="s">
        <v>424</v>
      </c>
      <c r="F370" s="3">
        <v>0</v>
      </c>
      <c r="G370" s="3">
        <v>0</v>
      </c>
      <c r="H370" s="3">
        <v>0</v>
      </c>
      <c r="I370" s="3">
        <v>0</v>
      </c>
      <c r="J370" s="3">
        <v>0</v>
      </c>
      <c r="K370" s="3">
        <v>0</v>
      </c>
      <c r="L370" s="3">
        <v>0</v>
      </c>
      <c r="M370" s="3">
        <v>0</v>
      </c>
      <c r="N370" s="3">
        <v>9896.25</v>
      </c>
      <c r="O370" s="3">
        <v>0</v>
      </c>
      <c r="P370" s="3">
        <v>0</v>
      </c>
      <c r="Q370" s="3">
        <v>0</v>
      </c>
      <c r="R370" s="3">
        <v>0</v>
      </c>
      <c r="S370" s="3">
        <v>0</v>
      </c>
      <c r="T370" s="3">
        <v>0</v>
      </c>
      <c r="U370" s="3">
        <v>0</v>
      </c>
      <c r="V370" s="3">
        <v>0</v>
      </c>
      <c r="W370" s="3">
        <v>9896.25</v>
      </c>
      <c r="X370" s="35">
        <f t="shared" si="60"/>
        <v>0</v>
      </c>
      <c r="Y370" s="35">
        <f t="shared" si="61"/>
        <v>0</v>
      </c>
      <c r="Z370" s="35">
        <f t="shared" si="62"/>
        <v>0</v>
      </c>
      <c r="AA370" s="35">
        <f t="shared" si="63"/>
        <v>0</v>
      </c>
      <c r="AB370" s="35">
        <f t="shared" si="64"/>
        <v>0</v>
      </c>
      <c r="AC370" s="35">
        <f t="shared" si="65"/>
        <v>0</v>
      </c>
      <c r="AD370" s="35">
        <f t="shared" si="66"/>
        <v>0</v>
      </c>
      <c r="AE370" s="35">
        <f t="shared" si="67"/>
        <v>0</v>
      </c>
      <c r="AF370" s="35">
        <f t="shared" si="68"/>
        <v>0</v>
      </c>
      <c r="AG370" s="35">
        <f t="shared" si="69"/>
        <v>0</v>
      </c>
      <c r="AH370" s="35">
        <f t="shared" si="70"/>
        <v>0</v>
      </c>
      <c r="AI370" s="35"/>
      <c r="AJ370" s="81">
        <f t="shared" si="71"/>
        <v>0</v>
      </c>
      <c r="AK370" s="88"/>
    </row>
    <row r="371" spans="1:37" s="36" customFormat="1" ht="13.5" customHeight="1" x14ac:dyDescent="0.2">
      <c r="A371" s="27"/>
      <c r="B371" s="1">
        <v>357</v>
      </c>
      <c r="C371" s="34"/>
      <c r="D371" s="1" t="s">
        <v>10</v>
      </c>
      <c r="E371" s="2" t="s">
        <v>425</v>
      </c>
      <c r="F371" s="3">
        <v>0</v>
      </c>
      <c r="G371" s="3">
        <v>0</v>
      </c>
      <c r="H371" s="3">
        <v>0</v>
      </c>
      <c r="I371" s="3">
        <v>0</v>
      </c>
      <c r="J371" s="3">
        <v>0</v>
      </c>
      <c r="K371" s="3">
        <v>0</v>
      </c>
      <c r="L371" s="3">
        <v>0</v>
      </c>
      <c r="M371" s="3">
        <v>0</v>
      </c>
      <c r="N371" s="3">
        <v>500</v>
      </c>
      <c r="O371" s="3">
        <v>0</v>
      </c>
      <c r="P371" s="3">
        <v>0</v>
      </c>
      <c r="Q371" s="3">
        <v>0</v>
      </c>
      <c r="R371" s="3">
        <v>0</v>
      </c>
      <c r="S371" s="3">
        <v>0</v>
      </c>
      <c r="T371" s="3">
        <v>0</v>
      </c>
      <c r="U371" s="3">
        <v>0</v>
      </c>
      <c r="V371" s="3">
        <v>0</v>
      </c>
      <c r="W371" s="3">
        <v>0</v>
      </c>
      <c r="X371" s="35">
        <f t="shared" si="60"/>
        <v>0</v>
      </c>
      <c r="Y371" s="35">
        <f t="shared" si="61"/>
        <v>0</v>
      </c>
      <c r="Z371" s="35">
        <f t="shared" si="62"/>
        <v>0</v>
      </c>
      <c r="AA371" s="35">
        <f t="shared" si="63"/>
        <v>0</v>
      </c>
      <c r="AB371" s="35">
        <f t="shared" si="64"/>
        <v>0</v>
      </c>
      <c r="AC371" s="35">
        <f t="shared" si="65"/>
        <v>0</v>
      </c>
      <c r="AD371" s="35">
        <f t="shared" si="66"/>
        <v>0</v>
      </c>
      <c r="AE371" s="35">
        <f t="shared" si="67"/>
        <v>0</v>
      </c>
      <c r="AF371" s="35">
        <f t="shared" si="68"/>
        <v>0</v>
      </c>
      <c r="AG371" s="35">
        <f t="shared" si="69"/>
        <v>500</v>
      </c>
      <c r="AH371" s="35">
        <f t="shared" si="70"/>
        <v>500</v>
      </c>
      <c r="AI371" s="35"/>
      <c r="AJ371" s="81">
        <f t="shared" si="71"/>
        <v>500</v>
      </c>
      <c r="AK371" s="88"/>
    </row>
    <row r="372" spans="1:37" s="36" customFormat="1" ht="13.5" customHeight="1" x14ac:dyDescent="0.2">
      <c r="A372" s="27"/>
      <c r="B372" s="1">
        <v>358</v>
      </c>
      <c r="C372" s="34"/>
      <c r="D372" s="1" t="s">
        <v>10</v>
      </c>
      <c r="E372" s="2" t="s">
        <v>426</v>
      </c>
      <c r="F372" s="3">
        <v>0</v>
      </c>
      <c r="G372" s="3">
        <v>0</v>
      </c>
      <c r="H372" s="3">
        <v>0</v>
      </c>
      <c r="I372" s="3">
        <v>0</v>
      </c>
      <c r="J372" s="3">
        <v>0</v>
      </c>
      <c r="K372" s="3">
        <v>0</v>
      </c>
      <c r="L372" s="3">
        <v>0</v>
      </c>
      <c r="M372" s="3">
        <v>0</v>
      </c>
      <c r="N372" s="3">
        <v>2680.64</v>
      </c>
      <c r="O372" s="3">
        <v>0</v>
      </c>
      <c r="P372" s="3">
        <v>0</v>
      </c>
      <c r="Q372" s="3">
        <v>0</v>
      </c>
      <c r="R372" s="3">
        <v>0</v>
      </c>
      <c r="S372" s="3">
        <v>0</v>
      </c>
      <c r="T372" s="3">
        <v>0</v>
      </c>
      <c r="U372" s="3">
        <v>0</v>
      </c>
      <c r="V372" s="3">
        <v>0</v>
      </c>
      <c r="W372" s="3">
        <v>2680.64</v>
      </c>
      <c r="X372" s="35">
        <f t="shared" si="60"/>
        <v>0</v>
      </c>
      <c r="Y372" s="35">
        <f t="shared" si="61"/>
        <v>0</v>
      </c>
      <c r="Z372" s="35">
        <f t="shared" si="62"/>
        <v>0</v>
      </c>
      <c r="AA372" s="35">
        <f t="shared" si="63"/>
        <v>0</v>
      </c>
      <c r="AB372" s="35">
        <f t="shared" si="64"/>
        <v>0</v>
      </c>
      <c r="AC372" s="35">
        <f t="shared" si="65"/>
        <v>0</v>
      </c>
      <c r="AD372" s="35">
        <f t="shared" si="66"/>
        <v>0</v>
      </c>
      <c r="AE372" s="35">
        <f t="shared" si="67"/>
        <v>0</v>
      </c>
      <c r="AF372" s="35">
        <f t="shared" si="68"/>
        <v>0</v>
      </c>
      <c r="AG372" s="35">
        <f t="shared" si="69"/>
        <v>0</v>
      </c>
      <c r="AH372" s="35">
        <f t="shared" si="70"/>
        <v>0</v>
      </c>
      <c r="AI372" s="35"/>
      <c r="AJ372" s="81">
        <f t="shared" si="71"/>
        <v>0</v>
      </c>
      <c r="AK372" s="88"/>
    </row>
    <row r="373" spans="1:37" s="36" customFormat="1" ht="13.5" customHeight="1" x14ac:dyDescent="0.2">
      <c r="A373" s="27"/>
      <c r="B373" s="1">
        <v>359</v>
      </c>
      <c r="C373" s="34"/>
      <c r="D373" s="1" t="s">
        <v>10</v>
      </c>
      <c r="E373" s="2" t="s">
        <v>427</v>
      </c>
      <c r="F373" s="3">
        <v>0</v>
      </c>
      <c r="G373" s="3">
        <v>0</v>
      </c>
      <c r="H373" s="3">
        <v>0</v>
      </c>
      <c r="I373" s="3">
        <v>0</v>
      </c>
      <c r="J373" s="3">
        <v>0</v>
      </c>
      <c r="K373" s="3">
        <v>0</v>
      </c>
      <c r="L373" s="3">
        <v>0</v>
      </c>
      <c r="M373" s="3">
        <v>0</v>
      </c>
      <c r="N373" s="3">
        <v>23199.4</v>
      </c>
      <c r="O373" s="3">
        <v>0</v>
      </c>
      <c r="P373" s="3">
        <v>0</v>
      </c>
      <c r="Q373" s="3">
        <v>0</v>
      </c>
      <c r="R373" s="3">
        <v>0</v>
      </c>
      <c r="S373" s="3">
        <v>0</v>
      </c>
      <c r="T373" s="3">
        <v>0</v>
      </c>
      <c r="U373" s="3">
        <v>0</v>
      </c>
      <c r="V373" s="3">
        <v>0</v>
      </c>
      <c r="W373" s="3">
        <v>23199.4</v>
      </c>
      <c r="X373" s="35">
        <f t="shared" si="60"/>
        <v>0</v>
      </c>
      <c r="Y373" s="35">
        <f t="shared" si="61"/>
        <v>0</v>
      </c>
      <c r="Z373" s="35">
        <f t="shared" si="62"/>
        <v>0</v>
      </c>
      <c r="AA373" s="35">
        <f t="shared" si="63"/>
        <v>0</v>
      </c>
      <c r="AB373" s="35">
        <f t="shared" si="64"/>
        <v>0</v>
      </c>
      <c r="AC373" s="35">
        <f t="shared" si="65"/>
        <v>0</v>
      </c>
      <c r="AD373" s="35">
        <f t="shared" si="66"/>
        <v>0</v>
      </c>
      <c r="AE373" s="35">
        <f t="shared" si="67"/>
        <v>0</v>
      </c>
      <c r="AF373" s="35">
        <f t="shared" si="68"/>
        <v>0</v>
      </c>
      <c r="AG373" s="35">
        <f t="shared" si="69"/>
        <v>0</v>
      </c>
      <c r="AH373" s="35">
        <f t="shared" si="70"/>
        <v>0</v>
      </c>
      <c r="AI373" s="35"/>
      <c r="AJ373" s="81">
        <f t="shared" si="71"/>
        <v>0</v>
      </c>
      <c r="AK373" s="88"/>
    </row>
    <row r="374" spans="1:37" s="36" customFormat="1" ht="13.5" customHeight="1" x14ac:dyDescent="0.2">
      <c r="A374" s="27"/>
      <c r="B374" s="1">
        <v>360</v>
      </c>
      <c r="C374" s="34"/>
      <c r="D374" s="1" t="s">
        <v>10</v>
      </c>
      <c r="E374" s="2" t="s">
        <v>428</v>
      </c>
      <c r="F374" s="3">
        <v>0</v>
      </c>
      <c r="G374" s="3">
        <v>0</v>
      </c>
      <c r="H374" s="3">
        <v>0</v>
      </c>
      <c r="I374" s="3">
        <v>0</v>
      </c>
      <c r="J374" s="3">
        <v>0</v>
      </c>
      <c r="K374" s="3">
        <v>0</v>
      </c>
      <c r="L374" s="3">
        <v>0</v>
      </c>
      <c r="M374" s="3">
        <v>0</v>
      </c>
      <c r="N374" s="3">
        <v>4258.8999999999996</v>
      </c>
      <c r="O374" s="3">
        <v>0</v>
      </c>
      <c r="P374" s="3">
        <v>0</v>
      </c>
      <c r="Q374" s="3">
        <v>0</v>
      </c>
      <c r="R374" s="3">
        <v>0</v>
      </c>
      <c r="S374" s="3">
        <v>0</v>
      </c>
      <c r="T374" s="3">
        <v>0</v>
      </c>
      <c r="U374" s="3">
        <v>0</v>
      </c>
      <c r="V374" s="3">
        <v>0</v>
      </c>
      <c r="W374" s="3">
        <v>4258.8999999999996</v>
      </c>
      <c r="X374" s="35">
        <f t="shared" si="60"/>
        <v>0</v>
      </c>
      <c r="Y374" s="35">
        <f t="shared" si="61"/>
        <v>0</v>
      </c>
      <c r="Z374" s="35">
        <f t="shared" si="62"/>
        <v>0</v>
      </c>
      <c r="AA374" s="35">
        <f t="shared" si="63"/>
        <v>0</v>
      </c>
      <c r="AB374" s="35">
        <f t="shared" si="64"/>
        <v>0</v>
      </c>
      <c r="AC374" s="35">
        <f t="shared" si="65"/>
        <v>0</v>
      </c>
      <c r="AD374" s="35">
        <f t="shared" si="66"/>
        <v>0</v>
      </c>
      <c r="AE374" s="35">
        <f t="shared" si="67"/>
        <v>0</v>
      </c>
      <c r="AF374" s="35">
        <f t="shared" si="68"/>
        <v>0</v>
      </c>
      <c r="AG374" s="35">
        <f t="shared" si="69"/>
        <v>0</v>
      </c>
      <c r="AH374" s="35">
        <f t="shared" si="70"/>
        <v>0</v>
      </c>
      <c r="AI374" s="35"/>
      <c r="AJ374" s="81">
        <f t="shared" si="71"/>
        <v>0</v>
      </c>
      <c r="AK374" s="88"/>
    </row>
    <row r="375" spans="1:37" s="36" customFormat="1" ht="13.5" customHeight="1" x14ac:dyDescent="0.2">
      <c r="A375" s="27"/>
      <c r="B375" s="1">
        <v>361</v>
      </c>
      <c r="C375" s="34"/>
      <c r="D375" s="1" t="s">
        <v>10</v>
      </c>
      <c r="E375" s="2" t="s">
        <v>429</v>
      </c>
      <c r="F375" s="3">
        <v>0</v>
      </c>
      <c r="G375" s="3">
        <v>0</v>
      </c>
      <c r="H375" s="3">
        <v>0</v>
      </c>
      <c r="I375" s="3">
        <v>0</v>
      </c>
      <c r="J375" s="3">
        <v>0</v>
      </c>
      <c r="K375" s="3">
        <v>0</v>
      </c>
      <c r="L375" s="3">
        <v>0</v>
      </c>
      <c r="M375" s="3">
        <v>0</v>
      </c>
      <c r="N375" s="3">
        <v>22573.599999999999</v>
      </c>
      <c r="O375" s="3">
        <v>0</v>
      </c>
      <c r="P375" s="3">
        <v>0</v>
      </c>
      <c r="Q375" s="3">
        <v>0</v>
      </c>
      <c r="R375" s="3">
        <v>0</v>
      </c>
      <c r="S375" s="3">
        <v>0</v>
      </c>
      <c r="T375" s="3">
        <v>0</v>
      </c>
      <c r="U375" s="3">
        <v>0</v>
      </c>
      <c r="V375" s="3">
        <v>0</v>
      </c>
      <c r="W375" s="3">
        <v>0</v>
      </c>
      <c r="X375" s="35">
        <f t="shared" si="60"/>
        <v>0</v>
      </c>
      <c r="Y375" s="35">
        <f t="shared" si="61"/>
        <v>0</v>
      </c>
      <c r="Z375" s="35">
        <f t="shared" si="62"/>
        <v>0</v>
      </c>
      <c r="AA375" s="35">
        <f t="shared" si="63"/>
        <v>0</v>
      </c>
      <c r="AB375" s="35">
        <f t="shared" si="64"/>
        <v>0</v>
      </c>
      <c r="AC375" s="35">
        <f t="shared" si="65"/>
        <v>0</v>
      </c>
      <c r="AD375" s="35">
        <f t="shared" si="66"/>
        <v>0</v>
      </c>
      <c r="AE375" s="35">
        <f t="shared" si="67"/>
        <v>0</v>
      </c>
      <c r="AF375" s="35">
        <f t="shared" si="68"/>
        <v>0</v>
      </c>
      <c r="AG375" s="35">
        <f t="shared" si="69"/>
        <v>22573.599999999999</v>
      </c>
      <c r="AH375" s="35">
        <f t="shared" si="70"/>
        <v>22573.599999999999</v>
      </c>
      <c r="AI375" s="35"/>
      <c r="AJ375" s="81">
        <f t="shared" si="71"/>
        <v>22573.599999999999</v>
      </c>
      <c r="AK375" s="88"/>
    </row>
    <row r="376" spans="1:37" s="36" customFormat="1" ht="13.5" customHeight="1" x14ac:dyDescent="0.2">
      <c r="A376" s="27"/>
      <c r="B376" s="1">
        <v>362</v>
      </c>
      <c r="C376" s="34"/>
      <c r="D376" s="1" t="s">
        <v>10</v>
      </c>
      <c r="E376" s="2" t="s">
        <v>430</v>
      </c>
      <c r="F376" s="3">
        <v>0</v>
      </c>
      <c r="G376" s="3">
        <v>0</v>
      </c>
      <c r="H376" s="3">
        <v>0</v>
      </c>
      <c r="I376" s="3">
        <v>0</v>
      </c>
      <c r="J376" s="3">
        <v>0</v>
      </c>
      <c r="K376" s="3">
        <v>0</v>
      </c>
      <c r="L376" s="3">
        <v>0</v>
      </c>
      <c r="M376" s="3">
        <v>0</v>
      </c>
      <c r="N376" s="3">
        <v>20010</v>
      </c>
      <c r="O376" s="3">
        <v>0</v>
      </c>
      <c r="P376" s="3">
        <v>0</v>
      </c>
      <c r="Q376" s="3">
        <v>0</v>
      </c>
      <c r="R376" s="3">
        <v>0</v>
      </c>
      <c r="S376" s="3">
        <v>0</v>
      </c>
      <c r="T376" s="3">
        <v>0</v>
      </c>
      <c r="U376" s="3">
        <v>0</v>
      </c>
      <c r="V376" s="3">
        <v>0</v>
      </c>
      <c r="W376" s="3">
        <v>20010</v>
      </c>
      <c r="X376" s="35">
        <f t="shared" si="60"/>
        <v>0</v>
      </c>
      <c r="Y376" s="35">
        <f t="shared" si="61"/>
        <v>0</v>
      </c>
      <c r="Z376" s="35">
        <f t="shared" si="62"/>
        <v>0</v>
      </c>
      <c r="AA376" s="35">
        <f t="shared" si="63"/>
        <v>0</v>
      </c>
      <c r="AB376" s="35">
        <f t="shared" si="64"/>
        <v>0</v>
      </c>
      <c r="AC376" s="35">
        <f t="shared" si="65"/>
        <v>0</v>
      </c>
      <c r="AD376" s="35">
        <f t="shared" si="66"/>
        <v>0</v>
      </c>
      <c r="AE376" s="35">
        <f t="shared" si="67"/>
        <v>0</v>
      </c>
      <c r="AF376" s="35">
        <f t="shared" si="68"/>
        <v>0</v>
      </c>
      <c r="AG376" s="35">
        <f t="shared" si="69"/>
        <v>0</v>
      </c>
      <c r="AH376" s="35">
        <f t="shared" si="70"/>
        <v>0</v>
      </c>
      <c r="AI376" s="35"/>
      <c r="AJ376" s="81">
        <f t="shared" si="71"/>
        <v>0</v>
      </c>
      <c r="AK376" s="88"/>
    </row>
    <row r="377" spans="1:37" s="36" customFormat="1" ht="13.5" customHeight="1" x14ac:dyDescent="0.2">
      <c r="A377" s="27"/>
      <c r="B377" s="1">
        <v>363</v>
      </c>
      <c r="C377" s="34"/>
      <c r="D377" s="1" t="s">
        <v>10</v>
      </c>
      <c r="E377" s="2" t="s">
        <v>431</v>
      </c>
      <c r="F377" s="3">
        <v>0</v>
      </c>
      <c r="G377" s="3">
        <v>0</v>
      </c>
      <c r="H377" s="3">
        <v>0</v>
      </c>
      <c r="I377" s="3">
        <v>0</v>
      </c>
      <c r="J377" s="3">
        <v>0</v>
      </c>
      <c r="K377" s="3">
        <v>0</v>
      </c>
      <c r="L377" s="3">
        <v>0</v>
      </c>
      <c r="M377" s="3">
        <v>0</v>
      </c>
      <c r="N377" s="3">
        <v>1120</v>
      </c>
      <c r="O377" s="3">
        <v>0</v>
      </c>
      <c r="P377" s="3">
        <v>0</v>
      </c>
      <c r="Q377" s="3">
        <v>0</v>
      </c>
      <c r="R377" s="3">
        <v>0</v>
      </c>
      <c r="S377" s="3">
        <v>0</v>
      </c>
      <c r="T377" s="3">
        <v>0</v>
      </c>
      <c r="U377" s="3">
        <v>0</v>
      </c>
      <c r="V377" s="3">
        <v>0</v>
      </c>
      <c r="W377" s="3">
        <v>1120</v>
      </c>
      <c r="X377" s="35">
        <f t="shared" si="60"/>
        <v>0</v>
      </c>
      <c r="Y377" s="35">
        <f t="shared" si="61"/>
        <v>0</v>
      </c>
      <c r="Z377" s="35">
        <f t="shared" si="62"/>
        <v>0</v>
      </c>
      <c r="AA377" s="35">
        <f t="shared" si="63"/>
        <v>0</v>
      </c>
      <c r="AB377" s="35">
        <f t="shared" si="64"/>
        <v>0</v>
      </c>
      <c r="AC377" s="35">
        <f t="shared" si="65"/>
        <v>0</v>
      </c>
      <c r="AD377" s="35">
        <f t="shared" si="66"/>
        <v>0</v>
      </c>
      <c r="AE377" s="35">
        <f t="shared" si="67"/>
        <v>0</v>
      </c>
      <c r="AF377" s="35">
        <f t="shared" si="68"/>
        <v>0</v>
      </c>
      <c r="AG377" s="35">
        <f t="shared" si="69"/>
        <v>0</v>
      </c>
      <c r="AH377" s="35">
        <f t="shared" si="70"/>
        <v>0</v>
      </c>
      <c r="AI377" s="35"/>
      <c r="AJ377" s="81">
        <f t="shared" si="71"/>
        <v>0</v>
      </c>
      <c r="AK377" s="88"/>
    </row>
    <row r="378" spans="1:37" s="36" customFormat="1" ht="13.5" customHeight="1" x14ac:dyDescent="0.2">
      <c r="A378" s="27"/>
      <c r="B378" s="1">
        <v>364</v>
      </c>
      <c r="C378" s="34"/>
      <c r="D378" s="1" t="s">
        <v>10</v>
      </c>
      <c r="E378" s="2" t="s">
        <v>432</v>
      </c>
      <c r="F378" s="3">
        <v>0</v>
      </c>
      <c r="G378" s="3">
        <v>0</v>
      </c>
      <c r="H378" s="3">
        <v>0</v>
      </c>
      <c r="I378" s="3">
        <v>0</v>
      </c>
      <c r="J378" s="3">
        <v>0</v>
      </c>
      <c r="K378" s="3">
        <v>0</v>
      </c>
      <c r="L378" s="3">
        <v>0</v>
      </c>
      <c r="M378" s="3">
        <v>0</v>
      </c>
      <c r="N378" s="3">
        <v>6000</v>
      </c>
      <c r="O378" s="3">
        <v>0</v>
      </c>
      <c r="P378" s="3">
        <v>0</v>
      </c>
      <c r="Q378" s="3">
        <v>0</v>
      </c>
      <c r="R378" s="3">
        <v>0</v>
      </c>
      <c r="S378" s="3">
        <v>0</v>
      </c>
      <c r="T378" s="3">
        <v>0</v>
      </c>
      <c r="U378" s="3">
        <v>0</v>
      </c>
      <c r="V378" s="3">
        <v>0</v>
      </c>
      <c r="W378" s="3">
        <v>6000</v>
      </c>
      <c r="X378" s="35">
        <f t="shared" si="60"/>
        <v>0</v>
      </c>
      <c r="Y378" s="35">
        <f t="shared" si="61"/>
        <v>0</v>
      </c>
      <c r="Z378" s="35">
        <f t="shared" si="62"/>
        <v>0</v>
      </c>
      <c r="AA378" s="35">
        <f t="shared" si="63"/>
        <v>0</v>
      </c>
      <c r="AB378" s="35">
        <f t="shared" si="64"/>
        <v>0</v>
      </c>
      <c r="AC378" s="35">
        <f t="shared" si="65"/>
        <v>0</v>
      </c>
      <c r="AD378" s="35">
        <f t="shared" si="66"/>
        <v>0</v>
      </c>
      <c r="AE378" s="35">
        <f t="shared" si="67"/>
        <v>0</v>
      </c>
      <c r="AF378" s="35">
        <f t="shared" si="68"/>
        <v>0</v>
      </c>
      <c r="AG378" s="35">
        <f t="shared" si="69"/>
        <v>0</v>
      </c>
      <c r="AH378" s="35">
        <f t="shared" si="70"/>
        <v>0</v>
      </c>
      <c r="AI378" s="35"/>
      <c r="AJ378" s="81">
        <f t="shared" si="71"/>
        <v>0</v>
      </c>
      <c r="AK378" s="88"/>
    </row>
    <row r="379" spans="1:37" s="36" customFormat="1" ht="13.5" customHeight="1" x14ac:dyDescent="0.2">
      <c r="A379" s="27"/>
      <c r="B379" s="1">
        <v>365</v>
      </c>
      <c r="C379" s="34"/>
      <c r="D379" s="1" t="s">
        <v>10</v>
      </c>
      <c r="E379" s="2" t="s">
        <v>433</v>
      </c>
      <c r="F379" s="3">
        <v>0</v>
      </c>
      <c r="G379" s="3">
        <v>0</v>
      </c>
      <c r="H379" s="3">
        <v>0</v>
      </c>
      <c r="I379" s="3">
        <v>0</v>
      </c>
      <c r="J379" s="3">
        <v>0</v>
      </c>
      <c r="K379" s="3">
        <v>0</v>
      </c>
      <c r="L379" s="3">
        <v>0</v>
      </c>
      <c r="M379" s="3">
        <v>0</v>
      </c>
      <c r="N379" s="3">
        <v>2005</v>
      </c>
      <c r="O379" s="3">
        <v>0</v>
      </c>
      <c r="P379" s="3">
        <v>0</v>
      </c>
      <c r="Q379" s="3">
        <v>0</v>
      </c>
      <c r="R379" s="3">
        <v>0</v>
      </c>
      <c r="S379" s="3">
        <v>0</v>
      </c>
      <c r="T379" s="3">
        <v>0</v>
      </c>
      <c r="U379" s="3">
        <v>0</v>
      </c>
      <c r="V379" s="3">
        <v>0</v>
      </c>
      <c r="W379" s="3">
        <v>2005</v>
      </c>
      <c r="X379" s="35">
        <f t="shared" si="60"/>
        <v>0</v>
      </c>
      <c r="Y379" s="35">
        <f t="shared" si="61"/>
        <v>0</v>
      </c>
      <c r="Z379" s="35">
        <f t="shared" si="62"/>
        <v>0</v>
      </c>
      <c r="AA379" s="35">
        <f t="shared" si="63"/>
        <v>0</v>
      </c>
      <c r="AB379" s="35">
        <f t="shared" si="64"/>
        <v>0</v>
      </c>
      <c r="AC379" s="35">
        <f t="shared" si="65"/>
        <v>0</v>
      </c>
      <c r="AD379" s="35">
        <f t="shared" si="66"/>
        <v>0</v>
      </c>
      <c r="AE379" s="35">
        <f t="shared" si="67"/>
        <v>0</v>
      </c>
      <c r="AF379" s="35">
        <f t="shared" si="68"/>
        <v>0</v>
      </c>
      <c r="AG379" s="35">
        <f t="shared" si="69"/>
        <v>0</v>
      </c>
      <c r="AH379" s="35">
        <f t="shared" si="70"/>
        <v>0</v>
      </c>
      <c r="AI379" s="35"/>
      <c r="AJ379" s="81">
        <f t="shared" si="71"/>
        <v>0</v>
      </c>
      <c r="AK379" s="88"/>
    </row>
    <row r="380" spans="1:37" s="36" customFormat="1" ht="13.5" customHeight="1" x14ac:dyDescent="0.2">
      <c r="A380" s="27"/>
      <c r="B380" s="1">
        <v>366</v>
      </c>
      <c r="C380" s="34"/>
      <c r="D380" s="1" t="s">
        <v>10</v>
      </c>
      <c r="E380" s="2" t="s">
        <v>434</v>
      </c>
      <c r="F380" s="3">
        <v>0</v>
      </c>
      <c r="G380" s="3">
        <v>0</v>
      </c>
      <c r="H380" s="3">
        <v>0</v>
      </c>
      <c r="I380" s="3">
        <v>0</v>
      </c>
      <c r="J380" s="3">
        <v>0</v>
      </c>
      <c r="K380" s="3">
        <v>0</v>
      </c>
      <c r="L380" s="3">
        <v>0</v>
      </c>
      <c r="M380" s="3">
        <v>0</v>
      </c>
      <c r="N380" s="3">
        <v>3251.43</v>
      </c>
      <c r="O380" s="3">
        <v>0</v>
      </c>
      <c r="P380" s="3">
        <v>0</v>
      </c>
      <c r="Q380" s="3">
        <v>0</v>
      </c>
      <c r="R380" s="3">
        <v>0</v>
      </c>
      <c r="S380" s="3">
        <v>0</v>
      </c>
      <c r="T380" s="3">
        <v>0</v>
      </c>
      <c r="U380" s="3">
        <v>0</v>
      </c>
      <c r="V380" s="3">
        <v>0</v>
      </c>
      <c r="W380" s="3">
        <v>3251.43</v>
      </c>
      <c r="X380" s="35">
        <f t="shared" si="60"/>
        <v>0</v>
      </c>
      <c r="Y380" s="35">
        <f t="shared" si="61"/>
        <v>0</v>
      </c>
      <c r="Z380" s="35">
        <f t="shared" si="62"/>
        <v>0</v>
      </c>
      <c r="AA380" s="35">
        <f t="shared" si="63"/>
        <v>0</v>
      </c>
      <c r="AB380" s="35">
        <f t="shared" si="64"/>
        <v>0</v>
      </c>
      <c r="AC380" s="35">
        <f t="shared" si="65"/>
        <v>0</v>
      </c>
      <c r="AD380" s="35">
        <f t="shared" si="66"/>
        <v>0</v>
      </c>
      <c r="AE380" s="35">
        <f t="shared" si="67"/>
        <v>0</v>
      </c>
      <c r="AF380" s="35">
        <f t="shared" si="68"/>
        <v>0</v>
      </c>
      <c r="AG380" s="35">
        <f t="shared" si="69"/>
        <v>0</v>
      </c>
      <c r="AH380" s="35">
        <f t="shared" si="70"/>
        <v>0</v>
      </c>
      <c r="AI380" s="35"/>
      <c r="AJ380" s="81">
        <f t="shared" si="71"/>
        <v>0</v>
      </c>
      <c r="AK380" s="88"/>
    </row>
    <row r="381" spans="1:37" s="36" customFormat="1" ht="13.5" customHeight="1" x14ac:dyDescent="0.2">
      <c r="A381" s="27"/>
      <c r="B381" s="1">
        <v>367</v>
      </c>
      <c r="C381" s="34"/>
      <c r="D381" s="1" t="s">
        <v>10</v>
      </c>
      <c r="E381" s="2" t="s">
        <v>435</v>
      </c>
      <c r="F381" s="3">
        <v>0</v>
      </c>
      <c r="G381" s="3">
        <v>0</v>
      </c>
      <c r="H381" s="3">
        <v>0</v>
      </c>
      <c r="I381" s="3">
        <v>0</v>
      </c>
      <c r="J381" s="3">
        <v>0</v>
      </c>
      <c r="K381" s="3">
        <v>0</v>
      </c>
      <c r="L381" s="3">
        <v>0</v>
      </c>
      <c r="M381" s="3">
        <v>0</v>
      </c>
      <c r="N381" s="3">
        <v>487.2</v>
      </c>
      <c r="O381" s="3">
        <v>0</v>
      </c>
      <c r="P381" s="3">
        <v>0</v>
      </c>
      <c r="Q381" s="3">
        <v>0</v>
      </c>
      <c r="R381" s="3">
        <v>0</v>
      </c>
      <c r="S381" s="3">
        <v>0</v>
      </c>
      <c r="T381" s="3">
        <v>0</v>
      </c>
      <c r="U381" s="3">
        <v>0</v>
      </c>
      <c r="V381" s="3">
        <v>0</v>
      </c>
      <c r="W381" s="3">
        <v>487.2</v>
      </c>
      <c r="X381" s="35">
        <f t="shared" si="60"/>
        <v>0</v>
      </c>
      <c r="Y381" s="35">
        <f t="shared" si="61"/>
        <v>0</v>
      </c>
      <c r="Z381" s="35">
        <f t="shared" si="62"/>
        <v>0</v>
      </c>
      <c r="AA381" s="35">
        <f t="shared" si="63"/>
        <v>0</v>
      </c>
      <c r="AB381" s="35">
        <f t="shared" si="64"/>
        <v>0</v>
      </c>
      <c r="AC381" s="35">
        <f t="shared" si="65"/>
        <v>0</v>
      </c>
      <c r="AD381" s="35">
        <f t="shared" si="66"/>
        <v>0</v>
      </c>
      <c r="AE381" s="35">
        <f t="shared" si="67"/>
        <v>0</v>
      </c>
      <c r="AF381" s="35">
        <f t="shared" si="68"/>
        <v>0</v>
      </c>
      <c r="AG381" s="35">
        <f t="shared" si="69"/>
        <v>0</v>
      </c>
      <c r="AH381" s="35">
        <f t="shared" si="70"/>
        <v>0</v>
      </c>
      <c r="AI381" s="35"/>
      <c r="AJ381" s="81">
        <f t="shared" si="71"/>
        <v>0</v>
      </c>
      <c r="AK381" s="88"/>
    </row>
    <row r="382" spans="1:37" s="36" customFormat="1" ht="13.5" customHeight="1" x14ac:dyDescent="0.2">
      <c r="A382" s="27"/>
      <c r="B382" s="1">
        <v>368</v>
      </c>
      <c r="C382" s="34"/>
      <c r="D382" s="1" t="s">
        <v>10</v>
      </c>
      <c r="E382" s="2" t="s">
        <v>436</v>
      </c>
      <c r="F382" s="3">
        <v>0</v>
      </c>
      <c r="G382" s="3">
        <v>0</v>
      </c>
      <c r="H382" s="3">
        <v>0</v>
      </c>
      <c r="I382" s="3">
        <v>0</v>
      </c>
      <c r="J382" s="3">
        <v>0</v>
      </c>
      <c r="K382" s="3">
        <v>0</v>
      </c>
      <c r="L382" s="3">
        <v>0</v>
      </c>
      <c r="M382" s="3">
        <v>0</v>
      </c>
      <c r="N382" s="3">
        <v>19420.009999999998</v>
      </c>
      <c r="O382" s="3">
        <v>0</v>
      </c>
      <c r="P382" s="3">
        <v>0</v>
      </c>
      <c r="Q382" s="3">
        <v>0</v>
      </c>
      <c r="R382" s="3">
        <v>0</v>
      </c>
      <c r="S382" s="3">
        <v>0</v>
      </c>
      <c r="T382" s="3">
        <v>0</v>
      </c>
      <c r="U382" s="3">
        <v>0</v>
      </c>
      <c r="V382" s="3">
        <v>0</v>
      </c>
      <c r="W382" s="3">
        <v>19420.009999999998</v>
      </c>
      <c r="X382" s="35">
        <f t="shared" si="60"/>
        <v>0</v>
      </c>
      <c r="Y382" s="35">
        <f t="shared" si="61"/>
        <v>0</v>
      </c>
      <c r="Z382" s="35">
        <f t="shared" si="62"/>
        <v>0</v>
      </c>
      <c r="AA382" s="35">
        <f t="shared" si="63"/>
        <v>0</v>
      </c>
      <c r="AB382" s="35">
        <f t="shared" si="64"/>
        <v>0</v>
      </c>
      <c r="AC382" s="35">
        <f t="shared" si="65"/>
        <v>0</v>
      </c>
      <c r="AD382" s="35">
        <f t="shared" si="66"/>
        <v>0</v>
      </c>
      <c r="AE382" s="35">
        <f t="shared" si="67"/>
        <v>0</v>
      </c>
      <c r="AF382" s="35">
        <f t="shared" si="68"/>
        <v>0</v>
      </c>
      <c r="AG382" s="35">
        <f t="shared" si="69"/>
        <v>0</v>
      </c>
      <c r="AH382" s="35">
        <f t="shared" si="70"/>
        <v>0</v>
      </c>
      <c r="AI382" s="35"/>
      <c r="AJ382" s="81">
        <f t="shared" si="71"/>
        <v>0</v>
      </c>
      <c r="AK382" s="88"/>
    </row>
    <row r="383" spans="1:37" s="36" customFormat="1" ht="13.5" customHeight="1" x14ac:dyDescent="0.2">
      <c r="A383" s="27"/>
      <c r="B383" s="1">
        <v>369</v>
      </c>
      <c r="C383" s="34"/>
      <c r="D383" s="1" t="s">
        <v>10</v>
      </c>
      <c r="E383" s="2" t="s">
        <v>437</v>
      </c>
      <c r="F383" s="3">
        <v>0</v>
      </c>
      <c r="G383" s="3">
        <v>0</v>
      </c>
      <c r="H383" s="3">
        <v>0</v>
      </c>
      <c r="I383" s="3">
        <v>0</v>
      </c>
      <c r="J383" s="3">
        <v>0</v>
      </c>
      <c r="K383" s="3">
        <v>0</v>
      </c>
      <c r="L383" s="3">
        <v>0</v>
      </c>
      <c r="M383" s="3">
        <v>0</v>
      </c>
      <c r="N383" s="3">
        <v>750</v>
      </c>
      <c r="O383" s="3">
        <v>0</v>
      </c>
      <c r="P383" s="3">
        <v>0</v>
      </c>
      <c r="Q383" s="3">
        <v>0</v>
      </c>
      <c r="R383" s="3">
        <v>0</v>
      </c>
      <c r="S383" s="3">
        <v>0</v>
      </c>
      <c r="T383" s="3">
        <v>0</v>
      </c>
      <c r="U383" s="3">
        <v>0</v>
      </c>
      <c r="V383" s="3">
        <v>0</v>
      </c>
      <c r="W383" s="3">
        <v>0</v>
      </c>
      <c r="X383" s="35">
        <f t="shared" si="60"/>
        <v>0</v>
      </c>
      <c r="Y383" s="35">
        <f t="shared" si="61"/>
        <v>0</v>
      </c>
      <c r="Z383" s="35">
        <f t="shared" si="62"/>
        <v>0</v>
      </c>
      <c r="AA383" s="35">
        <f t="shared" si="63"/>
        <v>0</v>
      </c>
      <c r="AB383" s="35">
        <f t="shared" si="64"/>
        <v>0</v>
      </c>
      <c r="AC383" s="35">
        <f t="shared" si="65"/>
        <v>0</v>
      </c>
      <c r="AD383" s="35">
        <f t="shared" si="66"/>
        <v>0</v>
      </c>
      <c r="AE383" s="35">
        <f t="shared" si="67"/>
        <v>0</v>
      </c>
      <c r="AF383" s="35">
        <f t="shared" si="68"/>
        <v>0</v>
      </c>
      <c r="AG383" s="35">
        <f t="shared" si="69"/>
        <v>750</v>
      </c>
      <c r="AH383" s="35">
        <f t="shared" si="70"/>
        <v>750</v>
      </c>
      <c r="AI383" s="35"/>
      <c r="AJ383" s="81">
        <f t="shared" si="71"/>
        <v>750</v>
      </c>
      <c r="AK383" s="88"/>
    </row>
    <row r="384" spans="1:37" s="36" customFormat="1" ht="13.5" customHeight="1" x14ac:dyDescent="0.2">
      <c r="A384" s="27"/>
      <c r="B384" s="1">
        <v>370</v>
      </c>
      <c r="C384" s="34"/>
      <c r="D384" s="1" t="s">
        <v>10</v>
      </c>
      <c r="E384" s="2" t="s">
        <v>438</v>
      </c>
      <c r="F384" s="3">
        <v>0</v>
      </c>
      <c r="G384" s="3">
        <v>0</v>
      </c>
      <c r="H384" s="3">
        <v>0</v>
      </c>
      <c r="I384" s="3">
        <v>0</v>
      </c>
      <c r="J384" s="3">
        <v>0</v>
      </c>
      <c r="K384" s="3">
        <v>0</v>
      </c>
      <c r="L384" s="3">
        <v>0</v>
      </c>
      <c r="M384" s="3">
        <v>0</v>
      </c>
      <c r="N384" s="3">
        <v>994.19</v>
      </c>
      <c r="O384" s="3">
        <v>0</v>
      </c>
      <c r="P384" s="3">
        <v>0</v>
      </c>
      <c r="Q384" s="3">
        <v>0</v>
      </c>
      <c r="R384" s="3">
        <v>0</v>
      </c>
      <c r="S384" s="3">
        <v>0</v>
      </c>
      <c r="T384" s="3">
        <v>0</v>
      </c>
      <c r="U384" s="3">
        <v>0</v>
      </c>
      <c r="V384" s="3">
        <v>0</v>
      </c>
      <c r="W384" s="3">
        <v>994.19</v>
      </c>
      <c r="X384" s="35">
        <f t="shared" si="60"/>
        <v>0</v>
      </c>
      <c r="Y384" s="35">
        <f t="shared" si="61"/>
        <v>0</v>
      </c>
      <c r="Z384" s="35">
        <f t="shared" si="62"/>
        <v>0</v>
      </c>
      <c r="AA384" s="35">
        <f t="shared" si="63"/>
        <v>0</v>
      </c>
      <c r="AB384" s="35">
        <f t="shared" si="64"/>
        <v>0</v>
      </c>
      <c r="AC384" s="35">
        <f t="shared" si="65"/>
        <v>0</v>
      </c>
      <c r="AD384" s="35">
        <f t="shared" si="66"/>
        <v>0</v>
      </c>
      <c r="AE384" s="35">
        <f t="shared" si="67"/>
        <v>0</v>
      </c>
      <c r="AF384" s="35">
        <f t="shared" si="68"/>
        <v>0</v>
      </c>
      <c r="AG384" s="35">
        <f t="shared" si="69"/>
        <v>0</v>
      </c>
      <c r="AH384" s="35">
        <f t="shared" si="70"/>
        <v>0</v>
      </c>
      <c r="AI384" s="35"/>
      <c r="AJ384" s="81">
        <f t="shared" si="71"/>
        <v>0</v>
      </c>
      <c r="AK384" s="88"/>
    </row>
    <row r="385" spans="1:37" s="36" customFormat="1" ht="13.5" customHeight="1" x14ac:dyDescent="0.2">
      <c r="A385" s="27"/>
      <c r="B385" s="1">
        <v>371</v>
      </c>
      <c r="C385" s="34"/>
      <c r="D385" s="1" t="s">
        <v>10</v>
      </c>
      <c r="E385" s="2" t="s">
        <v>439</v>
      </c>
      <c r="F385" s="3">
        <v>0</v>
      </c>
      <c r="G385" s="3">
        <v>0</v>
      </c>
      <c r="H385" s="3">
        <v>0</v>
      </c>
      <c r="I385" s="3">
        <v>0</v>
      </c>
      <c r="J385" s="3">
        <v>0</v>
      </c>
      <c r="K385" s="3">
        <v>0</v>
      </c>
      <c r="L385" s="3">
        <v>0</v>
      </c>
      <c r="M385" s="3">
        <v>0</v>
      </c>
      <c r="N385" s="3">
        <v>3074</v>
      </c>
      <c r="O385" s="3">
        <v>0</v>
      </c>
      <c r="P385" s="3">
        <v>0</v>
      </c>
      <c r="Q385" s="3">
        <v>0</v>
      </c>
      <c r="R385" s="3">
        <v>0</v>
      </c>
      <c r="S385" s="3">
        <v>0</v>
      </c>
      <c r="T385" s="3">
        <v>0</v>
      </c>
      <c r="U385" s="3">
        <v>0</v>
      </c>
      <c r="V385" s="3">
        <v>0</v>
      </c>
      <c r="W385" s="3">
        <v>3074</v>
      </c>
      <c r="X385" s="35">
        <f t="shared" si="60"/>
        <v>0</v>
      </c>
      <c r="Y385" s="35">
        <f t="shared" si="61"/>
        <v>0</v>
      </c>
      <c r="Z385" s="35">
        <f t="shared" si="62"/>
        <v>0</v>
      </c>
      <c r="AA385" s="35">
        <f t="shared" si="63"/>
        <v>0</v>
      </c>
      <c r="AB385" s="35">
        <f t="shared" si="64"/>
        <v>0</v>
      </c>
      <c r="AC385" s="35">
        <f t="shared" si="65"/>
        <v>0</v>
      </c>
      <c r="AD385" s="35">
        <f t="shared" si="66"/>
        <v>0</v>
      </c>
      <c r="AE385" s="35">
        <f t="shared" si="67"/>
        <v>0</v>
      </c>
      <c r="AF385" s="35">
        <f t="shared" si="68"/>
        <v>0</v>
      </c>
      <c r="AG385" s="35">
        <f t="shared" si="69"/>
        <v>0</v>
      </c>
      <c r="AH385" s="35">
        <f t="shared" si="70"/>
        <v>0</v>
      </c>
      <c r="AI385" s="35"/>
      <c r="AJ385" s="81">
        <f t="shared" si="71"/>
        <v>0</v>
      </c>
      <c r="AK385" s="88"/>
    </row>
    <row r="386" spans="1:37" s="36" customFormat="1" ht="13.5" customHeight="1" x14ac:dyDescent="0.2">
      <c r="A386" s="27"/>
      <c r="B386" s="1">
        <v>372</v>
      </c>
      <c r="C386" s="34"/>
      <c r="D386" s="1" t="s">
        <v>10</v>
      </c>
      <c r="E386" s="2" t="s">
        <v>440</v>
      </c>
      <c r="F386" s="3">
        <v>0</v>
      </c>
      <c r="G386" s="3">
        <v>0</v>
      </c>
      <c r="H386" s="3">
        <v>0</v>
      </c>
      <c r="I386" s="3">
        <v>0</v>
      </c>
      <c r="J386" s="3">
        <v>0</v>
      </c>
      <c r="K386" s="3">
        <v>0</v>
      </c>
      <c r="L386" s="3">
        <v>0</v>
      </c>
      <c r="M386" s="3">
        <v>0</v>
      </c>
      <c r="N386" s="3">
        <v>7.0000000000000007E-2</v>
      </c>
      <c r="O386" s="3">
        <v>0</v>
      </c>
      <c r="P386" s="3">
        <v>0</v>
      </c>
      <c r="Q386" s="3">
        <v>0</v>
      </c>
      <c r="R386" s="3">
        <v>0</v>
      </c>
      <c r="S386" s="3">
        <v>0</v>
      </c>
      <c r="T386" s="3">
        <v>0</v>
      </c>
      <c r="U386" s="3">
        <v>0</v>
      </c>
      <c r="V386" s="3">
        <v>0</v>
      </c>
      <c r="W386" s="3">
        <v>0</v>
      </c>
      <c r="X386" s="35">
        <f t="shared" si="60"/>
        <v>0</v>
      </c>
      <c r="Y386" s="35">
        <f t="shared" si="61"/>
        <v>0</v>
      </c>
      <c r="Z386" s="35">
        <f t="shared" si="62"/>
        <v>0</v>
      </c>
      <c r="AA386" s="35">
        <f t="shared" si="63"/>
        <v>0</v>
      </c>
      <c r="AB386" s="35">
        <f t="shared" si="64"/>
        <v>0</v>
      </c>
      <c r="AC386" s="35">
        <f t="shared" si="65"/>
        <v>0</v>
      </c>
      <c r="AD386" s="35">
        <f t="shared" si="66"/>
        <v>0</v>
      </c>
      <c r="AE386" s="35">
        <f t="shared" si="67"/>
        <v>0</v>
      </c>
      <c r="AF386" s="35">
        <f t="shared" si="68"/>
        <v>0</v>
      </c>
      <c r="AG386" s="35">
        <f t="shared" si="69"/>
        <v>7.0000000000000007E-2</v>
      </c>
      <c r="AH386" s="35">
        <f t="shared" si="70"/>
        <v>7.0000000000000007E-2</v>
      </c>
      <c r="AI386" s="35"/>
      <c r="AJ386" s="81">
        <f t="shared" si="71"/>
        <v>7.0000000000000007E-2</v>
      </c>
      <c r="AK386" s="88"/>
    </row>
    <row r="387" spans="1:37" s="36" customFormat="1" ht="13.5" customHeight="1" x14ac:dyDescent="0.2">
      <c r="A387" s="27"/>
      <c r="B387" s="1">
        <v>373</v>
      </c>
      <c r="C387" s="34"/>
      <c r="D387" s="1" t="s">
        <v>10</v>
      </c>
      <c r="E387" s="2" t="s">
        <v>441</v>
      </c>
      <c r="F387" s="3">
        <v>0</v>
      </c>
      <c r="G387" s="3">
        <v>0</v>
      </c>
      <c r="H387" s="3">
        <v>0</v>
      </c>
      <c r="I387" s="3">
        <v>0</v>
      </c>
      <c r="J387" s="3">
        <v>0</v>
      </c>
      <c r="K387" s="3">
        <v>0</v>
      </c>
      <c r="L387" s="3">
        <v>0</v>
      </c>
      <c r="M387" s="3">
        <v>0</v>
      </c>
      <c r="N387" s="3">
        <v>5251.04</v>
      </c>
      <c r="O387" s="3">
        <v>0</v>
      </c>
      <c r="P387" s="3">
        <v>0</v>
      </c>
      <c r="Q387" s="3">
        <v>0</v>
      </c>
      <c r="R387" s="3">
        <v>0</v>
      </c>
      <c r="S387" s="3">
        <v>0</v>
      </c>
      <c r="T387" s="3">
        <v>0</v>
      </c>
      <c r="U387" s="3">
        <v>0</v>
      </c>
      <c r="V387" s="3">
        <v>0</v>
      </c>
      <c r="W387" s="3">
        <v>5251.04</v>
      </c>
      <c r="X387" s="35">
        <f t="shared" si="60"/>
        <v>0</v>
      </c>
      <c r="Y387" s="35">
        <f t="shared" si="61"/>
        <v>0</v>
      </c>
      <c r="Z387" s="35">
        <f t="shared" si="62"/>
        <v>0</v>
      </c>
      <c r="AA387" s="35">
        <f t="shared" si="63"/>
        <v>0</v>
      </c>
      <c r="AB387" s="35">
        <f t="shared" si="64"/>
        <v>0</v>
      </c>
      <c r="AC387" s="35">
        <f t="shared" si="65"/>
        <v>0</v>
      </c>
      <c r="AD387" s="35">
        <f t="shared" si="66"/>
        <v>0</v>
      </c>
      <c r="AE387" s="35">
        <f t="shared" si="67"/>
        <v>0</v>
      </c>
      <c r="AF387" s="35">
        <f t="shared" si="68"/>
        <v>0</v>
      </c>
      <c r="AG387" s="35">
        <f t="shared" si="69"/>
        <v>0</v>
      </c>
      <c r="AH387" s="35">
        <f t="shared" si="70"/>
        <v>0</v>
      </c>
      <c r="AI387" s="35"/>
      <c r="AJ387" s="81">
        <f t="shared" si="71"/>
        <v>0</v>
      </c>
      <c r="AK387" s="88"/>
    </row>
    <row r="388" spans="1:37" s="36" customFormat="1" ht="13.5" customHeight="1" x14ac:dyDescent="0.2">
      <c r="A388" s="27"/>
      <c r="B388" s="1">
        <v>374</v>
      </c>
      <c r="C388" s="34"/>
      <c r="D388" s="1" t="s">
        <v>10</v>
      </c>
      <c r="E388" s="2" t="s">
        <v>442</v>
      </c>
      <c r="F388" s="3">
        <v>0</v>
      </c>
      <c r="G388" s="3">
        <v>0</v>
      </c>
      <c r="H388" s="3">
        <v>0</v>
      </c>
      <c r="I388" s="3">
        <v>0</v>
      </c>
      <c r="J388" s="3">
        <v>0</v>
      </c>
      <c r="K388" s="3">
        <v>0</v>
      </c>
      <c r="L388" s="3">
        <v>0</v>
      </c>
      <c r="M388" s="3">
        <v>0</v>
      </c>
      <c r="N388" s="3">
        <v>4499</v>
      </c>
      <c r="O388" s="3">
        <v>0</v>
      </c>
      <c r="P388" s="3">
        <v>0</v>
      </c>
      <c r="Q388" s="3">
        <v>0</v>
      </c>
      <c r="R388" s="3">
        <v>0</v>
      </c>
      <c r="S388" s="3">
        <v>0</v>
      </c>
      <c r="T388" s="3">
        <v>0</v>
      </c>
      <c r="U388" s="3">
        <v>0</v>
      </c>
      <c r="V388" s="3">
        <v>0</v>
      </c>
      <c r="W388" s="3">
        <v>4499</v>
      </c>
      <c r="X388" s="35">
        <f t="shared" si="60"/>
        <v>0</v>
      </c>
      <c r="Y388" s="35">
        <f t="shared" si="61"/>
        <v>0</v>
      </c>
      <c r="Z388" s="35">
        <f t="shared" si="62"/>
        <v>0</v>
      </c>
      <c r="AA388" s="35">
        <f t="shared" si="63"/>
        <v>0</v>
      </c>
      <c r="AB388" s="35">
        <f t="shared" si="64"/>
        <v>0</v>
      </c>
      <c r="AC388" s="35">
        <f t="shared" si="65"/>
        <v>0</v>
      </c>
      <c r="AD388" s="35">
        <f t="shared" si="66"/>
        <v>0</v>
      </c>
      <c r="AE388" s="35">
        <f t="shared" si="67"/>
        <v>0</v>
      </c>
      <c r="AF388" s="35">
        <f t="shared" si="68"/>
        <v>0</v>
      </c>
      <c r="AG388" s="35">
        <f t="shared" si="69"/>
        <v>0</v>
      </c>
      <c r="AH388" s="35">
        <f t="shared" si="70"/>
        <v>0</v>
      </c>
      <c r="AI388" s="35"/>
      <c r="AJ388" s="81">
        <f t="shared" si="71"/>
        <v>0</v>
      </c>
      <c r="AK388" s="88"/>
    </row>
    <row r="389" spans="1:37" s="36" customFormat="1" ht="13.5" customHeight="1" x14ac:dyDescent="0.2">
      <c r="A389" s="27"/>
      <c r="B389" s="1">
        <v>375</v>
      </c>
      <c r="C389" s="34"/>
      <c r="D389" s="1" t="s">
        <v>10</v>
      </c>
      <c r="E389" s="2" t="s">
        <v>443</v>
      </c>
      <c r="F389" s="3">
        <v>0</v>
      </c>
      <c r="G389" s="3">
        <v>0</v>
      </c>
      <c r="H389" s="3">
        <v>0</v>
      </c>
      <c r="I389" s="3">
        <v>0</v>
      </c>
      <c r="J389" s="3">
        <v>0</v>
      </c>
      <c r="K389" s="3">
        <v>0</v>
      </c>
      <c r="L389" s="3">
        <v>0</v>
      </c>
      <c r="M389" s="3">
        <v>0</v>
      </c>
      <c r="N389" s="3">
        <v>290</v>
      </c>
      <c r="O389" s="3">
        <v>0</v>
      </c>
      <c r="P389" s="3">
        <v>0</v>
      </c>
      <c r="Q389" s="3">
        <v>0</v>
      </c>
      <c r="R389" s="3">
        <v>0</v>
      </c>
      <c r="S389" s="3">
        <v>0</v>
      </c>
      <c r="T389" s="3">
        <v>0</v>
      </c>
      <c r="U389" s="3">
        <v>0</v>
      </c>
      <c r="V389" s="3">
        <v>0</v>
      </c>
      <c r="W389" s="3">
        <v>290</v>
      </c>
      <c r="X389" s="35">
        <f t="shared" si="60"/>
        <v>0</v>
      </c>
      <c r="Y389" s="35">
        <f t="shared" si="61"/>
        <v>0</v>
      </c>
      <c r="Z389" s="35">
        <f t="shared" si="62"/>
        <v>0</v>
      </c>
      <c r="AA389" s="35">
        <f t="shared" si="63"/>
        <v>0</v>
      </c>
      <c r="AB389" s="35">
        <f t="shared" si="64"/>
        <v>0</v>
      </c>
      <c r="AC389" s="35">
        <f t="shared" si="65"/>
        <v>0</v>
      </c>
      <c r="AD389" s="35">
        <f t="shared" si="66"/>
        <v>0</v>
      </c>
      <c r="AE389" s="35">
        <f t="shared" si="67"/>
        <v>0</v>
      </c>
      <c r="AF389" s="35">
        <f t="shared" si="68"/>
        <v>0</v>
      </c>
      <c r="AG389" s="35">
        <f t="shared" si="69"/>
        <v>0</v>
      </c>
      <c r="AH389" s="35">
        <f t="shared" si="70"/>
        <v>0</v>
      </c>
      <c r="AI389" s="35"/>
      <c r="AJ389" s="81">
        <f t="shared" si="71"/>
        <v>0</v>
      </c>
      <c r="AK389" s="88"/>
    </row>
    <row r="390" spans="1:37" s="36" customFormat="1" ht="13.5" customHeight="1" x14ac:dyDescent="0.2">
      <c r="A390" s="27"/>
      <c r="B390" s="1">
        <v>376</v>
      </c>
      <c r="C390" s="34"/>
      <c r="D390" s="1" t="s">
        <v>10</v>
      </c>
      <c r="E390" s="2" t="s">
        <v>444</v>
      </c>
      <c r="F390" s="3">
        <v>0</v>
      </c>
      <c r="G390" s="3">
        <v>0</v>
      </c>
      <c r="H390" s="3">
        <v>0</v>
      </c>
      <c r="I390" s="3">
        <v>0</v>
      </c>
      <c r="J390" s="3">
        <v>0</v>
      </c>
      <c r="K390" s="3">
        <v>0</v>
      </c>
      <c r="L390" s="3">
        <v>0</v>
      </c>
      <c r="M390" s="3">
        <v>0</v>
      </c>
      <c r="N390" s="3">
        <v>766</v>
      </c>
      <c r="O390" s="3">
        <v>0</v>
      </c>
      <c r="P390" s="3">
        <v>0</v>
      </c>
      <c r="Q390" s="3">
        <v>0</v>
      </c>
      <c r="R390" s="3">
        <v>0</v>
      </c>
      <c r="S390" s="3">
        <v>0</v>
      </c>
      <c r="T390" s="3">
        <v>0</v>
      </c>
      <c r="U390" s="3">
        <v>0</v>
      </c>
      <c r="V390" s="3">
        <v>0</v>
      </c>
      <c r="W390" s="3">
        <v>766</v>
      </c>
      <c r="X390" s="35">
        <f t="shared" si="60"/>
        <v>0</v>
      </c>
      <c r="Y390" s="35">
        <f t="shared" si="61"/>
        <v>0</v>
      </c>
      <c r="Z390" s="35">
        <f t="shared" si="62"/>
        <v>0</v>
      </c>
      <c r="AA390" s="35">
        <f t="shared" si="63"/>
        <v>0</v>
      </c>
      <c r="AB390" s="35">
        <f t="shared" si="64"/>
        <v>0</v>
      </c>
      <c r="AC390" s="35">
        <f t="shared" si="65"/>
        <v>0</v>
      </c>
      <c r="AD390" s="35">
        <f t="shared" si="66"/>
        <v>0</v>
      </c>
      <c r="AE390" s="35">
        <f t="shared" si="67"/>
        <v>0</v>
      </c>
      <c r="AF390" s="35">
        <f t="shared" si="68"/>
        <v>0</v>
      </c>
      <c r="AG390" s="35">
        <f t="shared" si="69"/>
        <v>0</v>
      </c>
      <c r="AH390" s="35">
        <f t="shared" si="70"/>
        <v>0</v>
      </c>
      <c r="AI390" s="35"/>
      <c r="AJ390" s="81">
        <f t="shared" si="71"/>
        <v>0</v>
      </c>
      <c r="AK390" s="88"/>
    </row>
    <row r="391" spans="1:37" s="36" customFormat="1" ht="13.5" customHeight="1" x14ac:dyDescent="0.2">
      <c r="A391" s="27"/>
      <c r="B391" s="1">
        <v>377</v>
      </c>
      <c r="C391" s="34"/>
      <c r="D391" s="1" t="s">
        <v>10</v>
      </c>
      <c r="E391" s="2" t="s">
        <v>445</v>
      </c>
      <c r="F391" s="3">
        <v>0</v>
      </c>
      <c r="G391" s="3">
        <v>0</v>
      </c>
      <c r="H391" s="3">
        <v>0</v>
      </c>
      <c r="I391" s="3">
        <v>0</v>
      </c>
      <c r="J391" s="3">
        <v>0</v>
      </c>
      <c r="K391" s="3">
        <v>0</v>
      </c>
      <c r="L391" s="3">
        <v>0</v>
      </c>
      <c r="M391" s="3">
        <v>0</v>
      </c>
      <c r="N391" s="3">
        <v>2000</v>
      </c>
      <c r="O391" s="3">
        <v>0</v>
      </c>
      <c r="P391" s="3">
        <v>0</v>
      </c>
      <c r="Q391" s="3">
        <v>0</v>
      </c>
      <c r="R391" s="3">
        <v>0</v>
      </c>
      <c r="S391" s="3">
        <v>0</v>
      </c>
      <c r="T391" s="3">
        <v>0</v>
      </c>
      <c r="U391" s="3">
        <v>0</v>
      </c>
      <c r="V391" s="3">
        <v>0</v>
      </c>
      <c r="W391" s="3">
        <v>2000</v>
      </c>
      <c r="X391" s="35">
        <f t="shared" si="60"/>
        <v>0</v>
      </c>
      <c r="Y391" s="35">
        <f t="shared" si="61"/>
        <v>0</v>
      </c>
      <c r="Z391" s="35">
        <f t="shared" si="62"/>
        <v>0</v>
      </c>
      <c r="AA391" s="35">
        <f t="shared" si="63"/>
        <v>0</v>
      </c>
      <c r="AB391" s="35">
        <f t="shared" si="64"/>
        <v>0</v>
      </c>
      <c r="AC391" s="35">
        <f t="shared" si="65"/>
        <v>0</v>
      </c>
      <c r="AD391" s="35">
        <f t="shared" si="66"/>
        <v>0</v>
      </c>
      <c r="AE391" s="35">
        <f t="shared" si="67"/>
        <v>0</v>
      </c>
      <c r="AF391" s="35">
        <f t="shared" si="68"/>
        <v>0</v>
      </c>
      <c r="AG391" s="35">
        <f t="shared" si="69"/>
        <v>0</v>
      </c>
      <c r="AH391" s="35">
        <f t="shared" si="70"/>
        <v>0</v>
      </c>
      <c r="AI391" s="35"/>
      <c r="AJ391" s="81">
        <f t="shared" si="71"/>
        <v>0</v>
      </c>
      <c r="AK391" s="88"/>
    </row>
    <row r="392" spans="1:37" s="36" customFormat="1" ht="13.5" customHeight="1" x14ac:dyDescent="0.2">
      <c r="A392" s="27"/>
      <c r="B392" s="1">
        <v>378</v>
      </c>
      <c r="C392" s="34"/>
      <c r="D392" s="1" t="s">
        <v>10</v>
      </c>
      <c r="E392" s="2" t="s">
        <v>446</v>
      </c>
      <c r="F392" s="3">
        <v>0</v>
      </c>
      <c r="G392" s="3">
        <v>0</v>
      </c>
      <c r="H392" s="3">
        <v>0</v>
      </c>
      <c r="I392" s="3">
        <v>0</v>
      </c>
      <c r="J392" s="3">
        <v>0</v>
      </c>
      <c r="K392" s="3">
        <v>0</v>
      </c>
      <c r="L392" s="3">
        <v>0</v>
      </c>
      <c r="M392" s="3">
        <v>0</v>
      </c>
      <c r="N392" s="3">
        <v>85683.4</v>
      </c>
      <c r="O392" s="3">
        <v>0</v>
      </c>
      <c r="P392" s="3">
        <v>0</v>
      </c>
      <c r="Q392" s="3">
        <v>0</v>
      </c>
      <c r="R392" s="3">
        <v>0</v>
      </c>
      <c r="S392" s="3">
        <v>0</v>
      </c>
      <c r="T392" s="3">
        <v>0</v>
      </c>
      <c r="U392" s="3">
        <v>0</v>
      </c>
      <c r="V392" s="3">
        <v>0</v>
      </c>
      <c r="W392" s="3">
        <v>85683.4</v>
      </c>
      <c r="X392" s="35">
        <f t="shared" si="60"/>
        <v>0</v>
      </c>
      <c r="Y392" s="35">
        <f t="shared" si="61"/>
        <v>0</v>
      </c>
      <c r="Z392" s="35">
        <f t="shared" si="62"/>
        <v>0</v>
      </c>
      <c r="AA392" s="35">
        <f t="shared" si="63"/>
        <v>0</v>
      </c>
      <c r="AB392" s="35">
        <f t="shared" si="64"/>
        <v>0</v>
      </c>
      <c r="AC392" s="35">
        <f t="shared" si="65"/>
        <v>0</v>
      </c>
      <c r="AD392" s="35">
        <f t="shared" si="66"/>
        <v>0</v>
      </c>
      <c r="AE392" s="35">
        <f t="shared" si="67"/>
        <v>0</v>
      </c>
      <c r="AF392" s="35">
        <f t="shared" si="68"/>
        <v>0</v>
      </c>
      <c r="AG392" s="35">
        <f t="shared" si="69"/>
        <v>0</v>
      </c>
      <c r="AH392" s="35">
        <f t="shared" si="70"/>
        <v>0</v>
      </c>
      <c r="AI392" s="35"/>
      <c r="AJ392" s="81">
        <f t="shared" si="71"/>
        <v>0</v>
      </c>
      <c r="AK392" s="88"/>
    </row>
    <row r="393" spans="1:37" s="36" customFormat="1" ht="13.5" customHeight="1" x14ac:dyDescent="0.2">
      <c r="A393" s="27"/>
      <c r="B393" s="1">
        <v>379</v>
      </c>
      <c r="C393" s="34"/>
      <c r="D393" s="1" t="s">
        <v>10</v>
      </c>
      <c r="E393" s="2" t="s">
        <v>447</v>
      </c>
      <c r="F393" s="3">
        <v>0</v>
      </c>
      <c r="G393" s="3">
        <v>0</v>
      </c>
      <c r="H393" s="3">
        <v>0</v>
      </c>
      <c r="I393" s="3">
        <v>0</v>
      </c>
      <c r="J393" s="3">
        <v>0</v>
      </c>
      <c r="K393" s="3">
        <v>0</v>
      </c>
      <c r="L393" s="3">
        <v>0</v>
      </c>
      <c r="M393" s="3">
        <v>0</v>
      </c>
      <c r="N393" s="3">
        <v>3715.66</v>
      </c>
      <c r="O393" s="3">
        <v>0</v>
      </c>
      <c r="P393" s="3">
        <v>0</v>
      </c>
      <c r="Q393" s="3">
        <v>0</v>
      </c>
      <c r="R393" s="3">
        <v>0</v>
      </c>
      <c r="S393" s="3">
        <v>0</v>
      </c>
      <c r="T393" s="3">
        <v>0</v>
      </c>
      <c r="U393" s="3">
        <v>0</v>
      </c>
      <c r="V393" s="3">
        <v>0</v>
      </c>
      <c r="W393" s="3">
        <v>3715.66</v>
      </c>
      <c r="X393" s="35">
        <f t="shared" si="60"/>
        <v>0</v>
      </c>
      <c r="Y393" s="35">
        <f t="shared" si="61"/>
        <v>0</v>
      </c>
      <c r="Z393" s="35">
        <f t="shared" si="62"/>
        <v>0</v>
      </c>
      <c r="AA393" s="35">
        <f t="shared" si="63"/>
        <v>0</v>
      </c>
      <c r="AB393" s="35">
        <f t="shared" si="64"/>
        <v>0</v>
      </c>
      <c r="AC393" s="35">
        <f t="shared" si="65"/>
        <v>0</v>
      </c>
      <c r="AD393" s="35">
        <f t="shared" si="66"/>
        <v>0</v>
      </c>
      <c r="AE393" s="35">
        <f t="shared" si="67"/>
        <v>0</v>
      </c>
      <c r="AF393" s="35">
        <f t="shared" si="68"/>
        <v>0</v>
      </c>
      <c r="AG393" s="35">
        <f t="shared" si="69"/>
        <v>0</v>
      </c>
      <c r="AH393" s="35">
        <f t="shared" si="70"/>
        <v>0</v>
      </c>
      <c r="AI393" s="35"/>
      <c r="AJ393" s="81">
        <f t="shared" si="71"/>
        <v>0</v>
      </c>
      <c r="AK393" s="88"/>
    </row>
    <row r="394" spans="1:37" s="36" customFormat="1" ht="13.5" customHeight="1" x14ac:dyDescent="0.2">
      <c r="A394" s="27"/>
      <c r="B394" s="1">
        <v>380</v>
      </c>
      <c r="C394" s="34"/>
      <c r="D394" s="1" t="s">
        <v>10</v>
      </c>
      <c r="E394" s="2" t="s">
        <v>448</v>
      </c>
      <c r="F394" s="3">
        <v>0</v>
      </c>
      <c r="G394" s="3">
        <v>0</v>
      </c>
      <c r="H394" s="3">
        <v>0</v>
      </c>
      <c r="I394" s="3">
        <v>0</v>
      </c>
      <c r="J394" s="3">
        <v>0</v>
      </c>
      <c r="K394" s="3">
        <v>0</v>
      </c>
      <c r="L394" s="3">
        <v>0</v>
      </c>
      <c r="M394" s="3">
        <v>0</v>
      </c>
      <c r="N394" s="3">
        <v>29997.599999999999</v>
      </c>
      <c r="O394" s="3">
        <v>0</v>
      </c>
      <c r="P394" s="3">
        <v>0</v>
      </c>
      <c r="Q394" s="3">
        <v>0</v>
      </c>
      <c r="R394" s="3">
        <v>0</v>
      </c>
      <c r="S394" s="3">
        <v>0</v>
      </c>
      <c r="T394" s="3">
        <v>0</v>
      </c>
      <c r="U394" s="3">
        <v>0</v>
      </c>
      <c r="V394" s="3">
        <v>0</v>
      </c>
      <c r="W394" s="3">
        <v>29997.599999999999</v>
      </c>
      <c r="X394" s="35">
        <f t="shared" si="60"/>
        <v>0</v>
      </c>
      <c r="Y394" s="35">
        <f t="shared" si="61"/>
        <v>0</v>
      </c>
      <c r="Z394" s="35">
        <f t="shared" si="62"/>
        <v>0</v>
      </c>
      <c r="AA394" s="35">
        <f t="shared" si="63"/>
        <v>0</v>
      </c>
      <c r="AB394" s="35">
        <f t="shared" si="64"/>
        <v>0</v>
      </c>
      <c r="AC394" s="35">
        <f t="shared" si="65"/>
        <v>0</v>
      </c>
      <c r="AD394" s="35">
        <f t="shared" si="66"/>
        <v>0</v>
      </c>
      <c r="AE394" s="35">
        <f t="shared" si="67"/>
        <v>0</v>
      </c>
      <c r="AF394" s="35">
        <f t="shared" si="68"/>
        <v>0</v>
      </c>
      <c r="AG394" s="35">
        <f t="shared" si="69"/>
        <v>0</v>
      </c>
      <c r="AH394" s="35">
        <f t="shared" si="70"/>
        <v>0</v>
      </c>
      <c r="AI394" s="35"/>
      <c r="AJ394" s="81">
        <f t="shared" si="71"/>
        <v>0</v>
      </c>
      <c r="AK394" s="88"/>
    </row>
    <row r="395" spans="1:37" s="36" customFormat="1" ht="13.5" customHeight="1" x14ac:dyDescent="0.2">
      <c r="A395" s="27"/>
      <c r="B395" s="1">
        <v>381</v>
      </c>
      <c r="C395" s="34"/>
      <c r="D395" s="1" t="s">
        <v>10</v>
      </c>
      <c r="E395" s="2" t="s">
        <v>449</v>
      </c>
      <c r="F395" s="3">
        <v>0</v>
      </c>
      <c r="G395" s="3">
        <v>0</v>
      </c>
      <c r="H395" s="3">
        <v>0</v>
      </c>
      <c r="I395" s="3">
        <v>0</v>
      </c>
      <c r="J395" s="3">
        <v>0</v>
      </c>
      <c r="K395" s="3">
        <v>0</v>
      </c>
      <c r="L395" s="3">
        <v>0</v>
      </c>
      <c r="M395" s="3">
        <v>0</v>
      </c>
      <c r="N395" s="3">
        <v>235.5</v>
      </c>
      <c r="O395" s="3">
        <v>0</v>
      </c>
      <c r="P395" s="3">
        <v>0</v>
      </c>
      <c r="Q395" s="3">
        <v>0</v>
      </c>
      <c r="R395" s="3">
        <v>0</v>
      </c>
      <c r="S395" s="3">
        <v>0</v>
      </c>
      <c r="T395" s="3">
        <v>0</v>
      </c>
      <c r="U395" s="3">
        <v>0</v>
      </c>
      <c r="V395" s="3">
        <v>0</v>
      </c>
      <c r="W395" s="3">
        <v>235.5</v>
      </c>
      <c r="X395" s="35">
        <f t="shared" si="60"/>
        <v>0</v>
      </c>
      <c r="Y395" s="35">
        <f t="shared" si="61"/>
        <v>0</v>
      </c>
      <c r="Z395" s="35">
        <f t="shared" si="62"/>
        <v>0</v>
      </c>
      <c r="AA395" s="35">
        <f t="shared" si="63"/>
        <v>0</v>
      </c>
      <c r="AB395" s="35">
        <f t="shared" si="64"/>
        <v>0</v>
      </c>
      <c r="AC395" s="35">
        <f t="shared" si="65"/>
        <v>0</v>
      </c>
      <c r="AD395" s="35">
        <f t="shared" si="66"/>
        <v>0</v>
      </c>
      <c r="AE395" s="35">
        <f t="shared" si="67"/>
        <v>0</v>
      </c>
      <c r="AF395" s="35">
        <f t="shared" si="68"/>
        <v>0</v>
      </c>
      <c r="AG395" s="35">
        <f t="shared" si="69"/>
        <v>0</v>
      </c>
      <c r="AH395" s="35">
        <f t="shared" si="70"/>
        <v>0</v>
      </c>
      <c r="AI395" s="35"/>
      <c r="AJ395" s="81">
        <f t="shared" si="71"/>
        <v>0</v>
      </c>
      <c r="AK395" s="88"/>
    </row>
    <row r="396" spans="1:37" s="36" customFormat="1" ht="13.5" customHeight="1" x14ac:dyDescent="0.2">
      <c r="A396" s="27"/>
      <c r="B396" s="1">
        <v>382</v>
      </c>
      <c r="C396" s="34"/>
      <c r="D396" s="1" t="s">
        <v>10</v>
      </c>
      <c r="E396" s="2" t="s">
        <v>450</v>
      </c>
      <c r="F396" s="3">
        <v>0</v>
      </c>
      <c r="G396" s="3">
        <v>0</v>
      </c>
      <c r="H396" s="3">
        <v>0</v>
      </c>
      <c r="I396" s="3">
        <v>0</v>
      </c>
      <c r="J396" s="3">
        <v>0</v>
      </c>
      <c r="K396" s="3">
        <v>0</v>
      </c>
      <c r="L396" s="3">
        <v>0</v>
      </c>
      <c r="M396" s="3">
        <v>0</v>
      </c>
      <c r="N396" s="3">
        <v>200</v>
      </c>
      <c r="O396" s="3">
        <v>0</v>
      </c>
      <c r="P396" s="3">
        <v>0</v>
      </c>
      <c r="Q396" s="3">
        <v>0</v>
      </c>
      <c r="R396" s="3">
        <v>0</v>
      </c>
      <c r="S396" s="3">
        <v>0</v>
      </c>
      <c r="T396" s="3">
        <v>0</v>
      </c>
      <c r="U396" s="3">
        <v>0</v>
      </c>
      <c r="V396" s="3">
        <v>0</v>
      </c>
      <c r="W396" s="3">
        <v>200</v>
      </c>
      <c r="X396" s="35">
        <f t="shared" si="60"/>
        <v>0</v>
      </c>
      <c r="Y396" s="35">
        <f t="shared" si="61"/>
        <v>0</v>
      </c>
      <c r="Z396" s="35">
        <f t="shared" si="62"/>
        <v>0</v>
      </c>
      <c r="AA396" s="35">
        <f t="shared" si="63"/>
        <v>0</v>
      </c>
      <c r="AB396" s="35">
        <f t="shared" si="64"/>
        <v>0</v>
      </c>
      <c r="AC396" s="35">
        <f t="shared" si="65"/>
        <v>0</v>
      </c>
      <c r="AD396" s="35">
        <f t="shared" si="66"/>
        <v>0</v>
      </c>
      <c r="AE396" s="35">
        <f t="shared" si="67"/>
        <v>0</v>
      </c>
      <c r="AF396" s="35">
        <f t="shared" si="68"/>
        <v>0</v>
      </c>
      <c r="AG396" s="35">
        <f t="shared" si="69"/>
        <v>0</v>
      </c>
      <c r="AH396" s="35">
        <f t="shared" si="70"/>
        <v>0</v>
      </c>
      <c r="AI396" s="35"/>
      <c r="AJ396" s="81">
        <f t="shared" si="71"/>
        <v>0</v>
      </c>
      <c r="AK396" s="88"/>
    </row>
    <row r="397" spans="1:37" s="36" customFormat="1" ht="13.5" customHeight="1" x14ac:dyDescent="0.2">
      <c r="A397" s="27"/>
      <c r="B397" s="1">
        <v>383</v>
      </c>
      <c r="C397" s="34"/>
      <c r="D397" s="1" t="s">
        <v>10</v>
      </c>
      <c r="E397" s="2" t="s">
        <v>451</v>
      </c>
      <c r="F397" s="3">
        <v>0</v>
      </c>
      <c r="G397" s="3">
        <v>0</v>
      </c>
      <c r="H397" s="3">
        <v>0</v>
      </c>
      <c r="I397" s="3">
        <v>0</v>
      </c>
      <c r="J397" s="3">
        <v>0</v>
      </c>
      <c r="K397" s="3">
        <v>0</v>
      </c>
      <c r="L397" s="3">
        <v>0</v>
      </c>
      <c r="M397" s="3">
        <v>0</v>
      </c>
      <c r="N397" s="3">
        <v>6960</v>
      </c>
      <c r="O397" s="3">
        <v>0</v>
      </c>
      <c r="P397" s="3">
        <v>0</v>
      </c>
      <c r="Q397" s="3">
        <v>0</v>
      </c>
      <c r="R397" s="3">
        <v>0</v>
      </c>
      <c r="S397" s="3">
        <v>0</v>
      </c>
      <c r="T397" s="3">
        <v>0</v>
      </c>
      <c r="U397" s="3">
        <v>0</v>
      </c>
      <c r="V397" s="3">
        <v>0</v>
      </c>
      <c r="W397" s="3">
        <v>0</v>
      </c>
      <c r="X397" s="35">
        <f t="shared" si="60"/>
        <v>0</v>
      </c>
      <c r="Y397" s="35">
        <f t="shared" si="61"/>
        <v>0</v>
      </c>
      <c r="Z397" s="35">
        <f t="shared" si="62"/>
        <v>0</v>
      </c>
      <c r="AA397" s="35">
        <f t="shared" si="63"/>
        <v>0</v>
      </c>
      <c r="AB397" s="35">
        <f t="shared" si="64"/>
        <v>0</v>
      </c>
      <c r="AC397" s="35">
        <f t="shared" si="65"/>
        <v>0</v>
      </c>
      <c r="AD397" s="35">
        <f t="shared" si="66"/>
        <v>0</v>
      </c>
      <c r="AE397" s="35">
        <f t="shared" si="67"/>
        <v>0</v>
      </c>
      <c r="AF397" s="35">
        <f t="shared" si="68"/>
        <v>0</v>
      </c>
      <c r="AG397" s="35">
        <f t="shared" si="69"/>
        <v>6960</v>
      </c>
      <c r="AH397" s="35">
        <f t="shared" si="70"/>
        <v>6960</v>
      </c>
      <c r="AI397" s="35"/>
      <c r="AJ397" s="81">
        <f t="shared" si="71"/>
        <v>6960</v>
      </c>
      <c r="AK397" s="88"/>
    </row>
    <row r="398" spans="1:37" s="36" customFormat="1" ht="13.5" customHeight="1" x14ac:dyDescent="0.2">
      <c r="A398" s="27"/>
      <c r="B398" s="1">
        <v>384</v>
      </c>
      <c r="C398" s="34"/>
      <c r="D398" s="1" t="s">
        <v>10</v>
      </c>
      <c r="E398" s="2" t="s">
        <v>452</v>
      </c>
      <c r="F398" s="3">
        <v>0</v>
      </c>
      <c r="G398" s="3">
        <v>0</v>
      </c>
      <c r="H398" s="3">
        <v>0</v>
      </c>
      <c r="I398" s="3">
        <v>0</v>
      </c>
      <c r="J398" s="3">
        <v>0</v>
      </c>
      <c r="K398" s="3">
        <v>0</v>
      </c>
      <c r="L398" s="3">
        <v>0</v>
      </c>
      <c r="M398" s="3">
        <v>0</v>
      </c>
      <c r="N398" s="3">
        <v>3619.2</v>
      </c>
      <c r="O398" s="3">
        <v>0</v>
      </c>
      <c r="P398" s="3">
        <v>0</v>
      </c>
      <c r="Q398" s="3">
        <v>0</v>
      </c>
      <c r="R398" s="3">
        <v>0</v>
      </c>
      <c r="S398" s="3">
        <v>0</v>
      </c>
      <c r="T398" s="3">
        <v>0</v>
      </c>
      <c r="U398" s="3">
        <v>0</v>
      </c>
      <c r="V398" s="3">
        <v>0</v>
      </c>
      <c r="W398" s="3">
        <v>3619.2</v>
      </c>
      <c r="X398" s="35">
        <f t="shared" si="60"/>
        <v>0</v>
      </c>
      <c r="Y398" s="35">
        <f t="shared" si="61"/>
        <v>0</v>
      </c>
      <c r="Z398" s="35">
        <f t="shared" si="62"/>
        <v>0</v>
      </c>
      <c r="AA398" s="35">
        <f t="shared" si="63"/>
        <v>0</v>
      </c>
      <c r="AB398" s="35">
        <f t="shared" si="64"/>
        <v>0</v>
      </c>
      <c r="AC398" s="35">
        <f t="shared" si="65"/>
        <v>0</v>
      </c>
      <c r="AD398" s="35">
        <f t="shared" si="66"/>
        <v>0</v>
      </c>
      <c r="AE398" s="35">
        <f t="shared" si="67"/>
        <v>0</v>
      </c>
      <c r="AF398" s="35">
        <f t="shared" si="68"/>
        <v>0</v>
      </c>
      <c r="AG398" s="35">
        <f t="shared" si="69"/>
        <v>0</v>
      </c>
      <c r="AH398" s="35">
        <f t="shared" si="70"/>
        <v>0</v>
      </c>
      <c r="AI398" s="35"/>
      <c r="AJ398" s="81">
        <f t="shared" si="71"/>
        <v>0</v>
      </c>
      <c r="AK398" s="88"/>
    </row>
    <row r="399" spans="1:37" s="36" customFormat="1" ht="13.5" customHeight="1" x14ac:dyDescent="0.2">
      <c r="A399" s="27"/>
      <c r="B399" s="1">
        <v>385</v>
      </c>
      <c r="C399" s="34"/>
      <c r="D399" s="1" t="s">
        <v>10</v>
      </c>
      <c r="E399" s="2" t="s">
        <v>453</v>
      </c>
      <c r="F399" s="3">
        <v>0</v>
      </c>
      <c r="G399" s="3">
        <v>0</v>
      </c>
      <c r="H399" s="3">
        <v>0</v>
      </c>
      <c r="I399" s="3">
        <v>0</v>
      </c>
      <c r="J399" s="3">
        <v>0</v>
      </c>
      <c r="K399" s="3">
        <v>0</v>
      </c>
      <c r="L399" s="3">
        <v>0</v>
      </c>
      <c r="M399" s="3">
        <v>0</v>
      </c>
      <c r="N399" s="3">
        <v>3800</v>
      </c>
      <c r="O399" s="3">
        <v>0</v>
      </c>
      <c r="P399" s="3">
        <v>0</v>
      </c>
      <c r="Q399" s="3">
        <v>0</v>
      </c>
      <c r="R399" s="3">
        <v>0</v>
      </c>
      <c r="S399" s="3">
        <v>0</v>
      </c>
      <c r="T399" s="3">
        <v>0</v>
      </c>
      <c r="U399" s="3">
        <v>0</v>
      </c>
      <c r="V399" s="3">
        <v>0</v>
      </c>
      <c r="W399" s="3">
        <v>3800</v>
      </c>
      <c r="X399" s="35">
        <f t="shared" si="60"/>
        <v>0</v>
      </c>
      <c r="Y399" s="35">
        <f t="shared" si="61"/>
        <v>0</v>
      </c>
      <c r="Z399" s="35">
        <f t="shared" si="62"/>
        <v>0</v>
      </c>
      <c r="AA399" s="35">
        <f t="shared" si="63"/>
        <v>0</v>
      </c>
      <c r="AB399" s="35">
        <f t="shared" si="64"/>
        <v>0</v>
      </c>
      <c r="AC399" s="35">
        <f t="shared" si="65"/>
        <v>0</v>
      </c>
      <c r="AD399" s="35">
        <f t="shared" si="66"/>
        <v>0</v>
      </c>
      <c r="AE399" s="35">
        <f t="shared" si="67"/>
        <v>0</v>
      </c>
      <c r="AF399" s="35">
        <f t="shared" si="68"/>
        <v>0</v>
      </c>
      <c r="AG399" s="35">
        <f t="shared" si="69"/>
        <v>0</v>
      </c>
      <c r="AH399" s="35">
        <f t="shared" si="70"/>
        <v>0</v>
      </c>
      <c r="AI399" s="35"/>
      <c r="AJ399" s="81">
        <f t="shared" si="71"/>
        <v>0</v>
      </c>
      <c r="AK399" s="88"/>
    </row>
    <row r="400" spans="1:37" s="36" customFormat="1" ht="13.5" customHeight="1" x14ac:dyDescent="0.2">
      <c r="A400" s="27"/>
      <c r="B400" s="1">
        <v>386</v>
      </c>
      <c r="C400" s="34"/>
      <c r="D400" s="1" t="s">
        <v>10</v>
      </c>
      <c r="E400" s="2" t="s">
        <v>454</v>
      </c>
      <c r="F400" s="3">
        <v>0</v>
      </c>
      <c r="G400" s="3">
        <v>0</v>
      </c>
      <c r="H400" s="3">
        <v>0</v>
      </c>
      <c r="I400" s="3">
        <v>0</v>
      </c>
      <c r="J400" s="3">
        <v>0</v>
      </c>
      <c r="K400" s="3">
        <v>0</v>
      </c>
      <c r="L400" s="3">
        <v>0</v>
      </c>
      <c r="M400" s="3">
        <v>0</v>
      </c>
      <c r="N400" s="3">
        <v>569</v>
      </c>
      <c r="O400" s="3">
        <v>0</v>
      </c>
      <c r="P400" s="3">
        <v>0</v>
      </c>
      <c r="Q400" s="3">
        <v>0</v>
      </c>
      <c r="R400" s="3">
        <v>0</v>
      </c>
      <c r="S400" s="3">
        <v>0</v>
      </c>
      <c r="T400" s="3">
        <v>0</v>
      </c>
      <c r="U400" s="3">
        <v>0</v>
      </c>
      <c r="V400" s="3">
        <v>0</v>
      </c>
      <c r="W400" s="3">
        <v>569</v>
      </c>
      <c r="X400" s="35">
        <f t="shared" ref="X400:X463" si="72">+F400-O400</f>
        <v>0</v>
      </c>
      <c r="Y400" s="35">
        <f t="shared" ref="Y400:Y463" si="73">+G400-P400</f>
        <v>0</v>
      </c>
      <c r="Z400" s="35">
        <f t="shared" ref="Z400:Z463" si="74">+H400-Q400</f>
        <v>0</v>
      </c>
      <c r="AA400" s="35">
        <f t="shared" ref="AA400:AA463" si="75">+I400-R400</f>
        <v>0</v>
      </c>
      <c r="AB400" s="35">
        <f t="shared" ref="AB400:AB463" si="76">+J400-S400</f>
        <v>0</v>
      </c>
      <c r="AC400" s="35">
        <f t="shared" ref="AC400:AC463" si="77">+J400-S400</f>
        <v>0</v>
      </c>
      <c r="AD400" s="35">
        <f t="shared" ref="AD400:AD463" si="78">+K400-T400</f>
        <v>0</v>
      </c>
      <c r="AE400" s="35">
        <f t="shared" ref="AE400:AE463" si="79">+L400-U400</f>
        <v>0</v>
      </c>
      <c r="AF400" s="35">
        <f t="shared" ref="AF400:AF463" si="80">+M400-V400</f>
        <v>0</v>
      </c>
      <c r="AG400" s="35">
        <f t="shared" ref="AG400:AG463" si="81">+N400-W400</f>
        <v>0</v>
      </c>
      <c r="AH400" s="35">
        <f t="shared" ref="AH400:AH463" si="82">+X400+Y400+Z400+AA400+AB400+AC400+AD400+AE400+AF400+AG400</f>
        <v>0</v>
      </c>
      <c r="AI400" s="35"/>
      <c r="AJ400" s="81">
        <f t="shared" ref="AJ400:AJ463" si="83">(AH400-AI400)</f>
        <v>0</v>
      </c>
      <c r="AK400" s="88"/>
    </row>
    <row r="401" spans="1:37" s="36" customFormat="1" ht="13.5" customHeight="1" x14ac:dyDescent="0.2">
      <c r="A401" s="27"/>
      <c r="B401" s="1">
        <v>387</v>
      </c>
      <c r="C401" s="34"/>
      <c r="D401" s="1" t="s">
        <v>10</v>
      </c>
      <c r="E401" s="2" t="s">
        <v>455</v>
      </c>
      <c r="F401" s="3">
        <v>0</v>
      </c>
      <c r="G401" s="3">
        <v>0</v>
      </c>
      <c r="H401" s="3">
        <v>0</v>
      </c>
      <c r="I401" s="3">
        <v>0</v>
      </c>
      <c r="J401" s="3">
        <v>0</v>
      </c>
      <c r="K401" s="3">
        <v>0</v>
      </c>
      <c r="L401" s="3">
        <v>0</v>
      </c>
      <c r="M401" s="3">
        <v>0</v>
      </c>
      <c r="N401" s="3">
        <v>187</v>
      </c>
      <c r="O401" s="3">
        <v>0</v>
      </c>
      <c r="P401" s="3">
        <v>0</v>
      </c>
      <c r="Q401" s="3">
        <v>0</v>
      </c>
      <c r="R401" s="3">
        <v>0</v>
      </c>
      <c r="S401" s="3">
        <v>0</v>
      </c>
      <c r="T401" s="3">
        <v>0</v>
      </c>
      <c r="U401" s="3">
        <v>0</v>
      </c>
      <c r="V401" s="3">
        <v>0</v>
      </c>
      <c r="W401" s="3">
        <v>187</v>
      </c>
      <c r="X401" s="35">
        <f t="shared" si="72"/>
        <v>0</v>
      </c>
      <c r="Y401" s="35">
        <f t="shared" si="73"/>
        <v>0</v>
      </c>
      <c r="Z401" s="35">
        <f t="shared" si="74"/>
        <v>0</v>
      </c>
      <c r="AA401" s="35">
        <f t="shared" si="75"/>
        <v>0</v>
      </c>
      <c r="AB401" s="35">
        <f t="shared" si="76"/>
        <v>0</v>
      </c>
      <c r="AC401" s="35">
        <f t="shared" si="77"/>
        <v>0</v>
      </c>
      <c r="AD401" s="35">
        <f t="shared" si="78"/>
        <v>0</v>
      </c>
      <c r="AE401" s="35">
        <f t="shared" si="79"/>
        <v>0</v>
      </c>
      <c r="AF401" s="35">
        <f t="shared" si="80"/>
        <v>0</v>
      </c>
      <c r="AG401" s="35">
        <f t="shared" si="81"/>
        <v>0</v>
      </c>
      <c r="AH401" s="35">
        <f t="shared" si="82"/>
        <v>0</v>
      </c>
      <c r="AI401" s="35"/>
      <c r="AJ401" s="81">
        <f t="shared" si="83"/>
        <v>0</v>
      </c>
      <c r="AK401" s="88"/>
    </row>
    <row r="402" spans="1:37" s="36" customFormat="1" ht="13.5" customHeight="1" x14ac:dyDescent="0.2">
      <c r="A402" s="27"/>
      <c r="B402" s="1">
        <v>388</v>
      </c>
      <c r="C402" s="34"/>
      <c r="D402" s="1" t="s">
        <v>10</v>
      </c>
      <c r="E402" s="2" t="s">
        <v>456</v>
      </c>
      <c r="F402" s="3">
        <v>0</v>
      </c>
      <c r="G402" s="3">
        <v>0</v>
      </c>
      <c r="H402" s="3">
        <v>0</v>
      </c>
      <c r="I402" s="3">
        <v>0</v>
      </c>
      <c r="J402" s="3">
        <v>0</v>
      </c>
      <c r="K402" s="3">
        <v>0</v>
      </c>
      <c r="L402" s="3">
        <v>0</v>
      </c>
      <c r="M402" s="3">
        <v>0</v>
      </c>
      <c r="N402" s="3">
        <v>575</v>
      </c>
      <c r="O402" s="3">
        <v>0</v>
      </c>
      <c r="P402" s="3">
        <v>0</v>
      </c>
      <c r="Q402" s="3">
        <v>0</v>
      </c>
      <c r="R402" s="3">
        <v>0</v>
      </c>
      <c r="S402" s="3">
        <v>0</v>
      </c>
      <c r="T402" s="3">
        <v>0</v>
      </c>
      <c r="U402" s="3">
        <v>0</v>
      </c>
      <c r="V402" s="3">
        <v>0</v>
      </c>
      <c r="W402" s="3">
        <v>575</v>
      </c>
      <c r="X402" s="35">
        <f t="shared" si="72"/>
        <v>0</v>
      </c>
      <c r="Y402" s="35">
        <f t="shared" si="73"/>
        <v>0</v>
      </c>
      <c r="Z402" s="35">
        <f t="shared" si="74"/>
        <v>0</v>
      </c>
      <c r="AA402" s="35">
        <f t="shared" si="75"/>
        <v>0</v>
      </c>
      <c r="AB402" s="35">
        <f t="shared" si="76"/>
        <v>0</v>
      </c>
      <c r="AC402" s="35">
        <f t="shared" si="77"/>
        <v>0</v>
      </c>
      <c r="AD402" s="35">
        <f t="shared" si="78"/>
        <v>0</v>
      </c>
      <c r="AE402" s="35">
        <f t="shared" si="79"/>
        <v>0</v>
      </c>
      <c r="AF402" s="35">
        <f t="shared" si="80"/>
        <v>0</v>
      </c>
      <c r="AG402" s="35">
        <f t="shared" si="81"/>
        <v>0</v>
      </c>
      <c r="AH402" s="35">
        <f t="shared" si="82"/>
        <v>0</v>
      </c>
      <c r="AI402" s="35"/>
      <c r="AJ402" s="81">
        <f t="shared" si="83"/>
        <v>0</v>
      </c>
      <c r="AK402" s="88"/>
    </row>
    <row r="403" spans="1:37" s="36" customFormat="1" ht="13.5" customHeight="1" x14ac:dyDescent="0.2">
      <c r="A403" s="27"/>
      <c r="B403" s="1">
        <v>389</v>
      </c>
      <c r="C403" s="34"/>
      <c r="D403" s="1" t="s">
        <v>10</v>
      </c>
      <c r="E403" s="2" t="s">
        <v>457</v>
      </c>
      <c r="F403" s="3">
        <v>0</v>
      </c>
      <c r="G403" s="3">
        <v>0</v>
      </c>
      <c r="H403" s="3">
        <v>0</v>
      </c>
      <c r="I403" s="3">
        <v>0</v>
      </c>
      <c r="J403" s="3">
        <v>0</v>
      </c>
      <c r="K403" s="3">
        <v>0</v>
      </c>
      <c r="L403" s="3">
        <v>0</v>
      </c>
      <c r="M403" s="3">
        <v>0</v>
      </c>
      <c r="N403" s="3">
        <v>2598.4</v>
      </c>
      <c r="O403" s="3">
        <v>0</v>
      </c>
      <c r="P403" s="3">
        <v>0</v>
      </c>
      <c r="Q403" s="3">
        <v>0</v>
      </c>
      <c r="R403" s="3">
        <v>0</v>
      </c>
      <c r="S403" s="3">
        <v>0</v>
      </c>
      <c r="T403" s="3">
        <v>0</v>
      </c>
      <c r="U403" s="3">
        <v>0</v>
      </c>
      <c r="V403" s="3">
        <v>0</v>
      </c>
      <c r="W403" s="3">
        <v>2598.4</v>
      </c>
      <c r="X403" s="35">
        <f t="shared" si="72"/>
        <v>0</v>
      </c>
      <c r="Y403" s="35">
        <f t="shared" si="73"/>
        <v>0</v>
      </c>
      <c r="Z403" s="35">
        <f t="shared" si="74"/>
        <v>0</v>
      </c>
      <c r="AA403" s="35">
        <f t="shared" si="75"/>
        <v>0</v>
      </c>
      <c r="AB403" s="35">
        <f t="shared" si="76"/>
        <v>0</v>
      </c>
      <c r="AC403" s="35">
        <f t="shared" si="77"/>
        <v>0</v>
      </c>
      <c r="AD403" s="35">
        <f t="shared" si="78"/>
        <v>0</v>
      </c>
      <c r="AE403" s="35">
        <f t="shared" si="79"/>
        <v>0</v>
      </c>
      <c r="AF403" s="35">
        <f t="shared" si="80"/>
        <v>0</v>
      </c>
      <c r="AG403" s="35">
        <f t="shared" si="81"/>
        <v>0</v>
      </c>
      <c r="AH403" s="35">
        <f t="shared" si="82"/>
        <v>0</v>
      </c>
      <c r="AI403" s="35"/>
      <c r="AJ403" s="81">
        <f t="shared" si="83"/>
        <v>0</v>
      </c>
      <c r="AK403" s="88"/>
    </row>
    <row r="404" spans="1:37" s="36" customFormat="1" ht="13.5" customHeight="1" x14ac:dyDescent="0.2">
      <c r="A404" s="27"/>
      <c r="B404" s="1">
        <v>390</v>
      </c>
      <c r="C404" s="34"/>
      <c r="D404" s="1" t="s">
        <v>10</v>
      </c>
      <c r="E404" s="2" t="s">
        <v>458</v>
      </c>
      <c r="F404" s="3">
        <v>0</v>
      </c>
      <c r="G404" s="3">
        <v>0</v>
      </c>
      <c r="H404" s="3">
        <v>0</v>
      </c>
      <c r="I404" s="3">
        <v>0</v>
      </c>
      <c r="J404" s="3">
        <v>0</v>
      </c>
      <c r="K404" s="3">
        <v>0</v>
      </c>
      <c r="L404" s="3">
        <v>0</v>
      </c>
      <c r="M404" s="3">
        <v>0</v>
      </c>
      <c r="N404" s="3">
        <v>500</v>
      </c>
      <c r="O404" s="3">
        <v>0</v>
      </c>
      <c r="P404" s="3">
        <v>0</v>
      </c>
      <c r="Q404" s="3">
        <v>0</v>
      </c>
      <c r="R404" s="3">
        <v>0</v>
      </c>
      <c r="S404" s="3">
        <v>0</v>
      </c>
      <c r="T404" s="3">
        <v>0</v>
      </c>
      <c r="U404" s="3">
        <v>0</v>
      </c>
      <c r="V404" s="3">
        <v>0</v>
      </c>
      <c r="W404" s="3">
        <v>500</v>
      </c>
      <c r="X404" s="35">
        <f t="shared" si="72"/>
        <v>0</v>
      </c>
      <c r="Y404" s="35">
        <f t="shared" si="73"/>
        <v>0</v>
      </c>
      <c r="Z404" s="35">
        <f t="shared" si="74"/>
        <v>0</v>
      </c>
      <c r="AA404" s="35">
        <f t="shared" si="75"/>
        <v>0</v>
      </c>
      <c r="AB404" s="35">
        <f t="shared" si="76"/>
        <v>0</v>
      </c>
      <c r="AC404" s="35">
        <f t="shared" si="77"/>
        <v>0</v>
      </c>
      <c r="AD404" s="35">
        <f t="shared" si="78"/>
        <v>0</v>
      </c>
      <c r="AE404" s="35">
        <f t="shared" si="79"/>
        <v>0</v>
      </c>
      <c r="AF404" s="35">
        <f t="shared" si="80"/>
        <v>0</v>
      </c>
      <c r="AG404" s="35">
        <f t="shared" si="81"/>
        <v>0</v>
      </c>
      <c r="AH404" s="35">
        <f t="shared" si="82"/>
        <v>0</v>
      </c>
      <c r="AI404" s="35"/>
      <c r="AJ404" s="81">
        <f t="shared" si="83"/>
        <v>0</v>
      </c>
      <c r="AK404" s="88"/>
    </row>
    <row r="405" spans="1:37" s="36" customFormat="1" ht="13.5" customHeight="1" x14ac:dyDescent="0.2">
      <c r="A405" s="27"/>
      <c r="B405" s="1">
        <v>391</v>
      </c>
      <c r="C405" s="34"/>
      <c r="D405" s="1" t="s">
        <v>10</v>
      </c>
      <c r="E405" s="2" t="s">
        <v>459</v>
      </c>
      <c r="F405" s="3">
        <v>0</v>
      </c>
      <c r="G405" s="3">
        <v>0</v>
      </c>
      <c r="H405" s="3">
        <v>0</v>
      </c>
      <c r="I405" s="3">
        <v>0</v>
      </c>
      <c r="J405" s="3">
        <v>0</v>
      </c>
      <c r="K405" s="3">
        <v>0</v>
      </c>
      <c r="L405" s="3">
        <v>0</v>
      </c>
      <c r="M405" s="3">
        <v>0</v>
      </c>
      <c r="N405" s="3">
        <v>28801.5</v>
      </c>
      <c r="O405" s="3">
        <v>0</v>
      </c>
      <c r="P405" s="3">
        <v>0</v>
      </c>
      <c r="Q405" s="3">
        <v>0</v>
      </c>
      <c r="R405" s="3">
        <v>0</v>
      </c>
      <c r="S405" s="3">
        <v>0</v>
      </c>
      <c r="T405" s="3">
        <v>0</v>
      </c>
      <c r="U405" s="3">
        <v>0</v>
      </c>
      <c r="V405" s="3">
        <v>0</v>
      </c>
      <c r="W405" s="3">
        <v>28801.5</v>
      </c>
      <c r="X405" s="35">
        <f t="shared" si="72"/>
        <v>0</v>
      </c>
      <c r="Y405" s="35">
        <f t="shared" si="73"/>
        <v>0</v>
      </c>
      <c r="Z405" s="35">
        <f t="shared" si="74"/>
        <v>0</v>
      </c>
      <c r="AA405" s="35">
        <f t="shared" si="75"/>
        <v>0</v>
      </c>
      <c r="AB405" s="35">
        <f t="shared" si="76"/>
        <v>0</v>
      </c>
      <c r="AC405" s="35">
        <f t="shared" si="77"/>
        <v>0</v>
      </c>
      <c r="AD405" s="35">
        <f t="shared" si="78"/>
        <v>0</v>
      </c>
      <c r="AE405" s="35">
        <f t="shared" si="79"/>
        <v>0</v>
      </c>
      <c r="AF405" s="35">
        <f t="shared" si="80"/>
        <v>0</v>
      </c>
      <c r="AG405" s="35">
        <f t="shared" si="81"/>
        <v>0</v>
      </c>
      <c r="AH405" s="35">
        <f t="shared" si="82"/>
        <v>0</v>
      </c>
      <c r="AI405" s="35"/>
      <c r="AJ405" s="81">
        <f t="shared" si="83"/>
        <v>0</v>
      </c>
      <c r="AK405" s="88"/>
    </row>
    <row r="406" spans="1:37" s="36" customFormat="1" ht="13.5" customHeight="1" x14ac:dyDescent="0.2">
      <c r="A406" s="27"/>
      <c r="B406" s="1">
        <v>392</v>
      </c>
      <c r="C406" s="34"/>
      <c r="D406" s="1" t="s">
        <v>10</v>
      </c>
      <c r="E406" s="2" t="s">
        <v>460</v>
      </c>
      <c r="F406" s="3">
        <v>0</v>
      </c>
      <c r="G406" s="3">
        <v>0</v>
      </c>
      <c r="H406" s="3">
        <v>0</v>
      </c>
      <c r="I406" s="3">
        <v>0</v>
      </c>
      <c r="J406" s="3">
        <v>0</v>
      </c>
      <c r="K406" s="3">
        <v>0</v>
      </c>
      <c r="L406" s="3">
        <v>0</v>
      </c>
      <c r="M406" s="3">
        <v>0</v>
      </c>
      <c r="N406" s="3">
        <v>0.2</v>
      </c>
      <c r="O406" s="3">
        <v>0</v>
      </c>
      <c r="P406" s="3">
        <v>0</v>
      </c>
      <c r="Q406" s="3">
        <v>0</v>
      </c>
      <c r="R406" s="3">
        <v>0</v>
      </c>
      <c r="S406" s="3">
        <v>0</v>
      </c>
      <c r="T406" s="3">
        <v>0</v>
      </c>
      <c r="U406" s="3">
        <v>0</v>
      </c>
      <c r="V406" s="3">
        <v>0</v>
      </c>
      <c r="W406" s="3">
        <v>0</v>
      </c>
      <c r="X406" s="35">
        <f t="shared" si="72"/>
        <v>0</v>
      </c>
      <c r="Y406" s="35">
        <f t="shared" si="73"/>
        <v>0</v>
      </c>
      <c r="Z406" s="35">
        <f t="shared" si="74"/>
        <v>0</v>
      </c>
      <c r="AA406" s="35">
        <f t="shared" si="75"/>
        <v>0</v>
      </c>
      <c r="AB406" s="35">
        <f t="shared" si="76"/>
        <v>0</v>
      </c>
      <c r="AC406" s="35">
        <f t="shared" si="77"/>
        <v>0</v>
      </c>
      <c r="AD406" s="35">
        <f t="shared" si="78"/>
        <v>0</v>
      </c>
      <c r="AE406" s="35">
        <f t="shared" si="79"/>
        <v>0</v>
      </c>
      <c r="AF406" s="35">
        <f t="shared" si="80"/>
        <v>0</v>
      </c>
      <c r="AG406" s="35">
        <f t="shared" si="81"/>
        <v>0.2</v>
      </c>
      <c r="AH406" s="35">
        <f t="shared" si="82"/>
        <v>0.2</v>
      </c>
      <c r="AI406" s="35"/>
      <c r="AJ406" s="81">
        <f t="shared" si="83"/>
        <v>0.2</v>
      </c>
      <c r="AK406" s="88"/>
    </row>
    <row r="407" spans="1:37" s="36" customFormat="1" ht="13.5" customHeight="1" x14ac:dyDescent="0.2">
      <c r="A407" s="27"/>
      <c r="B407" s="1">
        <v>393</v>
      </c>
      <c r="C407" s="34"/>
      <c r="D407" s="1" t="s">
        <v>10</v>
      </c>
      <c r="E407" s="2" t="s">
        <v>461</v>
      </c>
      <c r="F407" s="3">
        <v>0</v>
      </c>
      <c r="G407" s="3">
        <v>0</v>
      </c>
      <c r="H407" s="3">
        <v>0</v>
      </c>
      <c r="I407" s="3">
        <v>0</v>
      </c>
      <c r="J407" s="3">
        <v>0</v>
      </c>
      <c r="K407" s="3">
        <v>0</v>
      </c>
      <c r="L407" s="3">
        <v>0</v>
      </c>
      <c r="M407" s="3">
        <v>0</v>
      </c>
      <c r="N407" s="3">
        <v>3711.34</v>
      </c>
      <c r="O407" s="3">
        <v>0</v>
      </c>
      <c r="P407" s="3">
        <v>0</v>
      </c>
      <c r="Q407" s="3">
        <v>0</v>
      </c>
      <c r="R407" s="3">
        <v>0</v>
      </c>
      <c r="S407" s="3">
        <v>0</v>
      </c>
      <c r="T407" s="3">
        <v>0</v>
      </c>
      <c r="U407" s="3">
        <v>0</v>
      </c>
      <c r="V407" s="3">
        <v>0</v>
      </c>
      <c r="W407" s="3">
        <v>3711.34</v>
      </c>
      <c r="X407" s="35">
        <f t="shared" si="72"/>
        <v>0</v>
      </c>
      <c r="Y407" s="35">
        <f t="shared" si="73"/>
        <v>0</v>
      </c>
      <c r="Z407" s="35">
        <f t="shared" si="74"/>
        <v>0</v>
      </c>
      <c r="AA407" s="35">
        <f t="shared" si="75"/>
        <v>0</v>
      </c>
      <c r="AB407" s="35">
        <f t="shared" si="76"/>
        <v>0</v>
      </c>
      <c r="AC407" s="35">
        <f t="shared" si="77"/>
        <v>0</v>
      </c>
      <c r="AD407" s="35">
        <f t="shared" si="78"/>
        <v>0</v>
      </c>
      <c r="AE407" s="35">
        <f t="shared" si="79"/>
        <v>0</v>
      </c>
      <c r="AF407" s="35">
        <f t="shared" si="80"/>
        <v>0</v>
      </c>
      <c r="AG407" s="35">
        <f t="shared" si="81"/>
        <v>0</v>
      </c>
      <c r="AH407" s="35">
        <f t="shared" si="82"/>
        <v>0</v>
      </c>
      <c r="AI407" s="35"/>
      <c r="AJ407" s="81">
        <f t="shared" si="83"/>
        <v>0</v>
      </c>
      <c r="AK407" s="88"/>
    </row>
    <row r="408" spans="1:37" s="36" customFormat="1" ht="13.5" customHeight="1" x14ac:dyDescent="0.2">
      <c r="A408" s="27"/>
      <c r="B408" s="1">
        <v>394</v>
      </c>
      <c r="C408" s="34"/>
      <c r="D408" s="1" t="s">
        <v>10</v>
      </c>
      <c r="E408" s="2" t="s">
        <v>462</v>
      </c>
      <c r="F408" s="3">
        <v>0</v>
      </c>
      <c r="G408" s="3">
        <v>0</v>
      </c>
      <c r="H408" s="3">
        <v>0</v>
      </c>
      <c r="I408" s="3">
        <v>0</v>
      </c>
      <c r="J408" s="3">
        <v>0</v>
      </c>
      <c r="K408" s="3">
        <v>0</v>
      </c>
      <c r="L408" s="3">
        <v>0</v>
      </c>
      <c r="M408" s="3">
        <v>0</v>
      </c>
      <c r="N408" s="3">
        <v>1305</v>
      </c>
      <c r="O408" s="3">
        <v>0</v>
      </c>
      <c r="P408" s="3">
        <v>0</v>
      </c>
      <c r="Q408" s="3">
        <v>0</v>
      </c>
      <c r="R408" s="3">
        <v>0</v>
      </c>
      <c r="S408" s="3">
        <v>0</v>
      </c>
      <c r="T408" s="3">
        <v>0</v>
      </c>
      <c r="U408" s="3">
        <v>0</v>
      </c>
      <c r="V408" s="3">
        <v>0</v>
      </c>
      <c r="W408" s="3">
        <v>0</v>
      </c>
      <c r="X408" s="35">
        <f t="shared" si="72"/>
        <v>0</v>
      </c>
      <c r="Y408" s="35">
        <f t="shared" si="73"/>
        <v>0</v>
      </c>
      <c r="Z408" s="35">
        <f t="shared" si="74"/>
        <v>0</v>
      </c>
      <c r="AA408" s="35">
        <f t="shared" si="75"/>
        <v>0</v>
      </c>
      <c r="AB408" s="35">
        <f t="shared" si="76"/>
        <v>0</v>
      </c>
      <c r="AC408" s="35">
        <f t="shared" si="77"/>
        <v>0</v>
      </c>
      <c r="AD408" s="35">
        <f t="shared" si="78"/>
        <v>0</v>
      </c>
      <c r="AE408" s="35">
        <f t="shared" si="79"/>
        <v>0</v>
      </c>
      <c r="AF408" s="35">
        <f t="shared" si="80"/>
        <v>0</v>
      </c>
      <c r="AG408" s="35">
        <f t="shared" si="81"/>
        <v>1305</v>
      </c>
      <c r="AH408" s="35">
        <f t="shared" si="82"/>
        <v>1305</v>
      </c>
      <c r="AI408" s="35"/>
      <c r="AJ408" s="81">
        <f t="shared" si="83"/>
        <v>1305</v>
      </c>
      <c r="AK408" s="88"/>
    </row>
    <row r="409" spans="1:37" s="36" customFormat="1" ht="13.5" customHeight="1" x14ac:dyDescent="0.2">
      <c r="A409" s="27"/>
      <c r="B409" s="1">
        <v>395</v>
      </c>
      <c r="C409" s="34"/>
      <c r="D409" s="1" t="s">
        <v>10</v>
      </c>
      <c r="E409" s="2" t="s">
        <v>463</v>
      </c>
      <c r="F409" s="3">
        <v>0</v>
      </c>
      <c r="G409" s="3">
        <v>0</v>
      </c>
      <c r="H409" s="3">
        <v>0</v>
      </c>
      <c r="I409" s="3">
        <v>0</v>
      </c>
      <c r="J409" s="3">
        <v>0</v>
      </c>
      <c r="K409" s="3">
        <v>0</v>
      </c>
      <c r="L409" s="3">
        <v>0</v>
      </c>
      <c r="M409" s="3">
        <v>0</v>
      </c>
      <c r="N409" s="3">
        <v>14000</v>
      </c>
      <c r="O409" s="3">
        <v>0</v>
      </c>
      <c r="P409" s="3">
        <v>0</v>
      </c>
      <c r="Q409" s="3">
        <v>0</v>
      </c>
      <c r="R409" s="3">
        <v>0</v>
      </c>
      <c r="S409" s="3">
        <v>0</v>
      </c>
      <c r="T409" s="3">
        <v>0</v>
      </c>
      <c r="U409" s="3">
        <v>0</v>
      </c>
      <c r="V409" s="3">
        <v>0</v>
      </c>
      <c r="W409" s="3">
        <v>0</v>
      </c>
      <c r="X409" s="35">
        <f t="shared" si="72"/>
        <v>0</v>
      </c>
      <c r="Y409" s="35">
        <f t="shared" si="73"/>
        <v>0</v>
      </c>
      <c r="Z409" s="35">
        <f t="shared" si="74"/>
        <v>0</v>
      </c>
      <c r="AA409" s="35">
        <f t="shared" si="75"/>
        <v>0</v>
      </c>
      <c r="AB409" s="35">
        <f t="shared" si="76"/>
        <v>0</v>
      </c>
      <c r="AC409" s="35">
        <f t="shared" si="77"/>
        <v>0</v>
      </c>
      <c r="AD409" s="35">
        <f t="shared" si="78"/>
        <v>0</v>
      </c>
      <c r="AE409" s="35">
        <f t="shared" si="79"/>
        <v>0</v>
      </c>
      <c r="AF409" s="35">
        <f t="shared" si="80"/>
        <v>0</v>
      </c>
      <c r="AG409" s="35">
        <f t="shared" si="81"/>
        <v>14000</v>
      </c>
      <c r="AH409" s="35">
        <f t="shared" si="82"/>
        <v>14000</v>
      </c>
      <c r="AI409" s="35"/>
      <c r="AJ409" s="81">
        <f t="shared" si="83"/>
        <v>14000</v>
      </c>
      <c r="AK409" s="88"/>
    </row>
    <row r="410" spans="1:37" s="36" customFormat="1" ht="13.5" customHeight="1" x14ac:dyDescent="0.2">
      <c r="A410" s="27"/>
      <c r="B410" s="1">
        <v>396</v>
      </c>
      <c r="C410" s="34"/>
      <c r="D410" s="1" t="s">
        <v>10</v>
      </c>
      <c r="E410" s="2" t="s">
        <v>464</v>
      </c>
      <c r="F410" s="3">
        <v>0</v>
      </c>
      <c r="G410" s="3">
        <v>0</v>
      </c>
      <c r="H410" s="3">
        <v>0</v>
      </c>
      <c r="I410" s="3">
        <v>0</v>
      </c>
      <c r="J410" s="3">
        <v>0</v>
      </c>
      <c r="K410" s="3">
        <v>0</v>
      </c>
      <c r="L410" s="3">
        <v>0</v>
      </c>
      <c r="M410" s="3">
        <v>0</v>
      </c>
      <c r="N410" s="3">
        <v>416</v>
      </c>
      <c r="O410" s="3">
        <v>0</v>
      </c>
      <c r="P410" s="3">
        <v>0</v>
      </c>
      <c r="Q410" s="3">
        <v>0</v>
      </c>
      <c r="R410" s="3">
        <v>0</v>
      </c>
      <c r="S410" s="3">
        <v>0</v>
      </c>
      <c r="T410" s="3">
        <v>0</v>
      </c>
      <c r="U410" s="3">
        <v>0</v>
      </c>
      <c r="V410" s="3">
        <v>0</v>
      </c>
      <c r="W410" s="3">
        <v>416</v>
      </c>
      <c r="X410" s="35">
        <f t="shared" si="72"/>
        <v>0</v>
      </c>
      <c r="Y410" s="35">
        <f t="shared" si="73"/>
        <v>0</v>
      </c>
      <c r="Z410" s="35">
        <f t="shared" si="74"/>
        <v>0</v>
      </c>
      <c r="AA410" s="35">
        <f t="shared" si="75"/>
        <v>0</v>
      </c>
      <c r="AB410" s="35">
        <f t="shared" si="76"/>
        <v>0</v>
      </c>
      <c r="AC410" s="35">
        <f t="shared" si="77"/>
        <v>0</v>
      </c>
      <c r="AD410" s="35">
        <f t="shared" si="78"/>
        <v>0</v>
      </c>
      <c r="AE410" s="35">
        <f t="shared" si="79"/>
        <v>0</v>
      </c>
      <c r="AF410" s="35">
        <f t="shared" si="80"/>
        <v>0</v>
      </c>
      <c r="AG410" s="35">
        <f t="shared" si="81"/>
        <v>0</v>
      </c>
      <c r="AH410" s="35">
        <f t="shared" si="82"/>
        <v>0</v>
      </c>
      <c r="AI410" s="35"/>
      <c r="AJ410" s="81">
        <f t="shared" si="83"/>
        <v>0</v>
      </c>
      <c r="AK410" s="88"/>
    </row>
    <row r="411" spans="1:37" s="36" customFormat="1" ht="13.5" customHeight="1" x14ac:dyDescent="0.2">
      <c r="A411" s="27"/>
      <c r="B411" s="1">
        <v>397</v>
      </c>
      <c r="C411" s="34"/>
      <c r="D411" s="1" t="s">
        <v>10</v>
      </c>
      <c r="E411" s="2" t="s">
        <v>465</v>
      </c>
      <c r="F411" s="3">
        <v>0</v>
      </c>
      <c r="G411" s="3">
        <v>0</v>
      </c>
      <c r="H411" s="3">
        <v>0</v>
      </c>
      <c r="I411" s="3">
        <v>0</v>
      </c>
      <c r="J411" s="3">
        <v>0</v>
      </c>
      <c r="K411" s="3">
        <v>0</v>
      </c>
      <c r="L411" s="3">
        <v>0</v>
      </c>
      <c r="M411" s="3">
        <v>0</v>
      </c>
      <c r="N411" s="3">
        <v>232</v>
      </c>
      <c r="O411" s="3">
        <v>0</v>
      </c>
      <c r="P411" s="3">
        <v>0</v>
      </c>
      <c r="Q411" s="3">
        <v>0</v>
      </c>
      <c r="R411" s="3">
        <v>0</v>
      </c>
      <c r="S411" s="3">
        <v>0</v>
      </c>
      <c r="T411" s="3">
        <v>0</v>
      </c>
      <c r="U411" s="3">
        <v>0</v>
      </c>
      <c r="V411" s="3">
        <v>0</v>
      </c>
      <c r="W411" s="3">
        <v>0</v>
      </c>
      <c r="X411" s="35">
        <f t="shared" si="72"/>
        <v>0</v>
      </c>
      <c r="Y411" s="35">
        <f t="shared" si="73"/>
        <v>0</v>
      </c>
      <c r="Z411" s="35">
        <f t="shared" si="74"/>
        <v>0</v>
      </c>
      <c r="AA411" s="35">
        <f t="shared" si="75"/>
        <v>0</v>
      </c>
      <c r="AB411" s="35">
        <f t="shared" si="76"/>
        <v>0</v>
      </c>
      <c r="AC411" s="35">
        <f t="shared" si="77"/>
        <v>0</v>
      </c>
      <c r="AD411" s="35">
        <f t="shared" si="78"/>
        <v>0</v>
      </c>
      <c r="AE411" s="35">
        <f t="shared" si="79"/>
        <v>0</v>
      </c>
      <c r="AF411" s="35">
        <f t="shared" si="80"/>
        <v>0</v>
      </c>
      <c r="AG411" s="35">
        <f t="shared" si="81"/>
        <v>232</v>
      </c>
      <c r="AH411" s="35">
        <f t="shared" si="82"/>
        <v>232</v>
      </c>
      <c r="AI411" s="35"/>
      <c r="AJ411" s="81">
        <f t="shared" si="83"/>
        <v>232</v>
      </c>
      <c r="AK411" s="88"/>
    </row>
    <row r="412" spans="1:37" s="36" customFormat="1" ht="13.5" customHeight="1" x14ac:dyDescent="0.2">
      <c r="A412" s="27"/>
      <c r="B412" s="1">
        <v>398</v>
      </c>
      <c r="C412" s="34"/>
      <c r="D412" s="1" t="s">
        <v>10</v>
      </c>
      <c r="E412" s="2" t="s">
        <v>466</v>
      </c>
      <c r="F412" s="3">
        <v>0</v>
      </c>
      <c r="G412" s="3">
        <v>0</v>
      </c>
      <c r="H412" s="3">
        <v>0</v>
      </c>
      <c r="I412" s="3">
        <v>0</v>
      </c>
      <c r="J412" s="3">
        <v>0</v>
      </c>
      <c r="K412" s="3">
        <v>0</v>
      </c>
      <c r="L412" s="3">
        <v>0</v>
      </c>
      <c r="M412" s="3">
        <v>0</v>
      </c>
      <c r="N412" s="3">
        <v>126440</v>
      </c>
      <c r="O412" s="3">
        <v>0</v>
      </c>
      <c r="P412" s="3">
        <v>0</v>
      </c>
      <c r="Q412" s="3">
        <v>0</v>
      </c>
      <c r="R412" s="3">
        <v>0</v>
      </c>
      <c r="S412" s="3">
        <v>0</v>
      </c>
      <c r="T412" s="3">
        <v>0</v>
      </c>
      <c r="U412" s="3">
        <v>0</v>
      </c>
      <c r="V412" s="3">
        <v>0</v>
      </c>
      <c r="W412" s="3">
        <v>126440</v>
      </c>
      <c r="X412" s="35">
        <f t="shared" si="72"/>
        <v>0</v>
      </c>
      <c r="Y412" s="35">
        <f t="shared" si="73"/>
        <v>0</v>
      </c>
      <c r="Z412" s="35">
        <f t="shared" si="74"/>
        <v>0</v>
      </c>
      <c r="AA412" s="35">
        <f t="shared" si="75"/>
        <v>0</v>
      </c>
      <c r="AB412" s="35">
        <f t="shared" si="76"/>
        <v>0</v>
      </c>
      <c r="AC412" s="35">
        <f t="shared" si="77"/>
        <v>0</v>
      </c>
      <c r="AD412" s="35">
        <f t="shared" si="78"/>
        <v>0</v>
      </c>
      <c r="AE412" s="35">
        <f t="shared" si="79"/>
        <v>0</v>
      </c>
      <c r="AF412" s="35">
        <f t="shared" si="80"/>
        <v>0</v>
      </c>
      <c r="AG412" s="35">
        <f t="shared" si="81"/>
        <v>0</v>
      </c>
      <c r="AH412" s="35">
        <f t="shared" si="82"/>
        <v>0</v>
      </c>
      <c r="AI412" s="35"/>
      <c r="AJ412" s="81">
        <f t="shared" si="83"/>
        <v>0</v>
      </c>
      <c r="AK412" s="88"/>
    </row>
    <row r="413" spans="1:37" s="36" customFormat="1" ht="13.5" customHeight="1" x14ac:dyDescent="0.2">
      <c r="A413" s="27"/>
      <c r="B413" s="1">
        <v>399</v>
      </c>
      <c r="C413" s="34"/>
      <c r="D413" s="1" t="s">
        <v>10</v>
      </c>
      <c r="E413" s="2" t="s">
        <v>467</v>
      </c>
      <c r="F413" s="3">
        <v>0</v>
      </c>
      <c r="G413" s="3">
        <v>0</v>
      </c>
      <c r="H413" s="3">
        <v>0</v>
      </c>
      <c r="I413" s="3">
        <v>0</v>
      </c>
      <c r="J413" s="3">
        <v>0</v>
      </c>
      <c r="K413" s="3">
        <v>0</v>
      </c>
      <c r="L413" s="3">
        <v>0</v>
      </c>
      <c r="M413" s="3">
        <v>0</v>
      </c>
      <c r="N413" s="3">
        <v>3174.01</v>
      </c>
      <c r="O413" s="3">
        <v>0</v>
      </c>
      <c r="P413" s="3">
        <v>0</v>
      </c>
      <c r="Q413" s="3">
        <v>0</v>
      </c>
      <c r="R413" s="3">
        <v>0</v>
      </c>
      <c r="S413" s="3">
        <v>0</v>
      </c>
      <c r="T413" s="3">
        <v>0</v>
      </c>
      <c r="U413" s="3">
        <v>0</v>
      </c>
      <c r="V413" s="3">
        <v>0</v>
      </c>
      <c r="W413" s="3">
        <v>3174.01</v>
      </c>
      <c r="X413" s="35">
        <f t="shared" si="72"/>
        <v>0</v>
      </c>
      <c r="Y413" s="35">
        <f t="shared" si="73"/>
        <v>0</v>
      </c>
      <c r="Z413" s="35">
        <f t="shared" si="74"/>
        <v>0</v>
      </c>
      <c r="AA413" s="35">
        <f t="shared" si="75"/>
        <v>0</v>
      </c>
      <c r="AB413" s="35">
        <f t="shared" si="76"/>
        <v>0</v>
      </c>
      <c r="AC413" s="35">
        <f t="shared" si="77"/>
        <v>0</v>
      </c>
      <c r="AD413" s="35">
        <f t="shared" si="78"/>
        <v>0</v>
      </c>
      <c r="AE413" s="35">
        <f t="shared" si="79"/>
        <v>0</v>
      </c>
      <c r="AF413" s="35">
        <f t="shared" si="80"/>
        <v>0</v>
      </c>
      <c r="AG413" s="35">
        <f t="shared" si="81"/>
        <v>0</v>
      </c>
      <c r="AH413" s="35">
        <f t="shared" si="82"/>
        <v>0</v>
      </c>
      <c r="AI413" s="35"/>
      <c r="AJ413" s="81">
        <f t="shared" si="83"/>
        <v>0</v>
      </c>
      <c r="AK413" s="88"/>
    </row>
    <row r="414" spans="1:37" s="36" customFormat="1" ht="13.5" customHeight="1" x14ac:dyDescent="0.2">
      <c r="A414" s="27"/>
      <c r="B414" s="1">
        <v>400</v>
      </c>
      <c r="C414" s="34"/>
      <c r="D414" s="1" t="s">
        <v>10</v>
      </c>
      <c r="E414" s="2" t="s">
        <v>468</v>
      </c>
      <c r="F414" s="3">
        <v>0</v>
      </c>
      <c r="G414" s="3">
        <v>0</v>
      </c>
      <c r="H414" s="3">
        <v>0</v>
      </c>
      <c r="I414" s="3">
        <v>0</v>
      </c>
      <c r="J414" s="3">
        <v>0</v>
      </c>
      <c r="K414" s="3">
        <v>0</v>
      </c>
      <c r="L414" s="3">
        <v>0</v>
      </c>
      <c r="M414" s="3">
        <v>0</v>
      </c>
      <c r="N414" s="3">
        <v>696</v>
      </c>
      <c r="O414" s="3">
        <v>0</v>
      </c>
      <c r="P414" s="3">
        <v>0</v>
      </c>
      <c r="Q414" s="3">
        <v>0</v>
      </c>
      <c r="R414" s="3">
        <v>0</v>
      </c>
      <c r="S414" s="3">
        <v>0</v>
      </c>
      <c r="T414" s="3">
        <v>0</v>
      </c>
      <c r="U414" s="3">
        <v>0</v>
      </c>
      <c r="V414" s="3">
        <v>0</v>
      </c>
      <c r="W414" s="3">
        <v>696</v>
      </c>
      <c r="X414" s="35">
        <f t="shared" si="72"/>
        <v>0</v>
      </c>
      <c r="Y414" s="35">
        <f t="shared" si="73"/>
        <v>0</v>
      </c>
      <c r="Z414" s="35">
        <f t="shared" si="74"/>
        <v>0</v>
      </c>
      <c r="AA414" s="35">
        <f t="shared" si="75"/>
        <v>0</v>
      </c>
      <c r="AB414" s="35">
        <f t="shared" si="76"/>
        <v>0</v>
      </c>
      <c r="AC414" s="35">
        <f t="shared" si="77"/>
        <v>0</v>
      </c>
      <c r="AD414" s="35">
        <f t="shared" si="78"/>
        <v>0</v>
      </c>
      <c r="AE414" s="35">
        <f t="shared" si="79"/>
        <v>0</v>
      </c>
      <c r="AF414" s="35">
        <f t="shared" si="80"/>
        <v>0</v>
      </c>
      <c r="AG414" s="35">
        <f t="shared" si="81"/>
        <v>0</v>
      </c>
      <c r="AH414" s="35">
        <f t="shared" si="82"/>
        <v>0</v>
      </c>
      <c r="AI414" s="35"/>
      <c r="AJ414" s="81">
        <f t="shared" si="83"/>
        <v>0</v>
      </c>
      <c r="AK414" s="88"/>
    </row>
    <row r="415" spans="1:37" s="36" customFormat="1" ht="13.5" customHeight="1" x14ac:dyDescent="0.2">
      <c r="A415" s="27"/>
      <c r="B415" s="1">
        <v>401</v>
      </c>
      <c r="C415" s="34"/>
      <c r="D415" s="1" t="s">
        <v>10</v>
      </c>
      <c r="E415" s="2" t="s">
        <v>469</v>
      </c>
      <c r="F415" s="3">
        <v>0</v>
      </c>
      <c r="G415" s="3">
        <v>0</v>
      </c>
      <c r="H415" s="3">
        <v>0</v>
      </c>
      <c r="I415" s="3">
        <v>0</v>
      </c>
      <c r="J415" s="3">
        <v>0</v>
      </c>
      <c r="K415" s="3">
        <v>0</v>
      </c>
      <c r="L415" s="3">
        <v>0</v>
      </c>
      <c r="M415" s="3">
        <v>0</v>
      </c>
      <c r="N415" s="3">
        <v>218</v>
      </c>
      <c r="O415" s="3">
        <v>0</v>
      </c>
      <c r="P415" s="3">
        <v>0</v>
      </c>
      <c r="Q415" s="3">
        <v>0</v>
      </c>
      <c r="R415" s="3">
        <v>0</v>
      </c>
      <c r="S415" s="3">
        <v>0</v>
      </c>
      <c r="T415" s="3">
        <v>0</v>
      </c>
      <c r="U415" s="3">
        <v>0</v>
      </c>
      <c r="V415" s="3">
        <v>0</v>
      </c>
      <c r="W415" s="3">
        <v>218</v>
      </c>
      <c r="X415" s="35">
        <f t="shared" si="72"/>
        <v>0</v>
      </c>
      <c r="Y415" s="35">
        <f t="shared" si="73"/>
        <v>0</v>
      </c>
      <c r="Z415" s="35">
        <f t="shared" si="74"/>
        <v>0</v>
      </c>
      <c r="AA415" s="35">
        <f t="shared" si="75"/>
        <v>0</v>
      </c>
      <c r="AB415" s="35">
        <f t="shared" si="76"/>
        <v>0</v>
      </c>
      <c r="AC415" s="35">
        <f t="shared" si="77"/>
        <v>0</v>
      </c>
      <c r="AD415" s="35">
        <f t="shared" si="78"/>
        <v>0</v>
      </c>
      <c r="AE415" s="35">
        <f t="shared" si="79"/>
        <v>0</v>
      </c>
      <c r="AF415" s="35">
        <f t="shared" si="80"/>
        <v>0</v>
      </c>
      <c r="AG415" s="35">
        <f t="shared" si="81"/>
        <v>0</v>
      </c>
      <c r="AH415" s="35">
        <f t="shared" si="82"/>
        <v>0</v>
      </c>
      <c r="AI415" s="35"/>
      <c r="AJ415" s="81">
        <f t="shared" si="83"/>
        <v>0</v>
      </c>
      <c r="AK415" s="88"/>
    </row>
    <row r="416" spans="1:37" s="36" customFormat="1" ht="13.5" customHeight="1" x14ac:dyDescent="0.2">
      <c r="A416" s="27"/>
      <c r="B416" s="1">
        <v>402</v>
      </c>
      <c r="C416" s="34"/>
      <c r="D416" s="1" t="s">
        <v>10</v>
      </c>
      <c r="E416" s="2" t="s">
        <v>470</v>
      </c>
      <c r="F416" s="3">
        <v>0</v>
      </c>
      <c r="G416" s="3">
        <v>0</v>
      </c>
      <c r="H416" s="3">
        <v>0</v>
      </c>
      <c r="I416" s="3">
        <v>0</v>
      </c>
      <c r="J416" s="3">
        <v>0</v>
      </c>
      <c r="K416" s="3">
        <v>0</v>
      </c>
      <c r="L416" s="3">
        <v>0</v>
      </c>
      <c r="M416" s="3">
        <v>0</v>
      </c>
      <c r="N416" s="3">
        <v>1130</v>
      </c>
      <c r="O416" s="3">
        <v>0</v>
      </c>
      <c r="P416" s="3">
        <v>0</v>
      </c>
      <c r="Q416" s="3">
        <v>0</v>
      </c>
      <c r="R416" s="3">
        <v>0</v>
      </c>
      <c r="S416" s="3">
        <v>0</v>
      </c>
      <c r="T416" s="3">
        <v>0</v>
      </c>
      <c r="U416" s="3">
        <v>0</v>
      </c>
      <c r="V416" s="3">
        <v>0</v>
      </c>
      <c r="W416" s="3">
        <v>1130</v>
      </c>
      <c r="X416" s="35">
        <f t="shared" si="72"/>
        <v>0</v>
      </c>
      <c r="Y416" s="35">
        <f t="shared" si="73"/>
        <v>0</v>
      </c>
      <c r="Z416" s="35">
        <f t="shared" si="74"/>
        <v>0</v>
      </c>
      <c r="AA416" s="35">
        <f t="shared" si="75"/>
        <v>0</v>
      </c>
      <c r="AB416" s="35">
        <f t="shared" si="76"/>
        <v>0</v>
      </c>
      <c r="AC416" s="35">
        <f t="shared" si="77"/>
        <v>0</v>
      </c>
      <c r="AD416" s="35">
        <f t="shared" si="78"/>
        <v>0</v>
      </c>
      <c r="AE416" s="35">
        <f t="shared" si="79"/>
        <v>0</v>
      </c>
      <c r="AF416" s="35">
        <f t="shared" si="80"/>
        <v>0</v>
      </c>
      <c r="AG416" s="35">
        <f t="shared" si="81"/>
        <v>0</v>
      </c>
      <c r="AH416" s="35">
        <f t="shared" si="82"/>
        <v>0</v>
      </c>
      <c r="AI416" s="35"/>
      <c r="AJ416" s="81">
        <f t="shared" si="83"/>
        <v>0</v>
      </c>
      <c r="AK416" s="88"/>
    </row>
    <row r="417" spans="1:37" s="36" customFormat="1" ht="13.5" customHeight="1" x14ac:dyDescent="0.2">
      <c r="A417" s="27"/>
      <c r="B417" s="1">
        <v>403</v>
      </c>
      <c r="C417" s="34"/>
      <c r="D417" s="1" t="s">
        <v>10</v>
      </c>
      <c r="E417" s="2" t="s">
        <v>471</v>
      </c>
      <c r="F417" s="3">
        <v>0</v>
      </c>
      <c r="G417" s="3">
        <v>0</v>
      </c>
      <c r="H417" s="3">
        <v>0</v>
      </c>
      <c r="I417" s="3">
        <v>0</v>
      </c>
      <c r="J417" s="3">
        <v>0</v>
      </c>
      <c r="K417" s="3">
        <v>0</v>
      </c>
      <c r="L417" s="3">
        <v>0</v>
      </c>
      <c r="M417" s="3">
        <v>0</v>
      </c>
      <c r="N417" s="3">
        <v>-0.01</v>
      </c>
      <c r="O417" s="3">
        <v>0</v>
      </c>
      <c r="P417" s="3">
        <v>0</v>
      </c>
      <c r="Q417" s="3">
        <v>0</v>
      </c>
      <c r="R417" s="3">
        <v>0</v>
      </c>
      <c r="S417" s="3">
        <v>0</v>
      </c>
      <c r="T417" s="3">
        <v>0</v>
      </c>
      <c r="U417" s="3">
        <v>0</v>
      </c>
      <c r="V417" s="3">
        <v>0</v>
      </c>
      <c r="W417" s="3">
        <v>0</v>
      </c>
      <c r="X417" s="35">
        <f t="shared" si="72"/>
        <v>0</v>
      </c>
      <c r="Y417" s="35">
        <f t="shared" si="73"/>
        <v>0</v>
      </c>
      <c r="Z417" s="35">
        <f t="shared" si="74"/>
        <v>0</v>
      </c>
      <c r="AA417" s="35">
        <f t="shared" si="75"/>
        <v>0</v>
      </c>
      <c r="AB417" s="35">
        <f t="shared" si="76"/>
        <v>0</v>
      </c>
      <c r="AC417" s="35">
        <f t="shared" si="77"/>
        <v>0</v>
      </c>
      <c r="AD417" s="35">
        <f t="shared" si="78"/>
        <v>0</v>
      </c>
      <c r="AE417" s="35">
        <f t="shared" si="79"/>
        <v>0</v>
      </c>
      <c r="AF417" s="35">
        <f t="shared" si="80"/>
        <v>0</v>
      </c>
      <c r="AG417" s="35">
        <f t="shared" si="81"/>
        <v>-0.01</v>
      </c>
      <c r="AH417" s="35">
        <f t="shared" si="82"/>
        <v>-0.01</v>
      </c>
      <c r="AI417" s="35"/>
      <c r="AJ417" s="81">
        <f t="shared" si="83"/>
        <v>-0.01</v>
      </c>
      <c r="AK417" s="88"/>
    </row>
    <row r="418" spans="1:37" s="36" customFormat="1" ht="13.5" customHeight="1" x14ac:dyDescent="0.2">
      <c r="A418" s="27"/>
      <c r="B418" s="1">
        <v>404</v>
      </c>
      <c r="C418" s="34"/>
      <c r="D418" s="1" t="s">
        <v>10</v>
      </c>
      <c r="E418" s="2" t="s">
        <v>472</v>
      </c>
      <c r="F418" s="3">
        <v>0</v>
      </c>
      <c r="G418" s="3">
        <v>0</v>
      </c>
      <c r="H418" s="3">
        <v>0</v>
      </c>
      <c r="I418" s="3">
        <v>0</v>
      </c>
      <c r="J418" s="3">
        <v>0</v>
      </c>
      <c r="K418" s="3">
        <v>0</v>
      </c>
      <c r="L418" s="3">
        <v>0</v>
      </c>
      <c r="M418" s="3">
        <v>0</v>
      </c>
      <c r="N418" s="3">
        <v>48232.800000000003</v>
      </c>
      <c r="O418" s="3">
        <v>0</v>
      </c>
      <c r="P418" s="3">
        <v>0</v>
      </c>
      <c r="Q418" s="3">
        <v>0</v>
      </c>
      <c r="R418" s="3">
        <v>0</v>
      </c>
      <c r="S418" s="3">
        <v>0</v>
      </c>
      <c r="T418" s="3">
        <v>0</v>
      </c>
      <c r="U418" s="3">
        <v>0</v>
      </c>
      <c r="V418" s="3">
        <v>0</v>
      </c>
      <c r="W418" s="3">
        <v>48232.800000000003</v>
      </c>
      <c r="X418" s="35">
        <f t="shared" si="72"/>
        <v>0</v>
      </c>
      <c r="Y418" s="35">
        <f t="shared" si="73"/>
        <v>0</v>
      </c>
      <c r="Z418" s="35">
        <f t="shared" si="74"/>
        <v>0</v>
      </c>
      <c r="AA418" s="35">
        <f t="shared" si="75"/>
        <v>0</v>
      </c>
      <c r="AB418" s="35">
        <f t="shared" si="76"/>
        <v>0</v>
      </c>
      <c r="AC418" s="35">
        <f t="shared" si="77"/>
        <v>0</v>
      </c>
      <c r="AD418" s="35">
        <f t="shared" si="78"/>
        <v>0</v>
      </c>
      <c r="AE418" s="35">
        <f t="shared" si="79"/>
        <v>0</v>
      </c>
      <c r="AF418" s="35">
        <f t="shared" si="80"/>
        <v>0</v>
      </c>
      <c r="AG418" s="35">
        <f t="shared" si="81"/>
        <v>0</v>
      </c>
      <c r="AH418" s="35">
        <f t="shared" si="82"/>
        <v>0</v>
      </c>
      <c r="AI418" s="35"/>
      <c r="AJ418" s="81">
        <f t="shared" si="83"/>
        <v>0</v>
      </c>
      <c r="AK418" s="88"/>
    </row>
    <row r="419" spans="1:37" s="36" customFormat="1" ht="13.5" customHeight="1" x14ac:dyDescent="0.2">
      <c r="A419" s="27"/>
      <c r="B419" s="1">
        <v>405</v>
      </c>
      <c r="C419" s="34"/>
      <c r="D419" s="1" t="s">
        <v>10</v>
      </c>
      <c r="E419" s="2" t="s">
        <v>473</v>
      </c>
      <c r="F419" s="3">
        <v>0</v>
      </c>
      <c r="G419" s="3">
        <v>0</v>
      </c>
      <c r="H419" s="3">
        <v>0</v>
      </c>
      <c r="I419" s="3">
        <v>0</v>
      </c>
      <c r="J419" s="3">
        <v>0</v>
      </c>
      <c r="K419" s="3">
        <v>0</v>
      </c>
      <c r="L419" s="3">
        <v>0</v>
      </c>
      <c r="M419" s="3">
        <v>0</v>
      </c>
      <c r="N419" s="3">
        <v>5700.02</v>
      </c>
      <c r="O419" s="3">
        <v>0</v>
      </c>
      <c r="P419" s="3">
        <v>0</v>
      </c>
      <c r="Q419" s="3">
        <v>0</v>
      </c>
      <c r="R419" s="3">
        <v>0</v>
      </c>
      <c r="S419" s="3">
        <v>0</v>
      </c>
      <c r="T419" s="3">
        <v>0</v>
      </c>
      <c r="U419" s="3">
        <v>0</v>
      </c>
      <c r="V419" s="3">
        <v>0</v>
      </c>
      <c r="W419" s="3">
        <v>5700.02</v>
      </c>
      <c r="X419" s="35">
        <f t="shared" si="72"/>
        <v>0</v>
      </c>
      <c r="Y419" s="35">
        <f t="shared" si="73"/>
        <v>0</v>
      </c>
      <c r="Z419" s="35">
        <f t="shared" si="74"/>
        <v>0</v>
      </c>
      <c r="AA419" s="35">
        <f t="shared" si="75"/>
        <v>0</v>
      </c>
      <c r="AB419" s="35">
        <f t="shared" si="76"/>
        <v>0</v>
      </c>
      <c r="AC419" s="35">
        <f t="shared" si="77"/>
        <v>0</v>
      </c>
      <c r="AD419" s="35">
        <f t="shared" si="78"/>
        <v>0</v>
      </c>
      <c r="AE419" s="35">
        <f t="shared" si="79"/>
        <v>0</v>
      </c>
      <c r="AF419" s="35">
        <f t="shared" si="80"/>
        <v>0</v>
      </c>
      <c r="AG419" s="35">
        <f t="shared" si="81"/>
        <v>0</v>
      </c>
      <c r="AH419" s="35">
        <f t="shared" si="82"/>
        <v>0</v>
      </c>
      <c r="AI419" s="35"/>
      <c r="AJ419" s="81">
        <f t="shared" si="83"/>
        <v>0</v>
      </c>
      <c r="AK419" s="88"/>
    </row>
    <row r="420" spans="1:37" s="36" customFormat="1" ht="13.5" customHeight="1" x14ac:dyDescent="0.2">
      <c r="A420" s="27"/>
      <c r="B420" s="1">
        <v>406</v>
      </c>
      <c r="C420" s="34"/>
      <c r="D420" s="1" t="s">
        <v>10</v>
      </c>
      <c r="E420" s="2" t="s">
        <v>474</v>
      </c>
      <c r="F420" s="3">
        <v>0</v>
      </c>
      <c r="G420" s="3">
        <v>0</v>
      </c>
      <c r="H420" s="3">
        <v>0</v>
      </c>
      <c r="I420" s="3">
        <v>0</v>
      </c>
      <c r="J420" s="3">
        <v>0</v>
      </c>
      <c r="K420" s="3">
        <v>0</v>
      </c>
      <c r="L420" s="3">
        <v>0</v>
      </c>
      <c r="M420" s="3">
        <v>0</v>
      </c>
      <c r="N420" s="3">
        <v>1276</v>
      </c>
      <c r="O420" s="3">
        <v>0</v>
      </c>
      <c r="P420" s="3">
        <v>0</v>
      </c>
      <c r="Q420" s="3">
        <v>0</v>
      </c>
      <c r="R420" s="3">
        <v>0</v>
      </c>
      <c r="S420" s="3">
        <v>0</v>
      </c>
      <c r="T420" s="3">
        <v>0</v>
      </c>
      <c r="U420" s="3">
        <v>0</v>
      </c>
      <c r="V420" s="3">
        <v>0</v>
      </c>
      <c r="W420" s="3">
        <v>1276</v>
      </c>
      <c r="X420" s="35">
        <f t="shared" si="72"/>
        <v>0</v>
      </c>
      <c r="Y420" s="35">
        <f t="shared" si="73"/>
        <v>0</v>
      </c>
      <c r="Z420" s="35">
        <f t="shared" si="74"/>
        <v>0</v>
      </c>
      <c r="AA420" s="35">
        <f t="shared" si="75"/>
        <v>0</v>
      </c>
      <c r="AB420" s="35">
        <f t="shared" si="76"/>
        <v>0</v>
      </c>
      <c r="AC420" s="35">
        <f t="shared" si="77"/>
        <v>0</v>
      </c>
      <c r="AD420" s="35">
        <f t="shared" si="78"/>
        <v>0</v>
      </c>
      <c r="AE420" s="35">
        <f t="shared" si="79"/>
        <v>0</v>
      </c>
      <c r="AF420" s="35">
        <f t="shared" si="80"/>
        <v>0</v>
      </c>
      <c r="AG420" s="35">
        <f t="shared" si="81"/>
        <v>0</v>
      </c>
      <c r="AH420" s="35">
        <f t="shared" si="82"/>
        <v>0</v>
      </c>
      <c r="AI420" s="35"/>
      <c r="AJ420" s="81">
        <f t="shared" si="83"/>
        <v>0</v>
      </c>
      <c r="AK420" s="88"/>
    </row>
    <row r="421" spans="1:37" s="36" customFormat="1" ht="13.5" customHeight="1" x14ac:dyDescent="0.2">
      <c r="A421" s="27"/>
      <c r="B421" s="1">
        <v>407</v>
      </c>
      <c r="C421" s="34"/>
      <c r="D421" s="1" t="s">
        <v>10</v>
      </c>
      <c r="E421" s="2" t="s">
        <v>475</v>
      </c>
      <c r="F421" s="3">
        <v>0</v>
      </c>
      <c r="G421" s="3">
        <v>0</v>
      </c>
      <c r="H421" s="3">
        <v>0</v>
      </c>
      <c r="I421" s="3">
        <v>0</v>
      </c>
      <c r="J421" s="3">
        <v>0</v>
      </c>
      <c r="K421" s="3">
        <v>0</v>
      </c>
      <c r="L421" s="3">
        <v>0</v>
      </c>
      <c r="M421" s="3">
        <v>0</v>
      </c>
      <c r="N421" s="3">
        <v>13572</v>
      </c>
      <c r="O421" s="3">
        <v>0</v>
      </c>
      <c r="P421" s="3">
        <v>0</v>
      </c>
      <c r="Q421" s="3">
        <v>0</v>
      </c>
      <c r="R421" s="3">
        <v>0</v>
      </c>
      <c r="S421" s="3">
        <v>0</v>
      </c>
      <c r="T421" s="3">
        <v>0</v>
      </c>
      <c r="U421" s="3">
        <v>0</v>
      </c>
      <c r="V421" s="3">
        <v>0</v>
      </c>
      <c r="W421" s="3">
        <v>13572</v>
      </c>
      <c r="X421" s="35">
        <f t="shared" si="72"/>
        <v>0</v>
      </c>
      <c r="Y421" s="35">
        <f t="shared" si="73"/>
        <v>0</v>
      </c>
      <c r="Z421" s="35">
        <f t="shared" si="74"/>
        <v>0</v>
      </c>
      <c r="AA421" s="35">
        <f t="shared" si="75"/>
        <v>0</v>
      </c>
      <c r="AB421" s="35">
        <f t="shared" si="76"/>
        <v>0</v>
      </c>
      <c r="AC421" s="35">
        <f t="shared" si="77"/>
        <v>0</v>
      </c>
      <c r="AD421" s="35">
        <f t="shared" si="78"/>
        <v>0</v>
      </c>
      <c r="AE421" s="35">
        <f t="shared" si="79"/>
        <v>0</v>
      </c>
      <c r="AF421" s="35">
        <f t="shared" si="80"/>
        <v>0</v>
      </c>
      <c r="AG421" s="35">
        <f t="shared" si="81"/>
        <v>0</v>
      </c>
      <c r="AH421" s="35">
        <f t="shared" si="82"/>
        <v>0</v>
      </c>
      <c r="AI421" s="35"/>
      <c r="AJ421" s="81">
        <f t="shared" si="83"/>
        <v>0</v>
      </c>
      <c r="AK421" s="88"/>
    </row>
    <row r="422" spans="1:37" s="36" customFormat="1" ht="13.5" customHeight="1" x14ac:dyDescent="0.2">
      <c r="A422" s="27"/>
      <c r="B422" s="1">
        <v>408</v>
      </c>
      <c r="C422" s="34"/>
      <c r="D422" s="1" t="s">
        <v>10</v>
      </c>
      <c r="E422" s="2" t="s">
        <v>476</v>
      </c>
      <c r="F422" s="3">
        <v>0</v>
      </c>
      <c r="G422" s="3">
        <v>0</v>
      </c>
      <c r="H422" s="3">
        <v>0</v>
      </c>
      <c r="I422" s="3">
        <v>0</v>
      </c>
      <c r="J422" s="3">
        <v>0</v>
      </c>
      <c r="K422" s="3">
        <v>0</v>
      </c>
      <c r="L422" s="3">
        <v>0</v>
      </c>
      <c r="M422" s="3">
        <v>0</v>
      </c>
      <c r="N422" s="3">
        <v>499.99</v>
      </c>
      <c r="O422" s="3">
        <v>0</v>
      </c>
      <c r="P422" s="3">
        <v>0</v>
      </c>
      <c r="Q422" s="3">
        <v>0</v>
      </c>
      <c r="R422" s="3">
        <v>0</v>
      </c>
      <c r="S422" s="3">
        <v>0</v>
      </c>
      <c r="T422" s="3">
        <v>0</v>
      </c>
      <c r="U422" s="3">
        <v>0</v>
      </c>
      <c r="V422" s="3">
        <v>0</v>
      </c>
      <c r="W422" s="3">
        <v>499.99</v>
      </c>
      <c r="X422" s="35">
        <f t="shared" si="72"/>
        <v>0</v>
      </c>
      <c r="Y422" s="35">
        <f t="shared" si="73"/>
        <v>0</v>
      </c>
      <c r="Z422" s="35">
        <f t="shared" si="74"/>
        <v>0</v>
      </c>
      <c r="AA422" s="35">
        <f t="shared" si="75"/>
        <v>0</v>
      </c>
      <c r="AB422" s="35">
        <f t="shared" si="76"/>
        <v>0</v>
      </c>
      <c r="AC422" s="35">
        <f t="shared" si="77"/>
        <v>0</v>
      </c>
      <c r="AD422" s="35">
        <f t="shared" si="78"/>
        <v>0</v>
      </c>
      <c r="AE422" s="35">
        <f t="shared" si="79"/>
        <v>0</v>
      </c>
      <c r="AF422" s="35">
        <f t="shared" si="80"/>
        <v>0</v>
      </c>
      <c r="AG422" s="35">
        <f t="shared" si="81"/>
        <v>0</v>
      </c>
      <c r="AH422" s="35">
        <f t="shared" si="82"/>
        <v>0</v>
      </c>
      <c r="AI422" s="35"/>
      <c r="AJ422" s="81">
        <f t="shared" si="83"/>
        <v>0</v>
      </c>
      <c r="AK422" s="88"/>
    </row>
    <row r="423" spans="1:37" s="36" customFormat="1" ht="13.5" customHeight="1" x14ac:dyDescent="0.2">
      <c r="A423" s="27"/>
      <c r="B423" s="1">
        <v>409</v>
      </c>
      <c r="C423" s="34"/>
      <c r="D423" s="1" t="s">
        <v>10</v>
      </c>
      <c r="E423" s="2" t="s">
        <v>477</v>
      </c>
      <c r="F423" s="3">
        <v>0</v>
      </c>
      <c r="G423" s="3">
        <v>0</v>
      </c>
      <c r="H423" s="3">
        <v>0</v>
      </c>
      <c r="I423" s="3">
        <v>0</v>
      </c>
      <c r="J423" s="3">
        <v>0</v>
      </c>
      <c r="K423" s="3">
        <v>0</v>
      </c>
      <c r="L423" s="3">
        <v>0</v>
      </c>
      <c r="M423" s="3">
        <v>0</v>
      </c>
      <c r="N423" s="3">
        <v>180</v>
      </c>
      <c r="O423" s="3">
        <v>0</v>
      </c>
      <c r="P423" s="3">
        <v>0</v>
      </c>
      <c r="Q423" s="3">
        <v>0</v>
      </c>
      <c r="R423" s="3">
        <v>0</v>
      </c>
      <c r="S423" s="3">
        <v>0</v>
      </c>
      <c r="T423" s="3">
        <v>0</v>
      </c>
      <c r="U423" s="3">
        <v>0</v>
      </c>
      <c r="V423" s="3">
        <v>0</v>
      </c>
      <c r="W423" s="3">
        <v>180</v>
      </c>
      <c r="X423" s="35">
        <f t="shared" si="72"/>
        <v>0</v>
      </c>
      <c r="Y423" s="35">
        <f t="shared" si="73"/>
        <v>0</v>
      </c>
      <c r="Z423" s="35">
        <f t="shared" si="74"/>
        <v>0</v>
      </c>
      <c r="AA423" s="35">
        <f t="shared" si="75"/>
        <v>0</v>
      </c>
      <c r="AB423" s="35">
        <f t="shared" si="76"/>
        <v>0</v>
      </c>
      <c r="AC423" s="35">
        <f t="shared" si="77"/>
        <v>0</v>
      </c>
      <c r="AD423" s="35">
        <f t="shared" si="78"/>
        <v>0</v>
      </c>
      <c r="AE423" s="35">
        <f t="shared" si="79"/>
        <v>0</v>
      </c>
      <c r="AF423" s="35">
        <f t="shared" si="80"/>
        <v>0</v>
      </c>
      <c r="AG423" s="35">
        <f t="shared" si="81"/>
        <v>0</v>
      </c>
      <c r="AH423" s="35">
        <f t="shared" si="82"/>
        <v>0</v>
      </c>
      <c r="AI423" s="35"/>
      <c r="AJ423" s="81">
        <f t="shared" si="83"/>
        <v>0</v>
      </c>
      <c r="AK423" s="88"/>
    </row>
    <row r="424" spans="1:37" s="36" customFormat="1" ht="13.5" customHeight="1" x14ac:dyDescent="0.2">
      <c r="A424" s="27"/>
      <c r="B424" s="1">
        <v>410</v>
      </c>
      <c r="C424" s="34"/>
      <c r="D424" s="1" t="s">
        <v>10</v>
      </c>
      <c r="E424" s="2" t="s">
        <v>478</v>
      </c>
      <c r="F424" s="3">
        <v>0</v>
      </c>
      <c r="G424" s="3">
        <v>0</v>
      </c>
      <c r="H424" s="3">
        <v>0</v>
      </c>
      <c r="I424" s="3">
        <v>0</v>
      </c>
      <c r="J424" s="3">
        <v>0</v>
      </c>
      <c r="K424" s="3">
        <v>0</v>
      </c>
      <c r="L424" s="3">
        <v>0</v>
      </c>
      <c r="M424" s="3">
        <v>0</v>
      </c>
      <c r="N424" s="3">
        <v>24000.14</v>
      </c>
      <c r="O424" s="3">
        <v>0</v>
      </c>
      <c r="P424" s="3">
        <v>0</v>
      </c>
      <c r="Q424" s="3">
        <v>0</v>
      </c>
      <c r="R424" s="3">
        <v>0</v>
      </c>
      <c r="S424" s="3">
        <v>0</v>
      </c>
      <c r="T424" s="3">
        <v>0</v>
      </c>
      <c r="U424" s="3">
        <v>0</v>
      </c>
      <c r="V424" s="3">
        <v>0</v>
      </c>
      <c r="W424" s="3">
        <v>24000.14</v>
      </c>
      <c r="X424" s="35">
        <f t="shared" si="72"/>
        <v>0</v>
      </c>
      <c r="Y424" s="35">
        <f t="shared" si="73"/>
        <v>0</v>
      </c>
      <c r="Z424" s="35">
        <f t="shared" si="74"/>
        <v>0</v>
      </c>
      <c r="AA424" s="35">
        <f t="shared" si="75"/>
        <v>0</v>
      </c>
      <c r="AB424" s="35">
        <f t="shared" si="76"/>
        <v>0</v>
      </c>
      <c r="AC424" s="35">
        <f t="shared" si="77"/>
        <v>0</v>
      </c>
      <c r="AD424" s="35">
        <f t="shared" si="78"/>
        <v>0</v>
      </c>
      <c r="AE424" s="35">
        <f t="shared" si="79"/>
        <v>0</v>
      </c>
      <c r="AF424" s="35">
        <f t="shared" si="80"/>
        <v>0</v>
      </c>
      <c r="AG424" s="35">
        <f t="shared" si="81"/>
        <v>0</v>
      </c>
      <c r="AH424" s="35">
        <f t="shared" si="82"/>
        <v>0</v>
      </c>
      <c r="AI424" s="35"/>
      <c r="AJ424" s="81">
        <f t="shared" si="83"/>
        <v>0</v>
      </c>
      <c r="AK424" s="88"/>
    </row>
    <row r="425" spans="1:37" s="36" customFormat="1" ht="13.5" customHeight="1" x14ac:dyDescent="0.2">
      <c r="A425" s="27"/>
      <c r="B425" s="1">
        <v>411</v>
      </c>
      <c r="C425" s="34"/>
      <c r="D425" s="1" t="s">
        <v>10</v>
      </c>
      <c r="E425" s="2" t="s">
        <v>479</v>
      </c>
      <c r="F425" s="3">
        <v>0</v>
      </c>
      <c r="G425" s="3">
        <v>0</v>
      </c>
      <c r="H425" s="3">
        <v>0</v>
      </c>
      <c r="I425" s="3">
        <v>0</v>
      </c>
      <c r="J425" s="3">
        <v>0</v>
      </c>
      <c r="K425" s="3">
        <v>0</v>
      </c>
      <c r="L425" s="3">
        <v>0</v>
      </c>
      <c r="M425" s="3">
        <v>0</v>
      </c>
      <c r="N425" s="3">
        <v>20880</v>
      </c>
      <c r="O425" s="3">
        <v>0</v>
      </c>
      <c r="P425" s="3">
        <v>0</v>
      </c>
      <c r="Q425" s="3">
        <v>0</v>
      </c>
      <c r="R425" s="3">
        <v>0</v>
      </c>
      <c r="S425" s="3">
        <v>0</v>
      </c>
      <c r="T425" s="3">
        <v>0</v>
      </c>
      <c r="U425" s="3">
        <v>0</v>
      </c>
      <c r="V425" s="3">
        <v>0</v>
      </c>
      <c r="W425" s="3">
        <v>20880</v>
      </c>
      <c r="X425" s="35">
        <f t="shared" si="72"/>
        <v>0</v>
      </c>
      <c r="Y425" s="35">
        <f t="shared" si="73"/>
        <v>0</v>
      </c>
      <c r="Z425" s="35">
        <f t="shared" si="74"/>
        <v>0</v>
      </c>
      <c r="AA425" s="35">
        <f t="shared" si="75"/>
        <v>0</v>
      </c>
      <c r="AB425" s="35">
        <f t="shared" si="76"/>
        <v>0</v>
      </c>
      <c r="AC425" s="35">
        <f t="shared" si="77"/>
        <v>0</v>
      </c>
      <c r="AD425" s="35">
        <f t="shared" si="78"/>
        <v>0</v>
      </c>
      <c r="AE425" s="35">
        <f t="shared" si="79"/>
        <v>0</v>
      </c>
      <c r="AF425" s="35">
        <f t="shared" si="80"/>
        <v>0</v>
      </c>
      <c r="AG425" s="35">
        <f t="shared" si="81"/>
        <v>0</v>
      </c>
      <c r="AH425" s="35">
        <f t="shared" si="82"/>
        <v>0</v>
      </c>
      <c r="AI425" s="35"/>
      <c r="AJ425" s="81">
        <f t="shared" si="83"/>
        <v>0</v>
      </c>
      <c r="AK425" s="88"/>
    </row>
    <row r="426" spans="1:37" s="36" customFormat="1" ht="13.5" customHeight="1" x14ac:dyDescent="0.2">
      <c r="A426" s="27"/>
      <c r="B426" s="1">
        <v>412</v>
      </c>
      <c r="C426" s="34"/>
      <c r="D426" s="1" t="s">
        <v>10</v>
      </c>
      <c r="E426" s="2" t="s">
        <v>480</v>
      </c>
      <c r="F426" s="3">
        <v>0</v>
      </c>
      <c r="G426" s="3">
        <v>0</v>
      </c>
      <c r="H426" s="3">
        <v>0</v>
      </c>
      <c r="I426" s="3">
        <v>0</v>
      </c>
      <c r="J426" s="3">
        <v>0</v>
      </c>
      <c r="K426" s="3">
        <v>0</v>
      </c>
      <c r="L426" s="3">
        <v>0</v>
      </c>
      <c r="M426" s="3">
        <v>0</v>
      </c>
      <c r="N426" s="3">
        <v>7200.12</v>
      </c>
      <c r="O426" s="3">
        <v>0</v>
      </c>
      <c r="P426" s="3">
        <v>0</v>
      </c>
      <c r="Q426" s="3">
        <v>0</v>
      </c>
      <c r="R426" s="3">
        <v>0</v>
      </c>
      <c r="S426" s="3">
        <v>0</v>
      </c>
      <c r="T426" s="3">
        <v>0</v>
      </c>
      <c r="U426" s="3">
        <v>0</v>
      </c>
      <c r="V426" s="3">
        <v>0</v>
      </c>
      <c r="W426" s="3">
        <v>7200.12</v>
      </c>
      <c r="X426" s="35">
        <f t="shared" si="72"/>
        <v>0</v>
      </c>
      <c r="Y426" s="35">
        <f t="shared" si="73"/>
        <v>0</v>
      </c>
      <c r="Z426" s="35">
        <f t="shared" si="74"/>
        <v>0</v>
      </c>
      <c r="AA426" s="35">
        <f t="shared" si="75"/>
        <v>0</v>
      </c>
      <c r="AB426" s="35">
        <f t="shared" si="76"/>
        <v>0</v>
      </c>
      <c r="AC426" s="35">
        <f t="shared" si="77"/>
        <v>0</v>
      </c>
      <c r="AD426" s="35">
        <f t="shared" si="78"/>
        <v>0</v>
      </c>
      <c r="AE426" s="35">
        <f t="shared" si="79"/>
        <v>0</v>
      </c>
      <c r="AF426" s="35">
        <f t="shared" si="80"/>
        <v>0</v>
      </c>
      <c r="AG426" s="35">
        <f t="shared" si="81"/>
        <v>0</v>
      </c>
      <c r="AH426" s="35">
        <f t="shared" si="82"/>
        <v>0</v>
      </c>
      <c r="AI426" s="35"/>
      <c r="AJ426" s="81">
        <f t="shared" si="83"/>
        <v>0</v>
      </c>
      <c r="AK426" s="88"/>
    </row>
    <row r="427" spans="1:37" s="36" customFormat="1" ht="13.5" customHeight="1" x14ac:dyDescent="0.2">
      <c r="A427" s="27"/>
      <c r="B427" s="1">
        <v>413</v>
      </c>
      <c r="C427" s="34"/>
      <c r="D427" s="1" t="s">
        <v>10</v>
      </c>
      <c r="E427" s="2" t="s">
        <v>481</v>
      </c>
      <c r="F427" s="3">
        <v>0</v>
      </c>
      <c r="G427" s="3">
        <v>0</v>
      </c>
      <c r="H427" s="3">
        <v>0</v>
      </c>
      <c r="I427" s="3">
        <v>0</v>
      </c>
      <c r="J427" s="3">
        <v>0</v>
      </c>
      <c r="K427" s="3">
        <v>0</v>
      </c>
      <c r="L427" s="3">
        <v>0</v>
      </c>
      <c r="M427" s="3">
        <v>0</v>
      </c>
      <c r="N427" s="3">
        <v>1083</v>
      </c>
      <c r="O427" s="3">
        <v>0</v>
      </c>
      <c r="P427" s="3">
        <v>0</v>
      </c>
      <c r="Q427" s="3">
        <v>0</v>
      </c>
      <c r="R427" s="3">
        <v>0</v>
      </c>
      <c r="S427" s="3">
        <v>0</v>
      </c>
      <c r="T427" s="3">
        <v>0</v>
      </c>
      <c r="U427" s="3">
        <v>0</v>
      </c>
      <c r="V427" s="3">
        <v>0</v>
      </c>
      <c r="W427" s="3">
        <v>1083</v>
      </c>
      <c r="X427" s="35">
        <f t="shared" si="72"/>
        <v>0</v>
      </c>
      <c r="Y427" s="35">
        <f t="shared" si="73"/>
        <v>0</v>
      </c>
      <c r="Z427" s="35">
        <f t="shared" si="74"/>
        <v>0</v>
      </c>
      <c r="AA427" s="35">
        <f t="shared" si="75"/>
        <v>0</v>
      </c>
      <c r="AB427" s="35">
        <f t="shared" si="76"/>
        <v>0</v>
      </c>
      <c r="AC427" s="35">
        <f t="shared" si="77"/>
        <v>0</v>
      </c>
      <c r="AD427" s="35">
        <f t="shared" si="78"/>
        <v>0</v>
      </c>
      <c r="AE427" s="35">
        <f t="shared" si="79"/>
        <v>0</v>
      </c>
      <c r="AF427" s="35">
        <f t="shared" si="80"/>
        <v>0</v>
      </c>
      <c r="AG427" s="35">
        <f t="shared" si="81"/>
        <v>0</v>
      </c>
      <c r="AH427" s="35">
        <f t="shared" si="82"/>
        <v>0</v>
      </c>
      <c r="AI427" s="35"/>
      <c r="AJ427" s="81">
        <f t="shared" si="83"/>
        <v>0</v>
      </c>
      <c r="AK427" s="88"/>
    </row>
    <row r="428" spans="1:37" s="36" customFormat="1" ht="13.5" customHeight="1" x14ac:dyDescent="0.2">
      <c r="A428" s="27"/>
      <c r="B428" s="1">
        <v>414</v>
      </c>
      <c r="C428" s="34"/>
      <c r="D428" s="1" t="s">
        <v>10</v>
      </c>
      <c r="E428" s="2" t="s">
        <v>482</v>
      </c>
      <c r="F428" s="3">
        <v>0</v>
      </c>
      <c r="G428" s="3">
        <v>0</v>
      </c>
      <c r="H428" s="3">
        <v>0</v>
      </c>
      <c r="I428" s="3">
        <v>0</v>
      </c>
      <c r="J428" s="3">
        <v>0</v>
      </c>
      <c r="K428" s="3">
        <v>0</v>
      </c>
      <c r="L428" s="3">
        <v>0</v>
      </c>
      <c r="M428" s="3">
        <v>0</v>
      </c>
      <c r="N428" s="3">
        <v>3651.68</v>
      </c>
      <c r="O428" s="3">
        <v>0</v>
      </c>
      <c r="P428" s="3">
        <v>0</v>
      </c>
      <c r="Q428" s="3">
        <v>0</v>
      </c>
      <c r="R428" s="3">
        <v>0</v>
      </c>
      <c r="S428" s="3">
        <v>0</v>
      </c>
      <c r="T428" s="3">
        <v>0</v>
      </c>
      <c r="U428" s="3">
        <v>0</v>
      </c>
      <c r="V428" s="3">
        <v>0</v>
      </c>
      <c r="W428" s="3">
        <v>3651.68</v>
      </c>
      <c r="X428" s="35">
        <f t="shared" si="72"/>
        <v>0</v>
      </c>
      <c r="Y428" s="35">
        <f t="shared" si="73"/>
        <v>0</v>
      </c>
      <c r="Z428" s="35">
        <f t="shared" si="74"/>
        <v>0</v>
      </c>
      <c r="AA428" s="35">
        <f t="shared" si="75"/>
        <v>0</v>
      </c>
      <c r="AB428" s="35">
        <f t="shared" si="76"/>
        <v>0</v>
      </c>
      <c r="AC428" s="35">
        <f t="shared" si="77"/>
        <v>0</v>
      </c>
      <c r="AD428" s="35">
        <f t="shared" si="78"/>
        <v>0</v>
      </c>
      <c r="AE428" s="35">
        <f t="shared" si="79"/>
        <v>0</v>
      </c>
      <c r="AF428" s="35">
        <f t="shared" si="80"/>
        <v>0</v>
      </c>
      <c r="AG428" s="35">
        <f t="shared" si="81"/>
        <v>0</v>
      </c>
      <c r="AH428" s="35">
        <f t="shared" si="82"/>
        <v>0</v>
      </c>
      <c r="AI428" s="35"/>
      <c r="AJ428" s="81">
        <f t="shared" si="83"/>
        <v>0</v>
      </c>
      <c r="AK428" s="88"/>
    </row>
    <row r="429" spans="1:37" s="36" customFormat="1" ht="13.5" customHeight="1" x14ac:dyDescent="0.2">
      <c r="A429" s="27"/>
      <c r="B429" s="1">
        <v>415</v>
      </c>
      <c r="C429" s="34"/>
      <c r="D429" s="1" t="s">
        <v>10</v>
      </c>
      <c r="E429" s="2" t="s">
        <v>483</v>
      </c>
      <c r="F429" s="3">
        <v>0</v>
      </c>
      <c r="G429" s="3">
        <v>0</v>
      </c>
      <c r="H429" s="3">
        <v>0</v>
      </c>
      <c r="I429" s="3">
        <v>0</v>
      </c>
      <c r="J429" s="3">
        <v>0</v>
      </c>
      <c r="K429" s="3">
        <v>0</v>
      </c>
      <c r="L429" s="3">
        <v>0</v>
      </c>
      <c r="M429" s="3">
        <v>0</v>
      </c>
      <c r="N429" s="3">
        <v>170</v>
      </c>
      <c r="O429" s="3">
        <v>0</v>
      </c>
      <c r="P429" s="3">
        <v>0</v>
      </c>
      <c r="Q429" s="3">
        <v>0</v>
      </c>
      <c r="R429" s="3">
        <v>0</v>
      </c>
      <c r="S429" s="3">
        <v>0</v>
      </c>
      <c r="T429" s="3">
        <v>0</v>
      </c>
      <c r="U429" s="3">
        <v>0</v>
      </c>
      <c r="V429" s="3">
        <v>0</v>
      </c>
      <c r="W429" s="3">
        <v>170</v>
      </c>
      <c r="X429" s="35">
        <f t="shared" si="72"/>
        <v>0</v>
      </c>
      <c r="Y429" s="35">
        <f t="shared" si="73"/>
        <v>0</v>
      </c>
      <c r="Z429" s="35">
        <f t="shared" si="74"/>
        <v>0</v>
      </c>
      <c r="AA429" s="35">
        <f t="shared" si="75"/>
        <v>0</v>
      </c>
      <c r="AB429" s="35">
        <f t="shared" si="76"/>
        <v>0</v>
      </c>
      <c r="AC429" s="35">
        <f t="shared" si="77"/>
        <v>0</v>
      </c>
      <c r="AD429" s="35">
        <f t="shared" si="78"/>
        <v>0</v>
      </c>
      <c r="AE429" s="35">
        <f t="shared" si="79"/>
        <v>0</v>
      </c>
      <c r="AF429" s="35">
        <f t="shared" si="80"/>
        <v>0</v>
      </c>
      <c r="AG429" s="35">
        <f t="shared" si="81"/>
        <v>0</v>
      </c>
      <c r="AH429" s="35">
        <f t="shared" si="82"/>
        <v>0</v>
      </c>
      <c r="AI429" s="35"/>
      <c r="AJ429" s="81">
        <f t="shared" si="83"/>
        <v>0</v>
      </c>
      <c r="AK429" s="88"/>
    </row>
    <row r="430" spans="1:37" s="36" customFormat="1" ht="13.5" customHeight="1" x14ac:dyDescent="0.2">
      <c r="A430" s="27"/>
      <c r="B430" s="1">
        <v>416</v>
      </c>
      <c r="C430" s="34"/>
      <c r="D430" s="1" t="s">
        <v>10</v>
      </c>
      <c r="E430" s="2" t="s">
        <v>484</v>
      </c>
      <c r="F430" s="3">
        <v>0</v>
      </c>
      <c r="G430" s="3">
        <v>0</v>
      </c>
      <c r="H430" s="3">
        <v>0</v>
      </c>
      <c r="I430" s="3">
        <v>0</v>
      </c>
      <c r="J430" s="3">
        <v>0</v>
      </c>
      <c r="K430" s="3">
        <v>0</v>
      </c>
      <c r="L430" s="3">
        <v>0</v>
      </c>
      <c r="M430" s="3">
        <v>0</v>
      </c>
      <c r="N430" s="3">
        <v>320</v>
      </c>
      <c r="O430" s="3">
        <v>0</v>
      </c>
      <c r="P430" s="3">
        <v>0</v>
      </c>
      <c r="Q430" s="3">
        <v>0</v>
      </c>
      <c r="R430" s="3">
        <v>0</v>
      </c>
      <c r="S430" s="3">
        <v>0</v>
      </c>
      <c r="T430" s="3">
        <v>0</v>
      </c>
      <c r="U430" s="3">
        <v>0</v>
      </c>
      <c r="V430" s="3">
        <v>0</v>
      </c>
      <c r="W430" s="3">
        <v>320</v>
      </c>
      <c r="X430" s="35">
        <f t="shared" si="72"/>
        <v>0</v>
      </c>
      <c r="Y430" s="35">
        <f t="shared" si="73"/>
        <v>0</v>
      </c>
      <c r="Z430" s="35">
        <f t="shared" si="74"/>
        <v>0</v>
      </c>
      <c r="AA430" s="35">
        <f t="shared" si="75"/>
        <v>0</v>
      </c>
      <c r="AB430" s="35">
        <f t="shared" si="76"/>
        <v>0</v>
      </c>
      <c r="AC430" s="35">
        <f t="shared" si="77"/>
        <v>0</v>
      </c>
      <c r="AD430" s="35">
        <f t="shared" si="78"/>
        <v>0</v>
      </c>
      <c r="AE430" s="35">
        <f t="shared" si="79"/>
        <v>0</v>
      </c>
      <c r="AF430" s="35">
        <f t="shared" si="80"/>
        <v>0</v>
      </c>
      <c r="AG430" s="35">
        <f t="shared" si="81"/>
        <v>0</v>
      </c>
      <c r="AH430" s="35">
        <f t="shared" si="82"/>
        <v>0</v>
      </c>
      <c r="AI430" s="35"/>
      <c r="AJ430" s="81">
        <f t="shared" si="83"/>
        <v>0</v>
      </c>
      <c r="AK430" s="88"/>
    </row>
    <row r="431" spans="1:37" s="36" customFormat="1" ht="13.5" customHeight="1" x14ac:dyDescent="0.2">
      <c r="A431" s="27"/>
      <c r="B431" s="1">
        <v>417</v>
      </c>
      <c r="C431" s="34"/>
      <c r="D431" s="1" t="s">
        <v>10</v>
      </c>
      <c r="E431" s="2" t="s">
        <v>485</v>
      </c>
      <c r="F431" s="3">
        <v>0</v>
      </c>
      <c r="G431" s="3">
        <v>0</v>
      </c>
      <c r="H431" s="3">
        <v>0</v>
      </c>
      <c r="I431" s="3">
        <v>0</v>
      </c>
      <c r="J431" s="3">
        <v>0</v>
      </c>
      <c r="K431" s="3">
        <v>0</v>
      </c>
      <c r="L431" s="3">
        <v>0</v>
      </c>
      <c r="M431" s="3">
        <v>0</v>
      </c>
      <c r="N431" s="3">
        <v>23151.4</v>
      </c>
      <c r="O431" s="3">
        <v>0</v>
      </c>
      <c r="P431" s="3">
        <v>0</v>
      </c>
      <c r="Q431" s="3">
        <v>0</v>
      </c>
      <c r="R431" s="3">
        <v>0</v>
      </c>
      <c r="S431" s="3">
        <v>0</v>
      </c>
      <c r="T431" s="3">
        <v>0</v>
      </c>
      <c r="U431" s="3">
        <v>0</v>
      </c>
      <c r="V431" s="3">
        <v>0</v>
      </c>
      <c r="W431" s="3">
        <v>23151.4</v>
      </c>
      <c r="X431" s="35">
        <f t="shared" si="72"/>
        <v>0</v>
      </c>
      <c r="Y431" s="35">
        <f t="shared" si="73"/>
        <v>0</v>
      </c>
      <c r="Z431" s="35">
        <f t="shared" si="74"/>
        <v>0</v>
      </c>
      <c r="AA431" s="35">
        <f t="shared" si="75"/>
        <v>0</v>
      </c>
      <c r="AB431" s="35">
        <f t="shared" si="76"/>
        <v>0</v>
      </c>
      <c r="AC431" s="35">
        <f t="shared" si="77"/>
        <v>0</v>
      </c>
      <c r="AD431" s="35">
        <f t="shared" si="78"/>
        <v>0</v>
      </c>
      <c r="AE431" s="35">
        <f t="shared" si="79"/>
        <v>0</v>
      </c>
      <c r="AF431" s="35">
        <f t="shared" si="80"/>
        <v>0</v>
      </c>
      <c r="AG431" s="35">
        <f t="shared" si="81"/>
        <v>0</v>
      </c>
      <c r="AH431" s="35">
        <f t="shared" si="82"/>
        <v>0</v>
      </c>
      <c r="AI431" s="35"/>
      <c r="AJ431" s="81">
        <f t="shared" si="83"/>
        <v>0</v>
      </c>
      <c r="AK431" s="88"/>
    </row>
    <row r="432" spans="1:37" s="36" customFormat="1" ht="13.5" customHeight="1" x14ac:dyDescent="0.2">
      <c r="A432" s="27"/>
      <c r="B432" s="1">
        <v>418</v>
      </c>
      <c r="C432" s="34"/>
      <c r="D432" s="1" t="s">
        <v>10</v>
      </c>
      <c r="E432" s="2" t="s">
        <v>486</v>
      </c>
      <c r="F432" s="3">
        <v>0</v>
      </c>
      <c r="G432" s="3">
        <v>0</v>
      </c>
      <c r="H432" s="3">
        <v>0</v>
      </c>
      <c r="I432" s="3">
        <v>0</v>
      </c>
      <c r="J432" s="3">
        <v>0</v>
      </c>
      <c r="K432" s="3">
        <v>0</v>
      </c>
      <c r="L432" s="3">
        <v>0</v>
      </c>
      <c r="M432" s="3">
        <v>0</v>
      </c>
      <c r="N432" s="3">
        <v>22593.32</v>
      </c>
      <c r="O432" s="3">
        <v>0</v>
      </c>
      <c r="P432" s="3">
        <v>0</v>
      </c>
      <c r="Q432" s="3">
        <v>0</v>
      </c>
      <c r="R432" s="3">
        <v>0</v>
      </c>
      <c r="S432" s="3">
        <v>0</v>
      </c>
      <c r="T432" s="3">
        <v>0</v>
      </c>
      <c r="U432" s="3">
        <v>0</v>
      </c>
      <c r="V432" s="3">
        <v>0</v>
      </c>
      <c r="W432" s="3">
        <v>22593.32</v>
      </c>
      <c r="X432" s="35">
        <f t="shared" si="72"/>
        <v>0</v>
      </c>
      <c r="Y432" s="35">
        <f t="shared" si="73"/>
        <v>0</v>
      </c>
      <c r="Z432" s="35">
        <f t="shared" si="74"/>
        <v>0</v>
      </c>
      <c r="AA432" s="35">
        <f t="shared" si="75"/>
        <v>0</v>
      </c>
      <c r="AB432" s="35">
        <f t="shared" si="76"/>
        <v>0</v>
      </c>
      <c r="AC432" s="35">
        <f t="shared" si="77"/>
        <v>0</v>
      </c>
      <c r="AD432" s="35">
        <f t="shared" si="78"/>
        <v>0</v>
      </c>
      <c r="AE432" s="35">
        <f t="shared" si="79"/>
        <v>0</v>
      </c>
      <c r="AF432" s="35">
        <f t="shared" si="80"/>
        <v>0</v>
      </c>
      <c r="AG432" s="35">
        <f t="shared" si="81"/>
        <v>0</v>
      </c>
      <c r="AH432" s="35">
        <f t="shared" si="82"/>
        <v>0</v>
      </c>
      <c r="AI432" s="35"/>
      <c r="AJ432" s="81">
        <f t="shared" si="83"/>
        <v>0</v>
      </c>
      <c r="AK432" s="88"/>
    </row>
    <row r="433" spans="1:37" s="36" customFormat="1" ht="13.5" customHeight="1" x14ac:dyDescent="0.2">
      <c r="A433" s="27"/>
      <c r="B433" s="1">
        <v>419</v>
      </c>
      <c r="C433" s="34"/>
      <c r="D433" s="1" t="s">
        <v>10</v>
      </c>
      <c r="E433" s="2" t="s">
        <v>487</v>
      </c>
      <c r="F433" s="3">
        <v>0</v>
      </c>
      <c r="G433" s="3">
        <v>0</v>
      </c>
      <c r="H433" s="3">
        <v>0</v>
      </c>
      <c r="I433" s="3">
        <v>0</v>
      </c>
      <c r="J433" s="3">
        <v>0</v>
      </c>
      <c r="K433" s="3">
        <v>0</v>
      </c>
      <c r="L433" s="3">
        <v>0</v>
      </c>
      <c r="M433" s="3">
        <v>0</v>
      </c>
      <c r="N433" s="3">
        <v>420</v>
      </c>
      <c r="O433" s="3">
        <v>0</v>
      </c>
      <c r="P433" s="3">
        <v>0</v>
      </c>
      <c r="Q433" s="3">
        <v>0</v>
      </c>
      <c r="R433" s="3">
        <v>0</v>
      </c>
      <c r="S433" s="3">
        <v>0</v>
      </c>
      <c r="T433" s="3">
        <v>0</v>
      </c>
      <c r="U433" s="3">
        <v>0</v>
      </c>
      <c r="V433" s="3">
        <v>0</v>
      </c>
      <c r="W433" s="3">
        <v>420</v>
      </c>
      <c r="X433" s="35">
        <f t="shared" si="72"/>
        <v>0</v>
      </c>
      <c r="Y433" s="35">
        <f t="shared" si="73"/>
        <v>0</v>
      </c>
      <c r="Z433" s="35">
        <f t="shared" si="74"/>
        <v>0</v>
      </c>
      <c r="AA433" s="35">
        <f t="shared" si="75"/>
        <v>0</v>
      </c>
      <c r="AB433" s="35">
        <f t="shared" si="76"/>
        <v>0</v>
      </c>
      <c r="AC433" s="35">
        <f t="shared" si="77"/>
        <v>0</v>
      </c>
      <c r="AD433" s="35">
        <f t="shared" si="78"/>
        <v>0</v>
      </c>
      <c r="AE433" s="35">
        <f t="shared" si="79"/>
        <v>0</v>
      </c>
      <c r="AF433" s="35">
        <f t="shared" si="80"/>
        <v>0</v>
      </c>
      <c r="AG433" s="35">
        <f t="shared" si="81"/>
        <v>0</v>
      </c>
      <c r="AH433" s="35">
        <f t="shared" si="82"/>
        <v>0</v>
      </c>
      <c r="AI433" s="35"/>
      <c r="AJ433" s="81">
        <f t="shared" si="83"/>
        <v>0</v>
      </c>
      <c r="AK433" s="88"/>
    </row>
    <row r="434" spans="1:37" s="36" customFormat="1" ht="13.5" customHeight="1" x14ac:dyDescent="0.2">
      <c r="A434" s="27"/>
      <c r="B434" s="1">
        <v>420</v>
      </c>
      <c r="C434" s="34"/>
      <c r="D434" s="1" t="s">
        <v>10</v>
      </c>
      <c r="E434" s="2" t="s">
        <v>488</v>
      </c>
      <c r="F434" s="3">
        <v>0</v>
      </c>
      <c r="G434" s="3">
        <v>0</v>
      </c>
      <c r="H434" s="3">
        <v>0</v>
      </c>
      <c r="I434" s="3">
        <v>0</v>
      </c>
      <c r="J434" s="3">
        <v>0</v>
      </c>
      <c r="K434" s="3">
        <v>0</v>
      </c>
      <c r="L434" s="3">
        <v>0</v>
      </c>
      <c r="M434" s="3">
        <v>0</v>
      </c>
      <c r="N434" s="3">
        <v>320</v>
      </c>
      <c r="O434" s="3">
        <v>0</v>
      </c>
      <c r="P434" s="3">
        <v>0</v>
      </c>
      <c r="Q434" s="3">
        <v>0</v>
      </c>
      <c r="R434" s="3">
        <v>0</v>
      </c>
      <c r="S434" s="3">
        <v>0</v>
      </c>
      <c r="T434" s="3">
        <v>0</v>
      </c>
      <c r="U434" s="3">
        <v>0</v>
      </c>
      <c r="V434" s="3">
        <v>0</v>
      </c>
      <c r="W434" s="3">
        <v>320</v>
      </c>
      <c r="X434" s="35">
        <f t="shared" si="72"/>
        <v>0</v>
      </c>
      <c r="Y434" s="35">
        <f t="shared" si="73"/>
        <v>0</v>
      </c>
      <c r="Z434" s="35">
        <f t="shared" si="74"/>
        <v>0</v>
      </c>
      <c r="AA434" s="35">
        <f t="shared" si="75"/>
        <v>0</v>
      </c>
      <c r="AB434" s="35">
        <f t="shared" si="76"/>
        <v>0</v>
      </c>
      <c r="AC434" s="35">
        <f t="shared" si="77"/>
        <v>0</v>
      </c>
      <c r="AD434" s="35">
        <f t="shared" si="78"/>
        <v>0</v>
      </c>
      <c r="AE434" s="35">
        <f t="shared" si="79"/>
        <v>0</v>
      </c>
      <c r="AF434" s="35">
        <f t="shared" si="80"/>
        <v>0</v>
      </c>
      <c r="AG434" s="35">
        <f t="shared" si="81"/>
        <v>0</v>
      </c>
      <c r="AH434" s="35">
        <f t="shared" si="82"/>
        <v>0</v>
      </c>
      <c r="AI434" s="35"/>
      <c r="AJ434" s="81">
        <f t="shared" si="83"/>
        <v>0</v>
      </c>
      <c r="AK434" s="88"/>
    </row>
    <row r="435" spans="1:37" s="36" customFormat="1" ht="13.5" customHeight="1" x14ac:dyDescent="0.2">
      <c r="A435" s="27"/>
      <c r="B435" s="1">
        <v>421</v>
      </c>
      <c r="C435" s="34"/>
      <c r="D435" s="1" t="s">
        <v>10</v>
      </c>
      <c r="E435" s="2" t="s">
        <v>489</v>
      </c>
      <c r="F435" s="3">
        <v>0</v>
      </c>
      <c r="G435" s="3">
        <v>0</v>
      </c>
      <c r="H435" s="3">
        <v>0</v>
      </c>
      <c r="I435" s="3">
        <v>0</v>
      </c>
      <c r="J435" s="3">
        <v>0</v>
      </c>
      <c r="K435" s="3">
        <v>0</v>
      </c>
      <c r="L435" s="3">
        <v>0</v>
      </c>
      <c r="M435" s="3">
        <v>0</v>
      </c>
      <c r="N435" s="3">
        <v>1830</v>
      </c>
      <c r="O435" s="3">
        <v>0</v>
      </c>
      <c r="P435" s="3">
        <v>0</v>
      </c>
      <c r="Q435" s="3">
        <v>0</v>
      </c>
      <c r="R435" s="3">
        <v>0</v>
      </c>
      <c r="S435" s="3">
        <v>0</v>
      </c>
      <c r="T435" s="3">
        <v>0</v>
      </c>
      <c r="U435" s="3">
        <v>0</v>
      </c>
      <c r="V435" s="3">
        <v>0</v>
      </c>
      <c r="W435" s="3">
        <v>1830</v>
      </c>
      <c r="X435" s="35">
        <f t="shared" si="72"/>
        <v>0</v>
      </c>
      <c r="Y435" s="35">
        <f t="shared" si="73"/>
        <v>0</v>
      </c>
      <c r="Z435" s="35">
        <f t="shared" si="74"/>
        <v>0</v>
      </c>
      <c r="AA435" s="35">
        <f t="shared" si="75"/>
        <v>0</v>
      </c>
      <c r="AB435" s="35">
        <f t="shared" si="76"/>
        <v>0</v>
      </c>
      <c r="AC435" s="35">
        <f t="shared" si="77"/>
        <v>0</v>
      </c>
      <c r="AD435" s="35">
        <f t="shared" si="78"/>
        <v>0</v>
      </c>
      <c r="AE435" s="35">
        <f t="shared" si="79"/>
        <v>0</v>
      </c>
      <c r="AF435" s="35">
        <f t="shared" si="80"/>
        <v>0</v>
      </c>
      <c r="AG435" s="35">
        <f t="shared" si="81"/>
        <v>0</v>
      </c>
      <c r="AH435" s="35">
        <f t="shared" si="82"/>
        <v>0</v>
      </c>
      <c r="AI435" s="35"/>
      <c r="AJ435" s="81">
        <f t="shared" si="83"/>
        <v>0</v>
      </c>
      <c r="AK435" s="88"/>
    </row>
    <row r="436" spans="1:37" s="36" customFormat="1" ht="13.5" customHeight="1" x14ac:dyDescent="0.2">
      <c r="A436" s="27"/>
      <c r="B436" s="1">
        <v>422</v>
      </c>
      <c r="C436" s="34"/>
      <c r="D436" s="1" t="s">
        <v>10</v>
      </c>
      <c r="E436" s="2" t="s">
        <v>490</v>
      </c>
      <c r="F436" s="3">
        <v>0</v>
      </c>
      <c r="G436" s="3">
        <v>0</v>
      </c>
      <c r="H436" s="3">
        <v>0</v>
      </c>
      <c r="I436" s="3">
        <v>0</v>
      </c>
      <c r="J436" s="3">
        <v>0</v>
      </c>
      <c r="K436" s="3">
        <v>0</v>
      </c>
      <c r="L436" s="3">
        <v>0</v>
      </c>
      <c r="M436" s="3">
        <v>0</v>
      </c>
      <c r="N436" s="3">
        <v>30160</v>
      </c>
      <c r="O436" s="3">
        <v>0</v>
      </c>
      <c r="P436" s="3">
        <v>0</v>
      </c>
      <c r="Q436" s="3">
        <v>0</v>
      </c>
      <c r="R436" s="3">
        <v>0</v>
      </c>
      <c r="S436" s="3">
        <v>0</v>
      </c>
      <c r="T436" s="3">
        <v>0</v>
      </c>
      <c r="U436" s="3">
        <v>0</v>
      </c>
      <c r="V436" s="3">
        <v>0</v>
      </c>
      <c r="W436" s="3">
        <v>30160</v>
      </c>
      <c r="X436" s="35">
        <f t="shared" si="72"/>
        <v>0</v>
      </c>
      <c r="Y436" s="35">
        <f t="shared" si="73"/>
        <v>0</v>
      </c>
      <c r="Z436" s="35">
        <f t="shared" si="74"/>
        <v>0</v>
      </c>
      <c r="AA436" s="35">
        <f t="shared" si="75"/>
        <v>0</v>
      </c>
      <c r="AB436" s="35">
        <f t="shared" si="76"/>
        <v>0</v>
      </c>
      <c r="AC436" s="35">
        <f t="shared" si="77"/>
        <v>0</v>
      </c>
      <c r="AD436" s="35">
        <f t="shared" si="78"/>
        <v>0</v>
      </c>
      <c r="AE436" s="35">
        <f t="shared" si="79"/>
        <v>0</v>
      </c>
      <c r="AF436" s="35">
        <f t="shared" si="80"/>
        <v>0</v>
      </c>
      <c r="AG436" s="35">
        <f t="shared" si="81"/>
        <v>0</v>
      </c>
      <c r="AH436" s="35">
        <f t="shared" si="82"/>
        <v>0</v>
      </c>
      <c r="AI436" s="35"/>
      <c r="AJ436" s="81">
        <f t="shared" si="83"/>
        <v>0</v>
      </c>
      <c r="AK436" s="88"/>
    </row>
    <row r="437" spans="1:37" s="36" customFormat="1" ht="13.5" customHeight="1" x14ac:dyDescent="0.2">
      <c r="A437" s="27"/>
      <c r="B437" s="1">
        <v>423</v>
      </c>
      <c r="C437" s="34"/>
      <c r="D437" s="1" t="s">
        <v>10</v>
      </c>
      <c r="E437" s="2" t="s">
        <v>491</v>
      </c>
      <c r="F437" s="3">
        <v>0</v>
      </c>
      <c r="G437" s="3">
        <v>0</v>
      </c>
      <c r="H437" s="3">
        <v>0</v>
      </c>
      <c r="I437" s="3">
        <v>0</v>
      </c>
      <c r="J437" s="3">
        <v>0</v>
      </c>
      <c r="K437" s="3">
        <v>0</v>
      </c>
      <c r="L437" s="3">
        <v>0</v>
      </c>
      <c r="M437" s="3">
        <v>0</v>
      </c>
      <c r="N437" s="3">
        <v>540</v>
      </c>
      <c r="O437" s="3">
        <v>0</v>
      </c>
      <c r="P437" s="3">
        <v>0</v>
      </c>
      <c r="Q437" s="3">
        <v>0</v>
      </c>
      <c r="R437" s="3">
        <v>0</v>
      </c>
      <c r="S437" s="3">
        <v>0</v>
      </c>
      <c r="T437" s="3">
        <v>0</v>
      </c>
      <c r="U437" s="3">
        <v>0</v>
      </c>
      <c r="V437" s="3">
        <v>0</v>
      </c>
      <c r="W437" s="3">
        <v>540</v>
      </c>
      <c r="X437" s="35">
        <f t="shared" si="72"/>
        <v>0</v>
      </c>
      <c r="Y437" s="35">
        <f t="shared" si="73"/>
        <v>0</v>
      </c>
      <c r="Z437" s="35">
        <f t="shared" si="74"/>
        <v>0</v>
      </c>
      <c r="AA437" s="35">
        <f t="shared" si="75"/>
        <v>0</v>
      </c>
      <c r="AB437" s="35">
        <f t="shared" si="76"/>
        <v>0</v>
      </c>
      <c r="AC437" s="35">
        <f t="shared" si="77"/>
        <v>0</v>
      </c>
      <c r="AD437" s="35">
        <f t="shared" si="78"/>
        <v>0</v>
      </c>
      <c r="AE437" s="35">
        <f t="shared" si="79"/>
        <v>0</v>
      </c>
      <c r="AF437" s="35">
        <f t="shared" si="80"/>
        <v>0</v>
      </c>
      <c r="AG437" s="35">
        <f t="shared" si="81"/>
        <v>0</v>
      </c>
      <c r="AH437" s="35">
        <f t="shared" si="82"/>
        <v>0</v>
      </c>
      <c r="AI437" s="35"/>
      <c r="AJ437" s="81">
        <f t="shared" si="83"/>
        <v>0</v>
      </c>
      <c r="AK437" s="88"/>
    </row>
    <row r="438" spans="1:37" s="36" customFormat="1" ht="13.5" customHeight="1" x14ac:dyDescent="0.2">
      <c r="A438" s="27"/>
      <c r="B438" s="1">
        <v>424</v>
      </c>
      <c r="C438" s="34"/>
      <c r="D438" s="1" t="s">
        <v>10</v>
      </c>
      <c r="E438" s="2" t="s">
        <v>492</v>
      </c>
      <c r="F438" s="3">
        <v>0</v>
      </c>
      <c r="G438" s="3">
        <v>0</v>
      </c>
      <c r="H438" s="3">
        <v>0</v>
      </c>
      <c r="I438" s="3">
        <v>0</v>
      </c>
      <c r="J438" s="3">
        <v>0</v>
      </c>
      <c r="K438" s="3">
        <v>0</v>
      </c>
      <c r="L438" s="3">
        <v>0</v>
      </c>
      <c r="M438" s="3">
        <v>0</v>
      </c>
      <c r="N438" s="3">
        <v>2248</v>
      </c>
      <c r="O438" s="3">
        <v>0</v>
      </c>
      <c r="P438" s="3">
        <v>0</v>
      </c>
      <c r="Q438" s="3">
        <v>0</v>
      </c>
      <c r="R438" s="3">
        <v>0</v>
      </c>
      <c r="S438" s="3">
        <v>0</v>
      </c>
      <c r="T438" s="3">
        <v>0</v>
      </c>
      <c r="U438" s="3">
        <v>0</v>
      </c>
      <c r="V438" s="3">
        <v>0</v>
      </c>
      <c r="W438" s="3">
        <v>2248</v>
      </c>
      <c r="X438" s="35">
        <f t="shared" si="72"/>
        <v>0</v>
      </c>
      <c r="Y438" s="35">
        <f t="shared" si="73"/>
        <v>0</v>
      </c>
      <c r="Z438" s="35">
        <f t="shared" si="74"/>
        <v>0</v>
      </c>
      <c r="AA438" s="35">
        <f t="shared" si="75"/>
        <v>0</v>
      </c>
      <c r="AB438" s="35">
        <f t="shared" si="76"/>
        <v>0</v>
      </c>
      <c r="AC438" s="35">
        <f t="shared" si="77"/>
        <v>0</v>
      </c>
      <c r="AD438" s="35">
        <f t="shared" si="78"/>
        <v>0</v>
      </c>
      <c r="AE438" s="35">
        <f t="shared" si="79"/>
        <v>0</v>
      </c>
      <c r="AF438" s="35">
        <f t="shared" si="80"/>
        <v>0</v>
      </c>
      <c r="AG438" s="35">
        <f t="shared" si="81"/>
        <v>0</v>
      </c>
      <c r="AH438" s="35">
        <f t="shared" si="82"/>
        <v>0</v>
      </c>
      <c r="AI438" s="35"/>
      <c r="AJ438" s="81">
        <f t="shared" si="83"/>
        <v>0</v>
      </c>
      <c r="AK438" s="88"/>
    </row>
    <row r="439" spans="1:37" s="36" customFormat="1" ht="13.5" customHeight="1" x14ac:dyDescent="0.2">
      <c r="A439" s="27"/>
      <c r="B439" s="1">
        <v>425</v>
      </c>
      <c r="C439" s="34"/>
      <c r="D439" s="1" t="s">
        <v>10</v>
      </c>
      <c r="E439" s="2" t="s">
        <v>493</v>
      </c>
      <c r="F439" s="3">
        <v>0</v>
      </c>
      <c r="G439" s="3">
        <v>0</v>
      </c>
      <c r="H439" s="3">
        <v>0</v>
      </c>
      <c r="I439" s="3">
        <v>0</v>
      </c>
      <c r="J439" s="3">
        <v>0</v>
      </c>
      <c r="K439" s="3">
        <v>0</v>
      </c>
      <c r="L439" s="3">
        <v>0</v>
      </c>
      <c r="M439" s="3">
        <v>0</v>
      </c>
      <c r="N439" s="3">
        <v>1392</v>
      </c>
      <c r="O439" s="3">
        <v>0</v>
      </c>
      <c r="P439" s="3">
        <v>0</v>
      </c>
      <c r="Q439" s="3">
        <v>0</v>
      </c>
      <c r="R439" s="3">
        <v>0</v>
      </c>
      <c r="S439" s="3">
        <v>0</v>
      </c>
      <c r="T439" s="3">
        <v>0</v>
      </c>
      <c r="U439" s="3">
        <v>0</v>
      </c>
      <c r="V439" s="3">
        <v>0</v>
      </c>
      <c r="W439" s="3">
        <v>1392</v>
      </c>
      <c r="X439" s="35">
        <f t="shared" si="72"/>
        <v>0</v>
      </c>
      <c r="Y439" s="35">
        <f t="shared" si="73"/>
        <v>0</v>
      </c>
      <c r="Z439" s="35">
        <f t="shared" si="74"/>
        <v>0</v>
      </c>
      <c r="AA439" s="35">
        <f t="shared" si="75"/>
        <v>0</v>
      </c>
      <c r="AB439" s="35">
        <f t="shared" si="76"/>
        <v>0</v>
      </c>
      <c r="AC439" s="35">
        <f t="shared" si="77"/>
        <v>0</v>
      </c>
      <c r="AD439" s="35">
        <f t="shared" si="78"/>
        <v>0</v>
      </c>
      <c r="AE439" s="35">
        <f t="shared" si="79"/>
        <v>0</v>
      </c>
      <c r="AF439" s="35">
        <f t="shared" si="80"/>
        <v>0</v>
      </c>
      <c r="AG439" s="35">
        <f t="shared" si="81"/>
        <v>0</v>
      </c>
      <c r="AH439" s="35">
        <f t="shared" si="82"/>
        <v>0</v>
      </c>
      <c r="AI439" s="35"/>
      <c r="AJ439" s="81">
        <f t="shared" si="83"/>
        <v>0</v>
      </c>
      <c r="AK439" s="88"/>
    </row>
    <row r="440" spans="1:37" s="36" customFormat="1" ht="13.5" customHeight="1" x14ac:dyDescent="0.2">
      <c r="A440" s="27"/>
      <c r="B440" s="1">
        <v>426</v>
      </c>
      <c r="C440" s="34"/>
      <c r="D440" s="1" t="s">
        <v>10</v>
      </c>
      <c r="E440" s="2" t="s">
        <v>494</v>
      </c>
      <c r="F440" s="3">
        <v>0</v>
      </c>
      <c r="G440" s="3">
        <v>0</v>
      </c>
      <c r="H440" s="3">
        <v>0</v>
      </c>
      <c r="I440" s="3">
        <v>0</v>
      </c>
      <c r="J440" s="3">
        <v>0</v>
      </c>
      <c r="K440" s="3">
        <v>0</v>
      </c>
      <c r="L440" s="3">
        <v>0</v>
      </c>
      <c r="M440" s="3">
        <v>0</v>
      </c>
      <c r="N440" s="3">
        <v>21000</v>
      </c>
      <c r="O440" s="3">
        <v>0</v>
      </c>
      <c r="P440" s="3">
        <v>0</v>
      </c>
      <c r="Q440" s="3">
        <v>0</v>
      </c>
      <c r="R440" s="3">
        <v>0</v>
      </c>
      <c r="S440" s="3">
        <v>0</v>
      </c>
      <c r="T440" s="3">
        <v>0</v>
      </c>
      <c r="U440" s="3">
        <v>0</v>
      </c>
      <c r="V440" s="3">
        <v>0</v>
      </c>
      <c r="W440" s="3">
        <v>21000</v>
      </c>
      <c r="X440" s="35">
        <f t="shared" si="72"/>
        <v>0</v>
      </c>
      <c r="Y440" s="35">
        <f t="shared" si="73"/>
        <v>0</v>
      </c>
      <c r="Z440" s="35">
        <f t="shared" si="74"/>
        <v>0</v>
      </c>
      <c r="AA440" s="35">
        <f t="shared" si="75"/>
        <v>0</v>
      </c>
      <c r="AB440" s="35">
        <f t="shared" si="76"/>
        <v>0</v>
      </c>
      <c r="AC440" s="35">
        <f t="shared" si="77"/>
        <v>0</v>
      </c>
      <c r="AD440" s="35">
        <f t="shared" si="78"/>
        <v>0</v>
      </c>
      <c r="AE440" s="35">
        <f t="shared" si="79"/>
        <v>0</v>
      </c>
      <c r="AF440" s="35">
        <f t="shared" si="80"/>
        <v>0</v>
      </c>
      <c r="AG440" s="35">
        <f t="shared" si="81"/>
        <v>0</v>
      </c>
      <c r="AH440" s="35">
        <f t="shared" si="82"/>
        <v>0</v>
      </c>
      <c r="AI440" s="35"/>
      <c r="AJ440" s="81">
        <f t="shared" si="83"/>
        <v>0</v>
      </c>
      <c r="AK440" s="88"/>
    </row>
    <row r="441" spans="1:37" s="36" customFormat="1" ht="13.5" customHeight="1" x14ac:dyDescent="0.2">
      <c r="A441" s="27"/>
      <c r="B441" s="1">
        <v>427</v>
      </c>
      <c r="C441" s="34"/>
      <c r="D441" s="1" t="s">
        <v>10</v>
      </c>
      <c r="E441" s="2" t="s">
        <v>495</v>
      </c>
      <c r="F441" s="3">
        <v>0</v>
      </c>
      <c r="G441" s="3">
        <v>0</v>
      </c>
      <c r="H441" s="3">
        <v>0</v>
      </c>
      <c r="I441" s="3">
        <v>0</v>
      </c>
      <c r="J441" s="3">
        <v>0</v>
      </c>
      <c r="K441" s="3">
        <v>0</v>
      </c>
      <c r="L441" s="3">
        <v>0</v>
      </c>
      <c r="M441" s="3">
        <v>0</v>
      </c>
      <c r="N441" s="3">
        <v>1782.69</v>
      </c>
      <c r="O441" s="3">
        <v>0</v>
      </c>
      <c r="P441" s="3">
        <v>0</v>
      </c>
      <c r="Q441" s="3">
        <v>0</v>
      </c>
      <c r="R441" s="3">
        <v>0</v>
      </c>
      <c r="S441" s="3">
        <v>0</v>
      </c>
      <c r="T441" s="3">
        <v>0</v>
      </c>
      <c r="U441" s="3">
        <v>0</v>
      </c>
      <c r="V441" s="3">
        <v>0</v>
      </c>
      <c r="W441" s="3">
        <v>1782.69</v>
      </c>
      <c r="X441" s="35">
        <f t="shared" si="72"/>
        <v>0</v>
      </c>
      <c r="Y441" s="35">
        <f t="shared" si="73"/>
        <v>0</v>
      </c>
      <c r="Z441" s="35">
        <f t="shared" si="74"/>
        <v>0</v>
      </c>
      <c r="AA441" s="35">
        <f t="shared" si="75"/>
        <v>0</v>
      </c>
      <c r="AB441" s="35">
        <f t="shared" si="76"/>
        <v>0</v>
      </c>
      <c r="AC441" s="35">
        <f t="shared" si="77"/>
        <v>0</v>
      </c>
      <c r="AD441" s="35">
        <f t="shared" si="78"/>
        <v>0</v>
      </c>
      <c r="AE441" s="35">
        <f t="shared" si="79"/>
        <v>0</v>
      </c>
      <c r="AF441" s="35">
        <f t="shared" si="80"/>
        <v>0</v>
      </c>
      <c r="AG441" s="35">
        <f t="shared" si="81"/>
        <v>0</v>
      </c>
      <c r="AH441" s="35">
        <f t="shared" si="82"/>
        <v>0</v>
      </c>
      <c r="AI441" s="35"/>
      <c r="AJ441" s="81">
        <f t="shared" si="83"/>
        <v>0</v>
      </c>
      <c r="AK441" s="88"/>
    </row>
    <row r="442" spans="1:37" s="36" customFormat="1" ht="13.5" customHeight="1" x14ac:dyDescent="0.2">
      <c r="A442" s="27"/>
      <c r="B442" s="1">
        <v>428</v>
      </c>
      <c r="C442" s="34"/>
      <c r="D442" s="1" t="s">
        <v>10</v>
      </c>
      <c r="E442" s="2" t="s">
        <v>496</v>
      </c>
      <c r="F442" s="3">
        <v>0</v>
      </c>
      <c r="G442" s="3">
        <v>0</v>
      </c>
      <c r="H442" s="3">
        <v>0</v>
      </c>
      <c r="I442" s="3">
        <v>0</v>
      </c>
      <c r="J442" s="3">
        <v>0</v>
      </c>
      <c r="K442" s="3">
        <v>0</v>
      </c>
      <c r="L442" s="3">
        <v>0</v>
      </c>
      <c r="M442" s="3">
        <v>0</v>
      </c>
      <c r="N442" s="3">
        <v>70760</v>
      </c>
      <c r="O442" s="3">
        <v>0</v>
      </c>
      <c r="P442" s="3">
        <v>0</v>
      </c>
      <c r="Q442" s="3">
        <v>0</v>
      </c>
      <c r="R442" s="3">
        <v>0</v>
      </c>
      <c r="S442" s="3">
        <v>0</v>
      </c>
      <c r="T442" s="3">
        <v>0</v>
      </c>
      <c r="U442" s="3">
        <v>0</v>
      </c>
      <c r="V442" s="3">
        <v>0</v>
      </c>
      <c r="W442" s="3">
        <v>70760</v>
      </c>
      <c r="X442" s="35">
        <f t="shared" si="72"/>
        <v>0</v>
      </c>
      <c r="Y442" s="35">
        <f t="shared" si="73"/>
        <v>0</v>
      </c>
      <c r="Z442" s="35">
        <f t="shared" si="74"/>
        <v>0</v>
      </c>
      <c r="AA442" s="35">
        <f t="shared" si="75"/>
        <v>0</v>
      </c>
      <c r="AB442" s="35">
        <f t="shared" si="76"/>
        <v>0</v>
      </c>
      <c r="AC442" s="35">
        <f t="shared" si="77"/>
        <v>0</v>
      </c>
      <c r="AD442" s="35">
        <f t="shared" si="78"/>
        <v>0</v>
      </c>
      <c r="AE442" s="35">
        <f t="shared" si="79"/>
        <v>0</v>
      </c>
      <c r="AF442" s="35">
        <f t="shared" si="80"/>
        <v>0</v>
      </c>
      <c r="AG442" s="35">
        <f t="shared" si="81"/>
        <v>0</v>
      </c>
      <c r="AH442" s="35">
        <f t="shared" si="82"/>
        <v>0</v>
      </c>
      <c r="AI442" s="35"/>
      <c r="AJ442" s="81">
        <f t="shared" si="83"/>
        <v>0</v>
      </c>
      <c r="AK442" s="88"/>
    </row>
    <row r="443" spans="1:37" s="36" customFormat="1" ht="13.5" customHeight="1" x14ac:dyDescent="0.2">
      <c r="A443" s="27"/>
      <c r="B443" s="1">
        <v>429</v>
      </c>
      <c r="C443" s="34"/>
      <c r="D443" s="1" t="s">
        <v>10</v>
      </c>
      <c r="E443" s="2" t="s">
        <v>497</v>
      </c>
      <c r="F443" s="3">
        <v>0</v>
      </c>
      <c r="G443" s="3">
        <v>0</v>
      </c>
      <c r="H443" s="3">
        <v>0</v>
      </c>
      <c r="I443" s="3">
        <v>0</v>
      </c>
      <c r="J443" s="3">
        <v>0</v>
      </c>
      <c r="K443" s="3">
        <v>0</v>
      </c>
      <c r="L443" s="3">
        <v>0</v>
      </c>
      <c r="M443" s="3">
        <v>0</v>
      </c>
      <c r="N443" s="3">
        <v>0</v>
      </c>
      <c r="O443" s="3">
        <v>0</v>
      </c>
      <c r="P443" s="3">
        <v>0</v>
      </c>
      <c r="Q443" s="3">
        <v>0</v>
      </c>
      <c r="R443" s="3">
        <v>0</v>
      </c>
      <c r="S443" s="3">
        <v>0</v>
      </c>
      <c r="T443" s="3">
        <v>0</v>
      </c>
      <c r="U443" s="3">
        <v>0</v>
      </c>
      <c r="V443" s="3">
        <v>0</v>
      </c>
      <c r="W443" s="3">
        <v>0</v>
      </c>
      <c r="X443" s="35">
        <f t="shared" si="72"/>
        <v>0</v>
      </c>
      <c r="Y443" s="35">
        <f t="shared" si="73"/>
        <v>0</v>
      </c>
      <c r="Z443" s="35">
        <f t="shared" si="74"/>
        <v>0</v>
      </c>
      <c r="AA443" s="35">
        <f t="shared" si="75"/>
        <v>0</v>
      </c>
      <c r="AB443" s="35">
        <f t="shared" si="76"/>
        <v>0</v>
      </c>
      <c r="AC443" s="35">
        <f t="shared" si="77"/>
        <v>0</v>
      </c>
      <c r="AD443" s="35">
        <f t="shared" si="78"/>
        <v>0</v>
      </c>
      <c r="AE443" s="35">
        <f t="shared" si="79"/>
        <v>0</v>
      </c>
      <c r="AF443" s="35">
        <f t="shared" si="80"/>
        <v>0</v>
      </c>
      <c r="AG443" s="35">
        <f t="shared" si="81"/>
        <v>0</v>
      </c>
      <c r="AH443" s="35">
        <f t="shared" si="82"/>
        <v>0</v>
      </c>
      <c r="AI443" s="35"/>
      <c r="AJ443" s="81">
        <f t="shared" si="83"/>
        <v>0</v>
      </c>
      <c r="AK443" s="88"/>
    </row>
    <row r="444" spans="1:37" s="36" customFormat="1" ht="13.5" customHeight="1" x14ac:dyDescent="0.2">
      <c r="A444" s="27"/>
      <c r="B444" s="1">
        <v>430</v>
      </c>
      <c r="C444" s="34"/>
      <c r="D444" s="1" t="s">
        <v>10</v>
      </c>
      <c r="E444" s="2" t="s">
        <v>498</v>
      </c>
      <c r="F444" s="3">
        <v>0</v>
      </c>
      <c r="G444" s="3">
        <v>0</v>
      </c>
      <c r="H444" s="3">
        <v>0</v>
      </c>
      <c r="I444" s="3">
        <v>0</v>
      </c>
      <c r="J444" s="3">
        <v>0</v>
      </c>
      <c r="K444" s="3">
        <v>0</v>
      </c>
      <c r="L444" s="3">
        <v>0</v>
      </c>
      <c r="M444" s="3">
        <v>0</v>
      </c>
      <c r="N444" s="3">
        <v>1865.01</v>
      </c>
      <c r="O444" s="3">
        <v>0</v>
      </c>
      <c r="P444" s="3">
        <v>0</v>
      </c>
      <c r="Q444" s="3">
        <v>0</v>
      </c>
      <c r="R444" s="3">
        <v>0</v>
      </c>
      <c r="S444" s="3">
        <v>0</v>
      </c>
      <c r="T444" s="3">
        <v>0</v>
      </c>
      <c r="U444" s="3">
        <v>0</v>
      </c>
      <c r="V444" s="3">
        <v>0</v>
      </c>
      <c r="W444" s="3">
        <v>1865.01</v>
      </c>
      <c r="X444" s="35">
        <f t="shared" si="72"/>
        <v>0</v>
      </c>
      <c r="Y444" s="35">
        <f t="shared" si="73"/>
        <v>0</v>
      </c>
      <c r="Z444" s="35">
        <f t="shared" si="74"/>
        <v>0</v>
      </c>
      <c r="AA444" s="35">
        <f t="shared" si="75"/>
        <v>0</v>
      </c>
      <c r="AB444" s="35">
        <f t="shared" si="76"/>
        <v>0</v>
      </c>
      <c r="AC444" s="35">
        <f t="shared" si="77"/>
        <v>0</v>
      </c>
      <c r="AD444" s="35">
        <f t="shared" si="78"/>
        <v>0</v>
      </c>
      <c r="AE444" s="35">
        <f t="shared" si="79"/>
        <v>0</v>
      </c>
      <c r="AF444" s="35">
        <f t="shared" si="80"/>
        <v>0</v>
      </c>
      <c r="AG444" s="35">
        <f t="shared" si="81"/>
        <v>0</v>
      </c>
      <c r="AH444" s="35">
        <f t="shared" si="82"/>
        <v>0</v>
      </c>
      <c r="AI444" s="35"/>
      <c r="AJ444" s="81">
        <f t="shared" si="83"/>
        <v>0</v>
      </c>
      <c r="AK444" s="88"/>
    </row>
    <row r="445" spans="1:37" s="36" customFormat="1" ht="13.5" customHeight="1" x14ac:dyDescent="0.2">
      <c r="A445" s="27"/>
      <c r="B445" s="1">
        <v>431</v>
      </c>
      <c r="C445" s="34"/>
      <c r="D445" s="1" t="s">
        <v>10</v>
      </c>
      <c r="E445" s="2" t="s">
        <v>499</v>
      </c>
      <c r="F445" s="3">
        <v>0</v>
      </c>
      <c r="G445" s="3">
        <v>0</v>
      </c>
      <c r="H445" s="3">
        <v>0</v>
      </c>
      <c r="I445" s="3">
        <v>0</v>
      </c>
      <c r="J445" s="3">
        <v>0</v>
      </c>
      <c r="K445" s="3">
        <v>0</v>
      </c>
      <c r="L445" s="3">
        <v>0</v>
      </c>
      <c r="M445" s="3">
        <v>0</v>
      </c>
      <c r="N445" s="3">
        <v>589298.80000000005</v>
      </c>
      <c r="O445" s="3">
        <v>0</v>
      </c>
      <c r="P445" s="3">
        <v>0</v>
      </c>
      <c r="Q445" s="3">
        <v>0</v>
      </c>
      <c r="R445" s="3">
        <v>0</v>
      </c>
      <c r="S445" s="3">
        <v>0</v>
      </c>
      <c r="T445" s="3">
        <v>0</v>
      </c>
      <c r="U445" s="3">
        <v>0</v>
      </c>
      <c r="V445" s="3">
        <v>0</v>
      </c>
      <c r="W445" s="3">
        <v>589298.80000000005</v>
      </c>
      <c r="X445" s="35">
        <f t="shared" si="72"/>
        <v>0</v>
      </c>
      <c r="Y445" s="35">
        <f t="shared" si="73"/>
        <v>0</v>
      </c>
      <c r="Z445" s="35">
        <f t="shared" si="74"/>
        <v>0</v>
      </c>
      <c r="AA445" s="35">
        <f t="shared" si="75"/>
        <v>0</v>
      </c>
      <c r="AB445" s="35">
        <f t="shared" si="76"/>
        <v>0</v>
      </c>
      <c r="AC445" s="35">
        <f t="shared" si="77"/>
        <v>0</v>
      </c>
      <c r="AD445" s="35">
        <f t="shared" si="78"/>
        <v>0</v>
      </c>
      <c r="AE445" s="35">
        <f t="shared" si="79"/>
        <v>0</v>
      </c>
      <c r="AF445" s="35">
        <f t="shared" si="80"/>
        <v>0</v>
      </c>
      <c r="AG445" s="35">
        <f t="shared" si="81"/>
        <v>0</v>
      </c>
      <c r="AH445" s="35">
        <f t="shared" si="82"/>
        <v>0</v>
      </c>
      <c r="AI445" s="35"/>
      <c r="AJ445" s="81">
        <f t="shared" si="83"/>
        <v>0</v>
      </c>
      <c r="AK445" s="88"/>
    </row>
    <row r="446" spans="1:37" s="36" customFormat="1" ht="13.5" customHeight="1" x14ac:dyDescent="0.2">
      <c r="A446" s="27"/>
      <c r="B446" s="1">
        <v>432</v>
      </c>
      <c r="C446" s="34"/>
      <c r="D446" s="1" t="s">
        <v>10</v>
      </c>
      <c r="E446" s="2" t="s">
        <v>500</v>
      </c>
      <c r="F446" s="3">
        <v>0</v>
      </c>
      <c r="G446" s="3">
        <v>0</v>
      </c>
      <c r="H446" s="3">
        <v>0</v>
      </c>
      <c r="I446" s="3">
        <v>0</v>
      </c>
      <c r="J446" s="3">
        <v>0</v>
      </c>
      <c r="K446" s="3">
        <v>0</v>
      </c>
      <c r="L446" s="3">
        <v>0</v>
      </c>
      <c r="M446" s="3">
        <v>0</v>
      </c>
      <c r="N446" s="3">
        <v>29183.79</v>
      </c>
      <c r="O446" s="3">
        <v>0</v>
      </c>
      <c r="P446" s="3">
        <v>0</v>
      </c>
      <c r="Q446" s="3">
        <v>0</v>
      </c>
      <c r="R446" s="3">
        <v>0</v>
      </c>
      <c r="S446" s="3">
        <v>0</v>
      </c>
      <c r="T446" s="3">
        <v>0</v>
      </c>
      <c r="U446" s="3">
        <v>0</v>
      </c>
      <c r="V446" s="3">
        <v>0</v>
      </c>
      <c r="W446" s="3">
        <v>29183.79</v>
      </c>
      <c r="X446" s="35">
        <f t="shared" si="72"/>
        <v>0</v>
      </c>
      <c r="Y446" s="35">
        <f t="shared" si="73"/>
        <v>0</v>
      </c>
      <c r="Z446" s="35">
        <f t="shared" si="74"/>
        <v>0</v>
      </c>
      <c r="AA446" s="35">
        <f t="shared" si="75"/>
        <v>0</v>
      </c>
      <c r="AB446" s="35">
        <f t="shared" si="76"/>
        <v>0</v>
      </c>
      <c r="AC446" s="35">
        <f t="shared" si="77"/>
        <v>0</v>
      </c>
      <c r="AD446" s="35">
        <f t="shared" si="78"/>
        <v>0</v>
      </c>
      <c r="AE446" s="35">
        <f t="shared" si="79"/>
        <v>0</v>
      </c>
      <c r="AF446" s="35">
        <f t="shared" si="80"/>
        <v>0</v>
      </c>
      <c r="AG446" s="35">
        <f t="shared" si="81"/>
        <v>0</v>
      </c>
      <c r="AH446" s="35">
        <f t="shared" si="82"/>
        <v>0</v>
      </c>
      <c r="AI446" s="35"/>
      <c r="AJ446" s="81">
        <f t="shared" si="83"/>
        <v>0</v>
      </c>
      <c r="AK446" s="88"/>
    </row>
    <row r="447" spans="1:37" s="36" customFormat="1" ht="13.5" customHeight="1" x14ac:dyDescent="0.2">
      <c r="A447" s="27"/>
      <c r="B447" s="1">
        <v>433</v>
      </c>
      <c r="C447" s="34"/>
      <c r="D447" s="1" t="s">
        <v>10</v>
      </c>
      <c r="E447" s="2" t="s">
        <v>501</v>
      </c>
      <c r="F447" s="3">
        <v>0</v>
      </c>
      <c r="G447" s="3">
        <v>0</v>
      </c>
      <c r="H447" s="3">
        <v>0</v>
      </c>
      <c r="I447" s="3">
        <v>0</v>
      </c>
      <c r="J447" s="3">
        <v>0</v>
      </c>
      <c r="K447" s="3">
        <v>0</v>
      </c>
      <c r="L447" s="3">
        <v>0</v>
      </c>
      <c r="M447" s="3">
        <v>0</v>
      </c>
      <c r="N447" s="3">
        <v>799</v>
      </c>
      <c r="O447" s="3">
        <v>0</v>
      </c>
      <c r="P447" s="3">
        <v>0</v>
      </c>
      <c r="Q447" s="3">
        <v>0</v>
      </c>
      <c r="R447" s="3">
        <v>0</v>
      </c>
      <c r="S447" s="3">
        <v>0</v>
      </c>
      <c r="T447" s="3">
        <v>0</v>
      </c>
      <c r="U447" s="3">
        <v>0</v>
      </c>
      <c r="V447" s="3">
        <v>0</v>
      </c>
      <c r="W447" s="3">
        <v>799</v>
      </c>
      <c r="X447" s="35">
        <f t="shared" si="72"/>
        <v>0</v>
      </c>
      <c r="Y447" s="35">
        <f t="shared" si="73"/>
        <v>0</v>
      </c>
      <c r="Z447" s="35">
        <f t="shared" si="74"/>
        <v>0</v>
      </c>
      <c r="AA447" s="35">
        <f t="shared" si="75"/>
        <v>0</v>
      </c>
      <c r="AB447" s="35">
        <f t="shared" si="76"/>
        <v>0</v>
      </c>
      <c r="AC447" s="35">
        <f t="shared" si="77"/>
        <v>0</v>
      </c>
      <c r="AD447" s="35">
        <f t="shared" si="78"/>
        <v>0</v>
      </c>
      <c r="AE447" s="35">
        <f t="shared" si="79"/>
        <v>0</v>
      </c>
      <c r="AF447" s="35">
        <f t="shared" si="80"/>
        <v>0</v>
      </c>
      <c r="AG447" s="35">
        <f t="shared" si="81"/>
        <v>0</v>
      </c>
      <c r="AH447" s="35">
        <f t="shared" si="82"/>
        <v>0</v>
      </c>
      <c r="AI447" s="35"/>
      <c r="AJ447" s="81">
        <f t="shared" si="83"/>
        <v>0</v>
      </c>
      <c r="AK447" s="88"/>
    </row>
    <row r="448" spans="1:37" s="36" customFormat="1" ht="13.5" customHeight="1" x14ac:dyDescent="0.2">
      <c r="A448" s="27"/>
      <c r="B448" s="1">
        <v>434</v>
      </c>
      <c r="C448" s="34"/>
      <c r="D448" s="1" t="s">
        <v>10</v>
      </c>
      <c r="E448" s="2" t="s">
        <v>502</v>
      </c>
      <c r="F448" s="3">
        <v>0</v>
      </c>
      <c r="G448" s="3">
        <v>0</v>
      </c>
      <c r="H448" s="3">
        <v>0</v>
      </c>
      <c r="I448" s="3">
        <v>0</v>
      </c>
      <c r="J448" s="3">
        <v>0</v>
      </c>
      <c r="K448" s="3">
        <v>0</v>
      </c>
      <c r="L448" s="3">
        <v>0</v>
      </c>
      <c r="M448" s="3">
        <v>0</v>
      </c>
      <c r="N448" s="3">
        <v>89.69</v>
      </c>
      <c r="O448" s="3">
        <v>0</v>
      </c>
      <c r="P448" s="3">
        <v>0</v>
      </c>
      <c r="Q448" s="3">
        <v>0</v>
      </c>
      <c r="R448" s="3">
        <v>0</v>
      </c>
      <c r="S448" s="3">
        <v>0</v>
      </c>
      <c r="T448" s="3">
        <v>0</v>
      </c>
      <c r="U448" s="3">
        <v>0</v>
      </c>
      <c r="V448" s="3">
        <v>0</v>
      </c>
      <c r="W448" s="3">
        <v>89.69</v>
      </c>
      <c r="X448" s="35">
        <f t="shared" si="72"/>
        <v>0</v>
      </c>
      <c r="Y448" s="35">
        <f t="shared" si="73"/>
        <v>0</v>
      </c>
      <c r="Z448" s="35">
        <f t="shared" si="74"/>
        <v>0</v>
      </c>
      <c r="AA448" s="35">
        <f t="shared" si="75"/>
        <v>0</v>
      </c>
      <c r="AB448" s="35">
        <f t="shared" si="76"/>
        <v>0</v>
      </c>
      <c r="AC448" s="35">
        <f t="shared" si="77"/>
        <v>0</v>
      </c>
      <c r="AD448" s="35">
        <f t="shared" si="78"/>
        <v>0</v>
      </c>
      <c r="AE448" s="35">
        <f t="shared" si="79"/>
        <v>0</v>
      </c>
      <c r="AF448" s="35">
        <f t="shared" si="80"/>
        <v>0</v>
      </c>
      <c r="AG448" s="35">
        <f t="shared" si="81"/>
        <v>0</v>
      </c>
      <c r="AH448" s="35">
        <f t="shared" si="82"/>
        <v>0</v>
      </c>
      <c r="AI448" s="35"/>
      <c r="AJ448" s="81">
        <f t="shared" si="83"/>
        <v>0</v>
      </c>
      <c r="AK448" s="88"/>
    </row>
    <row r="449" spans="1:37" s="36" customFormat="1" ht="13.5" customHeight="1" x14ac:dyDescent="0.2">
      <c r="A449" s="27"/>
      <c r="B449" s="1">
        <v>435</v>
      </c>
      <c r="C449" s="34"/>
      <c r="D449" s="1" t="s">
        <v>10</v>
      </c>
      <c r="E449" s="2" t="s">
        <v>503</v>
      </c>
      <c r="F449" s="3">
        <v>0</v>
      </c>
      <c r="G449" s="3">
        <v>0</v>
      </c>
      <c r="H449" s="3">
        <v>0</v>
      </c>
      <c r="I449" s="3">
        <v>0</v>
      </c>
      <c r="J449" s="3">
        <v>0</v>
      </c>
      <c r="K449" s="3">
        <v>0</v>
      </c>
      <c r="L449" s="3">
        <v>0</v>
      </c>
      <c r="M449" s="3">
        <v>0</v>
      </c>
      <c r="N449" s="3">
        <v>84.71</v>
      </c>
      <c r="O449" s="3">
        <v>0</v>
      </c>
      <c r="P449" s="3">
        <v>0</v>
      </c>
      <c r="Q449" s="3">
        <v>0</v>
      </c>
      <c r="R449" s="3">
        <v>0</v>
      </c>
      <c r="S449" s="3">
        <v>0</v>
      </c>
      <c r="T449" s="3">
        <v>0</v>
      </c>
      <c r="U449" s="3">
        <v>0</v>
      </c>
      <c r="V449" s="3">
        <v>0</v>
      </c>
      <c r="W449" s="3">
        <v>84.71</v>
      </c>
      <c r="X449" s="35">
        <f t="shared" si="72"/>
        <v>0</v>
      </c>
      <c r="Y449" s="35">
        <f t="shared" si="73"/>
        <v>0</v>
      </c>
      <c r="Z449" s="35">
        <f t="shared" si="74"/>
        <v>0</v>
      </c>
      <c r="AA449" s="35">
        <f t="shared" si="75"/>
        <v>0</v>
      </c>
      <c r="AB449" s="35">
        <f t="shared" si="76"/>
        <v>0</v>
      </c>
      <c r="AC449" s="35">
        <f t="shared" si="77"/>
        <v>0</v>
      </c>
      <c r="AD449" s="35">
        <f t="shared" si="78"/>
        <v>0</v>
      </c>
      <c r="AE449" s="35">
        <f t="shared" si="79"/>
        <v>0</v>
      </c>
      <c r="AF449" s="35">
        <f t="shared" si="80"/>
        <v>0</v>
      </c>
      <c r="AG449" s="35">
        <f t="shared" si="81"/>
        <v>0</v>
      </c>
      <c r="AH449" s="35">
        <f t="shared" si="82"/>
        <v>0</v>
      </c>
      <c r="AI449" s="35"/>
      <c r="AJ449" s="81">
        <f t="shared" si="83"/>
        <v>0</v>
      </c>
      <c r="AK449" s="88"/>
    </row>
    <row r="450" spans="1:37" s="36" customFormat="1" ht="13.5" customHeight="1" x14ac:dyDescent="0.2">
      <c r="A450" s="27"/>
      <c r="B450" s="1">
        <v>436</v>
      </c>
      <c r="C450" s="34"/>
      <c r="D450" s="1" t="s">
        <v>10</v>
      </c>
      <c r="E450" s="2" t="s">
        <v>504</v>
      </c>
      <c r="F450" s="3">
        <v>0</v>
      </c>
      <c r="G450" s="3">
        <v>0</v>
      </c>
      <c r="H450" s="3">
        <v>0</v>
      </c>
      <c r="I450" s="3">
        <v>0</v>
      </c>
      <c r="J450" s="3">
        <v>0</v>
      </c>
      <c r="K450" s="3">
        <v>0</v>
      </c>
      <c r="L450" s="3">
        <v>0</v>
      </c>
      <c r="M450" s="3">
        <v>0</v>
      </c>
      <c r="N450" s="3">
        <v>56840</v>
      </c>
      <c r="O450" s="3">
        <v>0</v>
      </c>
      <c r="P450" s="3">
        <v>0</v>
      </c>
      <c r="Q450" s="3">
        <v>0</v>
      </c>
      <c r="R450" s="3">
        <v>0</v>
      </c>
      <c r="S450" s="3">
        <v>0</v>
      </c>
      <c r="T450" s="3">
        <v>0</v>
      </c>
      <c r="U450" s="3">
        <v>0</v>
      </c>
      <c r="V450" s="3">
        <v>0</v>
      </c>
      <c r="W450" s="3">
        <v>56840</v>
      </c>
      <c r="X450" s="35">
        <f t="shared" si="72"/>
        <v>0</v>
      </c>
      <c r="Y450" s="35">
        <f t="shared" si="73"/>
        <v>0</v>
      </c>
      <c r="Z450" s="35">
        <f t="shared" si="74"/>
        <v>0</v>
      </c>
      <c r="AA450" s="35">
        <f t="shared" si="75"/>
        <v>0</v>
      </c>
      <c r="AB450" s="35">
        <f t="shared" si="76"/>
        <v>0</v>
      </c>
      <c r="AC450" s="35">
        <f t="shared" si="77"/>
        <v>0</v>
      </c>
      <c r="AD450" s="35">
        <f t="shared" si="78"/>
        <v>0</v>
      </c>
      <c r="AE450" s="35">
        <f t="shared" si="79"/>
        <v>0</v>
      </c>
      <c r="AF450" s="35">
        <f t="shared" si="80"/>
        <v>0</v>
      </c>
      <c r="AG450" s="35">
        <f t="shared" si="81"/>
        <v>0</v>
      </c>
      <c r="AH450" s="35">
        <f t="shared" si="82"/>
        <v>0</v>
      </c>
      <c r="AI450" s="35"/>
      <c r="AJ450" s="81">
        <f t="shared" si="83"/>
        <v>0</v>
      </c>
      <c r="AK450" s="88"/>
    </row>
    <row r="451" spans="1:37" s="36" customFormat="1" ht="13.5" customHeight="1" x14ac:dyDescent="0.2">
      <c r="A451" s="27"/>
      <c r="B451" s="1">
        <v>437</v>
      </c>
      <c r="C451" s="34"/>
      <c r="D451" s="1" t="s">
        <v>10</v>
      </c>
      <c r="E451" s="2" t="s">
        <v>505</v>
      </c>
      <c r="F451" s="3">
        <v>0</v>
      </c>
      <c r="G451" s="3">
        <v>0</v>
      </c>
      <c r="H451" s="3">
        <v>0</v>
      </c>
      <c r="I451" s="3">
        <v>0</v>
      </c>
      <c r="J451" s="3">
        <v>0</v>
      </c>
      <c r="K451" s="3">
        <v>0</v>
      </c>
      <c r="L451" s="3">
        <v>0</v>
      </c>
      <c r="M451" s="3">
        <v>0</v>
      </c>
      <c r="N451" s="3">
        <v>48441.599999999999</v>
      </c>
      <c r="O451" s="3">
        <v>0</v>
      </c>
      <c r="P451" s="3">
        <v>0</v>
      </c>
      <c r="Q451" s="3">
        <v>0</v>
      </c>
      <c r="R451" s="3">
        <v>0</v>
      </c>
      <c r="S451" s="3">
        <v>0</v>
      </c>
      <c r="T451" s="3">
        <v>0</v>
      </c>
      <c r="U451" s="3">
        <v>0</v>
      </c>
      <c r="V451" s="3">
        <v>0</v>
      </c>
      <c r="W451" s="3">
        <v>48441.599999999999</v>
      </c>
      <c r="X451" s="35">
        <f t="shared" si="72"/>
        <v>0</v>
      </c>
      <c r="Y451" s="35">
        <f t="shared" si="73"/>
        <v>0</v>
      </c>
      <c r="Z451" s="35">
        <f t="shared" si="74"/>
        <v>0</v>
      </c>
      <c r="AA451" s="35">
        <f t="shared" si="75"/>
        <v>0</v>
      </c>
      <c r="AB451" s="35">
        <f t="shared" si="76"/>
        <v>0</v>
      </c>
      <c r="AC451" s="35">
        <f t="shared" si="77"/>
        <v>0</v>
      </c>
      <c r="AD451" s="35">
        <f t="shared" si="78"/>
        <v>0</v>
      </c>
      <c r="AE451" s="35">
        <f t="shared" si="79"/>
        <v>0</v>
      </c>
      <c r="AF451" s="35">
        <f t="shared" si="80"/>
        <v>0</v>
      </c>
      <c r="AG451" s="35">
        <f t="shared" si="81"/>
        <v>0</v>
      </c>
      <c r="AH451" s="35">
        <f t="shared" si="82"/>
        <v>0</v>
      </c>
      <c r="AI451" s="35"/>
      <c r="AJ451" s="81">
        <f t="shared" si="83"/>
        <v>0</v>
      </c>
      <c r="AK451" s="88"/>
    </row>
    <row r="452" spans="1:37" s="36" customFormat="1" ht="13.5" customHeight="1" x14ac:dyDescent="0.2">
      <c r="A452" s="27"/>
      <c r="B452" s="1">
        <v>438</v>
      </c>
      <c r="C452" s="34"/>
      <c r="D452" s="1" t="s">
        <v>10</v>
      </c>
      <c r="E452" s="2" t="s">
        <v>506</v>
      </c>
      <c r="F452" s="3">
        <v>0</v>
      </c>
      <c r="G452" s="3">
        <v>0</v>
      </c>
      <c r="H452" s="3">
        <v>0</v>
      </c>
      <c r="I452" s="3">
        <v>0</v>
      </c>
      <c r="J452" s="3">
        <v>0</v>
      </c>
      <c r="K452" s="3">
        <v>0</v>
      </c>
      <c r="L452" s="3">
        <v>0</v>
      </c>
      <c r="M452" s="3">
        <v>0</v>
      </c>
      <c r="N452" s="3">
        <v>208.12</v>
      </c>
      <c r="O452" s="3">
        <v>0</v>
      </c>
      <c r="P452" s="3">
        <v>0</v>
      </c>
      <c r="Q452" s="3">
        <v>0</v>
      </c>
      <c r="R452" s="3">
        <v>0</v>
      </c>
      <c r="S452" s="3">
        <v>0</v>
      </c>
      <c r="T452" s="3">
        <v>0</v>
      </c>
      <c r="U452" s="3">
        <v>0</v>
      </c>
      <c r="V452" s="3">
        <v>0</v>
      </c>
      <c r="W452" s="3">
        <v>208.12</v>
      </c>
      <c r="X452" s="35">
        <f t="shared" si="72"/>
        <v>0</v>
      </c>
      <c r="Y452" s="35">
        <f t="shared" si="73"/>
        <v>0</v>
      </c>
      <c r="Z452" s="35">
        <f t="shared" si="74"/>
        <v>0</v>
      </c>
      <c r="AA452" s="35">
        <f t="shared" si="75"/>
        <v>0</v>
      </c>
      <c r="AB452" s="35">
        <f t="shared" si="76"/>
        <v>0</v>
      </c>
      <c r="AC452" s="35">
        <f t="shared" si="77"/>
        <v>0</v>
      </c>
      <c r="AD452" s="35">
        <f t="shared" si="78"/>
        <v>0</v>
      </c>
      <c r="AE452" s="35">
        <f t="shared" si="79"/>
        <v>0</v>
      </c>
      <c r="AF452" s="35">
        <f t="shared" si="80"/>
        <v>0</v>
      </c>
      <c r="AG452" s="35">
        <f t="shared" si="81"/>
        <v>0</v>
      </c>
      <c r="AH452" s="35">
        <f t="shared" si="82"/>
        <v>0</v>
      </c>
      <c r="AI452" s="35"/>
      <c r="AJ452" s="81">
        <f t="shared" si="83"/>
        <v>0</v>
      </c>
      <c r="AK452" s="88"/>
    </row>
    <row r="453" spans="1:37" s="36" customFormat="1" ht="13.5" customHeight="1" x14ac:dyDescent="0.2">
      <c r="A453" s="27"/>
      <c r="B453" s="1">
        <v>439</v>
      </c>
      <c r="C453" s="34"/>
      <c r="D453" s="1" t="s">
        <v>10</v>
      </c>
      <c r="E453" s="2" t="s">
        <v>507</v>
      </c>
      <c r="F453" s="3">
        <v>0</v>
      </c>
      <c r="G453" s="3">
        <v>0</v>
      </c>
      <c r="H453" s="3">
        <v>0</v>
      </c>
      <c r="I453" s="3">
        <v>0</v>
      </c>
      <c r="J453" s="3">
        <v>0</v>
      </c>
      <c r="K453" s="3">
        <v>0</v>
      </c>
      <c r="L453" s="3">
        <v>0</v>
      </c>
      <c r="M453" s="3">
        <v>0</v>
      </c>
      <c r="N453" s="3">
        <v>33802.400000000001</v>
      </c>
      <c r="O453" s="3">
        <v>0</v>
      </c>
      <c r="P453" s="3">
        <v>0</v>
      </c>
      <c r="Q453" s="3">
        <v>0</v>
      </c>
      <c r="R453" s="3">
        <v>0</v>
      </c>
      <c r="S453" s="3">
        <v>0</v>
      </c>
      <c r="T453" s="3">
        <v>0</v>
      </c>
      <c r="U453" s="3">
        <v>0</v>
      </c>
      <c r="V453" s="3">
        <v>0</v>
      </c>
      <c r="W453" s="3">
        <v>33802.400000000001</v>
      </c>
      <c r="X453" s="35">
        <f t="shared" si="72"/>
        <v>0</v>
      </c>
      <c r="Y453" s="35">
        <f t="shared" si="73"/>
        <v>0</v>
      </c>
      <c r="Z453" s="35">
        <f t="shared" si="74"/>
        <v>0</v>
      </c>
      <c r="AA453" s="35">
        <f t="shared" si="75"/>
        <v>0</v>
      </c>
      <c r="AB453" s="35">
        <f t="shared" si="76"/>
        <v>0</v>
      </c>
      <c r="AC453" s="35">
        <f t="shared" si="77"/>
        <v>0</v>
      </c>
      <c r="AD453" s="35">
        <f t="shared" si="78"/>
        <v>0</v>
      </c>
      <c r="AE453" s="35">
        <f t="shared" si="79"/>
        <v>0</v>
      </c>
      <c r="AF453" s="35">
        <f t="shared" si="80"/>
        <v>0</v>
      </c>
      <c r="AG453" s="35">
        <f t="shared" si="81"/>
        <v>0</v>
      </c>
      <c r="AH453" s="35">
        <f t="shared" si="82"/>
        <v>0</v>
      </c>
      <c r="AI453" s="35"/>
      <c r="AJ453" s="81">
        <f t="shared" si="83"/>
        <v>0</v>
      </c>
      <c r="AK453" s="88"/>
    </row>
    <row r="454" spans="1:37" s="36" customFormat="1" ht="13.5" customHeight="1" x14ac:dyDescent="0.2">
      <c r="A454" s="27"/>
      <c r="B454" s="1">
        <v>440</v>
      </c>
      <c r="C454" s="34"/>
      <c r="D454" s="1" t="s">
        <v>10</v>
      </c>
      <c r="E454" s="2" t="s">
        <v>508</v>
      </c>
      <c r="F454" s="3">
        <v>0</v>
      </c>
      <c r="G454" s="3">
        <v>0</v>
      </c>
      <c r="H454" s="3">
        <v>0</v>
      </c>
      <c r="I454" s="3">
        <v>0</v>
      </c>
      <c r="J454" s="3">
        <v>0</v>
      </c>
      <c r="K454" s="3">
        <v>0</v>
      </c>
      <c r="L454" s="3">
        <v>0</v>
      </c>
      <c r="M454" s="3">
        <v>0</v>
      </c>
      <c r="N454" s="3">
        <v>500</v>
      </c>
      <c r="O454" s="3">
        <v>0</v>
      </c>
      <c r="P454" s="3">
        <v>0</v>
      </c>
      <c r="Q454" s="3">
        <v>0</v>
      </c>
      <c r="R454" s="3">
        <v>0</v>
      </c>
      <c r="S454" s="3">
        <v>0</v>
      </c>
      <c r="T454" s="3">
        <v>0</v>
      </c>
      <c r="U454" s="3">
        <v>0</v>
      </c>
      <c r="V454" s="3">
        <v>0</v>
      </c>
      <c r="W454" s="3">
        <v>500</v>
      </c>
      <c r="X454" s="35">
        <f t="shared" si="72"/>
        <v>0</v>
      </c>
      <c r="Y454" s="35">
        <f t="shared" si="73"/>
        <v>0</v>
      </c>
      <c r="Z454" s="35">
        <f t="shared" si="74"/>
        <v>0</v>
      </c>
      <c r="AA454" s="35">
        <f t="shared" si="75"/>
        <v>0</v>
      </c>
      <c r="AB454" s="35">
        <f t="shared" si="76"/>
        <v>0</v>
      </c>
      <c r="AC454" s="35">
        <f t="shared" si="77"/>
        <v>0</v>
      </c>
      <c r="AD454" s="35">
        <f t="shared" si="78"/>
        <v>0</v>
      </c>
      <c r="AE454" s="35">
        <f t="shared" si="79"/>
        <v>0</v>
      </c>
      <c r="AF454" s="35">
        <f t="shared" si="80"/>
        <v>0</v>
      </c>
      <c r="AG454" s="35">
        <f t="shared" si="81"/>
        <v>0</v>
      </c>
      <c r="AH454" s="35">
        <f t="shared" si="82"/>
        <v>0</v>
      </c>
      <c r="AI454" s="35"/>
      <c r="AJ454" s="81">
        <f t="shared" si="83"/>
        <v>0</v>
      </c>
      <c r="AK454" s="88"/>
    </row>
    <row r="455" spans="1:37" s="36" customFormat="1" ht="13.5" customHeight="1" x14ac:dyDescent="0.2">
      <c r="A455" s="27"/>
      <c r="B455" s="1">
        <v>441</v>
      </c>
      <c r="C455" s="34"/>
      <c r="D455" s="1" t="s">
        <v>10</v>
      </c>
      <c r="E455" s="2" t="s">
        <v>509</v>
      </c>
      <c r="F455" s="3">
        <v>0</v>
      </c>
      <c r="G455" s="3">
        <v>0</v>
      </c>
      <c r="H455" s="3">
        <v>0</v>
      </c>
      <c r="I455" s="3">
        <v>0</v>
      </c>
      <c r="J455" s="3">
        <v>0</v>
      </c>
      <c r="K455" s="3">
        <v>0</v>
      </c>
      <c r="L455" s="3">
        <v>0</v>
      </c>
      <c r="M455" s="3">
        <v>0</v>
      </c>
      <c r="N455" s="3">
        <v>34696.76</v>
      </c>
      <c r="O455" s="3">
        <v>0</v>
      </c>
      <c r="P455" s="3">
        <v>0</v>
      </c>
      <c r="Q455" s="3">
        <v>0</v>
      </c>
      <c r="R455" s="3">
        <v>0</v>
      </c>
      <c r="S455" s="3">
        <v>0</v>
      </c>
      <c r="T455" s="3">
        <v>0</v>
      </c>
      <c r="U455" s="3">
        <v>0</v>
      </c>
      <c r="V455" s="3">
        <v>0</v>
      </c>
      <c r="W455" s="3">
        <v>34696.76</v>
      </c>
      <c r="X455" s="35">
        <f t="shared" si="72"/>
        <v>0</v>
      </c>
      <c r="Y455" s="35">
        <f t="shared" si="73"/>
        <v>0</v>
      </c>
      <c r="Z455" s="35">
        <f t="shared" si="74"/>
        <v>0</v>
      </c>
      <c r="AA455" s="35">
        <f t="shared" si="75"/>
        <v>0</v>
      </c>
      <c r="AB455" s="35">
        <f t="shared" si="76"/>
        <v>0</v>
      </c>
      <c r="AC455" s="35">
        <f t="shared" si="77"/>
        <v>0</v>
      </c>
      <c r="AD455" s="35">
        <f t="shared" si="78"/>
        <v>0</v>
      </c>
      <c r="AE455" s="35">
        <f t="shared" si="79"/>
        <v>0</v>
      </c>
      <c r="AF455" s="35">
        <f t="shared" si="80"/>
        <v>0</v>
      </c>
      <c r="AG455" s="35">
        <f t="shared" si="81"/>
        <v>0</v>
      </c>
      <c r="AH455" s="35">
        <f t="shared" si="82"/>
        <v>0</v>
      </c>
      <c r="AI455" s="35"/>
      <c r="AJ455" s="81">
        <f t="shared" si="83"/>
        <v>0</v>
      </c>
      <c r="AK455" s="88"/>
    </row>
    <row r="456" spans="1:37" s="36" customFormat="1" ht="13.5" customHeight="1" x14ac:dyDescent="0.2">
      <c r="A456" s="27"/>
      <c r="B456" s="1">
        <v>442</v>
      </c>
      <c r="C456" s="34"/>
      <c r="D456" s="1" t="s">
        <v>10</v>
      </c>
      <c r="E456" s="2" t="s">
        <v>510</v>
      </c>
      <c r="F456" s="3">
        <v>0</v>
      </c>
      <c r="G456" s="3">
        <v>0</v>
      </c>
      <c r="H456" s="3">
        <v>0</v>
      </c>
      <c r="I456" s="3">
        <v>0</v>
      </c>
      <c r="J456" s="3">
        <v>0</v>
      </c>
      <c r="K456" s="3">
        <v>0</v>
      </c>
      <c r="L456" s="3">
        <v>0</v>
      </c>
      <c r="M456" s="3">
        <v>0</v>
      </c>
      <c r="N456" s="3">
        <v>709.21</v>
      </c>
      <c r="O456" s="3">
        <v>0</v>
      </c>
      <c r="P456" s="3">
        <v>0</v>
      </c>
      <c r="Q456" s="3">
        <v>0</v>
      </c>
      <c r="R456" s="3">
        <v>0</v>
      </c>
      <c r="S456" s="3">
        <v>0</v>
      </c>
      <c r="T456" s="3">
        <v>0</v>
      </c>
      <c r="U456" s="3">
        <v>0</v>
      </c>
      <c r="V456" s="3">
        <v>0</v>
      </c>
      <c r="W456" s="3">
        <v>709.21</v>
      </c>
      <c r="X456" s="35">
        <f t="shared" si="72"/>
        <v>0</v>
      </c>
      <c r="Y456" s="35">
        <f t="shared" si="73"/>
        <v>0</v>
      </c>
      <c r="Z456" s="35">
        <f t="shared" si="74"/>
        <v>0</v>
      </c>
      <c r="AA456" s="35">
        <f t="shared" si="75"/>
        <v>0</v>
      </c>
      <c r="AB456" s="35">
        <f t="shared" si="76"/>
        <v>0</v>
      </c>
      <c r="AC456" s="35">
        <f t="shared" si="77"/>
        <v>0</v>
      </c>
      <c r="AD456" s="35">
        <f t="shared" si="78"/>
        <v>0</v>
      </c>
      <c r="AE456" s="35">
        <f t="shared" si="79"/>
        <v>0</v>
      </c>
      <c r="AF456" s="35">
        <f t="shared" si="80"/>
        <v>0</v>
      </c>
      <c r="AG456" s="35">
        <f t="shared" si="81"/>
        <v>0</v>
      </c>
      <c r="AH456" s="35">
        <f t="shared" si="82"/>
        <v>0</v>
      </c>
      <c r="AI456" s="35"/>
      <c r="AJ456" s="81">
        <f t="shared" si="83"/>
        <v>0</v>
      </c>
      <c r="AK456" s="88"/>
    </row>
    <row r="457" spans="1:37" s="36" customFormat="1" ht="13.5" customHeight="1" x14ac:dyDescent="0.2">
      <c r="A457" s="27"/>
      <c r="B457" s="1">
        <v>443</v>
      </c>
      <c r="C457" s="34"/>
      <c r="D457" s="1" t="s">
        <v>10</v>
      </c>
      <c r="E457" s="2" t="s">
        <v>511</v>
      </c>
      <c r="F457" s="3">
        <v>0</v>
      </c>
      <c r="G457" s="3">
        <v>0</v>
      </c>
      <c r="H457" s="3">
        <v>0</v>
      </c>
      <c r="I457" s="3">
        <v>0</v>
      </c>
      <c r="J457" s="3">
        <v>0</v>
      </c>
      <c r="K457" s="3">
        <v>0</v>
      </c>
      <c r="L457" s="3">
        <v>0</v>
      </c>
      <c r="M457" s="3">
        <v>0</v>
      </c>
      <c r="N457" s="3">
        <v>866.52</v>
      </c>
      <c r="O457" s="3">
        <v>0</v>
      </c>
      <c r="P457" s="3">
        <v>0</v>
      </c>
      <c r="Q457" s="3">
        <v>0</v>
      </c>
      <c r="R457" s="3">
        <v>0</v>
      </c>
      <c r="S457" s="3">
        <v>0</v>
      </c>
      <c r="T457" s="3">
        <v>0</v>
      </c>
      <c r="U457" s="3">
        <v>0</v>
      </c>
      <c r="V457" s="3">
        <v>0</v>
      </c>
      <c r="W457" s="3">
        <v>866.52</v>
      </c>
      <c r="X457" s="35">
        <f t="shared" si="72"/>
        <v>0</v>
      </c>
      <c r="Y457" s="35">
        <f t="shared" si="73"/>
        <v>0</v>
      </c>
      <c r="Z457" s="35">
        <f t="shared" si="74"/>
        <v>0</v>
      </c>
      <c r="AA457" s="35">
        <f t="shared" si="75"/>
        <v>0</v>
      </c>
      <c r="AB457" s="35">
        <f t="shared" si="76"/>
        <v>0</v>
      </c>
      <c r="AC457" s="35">
        <f t="shared" si="77"/>
        <v>0</v>
      </c>
      <c r="AD457" s="35">
        <f t="shared" si="78"/>
        <v>0</v>
      </c>
      <c r="AE457" s="35">
        <f t="shared" si="79"/>
        <v>0</v>
      </c>
      <c r="AF457" s="35">
        <f t="shared" si="80"/>
        <v>0</v>
      </c>
      <c r="AG457" s="35">
        <f t="shared" si="81"/>
        <v>0</v>
      </c>
      <c r="AH457" s="35">
        <f t="shared" si="82"/>
        <v>0</v>
      </c>
      <c r="AI457" s="35"/>
      <c r="AJ457" s="81">
        <f t="shared" si="83"/>
        <v>0</v>
      </c>
      <c r="AK457" s="88"/>
    </row>
    <row r="458" spans="1:37" s="36" customFormat="1" ht="13.5" customHeight="1" x14ac:dyDescent="0.2">
      <c r="A458" s="27"/>
      <c r="B458" s="1">
        <v>444</v>
      </c>
      <c r="C458" s="34"/>
      <c r="D458" s="1" t="s">
        <v>10</v>
      </c>
      <c r="E458" s="2" t="s">
        <v>512</v>
      </c>
      <c r="F458" s="3">
        <v>0</v>
      </c>
      <c r="G458" s="3">
        <v>0</v>
      </c>
      <c r="H458" s="3">
        <v>0</v>
      </c>
      <c r="I458" s="3">
        <v>0</v>
      </c>
      <c r="J458" s="3">
        <v>0</v>
      </c>
      <c r="K458" s="3">
        <v>0</v>
      </c>
      <c r="L458" s="3">
        <v>0</v>
      </c>
      <c r="M458" s="3">
        <v>0</v>
      </c>
      <c r="N458" s="3">
        <v>175740</v>
      </c>
      <c r="O458" s="3">
        <v>0</v>
      </c>
      <c r="P458" s="3">
        <v>0</v>
      </c>
      <c r="Q458" s="3">
        <v>0</v>
      </c>
      <c r="R458" s="3">
        <v>0</v>
      </c>
      <c r="S458" s="3">
        <v>0</v>
      </c>
      <c r="T458" s="3">
        <v>0</v>
      </c>
      <c r="U458" s="3">
        <v>0</v>
      </c>
      <c r="V458" s="3">
        <v>0</v>
      </c>
      <c r="W458" s="3">
        <v>175740</v>
      </c>
      <c r="X458" s="35">
        <f t="shared" si="72"/>
        <v>0</v>
      </c>
      <c r="Y458" s="35">
        <f t="shared" si="73"/>
        <v>0</v>
      </c>
      <c r="Z458" s="35">
        <f t="shared" si="74"/>
        <v>0</v>
      </c>
      <c r="AA458" s="35">
        <f t="shared" si="75"/>
        <v>0</v>
      </c>
      <c r="AB458" s="35">
        <f t="shared" si="76"/>
        <v>0</v>
      </c>
      <c r="AC458" s="35">
        <f t="shared" si="77"/>
        <v>0</v>
      </c>
      <c r="AD458" s="35">
        <f t="shared" si="78"/>
        <v>0</v>
      </c>
      <c r="AE458" s="35">
        <f t="shared" si="79"/>
        <v>0</v>
      </c>
      <c r="AF458" s="35">
        <f t="shared" si="80"/>
        <v>0</v>
      </c>
      <c r="AG458" s="35">
        <f t="shared" si="81"/>
        <v>0</v>
      </c>
      <c r="AH458" s="35">
        <f t="shared" si="82"/>
        <v>0</v>
      </c>
      <c r="AI458" s="35"/>
      <c r="AJ458" s="81">
        <f t="shared" si="83"/>
        <v>0</v>
      </c>
      <c r="AK458" s="88"/>
    </row>
    <row r="459" spans="1:37" s="36" customFormat="1" ht="13.5" customHeight="1" x14ac:dyDescent="0.2">
      <c r="A459" s="27"/>
      <c r="B459" s="1">
        <v>445</v>
      </c>
      <c r="C459" s="34"/>
      <c r="D459" s="1" t="s">
        <v>10</v>
      </c>
      <c r="E459" s="2" t="s">
        <v>513</v>
      </c>
      <c r="F459" s="3">
        <v>0</v>
      </c>
      <c r="G459" s="3">
        <v>0</v>
      </c>
      <c r="H459" s="3">
        <v>0</v>
      </c>
      <c r="I459" s="3">
        <v>0</v>
      </c>
      <c r="J459" s="3">
        <v>0</v>
      </c>
      <c r="K459" s="3">
        <v>0</v>
      </c>
      <c r="L459" s="3">
        <v>0</v>
      </c>
      <c r="M459" s="3">
        <v>0</v>
      </c>
      <c r="N459" s="3">
        <v>31604</v>
      </c>
      <c r="O459" s="3">
        <v>0</v>
      </c>
      <c r="P459" s="3">
        <v>0</v>
      </c>
      <c r="Q459" s="3">
        <v>0</v>
      </c>
      <c r="R459" s="3">
        <v>0</v>
      </c>
      <c r="S459" s="3">
        <v>0</v>
      </c>
      <c r="T459" s="3">
        <v>0</v>
      </c>
      <c r="U459" s="3">
        <v>0</v>
      </c>
      <c r="V459" s="3">
        <v>0</v>
      </c>
      <c r="W459" s="3">
        <v>31604</v>
      </c>
      <c r="X459" s="35">
        <f t="shared" si="72"/>
        <v>0</v>
      </c>
      <c r="Y459" s="35">
        <f t="shared" si="73"/>
        <v>0</v>
      </c>
      <c r="Z459" s="35">
        <f t="shared" si="74"/>
        <v>0</v>
      </c>
      <c r="AA459" s="35">
        <f t="shared" si="75"/>
        <v>0</v>
      </c>
      <c r="AB459" s="35">
        <f t="shared" si="76"/>
        <v>0</v>
      </c>
      <c r="AC459" s="35">
        <f t="shared" si="77"/>
        <v>0</v>
      </c>
      <c r="AD459" s="35">
        <f t="shared" si="78"/>
        <v>0</v>
      </c>
      <c r="AE459" s="35">
        <f t="shared" si="79"/>
        <v>0</v>
      </c>
      <c r="AF459" s="35">
        <f t="shared" si="80"/>
        <v>0</v>
      </c>
      <c r="AG459" s="35">
        <f t="shared" si="81"/>
        <v>0</v>
      </c>
      <c r="AH459" s="35">
        <f t="shared" si="82"/>
        <v>0</v>
      </c>
      <c r="AI459" s="35"/>
      <c r="AJ459" s="81">
        <f t="shared" si="83"/>
        <v>0</v>
      </c>
      <c r="AK459" s="88"/>
    </row>
    <row r="460" spans="1:37" s="36" customFormat="1" ht="13.5" customHeight="1" x14ac:dyDescent="0.2">
      <c r="A460" s="27"/>
      <c r="B460" s="1">
        <v>446</v>
      </c>
      <c r="C460" s="34"/>
      <c r="D460" s="1" t="s">
        <v>10</v>
      </c>
      <c r="E460" s="2" t="s">
        <v>514</v>
      </c>
      <c r="F460" s="3">
        <v>0</v>
      </c>
      <c r="G460" s="3">
        <v>0</v>
      </c>
      <c r="H460" s="3">
        <v>0</v>
      </c>
      <c r="I460" s="3">
        <v>0</v>
      </c>
      <c r="J460" s="3">
        <v>0</v>
      </c>
      <c r="K460" s="3">
        <v>0</v>
      </c>
      <c r="L460" s="3">
        <v>0</v>
      </c>
      <c r="M460" s="3">
        <v>0</v>
      </c>
      <c r="N460" s="3">
        <v>7192</v>
      </c>
      <c r="O460" s="3">
        <v>0</v>
      </c>
      <c r="P460" s="3">
        <v>0</v>
      </c>
      <c r="Q460" s="3">
        <v>0</v>
      </c>
      <c r="R460" s="3">
        <v>0</v>
      </c>
      <c r="S460" s="3">
        <v>0</v>
      </c>
      <c r="T460" s="3">
        <v>0</v>
      </c>
      <c r="U460" s="3">
        <v>0</v>
      </c>
      <c r="V460" s="3">
        <v>0</v>
      </c>
      <c r="W460" s="3">
        <v>7192</v>
      </c>
      <c r="X460" s="35">
        <f t="shared" si="72"/>
        <v>0</v>
      </c>
      <c r="Y460" s="35">
        <f t="shared" si="73"/>
        <v>0</v>
      </c>
      <c r="Z460" s="35">
        <f t="shared" si="74"/>
        <v>0</v>
      </c>
      <c r="AA460" s="35">
        <f t="shared" si="75"/>
        <v>0</v>
      </c>
      <c r="AB460" s="35">
        <f t="shared" si="76"/>
        <v>0</v>
      </c>
      <c r="AC460" s="35">
        <f t="shared" si="77"/>
        <v>0</v>
      </c>
      <c r="AD460" s="35">
        <f t="shared" si="78"/>
        <v>0</v>
      </c>
      <c r="AE460" s="35">
        <f t="shared" si="79"/>
        <v>0</v>
      </c>
      <c r="AF460" s="35">
        <f t="shared" si="80"/>
        <v>0</v>
      </c>
      <c r="AG460" s="35">
        <f t="shared" si="81"/>
        <v>0</v>
      </c>
      <c r="AH460" s="35">
        <f t="shared" si="82"/>
        <v>0</v>
      </c>
      <c r="AI460" s="35"/>
      <c r="AJ460" s="81">
        <f t="shared" si="83"/>
        <v>0</v>
      </c>
      <c r="AK460" s="88"/>
    </row>
    <row r="461" spans="1:37" s="36" customFormat="1" ht="13.5" customHeight="1" x14ac:dyDescent="0.2">
      <c r="A461" s="27"/>
      <c r="B461" s="1">
        <v>447</v>
      </c>
      <c r="C461" s="34"/>
      <c r="D461" s="1" t="s">
        <v>10</v>
      </c>
      <c r="E461" s="2" t="s">
        <v>515</v>
      </c>
      <c r="F461" s="3">
        <v>0</v>
      </c>
      <c r="G461" s="3">
        <v>0</v>
      </c>
      <c r="H461" s="3">
        <v>0</v>
      </c>
      <c r="I461" s="3">
        <v>0</v>
      </c>
      <c r="J461" s="3">
        <v>0</v>
      </c>
      <c r="K461" s="3">
        <v>0</v>
      </c>
      <c r="L461" s="3">
        <v>0</v>
      </c>
      <c r="M461" s="3">
        <v>0</v>
      </c>
      <c r="N461" s="3">
        <v>2253.88</v>
      </c>
      <c r="O461" s="3">
        <v>0</v>
      </c>
      <c r="P461" s="3">
        <v>0</v>
      </c>
      <c r="Q461" s="3">
        <v>0</v>
      </c>
      <c r="R461" s="3">
        <v>0</v>
      </c>
      <c r="S461" s="3">
        <v>0</v>
      </c>
      <c r="T461" s="3">
        <v>0</v>
      </c>
      <c r="U461" s="3">
        <v>0</v>
      </c>
      <c r="V461" s="3">
        <v>0</v>
      </c>
      <c r="W461" s="3">
        <v>2253.88</v>
      </c>
      <c r="X461" s="35">
        <f t="shared" si="72"/>
        <v>0</v>
      </c>
      <c r="Y461" s="35">
        <f t="shared" si="73"/>
        <v>0</v>
      </c>
      <c r="Z461" s="35">
        <f t="shared" si="74"/>
        <v>0</v>
      </c>
      <c r="AA461" s="35">
        <f t="shared" si="75"/>
        <v>0</v>
      </c>
      <c r="AB461" s="35">
        <f t="shared" si="76"/>
        <v>0</v>
      </c>
      <c r="AC461" s="35">
        <f t="shared" si="77"/>
        <v>0</v>
      </c>
      <c r="AD461" s="35">
        <f t="shared" si="78"/>
        <v>0</v>
      </c>
      <c r="AE461" s="35">
        <f t="shared" si="79"/>
        <v>0</v>
      </c>
      <c r="AF461" s="35">
        <f t="shared" si="80"/>
        <v>0</v>
      </c>
      <c r="AG461" s="35">
        <f t="shared" si="81"/>
        <v>0</v>
      </c>
      <c r="AH461" s="35">
        <f t="shared" si="82"/>
        <v>0</v>
      </c>
      <c r="AI461" s="35"/>
      <c r="AJ461" s="81">
        <f t="shared" si="83"/>
        <v>0</v>
      </c>
      <c r="AK461" s="88"/>
    </row>
    <row r="462" spans="1:37" s="36" customFormat="1" ht="13.5" customHeight="1" x14ac:dyDescent="0.2">
      <c r="A462" s="27"/>
      <c r="B462" s="1">
        <v>448</v>
      </c>
      <c r="C462" s="34"/>
      <c r="D462" s="1" t="s">
        <v>10</v>
      </c>
      <c r="E462" s="2" t="s">
        <v>516</v>
      </c>
      <c r="F462" s="3">
        <v>0</v>
      </c>
      <c r="G462" s="3">
        <v>0</v>
      </c>
      <c r="H462" s="3">
        <v>0</v>
      </c>
      <c r="I462" s="3">
        <v>0</v>
      </c>
      <c r="J462" s="3">
        <v>0</v>
      </c>
      <c r="K462" s="3">
        <v>0</v>
      </c>
      <c r="L462" s="3">
        <v>0</v>
      </c>
      <c r="M462" s="3">
        <v>0</v>
      </c>
      <c r="N462" s="3">
        <v>508080</v>
      </c>
      <c r="O462" s="3">
        <v>0</v>
      </c>
      <c r="P462" s="3">
        <v>0</v>
      </c>
      <c r="Q462" s="3">
        <v>0</v>
      </c>
      <c r="R462" s="3">
        <v>0</v>
      </c>
      <c r="S462" s="3">
        <v>0</v>
      </c>
      <c r="T462" s="3">
        <v>0</v>
      </c>
      <c r="U462" s="3">
        <v>0</v>
      </c>
      <c r="V462" s="3">
        <v>0</v>
      </c>
      <c r="W462" s="3">
        <v>508080</v>
      </c>
      <c r="X462" s="35">
        <f t="shared" si="72"/>
        <v>0</v>
      </c>
      <c r="Y462" s="35">
        <f t="shared" si="73"/>
        <v>0</v>
      </c>
      <c r="Z462" s="35">
        <f t="shared" si="74"/>
        <v>0</v>
      </c>
      <c r="AA462" s="35">
        <f t="shared" si="75"/>
        <v>0</v>
      </c>
      <c r="AB462" s="35">
        <f t="shared" si="76"/>
        <v>0</v>
      </c>
      <c r="AC462" s="35">
        <f t="shared" si="77"/>
        <v>0</v>
      </c>
      <c r="AD462" s="35">
        <f t="shared" si="78"/>
        <v>0</v>
      </c>
      <c r="AE462" s="35">
        <f t="shared" si="79"/>
        <v>0</v>
      </c>
      <c r="AF462" s="35">
        <f t="shared" si="80"/>
        <v>0</v>
      </c>
      <c r="AG462" s="35">
        <f t="shared" si="81"/>
        <v>0</v>
      </c>
      <c r="AH462" s="35">
        <f t="shared" si="82"/>
        <v>0</v>
      </c>
      <c r="AI462" s="35"/>
      <c r="AJ462" s="81">
        <f t="shared" si="83"/>
        <v>0</v>
      </c>
      <c r="AK462" s="88"/>
    </row>
    <row r="463" spans="1:37" s="36" customFormat="1" ht="13.5" customHeight="1" x14ac:dyDescent="0.2">
      <c r="A463" s="27"/>
      <c r="B463" s="1">
        <v>449</v>
      </c>
      <c r="C463" s="34"/>
      <c r="D463" s="1" t="s">
        <v>10</v>
      </c>
      <c r="E463" s="2" t="s">
        <v>517</v>
      </c>
      <c r="F463" s="3">
        <v>0</v>
      </c>
      <c r="G463" s="3">
        <v>0</v>
      </c>
      <c r="H463" s="3">
        <v>0</v>
      </c>
      <c r="I463" s="3">
        <v>0</v>
      </c>
      <c r="J463" s="3">
        <v>0</v>
      </c>
      <c r="K463" s="3">
        <v>0</v>
      </c>
      <c r="L463" s="3">
        <v>0</v>
      </c>
      <c r="M463" s="3">
        <v>0</v>
      </c>
      <c r="N463" s="3">
        <v>6960</v>
      </c>
      <c r="O463" s="3">
        <v>0</v>
      </c>
      <c r="P463" s="3">
        <v>0</v>
      </c>
      <c r="Q463" s="3">
        <v>0</v>
      </c>
      <c r="R463" s="3">
        <v>0</v>
      </c>
      <c r="S463" s="3">
        <v>0</v>
      </c>
      <c r="T463" s="3">
        <v>0</v>
      </c>
      <c r="U463" s="3">
        <v>0</v>
      </c>
      <c r="V463" s="3">
        <v>0</v>
      </c>
      <c r="W463" s="3">
        <v>6960</v>
      </c>
      <c r="X463" s="35">
        <f t="shared" si="72"/>
        <v>0</v>
      </c>
      <c r="Y463" s="35">
        <f t="shared" si="73"/>
        <v>0</v>
      </c>
      <c r="Z463" s="35">
        <f t="shared" si="74"/>
        <v>0</v>
      </c>
      <c r="AA463" s="35">
        <f t="shared" si="75"/>
        <v>0</v>
      </c>
      <c r="AB463" s="35">
        <f t="shared" si="76"/>
        <v>0</v>
      </c>
      <c r="AC463" s="35">
        <f t="shared" si="77"/>
        <v>0</v>
      </c>
      <c r="AD463" s="35">
        <f t="shared" si="78"/>
        <v>0</v>
      </c>
      <c r="AE463" s="35">
        <f t="shared" si="79"/>
        <v>0</v>
      </c>
      <c r="AF463" s="35">
        <f t="shared" si="80"/>
        <v>0</v>
      </c>
      <c r="AG463" s="35">
        <f t="shared" si="81"/>
        <v>0</v>
      </c>
      <c r="AH463" s="35">
        <f t="shared" si="82"/>
        <v>0</v>
      </c>
      <c r="AI463" s="35"/>
      <c r="AJ463" s="81">
        <f t="shared" si="83"/>
        <v>0</v>
      </c>
      <c r="AK463" s="88"/>
    </row>
    <row r="464" spans="1:37" s="36" customFormat="1" ht="13.5" customHeight="1" x14ac:dyDescent="0.2">
      <c r="A464" s="27"/>
      <c r="B464" s="1">
        <v>450</v>
      </c>
      <c r="C464" s="34"/>
      <c r="D464" s="1" t="s">
        <v>10</v>
      </c>
      <c r="E464" s="2" t="s">
        <v>518</v>
      </c>
      <c r="F464" s="3">
        <v>0</v>
      </c>
      <c r="G464" s="3">
        <v>0</v>
      </c>
      <c r="H464" s="3">
        <v>0</v>
      </c>
      <c r="I464" s="3">
        <v>0</v>
      </c>
      <c r="J464" s="3">
        <v>0</v>
      </c>
      <c r="K464" s="3">
        <v>0</v>
      </c>
      <c r="L464" s="3">
        <v>0</v>
      </c>
      <c r="M464" s="3">
        <v>0</v>
      </c>
      <c r="N464" s="3">
        <v>0</v>
      </c>
      <c r="O464" s="3">
        <v>0</v>
      </c>
      <c r="P464" s="3">
        <v>0</v>
      </c>
      <c r="Q464" s="3">
        <v>0</v>
      </c>
      <c r="R464" s="3">
        <v>0</v>
      </c>
      <c r="S464" s="3">
        <v>0</v>
      </c>
      <c r="T464" s="3">
        <v>0</v>
      </c>
      <c r="U464" s="3">
        <v>0</v>
      </c>
      <c r="V464" s="3">
        <v>0</v>
      </c>
      <c r="W464" s="3">
        <v>0</v>
      </c>
      <c r="X464" s="35">
        <f t="shared" ref="X464:AB472" si="84">+F464-O464</f>
        <v>0</v>
      </c>
      <c r="Y464" s="35">
        <f t="shared" si="84"/>
        <v>0</v>
      </c>
      <c r="Z464" s="35">
        <f t="shared" si="84"/>
        <v>0</v>
      </c>
      <c r="AA464" s="35">
        <f t="shared" si="84"/>
        <v>0</v>
      </c>
      <c r="AB464" s="35">
        <f t="shared" si="84"/>
        <v>0</v>
      </c>
      <c r="AC464" s="35">
        <f t="shared" ref="AC464:AG472" si="85">+J464-S464</f>
        <v>0</v>
      </c>
      <c r="AD464" s="35">
        <f t="shared" si="85"/>
        <v>0</v>
      </c>
      <c r="AE464" s="35">
        <f t="shared" si="85"/>
        <v>0</v>
      </c>
      <c r="AF464" s="35">
        <f t="shared" si="85"/>
        <v>0</v>
      </c>
      <c r="AG464" s="35">
        <f t="shared" si="85"/>
        <v>0</v>
      </c>
      <c r="AH464" s="35">
        <f t="shared" ref="AH464:AH472" si="86">+X464+Y464+Z464+AA464+AB464+AC464+AD464+AE464+AF464+AG464</f>
        <v>0</v>
      </c>
      <c r="AI464" s="35"/>
      <c r="AJ464" s="81">
        <f t="shared" ref="AJ464:AJ527" si="87">(AH464-AI464)</f>
        <v>0</v>
      </c>
      <c r="AK464" s="88"/>
    </row>
    <row r="465" spans="1:37" s="36" customFormat="1" ht="13.5" customHeight="1" x14ac:dyDescent="0.2">
      <c r="A465" s="27"/>
      <c r="B465" s="1">
        <v>451</v>
      </c>
      <c r="C465" s="34"/>
      <c r="D465" s="1" t="s">
        <v>10</v>
      </c>
      <c r="E465" s="2" t="s">
        <v>519</v>
      </c>
      <c r="F465" s="3">
        <v>0</v>
      </c>
      <c r="G465" s="3">
        <v>0</v>
      </c>
      <c r="H465" s="3">
        <v>0</v>
      </c>
      <c r="I465" s="3">
        <v>0</v>
      </c>
      <c r="J465" s="3">
        <v>0</v>
      </c>
      <c r="K465" s="3">
        <v>0</v>
      </c>
      <c r="L465" s="3">
        <v>0</v>
      </c>
      <c r="M465" s="3">
        <v>0</v>
      </c>
      <c r="N465" s="3">
        <v>212327.64</v>
      </c>
      <c r="O465" s="3">
        <v>0</v>
      </c>
      <c r="P465" s="3">
        <v>0</v>
      </c>
      <c r="Q465" s="3">
        <v>0</v>
      </c>
      <c r="R465" s="3">
        <v>0</v>
      </c>
      <c r="S465" s="3">
        <v>0</v>
      </c>
      <c r="T465" s="3">
        <v>0</v>
      </c>
      <c r="U465" s="3">
        <v>0</v>
      </c>
      <c r="V465" s="3">
        <v>0</v>
      </c>
      <c r="W465" s="3">
        <v>212327.64</v>
      </c>
      <c r="X465" s="35">
        <f t="shared" si="84"/>
        <v>0</v>
      </c>
      <c r="Y465" s="35">
        <f t="shared" si="84"/>
        <v>0</v>
      </c>
      <c r="Z465" s="35">
        <f t="shared" si="84"/>
        <v>0</v>
      </c>
      <c r="AA465" s="35">
        <f t="shared" si="84"/>
        <v>0</v>
      </c>
      <c r="AB465" s="35">
        <f t="shared" si="84"/>
        <v>0</v>
      </c>
      <c r="AC465" s="35">
        <f t="shared" si="85"/>
        <v>0</v>
      </c>
      <c r="AD465" s="35">
        <f t="shared" si="85"/>
        <v>0</v>
      </c>
      <c r="AE465" s="35">
        <f t="shared" si="85"/>
        <v>0</v>
      </c>
      <c r="AF465" s="35">
        <f t="shared" si="85"/>
        <v>0</v>
      </c>
      <c r="AG465" s="35">
        <f t="shared" si="85"/>
        <v>0</v>
      </c>
      <c r="AH465" s="35">
        <f t="shared" si="86"/>
        <v>0</v>
      </c>
      <c r="AI465" s="35"/>
      <c r="AJ465" s="81">
        <f t="shared" si="87"/>
        <v>0</v>
      </c>
      <c r="AK465" s="88"/>
    </row>
    <row r="466" spans="1:37" s="36" customFormat="1" ht="13.5" customHeight="1" x14ac:dyDescent="0.2">
      <c r="A466" s="27"/>
      <c r="B466" s="1">
        <v>452</v>
      </c>
      <c r="C466" s="34"/>
      <c r="D466" s="1" t="s">
        <v>10</v>
      </c>
      <c r="E466" s="2" t="s">
        <v>520</v>
      </c>
      <c r="F466" s="3">
        <v>0</v>
      </c>
      <c r="G466" s="3">
        <v>0</v>
      </c>
      <c r="H466" s="3">
        <v>0</v>
      </c>
      <c r="I466" s="3">
        <v>0</v>
      </c>
      <c r="J466" s="3">
        <v>0</v>
      </c>
      <c r="K466" s="3">
        <v>0</v>
      </c>
      <c r="L466" s="3">
        <v>0</v>
      </c>
      <c r="M466" s="3">
        <v>0</v>
      </c>
      <c r="N466" s="3">
        <v>704</v>
      </c>
      <c r="O466" s="3">
        <v>0</v>
      </c>
      <c r="P466" s="3">
        <v>0</v>
      </c>
      <c r="Q466" s="3">
        <v>0</v>
      </c>
      <c r="R466" s="3">
        <v>0</v>
      </c>
      <c r="S466" s="3">
        <v>0</v>
      </c>
      <c r="T466" s="3">
        <v>0</v>
      </c>
      <c r="U466" s="3">
        <v>0</v>
      </c>
      <c r="V466" s="3">
        <v>0</v>
      </c>
      <c r="W466" s="3">
        <v>704</v>
      </c>
      <c r="X466" s="35">
        <f t="shared" si="84"/>
        <v>0</v>
      </c>
      <c r="Y466" s="35">
        <f t="shared" si="84"/>
        <v>0</v>
      </c>
      <c r="Z466" s="35">
        <f t="shared" si="84"/>
        <v>0</v>
      </c>
      <c r="AA466" s="35">
        <f t="shared" si="84"/>
        <v>0</v>
      </c>
      <c r="AB466" s="35">
        <f t="shared" si="84"/>
        <v>0</v>
      </c>
      <c r="AC466" s="35">
        <f t="shared" si="85"/>
        <v>0</v>
      </c>
      <c r="AD466" s="35">
        <f t="shared" si="85"/>
        <v>0</v>
      </c>
      <c r="AE466" s="35">
        <f t="shared" si="85"/>
        <v>0</v>
      </c>
      <c r="AF466" s="35">
        <f t="shared" si="85"/>
        <v>0</v>
      </c>
      <c r="AG466" s="35">
        <f t="shared" si="85"/>
        <v>0</v>
      </c>
      <c r="AH466" s="35">
        <f t="shared" si="86"/>
        <v>0</v>
      </c>
      <c r="AI466" s="35"/>
      <c r="AJ466" s="81">
        <f t="shared" si="87"/>
        <v>0</v>
      </c>
      <c r="AK466" s="88"/>
    </row>
    <row r="467" spans="1:37" s="36" customFormat="1" ht="13.5" customHeight="1" x14ac:dyDescent="0.2">
      <c r="A467" s="27"/>
      <c r="B467" s="1">
        <v>453</v>
      </c>
      <c r="C467" s="34"/>
      <c r="D467" s="1" t="s">
        <v>10</v>
      </c>
      <c r="E467" s="2" t="s">
        <v>521</v>
      </c>
      <c r="F467" s="3">
        <v>0</v>
      </c>
      <c r="G467" s="3">
        <v>0</v>
      </c>
      <c r="H467" s="3">
        <v>0</v>
      </c>
      <c r="I467" s="3">
        <v>0</v>
      </c>
      <c r="J467" s="3">
        <v>0</v>
      </c>
      <c r="K467" s="3">
        <v>0</v>
      </c>
      <c r="L467" s="3">
        <v>0</v>
      </c>
      <c r="M467" s="3">
        <v>0</v>
      </c>
      <c r="N467" s="3">
        <v>2900</v>
      </c>
      <c r="O467" s="3">
        <v>0</v>
      </c>
      <c r="P467" s="3">
        <v>0</v>
      </c>
      <c r="Q467" s="3">
        <v>0</v>
      </c>
      <c r="R467" s="3">
        <v>0</v>
      </c>
      <c r="S467" s="3">
        <v>0</v>
      </c>
      <c r="T467" s="3">
        <v>0</v>
      </c>
      <c r="U467" s="3">
        <v>0</v>
      </c>
      <c r="V467" s="3">
        <v>0</v>
      </c>
      <c r="W467" s="3">
        <v>2900</v>
      </c>
      <c r="X467" s="35">
        <f t="shared" si="84"/>
        <v>0</v>
      </c>
      <c r="Y467" s="35">
        <f t="shared" si="84"/>
        <v>0</v>
      </c>
      <c r="Z467" s="35">
        <f t="shared" si="84"/>
        <v>0</v>
      </c>
      <c r="AA467" s="35">
        <f t="shared" si="84"/>
        <v>0</v>
      </c>
      <c r="AB467" s="35">
        <f t="shared" si="84"/>
        <v>0</v>
      </c>
      <c r="AC467" s="35">
        <f t="shared" si="85"/>
        <v>0</v>
      </c>
      <c r="AD467" s="35">
        <f t="shared" si="85"/>
        <v>0</v>
      </c>
      <c r="AE467" s="35">
        <f t="shared" si="85"/>
        <v>0</v>
      </c>
      <c r="AF467" s="35">
        <f t="shared" si="85"/>
        <v>0</v>
      </c>
      <c r="AG467" s="35">
        <f t="shared" si="85"/>
        <v>0</v>
      </c>
      <c r="AH467" s="35">
        <f t="shared" si="86"/>
        <v>0</v>
      </c>
      <c r="AI467" s="35"/>
      <c r="AJ467" s="81">
        <f t="shared" si="87"/>
        <v>0</v>
      </c>
      <c r="AK467" s="88"/>
    </row>
    <row r="468" spans="1:37" s="36" customFormat="1" ht="13.5" customHeight="1" x14ac:dyDescent="0.2">
      <c r="A468" s="27"/>
      <c r="B468" s="1">
        <v>454</v>
      </c>
      <c r="C468" s="34"/>
      <c r="D468" s="1" t="s">
        <v>10</v>
      </c>
      <c r="E468" s="2" t="s">
        <v>522</v>
      </c>
      <c r="F468" s="3">
        <v>0</v>
      </c>
      <c r="G468" s="3">
        <v>0</v>
      </c>
      <c r="H468" s="3">
        <v>0</v>
      </c>
      <c r="I468" s="3">
        <v>0</v>
      </c>
      <c r="J468" s="3">
        <v>0</v>
      </c>
      <c r="K468" s="3">
        <v>0</v>
      </c>
      <c r="L468" s="3">
        <v>0</v>
      </c>
      <c r="M468" s="3">
        <v>0</v>
      </c>
      <c r="N468" s="3">
        <v>233943.85</v>
      </c>
      <c r="O468" s="3">
        <v>0</v>
      </c>
      <c r="P468" s="3">
        <v>0</v>
      </c>
      <c r="Q468" s="3">
        <v>0</v>
      </c>
      <c r="R468" s="3">
        <v>0</v>
      </c>
      <c r="S468" s="3">
        <v>0</v>
      </c>
      <c r="T468" s="3">
        <v>0</v>
      </c>
      <c r="U468" s="3">
        <v>0</v>
      </c>
      <c r="V468" s="3">
        <v>0</v>
      </c>
      <c r="W468" s="3">
        <v>233943.85</v>
      </c>
      <c r="X468" s="35">
        <f t="shared" si="84"/>
        <v>0</v>
      </c>
      <c r="Y468" s="35">
        <f t="shared" si="84"/>
        <v>0</v>
      </c>
      <c r="Z468" s="35">
        <f t="shared" si="84"/>
        <v>0</v>
      </c>
      <c r="AA468" s="35">
        <f t="shared" si="84"/>
        <v>0</v>
      </c>
      <c r="AB468" s="35">
        <f t="shared" si="84"/>
        <v>0</v>
      </c>
      <c r="AC468" s="35">
        <f t="shared" si="85"/>
        <v>0</v>
      </c>
      <c r="AD468" s="35">
        <f t="shared" si="85"/>
        <v>0</v>
      </c>
      <c r="AE468" s="35">
        <f t="shared" si="85"/>
        <v>0</v>
      </c>
      <c r="AF468" s="35">
        <f t="shared" si="85"/>
        <v>0</v>
      </c>
      <c r="AG468" s="35">
        <f t="shared" si="85"/>
        <v>0</v>
      </c>
      <c r="AH468" s="35">
        <f t="shared" si="86"/>
        <v>0</v>
      </c>
      <c r="AI468" s="35"/>
      <c r="AJ468" s="81">
        <f t="shared" si="87"/>
        <v>0</v>
      </c>
      <c r="AK468" s="88"/>
    </row>
    <row r="469" spans="1:37" s="36" customFormat="1" ht="13.5" customHeight="1" x14ac:dyDescent="0.2">
      <c r="A469" s="27"/>
      <c r="B469" s="1">
        <v>455</v>
      </c>
      <c r="C469" s="34"/>
      <c r="D469" s="1" t="s">
        <v>10</v>
      </c>
      <c r="E469" s="2" t="s">
        <v>523</v>
      </c>
      <c r="F469" s="3">
        <v>0</v>
      </c>
      <c r="G469" s="3">
        <v>0</v>
      </c>
      <c r="H469" s="3">
        <v>0</v>
      </c>
      <c r="I469" s="3">
        <v>0</v>
      </c>
      <c r="J469" s="3">
        <v>0</v>
      </c>
      <c r="K469" s="3">
        <v>0</v>
      </c>
      <c r="L469" s="3">
        <v>0</v>
      </c>
      <c r="M469" s="3">
        <v>0</v>
      </c>
      <c r="N469" s="3">
        <v>3091.4</v>
      </c>
      <c r="O469" s="3">
        <v>0</v>
      </c>
      <c r="P469" s="3">
        <v>0</v>
      </c>
      <c r="Q469" s="3">
        <v>0</v>
      </c>
      <c r="R469" s="3">
        <v>0</v>
      </c>
      <c r="S469" s="3">
        <v>0</v>
      </c>
      <c r="T469" s="3">
        <v>0</v>
      </c>
      <c r="U469" s="3">
        <v>0</v>
      </c>
      <c r="V469" s="3">
        <v>0</v>
      </c>
      <c r="W469" s="3">
        <v>3091.4</v>
      </c>
      <c r="X469" s="35">
        <f t="shared" si="84"/>
        <v>0</v>
      </c>
      <c r="Y469" s="35">
        <f t="shared" si="84"/>
        <v>0</v>
      </c>
      <c r="Z469" s="35">
        <f t="shared" si="84"/>
        <v>0</v>
      </c>
      <c r="AA469" s="35">
        <f t="shared" si="84"/>
        <v>0</v>
      </c>
      <c r="AB469" s="35">
        <f t="shared" si="84"/>
        <v>0</v>
      </c>
      <c r="AC469" s="35">
        <f t="shared" si="85"/>
        <v>0</v>
      </c>
      <c r="AD469" s="35">
        <f t="shared" si="85"/>
        <v>0</v>
      </c>
      <c r="AE469" s="35">
        <f t="shared" si="85"/>
        <v>0</v>
      </c>
      <c r="AF469" s="35">
        <f t="shared" si="85"/>
        <v>0</v>
      </c>
      <c r="AG469" s="35">
        <f t="shared" si="85"/>
        <v>0</v>
      </c>
      <c r="AH469" s="35">
        <f t="shared" si="86"/>
        <v>0</v>
      </c>
      <c r="AI469" s="35"/>
      <c r="AJ469" s="81">
        <f t="shared" si="87"/>
        <v>0</v>
      </c>
      <c r="AK469" s="88"/>
    </row>
    <row r="470" spans="1:37" s="36" customFormat="1" ht="13.5" customHeight="1" x14ac:dyDescent="0.2">
      <c r="A470" s="27"/>
      <c r="B470" s="1">
        <v>456</v>
      </c>
      <c r="C470" s="34"/>
      <c r="D470" s="1" t="s">
        <v>10</v>
      </c>
      <c r="E470" s="2" t="s">
        <v>524</v>
      </c>
      <c r="F470" s="3">
        <v>0</v>
      </c>
      <c r="G470" s="3">
        <v>0</v>
      </c>
      <c r="H470" s="3">
        <v>0</v>
      </c>
      <c r="I470" s="3">
        <v>0</v>
      </c>
      <c r="J470" s="3">
        <v>0</v>
      </c>
      <c r="K470" s="3">
        <v>0</v>
      </c>
      <c r="L470" s="3">
        <v>0</v>
      </c>
      <c r="M470" s="3">
        <v>0</v>
      </c>
      <c r="N470" s="3">
        <v>740</v>
      </c>
      <c r="O470" s="3">
        <v>0</v>
      </c>
      <c r="P470" s="3">
        <v>0</v>
      </c>
      <c r="Q470" s="3">
        <v>0</v>
      </c>
      <c r="R470" s="3">
        <v>0</v>
      </c>
      <c r="S470" s="3">
        <v>0</v>
      </c>
      <c r="T470" s="3">
        <v>0</v>
      </c>
      <c r="U470" s="3">
        <v>0</v>
      </c>
      <c r="V470" s="3">
        <v>0</v>
      </c>
      <c r="W470" s="3">
        <v>740</v>
      </c>
      <c r="X470" s="35">
        <f t="shared" si="84"/>
        <v>0</v>
      </c>
      <c r="Y470" s="35">
        <f t="shared" si="84"/>
        <v>0</v>
      </c>
      <c r="Z470" s="35">
        <f t="shared" si="84"/>
        <v>0</v>
      </c>
      <c r="AA470" s="35">
        <f t="shared" si="84"/>
        <v>0</v>
      </c>
      <c r="AB470" s="35">
        <f t="shared" si="84"/>
        <v>0</v>
      </c>
      <c r="AC470" s="35">
        <f t="shared" si="85"/>
        <v>0</v>
      </c>
      <c r="AD470" s="35">
        <f t="shared" si="85"/>
        <v>0</v>
      </c>
      <c r="AE470" s="35">
        <f t="shared" si="85"/>
        <v>0</v>
      </c>
      <c r="AF470" s="35">
        <f t="shared" si="85"/>
        <v>0</v>
      </c>
      <c r="AG470" s="35">
        <f t="shared" si="85"/>
        <v>0</v>
      </c>
      <c r="AH470" s="35">
        <f t="shared" si="86"/>
        <v>0</v>
      </c>
      <c r="AI470" s="35"/>
      <c r="AJ470" s="81">
        <f t="shared" si="87"/>
        <v>0</v>
      </c>
      <c r="AK470" s="88"/>
    </row>
    <row r="471" spans="1:37" s="36" customFormat="1" ht="13.5" customHeight="1" x14ac:dyDescent="0.2">
      <c r="A471" s="27"/>
      <c r="B471" s="1">
        <v>457</v>
      </c>
      <c r="C471" s="34"/>
      <c r="D471" s="1" t="s">
        <v>10</v>
      </c>
      <c r="E471" s="2" t="s">
        <v>525</v>
      </c>
      <c r="F471" s="3">
        <v>0</v>
      </c>
      <c r="G471" s="3">
        <v>0</v>
      </c>
      <c r="H471" s="3">
        <v>0</v>
      </c>
      <c r="I471" s="3">
        <v>0</v>
      </c>
      <c r="J471" s="3">
        <v>0</v>
      </c>
      <c r="K471" s="3">
        <v>0</v>
      </c>
      <c r="L471" s="3">
        <v>0</v>
      </c>
      <c r="M471" s="3">
        <v>0</v>
      </c>
      <c r="N471" s="3">
        <v>4292</v>
      </c>
      <c r="O471" s="3">
        <v>0</v>
      </c>
      <c r="P471" s="3">
        <v>0</v>
      </c>
      <c r="Q471" s="3">
        <v>0</v>
      </c>
      <c r="R471" s="3">
        <v>0</v>
      </c>
      <c r="S471" s="3">
        <v>0</v>
      </c>
      <c r="T471" s="3">
        <v>0</v>
      </c>
      <c r="U471" s="3">
        <v>0</v>
      </c>
      <c r="V471" s="3">
        <v>0</v>
      </c>
      <c r="W471" s="3">
        <v>4292</v>
      </c>
      <c r="X471" s="35">
        <f t="shared" si="84"/>
        <v>0</v>
      </c>
      <c r="Y471" s="35">
        <f t="shared" si="84"/>
        <v>0</v>
      </c>
      <c r="Z471" s="35">
        <f t="shared" si="84"/>
        <v>0</v>
      </c>
      <c r="AA471" s="35">
        <f t="shared" si="84"/>
        <v>0</v>
      </c>
      <c r="AB471" s="35">
        <f t="shared" si="84"/>
        <v>0</v>
      </c>
      <c r="AC471" s="35">
        <f t="shared" si="85"/>
        <v>0</v>
      </c>
      <c r="AD471" s="35">
        <f t="shared" si="85"/>
        <v>0</v>
      </c>
      <c r="AE471" s="35">
        <f t="shared" si="85"/>
        <v>0</v>
      </c>
      <c r="AF471" s="35">
        <f t="shared" si="85"/>
        <v>0</v>
      </c>
      <c r="AG471" s="35">
        <f t="shared" si="85"/>
        <v>0</v>
      </c>
      <c r="AH471" s="35">
        <f t="shared" si="86"/>
        <v>0</v>
      </c>
      <c r="AI471" s="35"/>
      <c r="AJ471" s="81">
        <f t="shared" si="87"/>
        <v>0</v>
      </c>
      <c r="AK471" s="88"/>
    </row>
    <row r="472" spans="1:37" s="36" customFormat="1" ht="13.5" customHeight="1" x14ac:dyDescent="0.2">
      <c r="A472" s="27"/>
      <c r="B472" s="1">
        <v>458</v>
      </c>
      <c r="C472" s="34"/>
      <c r="D472" s="1" t="s">
        <v>10</v>
      </c>
      <c r="E472" s="2" t="s">
        <v>526</v>
      </c>
      <c r="F472" s="3">
        <v>0</v>
      </c>
      <c r="G472" s="3">
        <v>0</v>
      </c>
      <c r="H472" s="3">
        <v>0</v>
      </c>
      <c r="I472" s="3">
        <v>0</v>
      </c>
      <c r="J472" s="3">
        <v>0</v>
      </c>
      <c r="K472" s="3">
        <v>0</v>
      </c>
      <c r="L472" s="3">
        <v>0</v>
      </c>
      <c r="M472" s="3">
        <v>0</v>
      </c>
      <c r="N472" s="3">
        <v>799.6</v>
      </c>
      <c r="O472" s="3">
        <v>0</v>
      </c>
      <c r="P472" s="3">
        <v>0</v>
      </c>
      <c r="Q472" s="3">
        <v>0</v>
      </c>
      <c r="R472" s="3">
        <v>0</v>
      </c>
      <c r="S472" s="3">
        <v>0</v>
      </c>
      <c r="T472" s="3">
        <v>0</v>
      </c>
      <c r="U472" s="3">
        <v>0</v>
      </c>
      <c r="V472" s="3">
        <v>0</v>
      </c>
      <c r="W472" s="3">
        <v>799.6</v>
      </c>
      <c r="X472" s="35">
        <f t="shared" si="84"/>
        <v>0</v>
      </c>
      <c r="Y472" s="35">
        <f t="shared" si="84"/>
        <v>0</v>
      </c>
      <c r="Z472" s="35">
        <f t="shared" si="84"/>
        <v>0</v>
      </c>
      <c r="AA472" s="35">
        <f t="shared" si="84"/>
        <v>0</v>
      </c>
      <c r="AB472" s="35">
        <f t="shared" si="84"/>
        <v>0</v>
      </c>
      <c r="AC472" s="35">
        <f t="shared" si="85"/>
        <v>0</v>
      </c>
      <c r="AD472" s="35">
        <f t="shared" si="85"/>
        <v>0</v>
      </c>
      <c r="AE472" s="35">
        <f t="shared" si="85"/>
        <v>0</v>
      </c>
      <c r="AF472" s="35">
        <f t="shared" si="85"/>
        <v>0</v>
      </c>
      <c r="AG472" s="35">
        <f t="shared" si="85"/>
        <v>0</v>
      </c>
      <c r="AH472" s="35">
        <f t="shared" si="86"/>
        <v>0</v>
      </c>
      <c r="AI472" s="35"/>
      <c r="AJ472" s="81">
        <f t="shared" si="87"/>
        <v>0</v>
      </c>
      <c r="AK472" s="88"/>
    </row>
    <row r="473" spans="1:37" s="27" customFormat="1" ht="13.5" customHeight="1" x14ac:dyDescent="0.2">
      <c r="B473" s="1"/>
      <c r="C473" s="34"/>
      <c r="D473" s="107" t="s">
        <v>68</v>
      </c>
      <c r="E473" s="108"/>
      <c r="F473" s="37">
        <f t="shared" ref="F473:AH473" si="88">SUM(F15:F472)</f>
        <v>0</v>
      </c>
      <c r="G473" s="37">
        <f t="shared" si="88"/>
        <v>0</v>
      </c>
      <c r="H473" s="37">
        <f t="shared" si="88"/>
        <v>379737.04000000004</v>
      </c>
      <c r="I473" s="37">
        <f t="shared" si="88"/>
        <v>1011636.9</v>
      </c>
      <c r="J473" s="37">
        <f t="shared" si="88"/>
        <v>0</v>
      </c>
      <c r="K473" s="37">
        <f t="shared" si="88"/>
        <v>133672.58000000002</v>
      </c>
      <c r="L473" s="37">
        <f t="shared" si="88"/>
        <v>0</v>
      </c>
      <c r="M473" s="37">
        <f t="shared" si="88"/>
        <v>0</v>
      </c>
      <c r="N473" s="37">
        <f t="shared" si="88"/>
        <v>25207265.800000019</v>
      </c>
      <c r="O473" s="37">
        <f t="shared" si="88"/>
        <v>0</v>
      </c>
      <c r="P473" s="37">
        <f t="shared" si="88"/>
        <v>0</v>
      </c>
      <c r="Q473" s="37">
        <f t="shared" si="88"/>
        <v>145884.28</v>
      </c>
      <c r="R473" s="37">
        <f t="shared" si="88"/>
        <v>1010805.6699999999</v>
      </c>
      <c r="S473" s="37">
        <f t="shared" si="88"/>
        <v>0</v>
      </c>
      <c r="T473" s="37">
        <f t="shared" si="88"/>
        <v>130672.58</v>
      </c>
      <c r="U473" s="37">
        <f t="shared" si="88"/>
        <v>0</v>
      </c>
      <c r="V473" s="37">
        <f t="shared" si="88"/>
        <v>0</v>
      </c>
      <c r="W473" s="37">
        <f t="shared" si="88"/>
        <v>24388012.570000008</v>
      </c>
      <c r="X473" s="37">
        <f t="shared" si="88"/>
        <v>0</v>
      </c>
      <c r="Y473" s="37">
        <f t="shared" si="88"/>
        <v>0</v>
      </c>
      <c r="Z473" s="37">
        <f t="shared" si="88"/>
        <v>233852.76</v>
      </c>
      <c r="AA473" s="37">
        <f t="shared" si="88"/>
        <v>831.23</v>
      </c>
      <c r="AB473" s="37">
        <f t="shared" si="88"/>
        <v>0</v>
      </c>
      <c r="AC473" s="37">
        <f t="shared" si="88"/>
        <v>0</v>
      </c>
      <c r="AD473" s="37">
        <f t="shared" si="88"/>
        <v>3000</v>
      </c>
      <c r="AE473" s="37">
        <f t="shared" si="88"/>
        <v>0</v>
      </c>
      <c r="AF473" s="37">
        <f t="shared" si="88"/>
        <v>0</v>
      </c>
      <c r="AG473" s="37">
        <f t="shared" si="88"/>
        <v>819253.22999999963</v>
      </c>
      <c r="AH473" s="37">
        <f t="shared" si="88"/>
        <v>1056937.2199999995</v>
      </c>
      <c r="AI473" s="37"/>
      <c r="AJ473" s="82">
        <f>SUM(AJ15:AJ472)</f>
        <v>1056937.2199999995</v>
      </c>
      <c r="AK473" s="87"/>
    </row>
    <row r="474" spans="1:37" s="27" customFormat="1" ht="13.5" customHeight="1" x14ac:dyDescent="0.2">
      <c r="B474" s="1"/>
      <c r="C474" s="34"/>
      <c r="D474" s="38"/>
      <c r="E474" s="39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81"/>
      <c r="AK474" s="87"/>
    </row>
    <row r="475" spans="1:37" s="27" customFormat="1" ht="13.5" customHeight="1" x14ac:dyDescent="0.2">
      <c r="B475" s="1"/>
      <c r="C475" s="34"/>
      <c r="D475" s="4" t="s">
        <v>20</v>
      </c>
      <c r="E475" s="5" t="s">
        <v>13</v>
      </c>
      <c r="F475" s="40"/>
      <c r="G475" s="40"/>
      <c r="H475" s="40"/>
      <c r="I475" s="40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81"/>
      <c r="AK475" s="87"/>
    </row>
    <row r="476" spans="1:37" s="27" customFormat="1" ht="13.5" customHeight="1" x14ac:dyDescent="0.2">
      <c r="B476" s="1">
        <v>361</v>
      </c>
      <c r="C476" s="34" t="s">
        <v>12</v>
      </c>
      <c r="D476" s="1">
        <v>2102010000</v>
      </c>
      <c r="E476" s="6" t="s">
        <v>14</v>
      </c>
      <c r="F476" s="7">
        <v>0</v>
      </c>
      <c r="G476" s="7">
        <v>0</v>
      </c>
      <c r="H476" s="7">
        <v>0</v>
      </c>
      <c r="I476" s="7">
        <v>0</v>
      </c>
      <c r="J476" s="7">
        <v>0</v>
      </c>
      <c r="K476" s="7">
        <v>0</v>
      </c>
      <c r="L476" s="7">
        <v>0</v>
      </c>
      <c r="M476" s="7">
        <v>0</v>
      </c>
      <c r="N476" s="7">
        <v>0</v>
      </c>
      <c r="O476" s="7">
        <v>0</v>
      </c>
      <c r="P476" s="7">
        <v>0</v>
      </c>
      <c r="Q476" s="7">
        <v>0</v>
      </c>
      <c r="R476" s="7">
        <v>0</v>
      </c>
      <c r="S476" s="7">
        <v>0</v>
      </c>
      <c r="T476" s="7">
        <v>0</v>
      </c>
      <c r="U476" s="7">
        <v>0</v>
      </c>
      <c r="V476" s="7">
        <v>0</v>
      </c>
      <c r="W476" s="7">
        <v>0</v>
      </c>
      <c r="X476" s="35">
        <f>+F476-O476</f>
        <v>0</v>
      </c>
      <c r="Y476" s="35">
        <f>+G476-P476</f>
        <v>0</v>
      </c>
      <c r="Z476" s="35">
        <f>+H476-Q476</f>
        <v>0</v>
      </c>
      <c r="AA476" s="35">
        <f>+I476-R476</f>
        <v>0</v>
      </c>
      <c r="AB476" s="35">
        <v>0</v>
      </c>
      <c r="AC476" s="35">
        <f>+J476-S476</f>
        <v>0</v>
      </c>
      <c r="AD476" s="35">
        <f>+K476-T476</f>
        <v>0</v>
      </c>
      <c r="AE476" s="35">
        <f>+L476-U476</f>
        <v>0</v>
      </c>
      <c r="AF476" s="35">
        <f>+M476-V476</f>
        <v>0</v>
      </c>
      <c r="AG476" s="35">
        <f t="shared" ref="AG476" si="89">+N476-W476</f>
        <v>0</v>
      </c>
      <c r="AH476" s="35">
        <f t="shared" ref="AH476" si="90">+X476+Y476+Z476+AA476+AB476+AC476+AD476+AE476+AF476+AG476</f>
        <v>0</v>
      </c>
      <c r="AI476" s="35"/>
      <c r="AJ476" s="81">
        <f t="shared" si="87"/>
        <v>0</v>
      </c>
      <c r="AK476" s="87"/>
    </row>
    <row r="477" spans="1:37" s="27" customFormat="1" ht="13.5" customHeight="1" x14ac:dyDescent="0.2">
      <c r="B477" s="1"/>
      <c r="C477" s="34"/>
      <c r="D477" s="107" t="s">
        <v>68</v>
      </c>
      <c r="E477" s="108"/>
      <c r="F477" s="37">
        <f t="shared" ref="F477:AH477" si="91">SUM(F476:F476)</f>
        <v>0</v>
      </c>
      <c r="G477" s="37">
        <f t="shared" si="91"/>
        <v>0</v>
      </c>
      <c r="H477" s="37">
        <f t="shared" si="91"/>
        <v>0</v>
      </c>
      <c r="I477" s="37">
        <f t="shared" si="91"/>
        <v>0</v>
      </c>
      <c r="J477" s="37">
        <f t="shared" si="91"/>
        <v>0</v>
      </c>
      <c r="K477" s="37">
        <f t="shared" si="91"/>
        <v>0</v>
      </c>
      <c r="L477" s="37">
        <f t="shared" si="91"/>
        <v>0</v>
      </c>
      <c r="M477" s="37">
        <f t="shared" si="91"/>
        <v>0</v>
      </c>
      <c r="N477" s="37">
        <f t="shared" si="91"/>
        <v>0</v>
      </c>
      <c r="O477" s="37">
        <f t="shared" si="91"/>
        <v>0</v>
      </c>
      <c r="P477" s="37">
        <f t="shared" si="91"/>
        <v>0</v>
      </c>
      <c r="Q477" s="37">
        <f t="shared" si="91"/>
        <v>0</v>
      </c>
      <c r="R477" s="37">
        <f t="shared" si="91"/>
        <v>0</v>
      </c>
      <c r="S477" s="37">
        <f t="shared" si="91"/>
        <v>0</v>
      </c>
      <c r="T477" s="37">
        <f t="shared" si="91"/>
        <v>0</v>
      </c>
      <c r="U477" s="37">
        <f t="shared" si="91"/>
        <v>0</v>
      </c>
      <c r="V477" s="37">
        <f t="shared" si="91"/>
        <v>0</v>
      </c>
      <c r="W477" s="37">
        <f t="shared" si="91"/>
        <v>0</v>
      </c>
      <c r="X477" s="37">
        <f t="shared" si="91"/>
        <v>0</v>
      </c>
      <c r="Y477" s="37">
        <f t="shared" si="91"/>
        <v>0</v>
      </c>
      <c r="Z477" s="37">
        <f t="shared" si="91"/>
        <v>0</v>
      </c>
      <c r="AA477" s="37">
        <f t="shared" si="91"/>
        <v>0</v>
      </c>
      <c r="AB477" s="37">
        <f t="shared" si="91"/>
        <v>0</v>
      </c>
      <c r="AC477" s="37">
        <f t="shared" si="91"/>
        <v>0</v>
      </c>
      <c r="AD477" s="37">
        <f t="shared" si="91"/>
        <v>0</v>
      </c>
      <c r="AE477" s="37">
        <f t="shared" si="91"/>
        <v>0</v>
      </c>
      <c r="AF477" s="37">
        <f t="shared" si="91"/>
        <v>0</v>
      </c>
      <c r="AG477" s="37">
        <f t="shared" si="91"/>
        <v>0</v>
      </c>
      <c r="AH477" s="37">
        <f t="shared" si="91"/>
        <v>0</v>
      </c>
      <c r="AI477" s="37"/>
      <c r="AJ477" s="82">
        <f t="shared" si="87"/>
        <v>0</v>
      </c>
      <c r="AK477" s="87"/>
    </row>
    <row r="478" spans="1:37" s="27" customFormat="1" ht="13.5" customHeight="1" x14ac:dyDescent="0.2">
      <c r="B478" s="1"/>
      <c r="C478" s="34"/>
      <c r="D478" s="42"/>
      <c r="E478" s="8" t="s">
        <v>15</v>
      </c>
      <c r="F478" s="40"/>
      <c r="G478" s="40"/>
      <c r="H478" s="40"/>
      <c r="I478" s="40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81"/>
      <c r="AK478" s="87"/>
    </row>
    <row r="479" spans="1:37" s="27" customFormat="1" ht="13.5" customHeight="1" x14ac:dyDescent="0.2">
      <c r="B479" s="1">
        <v>371</v>
      </c>
      <c r="C479" s="34" t="s">
        <v>12</v>
      </c>
      <c r="D479" s="1" t="s">
        <v>21</v>
      </c>
      <c r="E479" s="9" t="s">
        <v>15</v>
      </c>
      <c r="F479" s="10">
        <v>0</v>
      </c>
      <c r="G479" s="10">
        <v>0</v>
      </c>
      <c r="H479" s="10">
        <v>0</v>
      </c>
      <c r="I479" s="10">
        <v>5250</v>
      </c>
      <c r="J479" s="10">
        <v>0</v>
      </c>
      <c r="K479" s="10">
        <v>0</v>
      </c>
      <c r="L479" s="10">
        <v>0</v>
      </c>
      <c r="M479" s="10">
        <v>0</v>
      </c>
      <c r="N479" s="10">
        <v>7675107.6399999997</v>
      </c>
      <c r="O479" s="10">
        <v>0</v>
      </c>
      <c r="P479" s="10">
        <v>0</v>
      </c>
      <c r="Q479" s="10">
        <v>0</v>
      </c>
      <c r="R479" s="10">
        <v>5250</v>
      </c>
      <c r="S479" s="10">
        <v>0</v>
      </c>
      <c r="T479" s="10">
        <v>0</v>
      </c>
      <c r="U479" s="10">
        <v>0</v>
      </c>
      <c r="V479" s="10">
        <v>0</v>
      </c>
      <c r="W479" s="40">
        <v>7675107.6399999997</v>
      </c>
      <c r="X479" s="35">
        <f>+F479-O479</f>
        <v>0</v>
      </c>
      <c r="Y479" s="35">
        <f>+G479-P479</f>
        <v>0</v>
      </c>
      <c r="Z479" s="35">
        <f>+H479-Q479</f>
        <v>0</v>
      </c>
      <c r="AA479" s="35">
        <f>+I479-R479</f>
        <v>0</v>
      </c>
      <c r="AB479" s="35">
        <v>0</v>
      </c>
      <c r="AC479" s="35">
        <f>+J479-S479</f>
        <v>0</v>
      </c>
      <c r="AD479" s="35">
        <f>+K479-T479</f>
        <v>0</v>
      </c>
      <c r="AE479" s="35">
        <f>+L479-U479</f>
        <v>0</v>
      </c>
      <c r="AF479" s="35">
        <f>+M479-V479</f>
        <v>0</v>
      </c>
      <c r="AG479" s="35">
        <f t="shared" ref="AG479" si="92">+N479-W479</f>
        <v>0</v>
      </c>
      <c r="AH479" s="35">
        <f t="shared" ref="AH479" si="93">+X479+Y479+Z479+AA479+AB479+AC479+AD479+AE479+AF479+AG479</f>
        <v>0</v>
      </c>
      <c r="AI479" s="35"/>
      <c r="AJ479" s="81">
        <f t="shared" si="87"/>
        <v>0</v>
      </c>
      <c r="AK479" s="87"/>
    </row>
    <row r="480" spans="1:37" s="27" customFormat="1" ht="13.5" customHeight="1" x14ac:dyDescent="0.2">
      <c r="B480" s="1"/>
      <c r="C480" s="34"/>
      <c r="D480" s="106" t="s">
        <v>68</v>
      </c>
      <c r="E480" s="106"/>
      <c r="F480" s="37">
        <f t="shared" ref="F480:AH480" si="94">SUM(F479:F479)</f>
        <v>0</v>
      </c>
      <c r="G480" s="37">
        <f t="shared" si="94"/>
        <v>0</v>
      </c>
      <c r="H480" s="37">
        <f t="shared" si="94"/>
        <v>0</v>
      </c>
      <c r="I480" s="37">
        <f t="shared" si="94"/>
        <v>5250</v>
      </c>
      <c r="J480" s="37">
        <f t="shared" si="94"/>
        <v>0</v>
      </c>
      <c r="K480" s="37">
        <f t="shared" si="94"/>
        <v>0</v>
      </c>
      <c r="L480" s="37">
        <f t="shared" si="94"/>
        <v>0</v>
      </c>
      <c r="M480" s="37">
        <f t="shared" si="94"/>
        <v>0</v>
      </c>
      <c r="N480" s="37">
        <f t="shared" si="94"/>
        <v>7675107.6399999997</v>
      </c>
      <c r="O480" s="37">
        <f t="shared" si="94"/>
        <v>0</v>
      </c>
      <c r="P480" s="37">
        <f t="shared" si="94"/>
        <v>0</v>
      </c>
      <c r="Q480" s="37">
        <f t="shared" si="94"/>
        <v>0</v>
      </c>
      <c r="R480" s="37">
        <f t="shared" si="94"/>
        <v>5250</v>
      </c>
      <c r="S480" s="37">
        <f t="shared" si="94"/>
        <v>0</v>
      </c>
      <c r="T480" s="37">
        <f t="shared" si="94"/>
        <v>0</v>
      </c>
      <c r="U480" s="37">
        <f t="shared" si="94"/>
        <v>0</v>
      </c>
      <c r="V480" s="37">
        <f t="shared" si="94"/>
        <v>0</v>
      </c>
      <c r="W480" s="37">
        <f>SUM(W479)</f>
        <v>7675107.6399999997</v>
      </c>
      <c r="X480" s="37">
        <f t="shared" si="94"/>
        <v>0</v>
      </c>
      <c r="Y480" s="37">
        <f t="shared" si="94"/>
        <v>0</v>
      </c>
      <c r="Z480" s="37">
        <f t="shared" si="94"/>
        <v>0</v>
      </c>
      <c r="AA480" s="37">
        <f t="shared" si="94"/>
        <v>0</v>
      </c>
      <c r="AB480" s="37">
        <f t="shared" si="94"/>
        <v>0</v>
      </c>
      <c r="AC480" s="37">
        <f t="shared" si="94"/>
        <v>0</v>
      </c>
      <c r="AD480" s="37">
        <f t="shared" si="94"/>
        <v>0</v>
      </c>
      <c r="AE480" s="37">
        <f t="shared" si="94"/>
        <v>0</v>
      </c>
      <c r="AF480" s="37">
        <f t="shared" si="94"/>
        <v>0</v>
      </c>
      <c r="AG480" s="37">
        <f t="shared" si="94"/>
        <v>0</v>
      </c>
      <c r="AH480" s="37">
        <f t="shared" si="94"/>
        <v>0</v>
      </c>
      <c r="AI480" s="37"/>
      <c r="AJ480" s="82">
        <f t="shared" si="87"/>
        <v>0</v>
      </c>
      <c r="AK480" s="87"/>
    </row>
    <row r="481" spans="2:37" s="27" customFormat="1" ht="13.5" customHeight="1" x14ac:dyDescent="0.2">
      <c r="B481" s="1"/>
      <c r="C481" s="34"/>
      <c r="D481" s="33"/>
      <c r="E481" s="33"/>
      <c r="F481" s="40"/>
      <c r="G481" s="40"/>
      <c r="H481" s="40"/>
      <c r="I481" s="40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3"/>
      <c r="U481" s="43"/>
      <c r="V481" s="43"/>
      <c r="W481" s="1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81"/>
      <c r="AK481" s="87"/>
    </row>
    <row r="482" spans="2:37" s="27" customFormat="1" ht="13.5" customHeight="1" x14ac:dyDescent="0.2">
      <c r="B482" s="1"/>
      <c r="C482" s="34"/>
      <c r="D482" s="42">
        <v>2102030000</v>
      </c>
      <c r="E482" s="5" t="s">
        <v>16</v>
      </c>
      <c r="F482" s="12"/>
      <c r="G482" s="12"/>
      <c r="H482" s="12"/>
      <c r="I482" s="12"/>
      <c r="J482" s="41"/>
      <c r="K482" s="43"/>
      <c r="L482" s="43"/>
      <c r="M482" s="43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81"/>
      <c r="AK482" s="87"/>
    </row>
    <row r="483" spans="2:37" s="27" customFormat="1" ht="13.5" customHeight="1" x14ac:dyDescent="0.2">
      <c r="B483" s="1">
        <v>1</v>
      </c>
      <c r="C483" s="34" t="s">
        <v>12</v>
      </c>
      <c r="D483" s="1" t="s">
        <v>17</v>
      </c>
      <c r="E483" s="2" t="s">
        <v>529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13634.9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13634.9</v>
      </c>
      <c r="X483" s="35">
        <f t="shared" ref="X483:X546" si="95">+F483-O483</f>
        <v>0</v>
      </c>
      <c r="Y483" s="35">
        <f t="shared" ref="Y483:Y546" si="96">+G483-P483</f>
        <v>0</v>
      </c>
      <c r="Z483" s="35">
        <f t="shared" ref="Z483:Z546" si="97">+H483-Q483</f>
        <v>0</v>
      </c>
      <c r="AA483" s="35">
        <f t="shared" ref="AA483:AA546" si="98">+I483-R483</f>
        <v>0</v>
      </c>
      <c r="AB483" s="35">
        <v>0</v>
      </c>
      <c r="AC483" s="35">
        <f t="shared" ref="AC483:AC546" si="99">+J483-S483</f>
        <v>0</v>
      </c>
      <c r="AD483" s="35">
        <f t="shared" ref="AD483:AD546" si="100">+K483-T483</f>
        <v>0</v>
      </c>
      <c r="AE483" s="35">
        <f t="shared" ref="AE483:AE546" si="101">+L483-U483</f>
        <v>0</v>
      </c>
      <c r="AF483" s="35">
        <f t="shared" ref="AF483:AF546" si="102">+M483-V483</f>
        <v>0</v>
      </c>
      <c r="AG483" s="35">
        <f t="shared" ref="AG483:AG546" si="103">+N483-W483</f>
        <v>0</v>
      </c>
      <c r="AH483" s="35">
        <f t="shared" ref="AH483:AH546" si="104">+X483+Y483+Z483+AA483+AB483+AC483+AD483+AE483+AF483+AG483</f>
        <v>0</v>
      </c>
      <c r="AI483" s="35"/>
      <c r="AJ483" s="81">
        <f t="shared" si="87"/>
        <v>0</v>
      </c>
      <c r="AK483" s="87"/>
    </row>
    <row r="484" spans="2:37" s="27" customFormat="1" ht="13.5" customHeight="1" x14ac:dyDescent="0.2">
      <c r="B484" s="1">
        <v>2</v>
      </c>
      <c r="C484" s="34"/>
      <c r="D484" s="1" t="s">
        <v>17</v>
      </c>
      <c r="E484" s="2" t="s">
        <v>530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67273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67273</v>
      </c>
      <c r="X484" s="35">
        <f t="shared" si="95"/>
        <v>0</v>
      </c>
      <c r="Y484" s="35">
        <f t="shared" si="96"/>
        <v>0</v>
      </c>
      <c r="Z484" s="35">
        <f t="shared" si="97"/>
        <v>0</v>
      </c>
      <c r="AA484" s="35">
        <f t="shared" si="98"/>
        <v>0</v>
      </c>
      <c r="AB484" s="35">
        <v>0</v>
      </c>
      <c r="AC484" s="35">
        <f t="shared" si="99"/>
        <v>0</v>
      </c>
      <c r="AD484" s="35">
        <f t="shared" si="100"/>
        <v>0</v>
      </c>
      <c r="AE484" s="35">
        <f t="shared" si="101"/>
        <v>0</v>
      </c>
      <c r="AF484" s="35">
        <f t="shared" si="102"/>
        <v>0</v>
      </c>
      <c r="AG484" s="35">
        <f t="shared" si="103"/>
        <v>0</v>
      </c>
      <c r="AH484" s="35">
        <f t="shared" si="104"/>
        <v>0</v>
      </c>
      <c r="AI484" s="35"/>
      <c r="AJ484" s="81">
        <f t="shared" si="87"/>
        <v>0</v>
      </c>
      <c r="AK484" s="87"/>
    </row>
    <row r="485" spans="2:37" s="27" customFormat="1" ht="13.5" customHeight="1" x14ac:dyDescent="0.2">
      <c r="B485" s="1">
        <v>3</v>
      </c>
      <c r="C485" s="34"/>
      <c r="D485" s="1" t="s">
        <v>17</v>
      </c>
      <c r="E485" s="2" t="s">
        <v>531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12000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12000</v>
      </c>
      <c r="X485" s="35">
        <f t="shared" si="95"/>
        <v>0</v>
      </c>
      <c r="Y485" s="35">
        <f t="shared" si="96"/>
        <v>0</v>
      </c>
      <c r="Z485" s="35">
        <f t="shared" si="97"/>
        <v>0</v>
      </c>
      <c r="AA485" s="35">
        <f t="shared" si="98"/>
        <v>0</v>
      </c>
      <c r="AB485" s="35">
        <v>0</v>
      </c>
      <c r="AC485" s="35">
        <f t="shared" si="99"/>
        <v>0</v>
      </c>
      <c r="AD485" s="35">
        <f t="shared" si="100"/>
        <v>0</v>
      </c>
      <c r="AE485" s="35">
        <f t="shared" si="101"/>
        <v>0</v>
      </c>
      <c r="AF485" s="35">
        <f t="shared" si="102"/>
        <v>0</v>
      </c>
      <c r="AG485" s="35">
        <f t="shared" si="103"/>
        <v>0</v>
      </c>
      <c r="AH485" s="35">
        <f t="shared" si="104"/>
        <v>0</v>
      </c>
      <c r="AI485" s="35"/>
      <c r="AJ485" s="81">
        <f t="shared" si="87"/>
        <v>0</v>
      </c>
      <c r="AK485" s="87"/>
    </row>
    <row r="486" spans="2:37" s="27" customFormat="1" ht="13.5" customHeight="1" x14ac:dyDescent="0.2">
      <c r="B486" s="1">
        <v>4</v>
      </c>
      <c r="C486" s="34"/>
      <c r="D486" s="1" t="s">
        <v>17</v>
      </c>
      <c r="E486" s="2" t="s">
        <v>532</v>
      </c>
      <c r="F486" s="10">
        <v>0</v>
      </c>
      <c r="G486" s="10">
        <v>0</v>
      </c>
      <c r="H486" s="10">
        <v>0</v>
      </c>
      <c r="I486" s="10">
        <v>31965.98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31965.98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35">
        <f t="shared" si="95"/>
        <v>0</v>
      </c>
      <c r="Y486" s="35">
        <f t="shared" si="96"/>
        <v>0</v>
      </c>
      <c r="Z486" s="35">
        <f t="shared" si="97"/>
        <v>0</v>
      </c>
      <c r="AA486" s="35">
        <f t="shared" si="98"/>
        <v>0</v>
      </c>
      <c r="AB486" s="35">
        <v>0</v>
      </c>
      <c r="AC486" s="35">
        <f t="shared" si="99"/>
        <v>0</v>
      </c>
      <c r="AD486" s="35">
        <f t="shared" si="100"/>
        <v>0</v>
      </c>
      <c r="AE486" s="35">
        <f t="shared" si="101"/>
        <v>0</v>
      </c>
      <c r="AF486" s="35">
        <f t="shared" si="102"/>
        <v>0</v>
      </c>
      <c r="AG486" s="35">
        <f t="shared" si="103"/>
        <v>0</v>
      </c>
      <c r="AH486" s="35">
        <f t="shared" si="104"/>
        <v>0</v>
      </c>
      <c r="AI486" s="35"/>
      <c r="AJ486" s="81">
        <f t="shared" si="87"/>
        <v>0</v>
      </c>
      <c r="AK486" s="87"/>
    </row>
    <row r="487" spans="2:37" s="27" customFormat="1" ht="13.5" customHeight="1" x14ac:dyDescent="0.2">
      <c r="B487" s="1">
        <v>5</v>
      </c>
      <c r="C487" s="34"/>
      <c r="D487" s="1" t="s">
        <v>17</v>
      </c>
      <c r="E487" s="2" t="s">
        <v>533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f>(N487)</f>
        <v>0</v>
      </c>
      <c r="X487" s="35">
        <f t="shared" si="95"/>
        <v>0</v>
      </c>
      <c r="Y487" s="35">
        <f t="shared" si="96"/>
        <v>0</v>
      </c>
      <c r="Z487" s="35">
        <f t="shared" si="97"/>
        <v>0</v>
      </c>
      <c r="AA487" s="35">
        <f t="shared" si="98"/>
        <v>0</v>
      </c>
      <c r="AB487" s="35">
        <v>0</v>
      </c>
      <c r="AC487" s="35">
        <f t="shared" si="99"/>
        <v>0</v>
      </c>
      <c r="AD487" s="35">
        <f t="shared" si="100"/>
        <v>0</v>
      </c>
      <c r="AE487" s="35">
        <f t="shared" si="101"/>
        <v>0</v>
      </c>
      <c r="AF487" s="35">
        <f t="shared" si="102"/>
        <v>0</v>
      </c>
      <c r="AG487" s="35">
        <f t="shared" si="103"/>
        <v>0</v>
      </c>
      <c r="AH487" s="35">
        <f t="shared" si="104"/>
        <v>0</v>
      </c>
      <c r="AI487" s="35"/>
      <c r="AJ487" s="81">
        <f t="shared" si="87"/>
        <v>0</v>
      </c>
      <c r="AK487" s="87"/>
    </row>
    <row r="488" spans="2:37" s="27" customFormat="1" ht="13.5" customHeight="1" x14ac:dyDescent="0.2">
      <c r="B488" s="1">
        <v>6</v>
      </c>
      <c r="C488" s="34"/>
      <c r="D488" s="1" t="s">
        <v>17</v>
      </c>
      <c r="E488" s="2" t="s">
        <v>534</v>
      </c>
      <c r="F488" s="10">
        <v>0</v>
      </c>
      <c r="G488" s="10">
        <v>0</v>
      </c>
      <c r="H488" s="10">
        <v>32.68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32.68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35">
        <f t="shared" si="95"/>
        <v>0</v>
      </c>
      <c r="Y488" s="35">
        <f t="shared" si="96"/>
        <v>0</v>
      </c>
      <c r="Z488" s="35">
        <f t="shared" si="97"/>
        <v>0</v>
      </c>
      <c r="AA488" s="35">
        <f t="shared" si="98"/>
        <v>0</v>
      </c>
      <c r="AB488" s="35">
        <v>0</v>
      </c>
      <c r="AC488" s="35">
        <f t="shared" si="99"/>
        <v>0</v>
      </c>
      <c r="AD488" s="35">
        <f t="shared" si="100"/>
        <v>0</v>
      </c>
      <c r="AE488" s="35">
        <f t="shared" si="101"/>
        <v>0</v>
      </c>
      <c r="AF488" s="35">
        <f t="shared" si="102"/>
        <v>0</v>
      </c>
      <c r="AG488" s="35">
        <f t="shared" si="103"/>
        <v>0</v>
      </c>
      <c r="AH488" s="35">
        <f t="shared" si="104"/>
        <v>0</v>
      </c>
      <c r="AI488" s="35"/>
      <c r="AJ488" s="81">
        <f t="shared" si="87"/>
        <v>0</v>
      </c>
      <c r="AK488" s="87"/>
    </row>
    <row r="489" spans="2:37" s="27" customFormat="1" ht="13.5" customHeight="1" x14ac:dyDescent="0.2">
      <c r="B489" s="1">
        <v>7</v>
      </c>
      <c r="C489" s="34"/>
      <c r="D489" s="1" t="s">
        <v>17</v>
      </c>
      <c r="E489" s="2" t="s">
        <v>535</v>
      </c>
      <c r="F489" s="10">
        <v>0</v>
      </c>
      <c r="G489" s="10">
        <v>0</v>
      </c>
      <c r="H489" s="10">
        <v>37.6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37.6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35">
        <f t="shared" si="95"/>
        <v>0</v>
      </c>
      <c r="Y489" s="35">
        <f t="shared" si="96"/>
        <v>0</v>
      </c>
      <c r="Z489" s="35">
        <f t="shared" si="97"/>
        <v>0</v>
      </c>
      <c r="AA489" s="35">
        <f t="shared" si="98"/>
        <v>0</v>
      </c>
      <c r="AB489" s="35">
        <v>0</v>
      </c>
      <c r="AC489" s="35">
        <f t="shared" si="99"/>
        <v>0</v>
      </c>
      <c r="AD489" s="35">
        <f t="shared" si="100"/>
        <v>0</v>
      </c>
      <c r="AE489" s="35">
        <f t="shared" si="101"/>
        <v>0</v>
      </c>
      <c r="AF489" s="35">
        <f t="shared" si="102"/>
        <v>0</v>
      </c>
      <c r="AG489" s="35">
        <f t="shared" si="103"/>
        <v>0</v>
      </c>
      <c r="AH489" s="35">
        <f t="shared" si="104"/>
        <v>0</v>
      </c>
      <c r="AI489" s="35"/>
      <c r="AJ489" s="81">
        <f t="shared" si="87"/>
        <v>0</v>
      </c>
      <c r="AK489" s="87"/>
    </row>
    <row r="490" spans="2:37" s="27" customFormat="1" ht="13.5" customHeight="1" x14ac:dyDescent="0.2">
      <c r="B490" s="1">
        <v>8</v>
      </c>
      <c r="C490" s="34"/>
      <c r="D490" s="1" t="s">
        <v>17</v>
      </c>
      <c r="E490" s="2" t="s">
        <v>536</v>
      </c>
      <c r="F490" s="10">
        <v>0</v>
      </c>
      <c r="G490" s="10">
        <v>0</v>
      </c>
      <c r="H490" s="10">
        <v>782.5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782.5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35">
        <f t="shared" si="95"/>
        <v>0</v>
      </c>
      <c r="Y490" s="35">
        <f t="shared" si="96"/>
        <v>0</v>
      </c>
      <c r="Z490" s="35">
        <f t="shared" si="97"/>
        <v>0</v>
      </c>
      <c r="AA490" s="35">
        <f t="shared" si="98"/>
        <v>0</v>
      </c>
      <c r="AB490" s="35">
        <v>0</v>
      </c>
      <c r="AC490" s="35">
        <f t="shared" si="99"/>
        <v>0</v>
      </c>
      <c r="AD490" s="35">
        <f t="shared" si="100"/>
        <v>0</v>
      </c>
      <c r="AE490" s="35">
        <f t="shared" si="101"/>
        <v>0</v>
      </c>
      <c r="AF490" s="35">
        <f t="shared" si="102"/>
        <v>0</v>
      </c>
      <c r="AG490" s="35">
        <f t="shared" si="103"/>
        <v>0</v>
      </c>
      <c r="AH490" s="35">
        <f t="shared" si="104"/>
        <v>0</v>
      </c>
      <c r="AI490" s="35"/>
      <c r="AJ490" s="81">
        <f t="shared" si="87"/>
        <v>0</v>
      </c>
      <c r="AK490" s="87"/>
    </row>
    <row r="491" spans="2:37" s="27" customFormat="1" ht="13.5" customHeight="1" x14ac:dyDescent="0.2">
      <c r="B491" s="1">
        <v>9</v>
      </c>
      <c r="C491" s="34"/>
      <c r="D491" s="1" t="s">
        <v>17</v>
      </c>
      <c r="E491" s="2" t="s">
        <v>537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23555.68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22499.42</v>
      </c>
      <c r="X491" s="35">
        <f t="shared" si="95"/>
        <v>0</v>
      </c>
      <c r="Y491" s="35">
        <f t="shared" si="96"/>
        <v>0</v>
      </c>
      <c r="Z491" s="35">
        <f t="shared" si="97"/>
        <v>0</v>
      </c>
      <c r="AA491" s="35">
        <f t="shared" si="98"/>
        <v>0</v>
      </c>
      <c r="AB491" s="35">
        <v>0</v>
      </c>
      <c r="AC491" s="35">
        <f t="shared" si="99"/>
        <v>0</v>
      </c>
      <c r="AD491" s="35">
        <f t="shared" si="100"/>
        <v>0</v>
      </c>
      <c r="AE491" s="35">
        <f t="shared" si="101"/>
        <v>0</v>
      </c>
      <c r="AF491" s="35">
        <f t="shared" si="102"/>
        <v>0</v>
      </c>
      <c r="AG491" s="35">
        <f t="shared" si="103"/>
        <v>1056.260000000002</v>
      </c>
      <c r="AH491" s="35">
        <f t="shared" si="104"/>
        <v>1056.260000000002</v>
      </c>
      <c r="AI491" s="35"/>
      <c r="AJ491" s="81">
        <f t="shared" si="87"/>
        <v>1056.260000000002</v>
      </c>
      <c r="AK491" s="87"/>
    </row>
    <row r="492" spans="2:37" s="27" customFormat="1" ht="13.5" customHeight="1" x14ac:dyDescent="0.2">
      <c r="B492" s="1">
        <v>10</v>
      </c>
      <c r="C492" s="34"/>
      <c r="D492" s="1" t="s">
        <v>17</v>
      </c>
      <c r="E492" s="2" t="s">
        <v>538</v>
      </c>
      <c r="F492" s="10">
        <v>0</v>
      </c>
      <c r="G492" s="10">
        <v>0</v>
      </c>
      <c r="H492" s="10">
        <v>224.61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224.61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35">
        <f t="shared" si="95"/>
        <v>0</v>
      </c>
      <c r="Y492" s="35">
        <f t="shared" si="96"/>
        <v>0</v>
      </c>
      <c r="Z492" s="35">
        <f t="shared" si="97"/>
        <v>0</v>
      </c>
      <c r="AA492" s="35">
        <f t="shared" si="98"/>
        <v>0</v>
      </c>
      <c r="AB492" s="35">
        <v>0</v>
      </c>
      <c r="AC492" s="35">
        <f t="shared" si="99"/>
        <v>0</v>
      </c>
      <c r="AD492" s="35">
        <f t="shared" si="100"/>
        <v>0</v>
      </c>
      <c r="AE492" s="35">
        <f t="shared" si="101"/>
        <v>0</v>
      </c>
      <c r="AF492" s="35">
        <f t="shared" si="102"/>
        <v>0</v>
      </c>
      <c r="AG492" s="35">
        <f t="shared" si="103"/>
        <v>0</v>
      </c>
      <c r="AH492" s="35">
        <f t="shared" si="104"/>
        <v>0</v>
      </c>
      <c r="AI492" s="35"/>
      <c r="AJ492" s="81">
        <f t="shared" si="87"/>
        <v>0</v>
      </c>
      <c r="AK492" s="87"/>
    </row>
    <row r="493" spans="2:37" s="27" customFormat="1" ht="13.5" customHeight="1" x14ac:dyDescent="0.2">
      <c r="B493" s="1">
        <v>11</v>
      </c>
      <c r="C493" s="34"/>
      <c r="D493" s="1" t="s">
        <v>17</v>
      </c>
      <c r="E493" s="2" t="s">
        <v>539</v>
      </c>
      <c r="F493" s="10">
        <v>0</v>
      </c>
      <c r="G493" s="10">
        <v>0</v>
      </c>
      <c r="H493" s="10">
        <v>3104.26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3104.26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35">
        <f t="shared" si="95"/>
        <v>0</v>
      </c>
      <c r="Y493" s="35">
        <f t="shared" si="96"/>
        <v>0</v>
      </c>
      <c r="Z493" s="35">
        <f t="shared" si="97"/>
        <v>0</v>
      </c>
      <c r="AA493" s="35">
        <f t="shared" si="98"/>
        <v>0</v>
      </c>
      <c r="AB493" s="35">
        <v>0</v>
      </c>
      <c r="AC493" s="35">
        <f t="shared" si="99"/>
        <v>0</v>
      </c>
      <c r="AD493" s="35">
        <f t="shared" si="100"/>
        <v>0</v>
      </c>
      <c r="AE493" s="35">
        <f t="shared" si="101"/>
        <v>0</v>
      </c>
      <c r="AF493" s="35">
        <f t="shared" si="102"/>
        <v>0</v>
      </c>
      <c r="AG493" s="35">
        <f t="shared" si="103"/>
        <v>0</v>
      </c>
      <c r="AH493" s="35">
        <f t="shared" si="104"/>
        <v>0</v>
      </c>
      <c r="AI493" s="35"/>
      <c r="AJ493" s="81">
        <f t="shared" si="87"/>
        <v>0</v>
      </c>
      <c r="AK493" s="87"/>
    </row>
    <row r="494" spans="2:37" s="27" customFormat="1" ht="13.5" customHeight="1" x14ac:dyDescent="0.2">
      <c r="B494" s="1">
        <v>12</v>
      </c>
      <c r="C494" s="34"/>
      <c r="D494" s="1" t="s">
        <v>17</v>
      </c>
      <c r="E494" s="2" t="s">
        <v>540</v>
      </c>
      <c r="F494" s="10">
        <v>0</v>
      </c>
      <c r="G494" s="10">
        <v>0</v>
      </c>
      <c r="H494" s="10">
        <v>976.23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976.23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35">
        <f t="shared" si="95"/>
        <v>0</v>
      </c>
      <c r="Y494" s="35">
        <f t="shared" si="96"/>
        <v>0</v>
      </c>
      <c r="Z494" s="35">
        <f t="shared" si="97"/>
        <v>0</v>
      </c>
      <c r="AA494" s="35">
        <f t="shared" si="98"/>
        <v>0</v>
      </c>
      <c r="AB494" s="35">
        <v>0</v>
      </c>
      <c r="AC494" s="35">
        <f t="shared" si="99"/>
        <v>0</v>
      </c>
      <c r="AD494" s="35">
        <f t="shared" si="100"/>
        <v>0</v>
      </c>
      <c r="AE494" s="35">
        <f t="shared" si="101"/>
        <v>0</v>
      </c>
      <c r="AF494" s="35">
        <f t="shared" si="102"/>
        <v>0</v>
      </c>
      <c r="AG494" s="35">
        <f t="shared" si="103"/>
        <v>0</v>
      </c>
      <c r="AH494" s="35">
        <f t="shared" si="104"/>
        <v>0</v>
      </c>
      <c r="AI494" s="35"/>
      <c r="AJ494" s="81">
        <f t="shared" si="87"/>
        <v>0</v>
      </c>
      <c r="AK494" s="87"/>
    </row>
    <row r="495" spans="2:37" s="27" customFormat="1" ht="13.5" customHeight="1" x14ac:dyDescent="0.2">
      <c r="B495" s="1">
        <v>13</v>
      </c>
      <c r="C495" s="34"/>
      <c r="D495" s="1" t="s">
        <v>17</v>
      </c>
      <c r="E495" s="2" t="s">
        <v>541</v>
      </c>
      <c r="F495" s="10">
        <v>0</v>
      </c>
      <c r="G495" s="10">
        <v>0</v>
      </c>
      <c r="H495" s="10">
        <v>7168.14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7168.14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35">
        <f t="shared" si="95"/>
        <v>0</v>
      </c>
      <c r="Y495" s="35">
        <f t="shared" si="96"/>
        <v>0</v>
      </c>
      <c r="Z495" s="35">
        <f t="shared" si="97"/>
        <v>0</v>
      </c>
      <c r="AA495" s="35">
        <f t="shared" si="98"/>
        <v>0</v>
      </c>
      <c r="AB495" s="35">
        <v>0</v>
      </c>
      <c r="AC495" s="35">
        <f t="shared" si="99"/>
        <v>0</v>
      </c>
      <c r="AD495" s="35">
        <f t="shared" si="100"/>
        <v>0</v>
      </c>
      <c r="AE495" s="35">
        <f t="shared" si="101"/>
        <v>0</v>
      </c>
      <c r="AF495" s="35">
        <f t="shared" si="102"/>
        <v>0</v>
      </c>
      <c r="AG495" s="35">
        <f t="shared" si="103"/>
        <v>0</v>
      </c>
      <c r="AH495" s="35">
        <f t="shared" si="104"/>
        <v>0</v>
      </c>
      <c r="AI495" s="35"/>
      <c r="AJ495" s="81">
        <f t="shared" si="87"/>
        <v>0</v>
      </c>
      <c r="AK495" s="87"/>
    </row>
    <row r="496" spans="2:37" s="27" customFormat="1" ht="13.5" customHeight="1" x14ac:dyDescent="0.2">
      <c r="B496" s="1">
        <v>14</v>
      </c>
      <c r="C496" s="34"/>
      <c r="D496" s="1" t="s">
        <v>17</v>
      </c>
      <c r="E496" s="2" t="s">
        <v>542</v>
      </c>
      <c r="F496" s="10">
        <v>0</v>
      </c>
      <c r="G496" s="10">
        <v>0</v>
      </c>
      <c r="H496" s="10">
        <v>262.64999999999998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262.64999999999998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35">
        <f t="shared" si="95"/>
        <v>0</v>
      </c>
      <c r="Y496" s="35">
        <f t="shared" si="96"/>
        <v>0</v>
      </c>
      <c r="Z496" s="35">
        <f t="shared" si="97"/>
        <v>0</v>
      </c>
      <c r="AA496" s="35">
        <f t="shared" si="98"/>
        <v>0</v>
      </c>
      <c r="AB496" s="35">
        <v>0</v>
      </c>
      <c r="AC496" s="35">
        <f t="shared" si="99"/>
        <v>0</v>
      </c>
      <c r="AD496" s="35">
        <f t="shared" si="100"/>
        <v>0</v>
      </c>
      <c r="AE496" s="35">
        <f t="shared" si="101"/>
        <v>0</v>
      </c>
      <c r="AF496" s="35">
        <f t="shared" si="102"/>
        <v>0</v>
      </c>
      <c r="AG496" s="35">
        <f t="shared" si="103"/>
        <v>0</v>
      </c>
      <c r="AH496" s="35">
        <f t="shared" si="104"/>
        <v>0</v>
      </c>
      <c r="AI496" s="35"/>
      <c r="AJ496" s="81">
        <f t="shared" si="87"/>
        <v>0</v>
      </c>
      <c r="AK496" s="87"/>
    </row>
    <row r="497" spans="2:37" s="27" customFormat="1" ht="13.5" customHeight="1" x14ac:dyDescent="0.2">
      <c r="B497" s="1">
        <v>15</v>
      </c>
      <c r="C497" s="34"/>
      <c r="D497" s="1" t="s">
        <v>17</v>
      </c>
      <c r="E497" s="2" t="s">
        <v>543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6020.23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6020.23</v>
      </c>
      <c r="X497" s="35">
        <f t="shared" si="95"/>
        <v>0</v>
      </c>
      <c r="Y497" s="35">
        <f t="shared" si="96"/>
        <v>0</v>
      </c>
      <c r="Z497" s="35">
        <f t="shared" si="97"/>
        <v>0</v>
      </c>
      <c r="AA497" s="35">
        <f t="shared" si="98"/>
        <v>0</v>
      </c>
      <c r="AB497" s="35">
        <v>0</v>
      </c>
      <c r="AC497" s="35">
        <f t="shared" si="99"/>
        <v>0</v>
      </c>
      <c r="AD497" s="35">
        <f t="shared" si="100"/>
        <v>0</v>
      </c>
      <c r="AE497" s="35">
        <f t="shared" si="101"/>
        <v>0</v>
      </c>
      <c r="AF497" s="35">
        <f t="shared" si="102"/>
        <v>0</v>
      </c>
      <c r="AG497" s="35">
        <f t="shared" si="103"/>
        <v>0</v>
      </c>
      <c r="AH497" s="35">
        <f t="shared" si="104"/>
        <v>0</v>
      </c>
      <c r="AI497" s="35"/>
      <c r="AJ497" s="81">
        <f t="shared" si="87"/>
        <v>0</v>
      </c>
      <c r="AK497" s="87"/>
    </row>
    <row r="498" spans="2:37" s="27" customFormat="1" ht="13.5" customHeight="1" x14ac:dyDescent="0.2">
      <c r="B498" s="1">
        <v>16</v>
      </c>
      <c r="C498" s="34"/>
      <c r="D498" s="1" t="s">
        <v>17</v>
      </c>
      <c r="E498" s="2" t="s">
        <v>544</v>
      </c>
      <c r="F498" s="10">
        <v>0</v>
      </c>
      <c r="G498" s="10">
        <v>0</v>
      </c>
      <c r="H498" s="10">
        <v>0</v>
      </c>
      <c r="I498" s="10">
        <v>62290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62290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35">
        <f t="shared" si="95"/>
        <v>0</v>
      </c>
      <c r="Y498" s="35">
        <f t="shared" si="96"/>
        <v>0</v>
      </c>
      <c r="Z498" s="35">
        <f t="shared" si="97"/>
        <v>0</v>
      </c>
      <c r="AA498" s="35">
        <f t="shared" si="98"/>
        <v>0</v>
      </c>
      <c r="AB498" s="35">
        <v>0</v>
      </c>
      <c r="AC498" s="35">
        <f t="shared" si="99"/>
        <v>0</v>
      </c>
      <c r="AD498" s="35">
        <f t="shared" si="100"/>
        <v>0</v>
      </c>
      <c r="AE498" s="35">
        <f t="shared" si="101"/>
        <v>0</v>
      </c>
      <c r="AF498" s="35">
        <f t="shared" si="102"/>
        <v>0</v>
      </c>
      <c r="AG498" s="35">
        <f t="shared" si="103"/>
        <v>0</v>
      </c>
      <c r="AH498" s="35">
        <f t="shared" si="104"/>
        <v>0</v>
      </c>
      <c r="AI498" s="35"/>
      <c r="AJ498" s="81">
        <f t="shared" si="87"/>
        <v>0</v>
      </c>
      <c r="AK498" s="87"/>
    </row>
    <row r="499" spans="2:37" s="27" customFormat="1" ht="13.5" customHeight="1" x14ac:dyDescent="0.2">
      <c r="B499" s="1">
        <v>17</v>
      </c>
      <c r="C499" s="34"/>
      <c r="D499" s="1" t="s">
        <v>17</v>
      </c>
      <c r="E499" s="2" t="s">
        <v>545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30779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30779</v>
      </c>
      <c r="X499" s="35">
        <f t="shared" si="95"/>
        <v>0</v>
      </c>
      <c r="Y499" s="35">
        <f t="shared" si="96"/>
        <v>0</v>
      </c>
      <c r="Z499" s="35">
        <f t="shared" si="97"/>
        <v>0</v>
      </c>
      <c r="AA499" s="35">
        <f t="shared" si="98"/>
        <v>0</v>
      </c>
      <c r="AB499" s="35">
        <v>0</v>
      </c>
      <c r="AC499" s="35">
        <f t="shared" si="99"/>
        <v>0</v>
      </c>
      <c r="AD499" s="35">
        <f t="shared" si="100"/>
        <v>0</v>
      </c>
      <c r="AE499" s="35">
        <f t="shared" si="101"/>
        <v>0</v>
      </c>
      <c r="AF499" s="35">
        <f t="shared" si="102"/>
        <v>0</v>
      </c>
      <c r="AG499" s="35">
        <f t="shared" si="103"/>
        <v>0</v>
      </c>
      <c r="AH499" s="35">
        <f t="shared" si="104"/>
        <v>0</v>
      </c>
      <c r="AI499" s="35"/>
      <c r="AJ499" s="81">
        <f t="shared" si="87"/>
        <v>0</v>
      </c>
      <c r="AK499" s="87"/>
    </row>
    <row r="500" spans="2:37" s="27" customFormat="1" ht="13.5" customHeight="1" x14ac:dyDescent="0.2">
      <c r="B500" s="1">
        <v>18</v>
      </c>
      <c r="C500" s="34"/>
      <c r="D500" s="1" t="s">
        <v>17</v>
      </c>
      <c r="E500" s="2" t="s">
        <v>546</v>
      </c>
      <c r="F500" s="10">
        <v>0</v>
      </c>
      <c r="G500" s="10">
        <v>0</v>
      </c>
      <c r="H500" s="10">
        <v>799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799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35">
        <f t="shared" si="95"/>
        <v>0</v>
      </c>
      <c r="Y500" s="35">
        <f t="shared" si="96"/>
        <v>0</v>
      </c>
      <c r="Z500" s="35">
        <f t="shared" si="97"/>
        <v>0</v>
      </c>
      <c r="AA500" s="35">
        <f t="shared" si="98"/>
        <v>0</v>
      </c>
      <c r="AB500" s="35">
        <v>0</v>
      </c>
      <c r="AC500" s="35">
        <f t="shared" si="99"/>
        <v>0</v>
      </c>
      <c r="AD500" s="35">
        <f t="shared" si="100"/>
        <v>0</v>
      </c>
      <c r="AE500" s="35">
        <f t="shared" si="101"/>
        <v>0</v>
      </c>
      <c r="AF500" s="35">
        <f t="shared" si="102"/>
        <v>0</v>
      </c>
      <c r="AG500" s="35">
        <f t="shared" si="103"/>
        <v>0</v>
      </c>
      <c r="AH500" s="35">
        <f t="shared" si="104"/>
        <v>0</v>
      </c>
      <c r="AI500" s="35"/>
      <c r="AJ500" s="81">
        <f t="shared" si="87"/>
        <v>0</v>
      </c>
      <c r="AK500" s="87"/>
    </row>
    <row r="501" spans="2:37" s="27" customFormat="1" ht="13.5" customHeight="1" x14ac:dyDescent="0.2">
      <c r="B501" s="1">
        <v>19</v>
      </c>
      <c r="C501" s="34"/>
      <c r="D501" s="1" t="s">
        <v>17</v>
      </c>
      <c r="E501" s="2" t="s">
        <v>547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76060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76060</v>
      </c>
      <c r="X501" s="35">
        <f t="shared" si="95"/>
        <v>0</v>
      </c>
      <c r="Y501" s="35">
        <f t="shared" si="96"/>
        <v>0</v>
      </c>
      <c r="Z501" s="35">
        <f t="shared" si="97"/>
        <v>0</v>
      </c>
      <c r="AA501" s="35">
        <f t="shared" si="98"/>
        <v>0</v>
      </c>
      <c r="AB501" s="35">
        <v>0</v>
      </c>
      <c r="AC501" s="35">
        <f t="shared" si="99"/>
        <v>0</v>
      </c>
      <c r="AD501" s="35">
        <f t="shared" si="100"/>
        <v>0</v>
      </c>
      <c r="AE501" s="35">
        <f t="shared" si="101"/>
        <v>0</v>
      </c>
      <c r="AF501" s="35">
        <f t="shared" si="102"/>
        <v>0</v>
      </c>
      <c r="AG501" s="35">
        <f t="shared" si="103"/>
        <v>0</v>
      </c>
      <c r="AH501" s="35">
        <f t="shared" si="104"/>
        <v>0</v>
      </c>
      <c r="AI501" s="35"/>
      <c r="AJ501" s="81">
        <f t="shared" si="87"/>
        <v>0</v>
      </c>
      <c r="AK501" s="87"/>
    </row>
    <row r="502" spans="2:37" s="27" customFormat="1" ht="13.5" customHeight="1" x14ac:dyDescent="0.2">
      <c r="B502" s="1">
        <v>20</v>
      </c>
      <c r="C502" s="34"/>
      <c r="D502" s="1" t="s">
        <v>17</v>
      </c>
      <c r="E502" s="2" t="s">
        <v>548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77000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77000</v>
      </c>
      <c r="X502" s="35">
        <f t="shared" si="95"/>
        <v>0</v>
      </c>
      <c r="Y502" s="35">
        <f t="shared" si="96"/>
        <v>0</v>
      </c>
      <c r="Z502" s="35">
        <f t="shared" si="97"/>
        <v>0</v>
      </c>
      <c r="AA502" s="35">
        <f t="shared" si="98"/>
        <v>0</v>
      </c>
      <c r="AB502" s="35">
        <v>0</v>
      </c>
      <c r="AC502" s="35">
        <f t="shared" si="99"/>
        <v>0</v>
      </c>
      <c r="AD502" s="35">
        <f t="shared" si="100"/>
        <v>0</v>
      </c>
      <c r="AE502" s="35">
        <f t="shared" si="101"/>
        <v>0</v>
      </c>
      <c r="AF502" s="35">
        <f t="shared" si="102"/>
        <v>0</v>
      </c>
      <c r="AG502" s="35">
        <f t="shared" si="103"/>
        <v>0</v>
      </c>
      <c r="AH502" s="35">
        <f t="shared" si="104"/>
        <v>0</v>
      </c>
      <c r="AI502" s="35"/>
      <c r="AJ502" s="81">
        <f t="shared" si="87"/>
        <v>0</v>
      </c>
      <c r="AK502" s="87"/>
    </row>
    <row r="503" spans="2:37" s="27" customFormat="1" ht="13.5" customHeight="1" x14ac:dyDescent="0.2">
      <c r="B503" s="1">
        <v>21</v>
      </c>
      <c r="C503" s="34"/>
      <c r="D503" s="1" t="s">
        <v>17</v>
      </c>
      <c r="E503" s="2" t="s">
        <v>549</v>
      </c>
      <c r="F503" s="10">
        <v>0</v>
      </c>
      <c r="G503" s="10">
        <v>0</v>
      </c>
      <c r="H503" s="10">
        <v>0</v>
      </c>
      <c r="I503" s="10">
        <v>4388.5</v>
      </c>
      <c r="J503" s="10">
        <v>0</v>
      </c>
      <c r="K503" s="10">
        <v>0</v>
      </c>
      <c r="L503" s="10">
        <v>0</v>
      </c>
      <c r="M503" s="10">
        <v>0</v>
      </c>
      <c r="N503" s="10">
        <v>122063.8</v>
      </c>
      <c r="O503" s="10">
        <v>0</v>
      </c>
      <c r="P503" s="10">
        <v>0</v>
      </c>
      <c r="Q503" s="10">
        <v>0</v>
      </c>
      <c r="R503" s="10">
        <v>4388.5</v>
      </c>
      <c r="S503" s="10">
        <v>0</v>
      </c>
      <c r="T503" s="10">
        <v>0</v>
      </c>
      <c r="U503" s="10">
        <v>0</v>
      </c>
      <c r="V503" s="10">
        <v>0</v>
      </c>
      <c r="W503" s="10">
        <v>122063.8</v>
      </c>
      <c r="X503" s="35">
        <f t="shared" si="95"/>
        <v>0</v>
      </c>
      <c r="Y503" s="35">
        <f t="shared" si="96"/>
        <v>0</v>
      </c>
      <c r="Z503" s="35">
        <f t="shared" si="97"/>
        <v>0</v>
      </c>
      <c r="AA503" s="35">
        <f t="shared" si="98"/>
        <v>0</v>
      </c>
      <c r="AB503" s="35">
        <v>0</v>
      </c>
      <c r="AC503" s="35">
        <f t="shared" si="99"/>
        <v>0</v>
      </c>
      <c r="AD503" s="35">
        <f t="shared" si="100"/>
        <v>0</v>
      </c>
      <c r="AE503" s="35">
        <f t="shared" si="101"/>
        <v>0</v>
      </c>
      <c r="AF503" s="35">
        <f t="shared" si="102"/>
        <v>0</v>
      </c>
      <c r="AG503" s="35">
        <f t="shared" si="103"/>
        <v>0</v>
      </c>
      <c r="AH503" s="35">
        <f t="shared" si="104"/>
        <v>0</v>
      </c>
      <c r="AI503" s="35"/>
      <c r="AJ503" s="81">
        <f t="shared" si="87"/>
        <v>0</v>
      </c>
      <c r="AK503" s="87"/>
    </row>
    <row r="504" spans="2:37" s="27" customFormat="1" ht="13.5" customHeight="1" x14ac:dyDescent="0.2">
      <c r="B504" s="1">
        <v>22</v>
      </c>
      <c r="C504" s="34"/>
      <c r="D504" s="1" t="s">
        <v>17</v>
      </c>
      <c r="E504" s="2" t="s">
        <v>550</v>
      </c>
      <c r="F504" s="10">
        <v>0</v>
      </c>
      <c r="G504" s="10">
        <v>0</v>
      </c>
      <c r="H504" s="10">
        <v>117.6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117.6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35">
        <f t="shared" si="95"/>
        <v>0</v>
      </c>
      <c r="Y504" s="35">
        <f t="shared" si="96"/>
        <v>0</v>
      </c>
      <c r="Z504" s="35">
        <f t="shared" si="97"/>
        <v>0</v>
      </c>
      <c r="AA504" s="35">
        <f t="shared" si="98"/>
        <v>0</v>
      </c>
      <c r="AB504" s="35">
        <v>0</v>
      </c>
      <c r="AC504" s="35">
        <f t="shared" si="99"/>
        <v>0</v>
      </c>
      <c r="AD504" s="35">
        <f t="shared" si="100"/>
        <v>0</v>
      </c>
      <c r="AE504" s="35">
        <f t="shared" si="101"/>
        <v>0</v>
      </c>
      <c r="AF504" s="35">
        <f t="shared" si="102"/>
        <v>0</v>
      </c>
      <c r="AG504" s="35">
        <f t="shared" si="103"/>
        <v>0</v>
      </c>
      <c r="AH504" s="35">
        <f t="shared" si="104"/>
        <v>0</v>
      </c>
      <c r="AI504" s="35"/>
      <c r="AJ504" s="81">
        <f t="shared" si="87"/>
        <v>0</v>
      </c>
      <c r="AK504" s="87"/>
    </row>
    <row r="505" spans="2:37" s="27" customFormat="1" ht="13.5" customHeight="1" x14ac:dyDescent="0.2">
      <c r="B505" s="1">
        <v>23</v>
      </c>
      <c r="C505" s="34"/>
      <c r="D505" s="1" t="s">
        <v>17</v>
      </c>
      <c r="E505" s="2" t="s">
        <v>551</v>
      </c>
      <c r="F505" s="10">
        <v>0</v>
      </c>
      <c r="G505" s="10">
        <v>0</v>
      </c>
      <c r="H505" s="10">
        <v>5522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22635</v>
      </c>
      <c r="O505" s="10">
        <v>0</v>
      </c>
      <c r="P505" s="10">
        <v>0</v>
      </c>
      <c r="Q505" s="10">
        <v>5522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22635</v>
      </c>
      <c r="X505" s="35">
        <f t="shared" si="95"/>
        <v>0</v>
      </c>
      <c r="Y505" s="35">
        <f t="shared" si="96"/>
        <v>0</v>
      </c>
      <c r="Z505" s="35">
        <f t="shared" si="97"/>
        <v>0</v>
      </c>
      <c r="AA505" s="35">
        <f t="shared" si="98"/>
        <v>0</v>
      </c>
      <c r="AB505" s="35">
        <v>0</v>
      </c>
      <c r="AC505" s="35">
        <f t="shared" si="99"/>
        <v>0</v>
      </c>
      <c r="AD505" s="35">
        <f t="shared" si="100"/>
        <v>0</v>
      </c>
      <c r="AE505" s="35">
        <f t="shared" si="101"/>
        <v>0</v>
      </c>
      <c r="AF505" s="35">
        <f t="shared" si="102"/>
        <v>0</v>
      </c>
      <c r="AG505" s="35">
        <f t="shared" si="103"/>
        <v>0</v>
      </c>
      <c r="AH505" s="35">
        <f t="shared" si="104"/>
        <v>0</v>
      </c>
      <c r="AI505" s="35"/>
      <c r="AJ505" s="81">
        <f t="shared" si="87"/>
        <v>0</v>
      </c>
      <c r="AK505" s="87"/>
    </row>
    <row r="506" spans="2:37" s="27" customFormat="1" ht="13.5" customHeight="1" x14ac:dyDescent="0.2">
      <c r="B506" s="1">
        <v>24</v>
      </c>
      <c r="C506" s="34"/>
      <c r="D506" s="1" t="s">
        <v>17</v>
      </c>
      <c r="E506" s="2" t="s">
        <v>552</v>
      </c>
      <c r="F506" s="10">
        <v>0</v>
      </c>
      <c r="G506" s="10">
        <v>0</v>
      </c>
      <c r="H506" s="10">
        <v>0</v>
      </c>
      <c r="I506" s="10">
        <v>869</v>
      </c>
      <c r="J506" s="10">
        <v>0</v>
      </c>
      <c r="K506" s="10">
        <v>0</v>
      </c>
      <c r="L506" s="10">
        <v>0</v>
      </c>
      <c r="M506" s="10">
        <v>0</v>
      </c>
      <c r="N506" s="10">
        <v>63000</v>
      </c>
      <c r="O506" s="10">
        <v>0</v>
      </c>
      <c r="P506" s="10">
        <v>0</v>
      </c>
      <c r="Q506" s="10">
        <v>0</v>
      </c>
      <c r="R506" s="10">
        <v>869</v>
      </c>
      <c r="S506" s="10">
        <v>0</v>
      </c>
      <c r="T506" s="10">
        <v>0</v>
      </c>
      <c r="U506" s="10">
        <v>0</v>
      </c>
      <c r="V506" s="10">
        <v>0</v>
      </c>
      <c r="W506" s="10">
        <v>63000</v>
      </c>
      <c r="X506" s="35">
        <f t="shared" si="95"/>
        <v>0</v>
      </c>
      <c r="Y506" s="35">
        <f t="shared" si="96"/>
        <v>0</v>
      </c>
      <c r="Z506" s="35">
        <f t="shared" si="97"/>
        <v>0</v>
      </c>
      <c r="AA506" s="35">
        <f t="shared" si="98"/>
        <v>0</v>
      </c>
      <c r="AB506" s="35">
        <v>0</v>
      </c>
      <c r="AC506" s="35">
        <f t="shared" si="99"/>
        <v>0</v>
      </c>
      <c r="AD506" s="35">
        <f t="shared" si="100"/>
        <v>0</v>
      </c>
      <c r="AE506" s="35">
        <f t="shared" si="101"/>
        <v>0</v>
      </c>
      <c r="AF506" s="35">
        <f t="shared" si="102"/>
        <v>0</v>
      </c>
      <c r="AG506" s="35">
        <f t="shared" si="103"/>
        <v>0</v>
      </c>
      <c r="AH506" s="35">
        <f t="shared" si="104"/>
        <v>0</v>
      </c>
      <c r="AI506" s="35"/>
      <c r="AJ506" s="81">
        <f t="shared" si="87"/>
        <v>0</v>
      </c>
      <c r="AK506" s="87"/>
    </row>
    <row r="507" spans="2:37" s="27" customFormat="1" ht="13.5" customHeight="1" x14ac:dyDescent="0.2">
      <c r="B507" s="1">
        <v>25</v>
      </c>
      <c r="C507" s="34"/>
      <c r="D507" s="1" t="s">
        <v>17</v>
      </c>
      <c r="E507" s="2" t="s">
        <v>553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112500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112500</v>
      </c>
      <c r="X507" s="35">
        <f t="shared" si="95"/>
        <v>0</v>
      </c>
      <c r="Y507" s="35">
        <f t="shared" si="96"/>
        <v>0</v>
      </c>
      <c r="Z507" s="35">
        <f t="shared" si="97"/>
        <v>0</v>
      </c>
      <c r="AA507" s="35">
        <f t="shared" si="98"/>
        <v>0</v>
      </c>
      <c r="AB507" s="35">
        <v>0</v>
      </c>
      <c r="AC507" s="35">
        <f t="shared" si="99"/>
        <v>0</v>
      </c>
      <c r="AD507" s="35">
        <f t="shared" si="100"/>
        <v>0</v>
      </c>
      <c r="AE507" s="35">
        <f t="shared" si="101"/>
        <v>0</v>
      </c>
      <c r="AF507" s="35">
        <f t="shared" si="102"/>
        <v>0</v>
      </c>
      <c r="AG507" s="35">
        <f t="shared" si="103"/>
        <v>0</v>
      </c>
      <c r="AH507" s="35">
        <f t="shared" si="104"/>
        <v>0</v>
      </c>
      <c r="AI507" s="35"/>
      <c r="AJ507" s="81">
        <f t="shared" si="87"/>
        <v>0</v>
      </c>
      <c r="AK507" s="87"/>
    </row>
    <row r="508" spans="2:37" s="27" customFormat="1" ht="13.5" customHeight="1" x14ac:dyDescent="0.2">
      <c r="B508" s="1">
        <v>26</v>
      </c>
      <c r="C508" s="34"/>
      <c r="D508" s="1" t="s">
        <v>17</v>
      </c>
      <c r="E508" s="2" t="s">
        <v>554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97265.52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97265.52</v>
      </c>
      <c r="X508" s="35">
        <f t="shared" si="95"/>
        <v>0</v>
      </c>
      <c r="Y508" s="35">
        <f t="shared" si="96"/>
        <v>0</v>
      </c>
      <c r="Z508" s="35">
        <f t="shared" si="97"/>
        <v>0</v>
      </c>
      <c r="AA508" s="35">
        <f t="shared" si="98"/>
        <v>0</v>
      </c>
      <c r="AB508" s="35">
        <v>0</v>
      </c>
      <c r="AC508" s="35">
        <f t="shared" si="99"/>
        <v>0</v>
      </c>
      <c r="AD508" s="35">
        <f t="shared" si="100"/>
        <v>0</v>
      </c>
      <c r="AE508" s="35">
        <f t="shared" si="101"/>
        <v>0</v>
      </c>
      <c r="AF508" s="35">
        <f t="shared" si="102"/>
        <v>0</v>
      </c>
      <c r="AG508" s="35">
        <f t="shared" si="103"/>
        <v>0</v>
      </c>
      <c r="AH508" s="35">
        <f t="shared" si="104"/>
        <v>0</v>
      </c>
      <c r="AI508" s="35"/>
      <c r="AJ508" s="81">
        <f t="shared" si="87"/>
        <v>0</v>
      </c>
      <c r="AK508" s="87"/>
    </row>
    <row r="509" spans="2:37" s="27" customFormat="1" ht="13.5" customHeight="1" x14ac:dyDescent="0.2">
      <c r="B509" s="1">
        <v>27</v>
      </c>
      <c r="C509" s="34"/>
      <c r="D509" s="1" t="s">
        <v>17</v>
      </c>
      <c r="E509" s="2" t="s">
        <v>555</v>
      </c>
      <c r="F509" s="10">
        <v>0</v>
      </c>
      <c r="G509" s="10">
        <v>0</v>
      </c>
      <c r="H509" s="10">
        <v>0</v>
      </c>
      <c r="I509" s="10">
        <v>14165.6</v>
      </c>
      <c r="J509" s="10">
        <v>0</v>
      </c>
      <c r="K509" s="10">
        <v>0</v>
      </c>
      <c r="L509" s="10">
        <v>0</v>
      </c>
      <c r="M509" s="10">
        <v>0</v>
      </c>
      <c r="N509" s="10">
        <v>188242.56</v>
      </c>
      <c r="O509" s="10">
        <v>0</v>
      </c>
      <c r="P509" s="10">
        <v>0</v>
      </c>
      <c r="Q509" s="10">
        <v>0</v>
      </c>
      <c r="R509" s="10">
        <v>14165.6</v>
      </c>
      <c r="S509" s="10">
        <v>0</v>
      </c>
      <c r="T509" s="10">
        <v>0</v>
      </c>
      <c r="U509" s="10">
        <v>0</v>
      </c>
      <c r="V509" s="10">
        <v>0</v>
      </c>
      <c r="W509" s="10">
        <v>188242.56</v>
      </c>
      <c r="X509" s="35">
        <f t="shared" si="95"/>
        <v>0</v>
      </c>
      <c r="Y509" s="35">
        <f t="shared" si="96"/>
        <v>0</v>
      </c>
      <c r="Z509" s="35">
        <f t="shared" si="97"/>
        <v>0</v>
      </c>
      <c r="AA509" s="35">
        <f t="shared" si="98"/>
        <v>0</v>
      </c>
      <c r="AB509" s="35">
        <v>0</v>
      </c>
      <c r="AC509" s="35">
        <f t="shared" si="99"/>
        <v>0</v>
      </c>
      <c r="AD509" s="35">
        <f t="shared" si="100"/>
        <v>0</v>
      </c>
      <c r="AE509" s="35">
        <f t="shared" si="101"/>
        <v>0</v>
      </c>
      <c r="AF509" s="35">
        <f t="shared" si="102"/>
        <v>0</v>
      </c>
      <c r="AG509" s="35">
        <f t="shared" si="103"/>
        <v>0</v>
      </c>
      <c r="AH509" s="35">
        <f t="shared" si="104"/>
        <v>0</v>
      </c>
      <c r="AI509" s="35"/>
      <c r="AJ509" s="81">
        <f t="shared" si="87"/>
        <v>0</v>
      </c>
      <c r="AK509" s="87"/>
    </row>
    <row r="510" spans="2:37" s="27" customFormat="1" ht="13.5" customHeight="1" x14ac:dyDescent="0.2">
      <c r="B510" s="1">
        <v>28</v>
      </c>
      <c r="C510" s="34"/>
      <c r="D510" s="1" t="s">
        <v>17</v>
      </c>
      <c r="E510" s="2" t="s">
        <v>556</v>
      </c>
      <c r="F510" s="10">
        <v>0</v>
      </c>
      <c r="G510" s="10">
        <v>0</v>
      </c>
      <c r="H510" s="10">
        <v>129.16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129.16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35">
        <f t="shared" si="95"/>
        <v>0</v>
      </c>
      <c r="Y510" s="35">
        <f t="shared" si="96"/>
        <v>0</v>
      </c>
      <c r="Z510" s="35">
        <f t="shared" si="97"/>
        <v>0</v>
      </c>
      <c r="AA510" s="35">
        <f t="shared" si="98"/>
        <v>0</v>
      </c>
      <c r="AB510" s="35">
        <v>0</v>
      </c>
      <c r="AC510" s="35">
        <f t="shared" si="99"/>
        <v>0</v>
      </c>
      <c r="AD510" s="35">
        <f t="shared" si="100"/>
        <v>0</v>
      </c>
      <c r="AE510" s="35">
        <f t="shared" si="101"/>
        <v>0</v>
      </c>
      <c r="AF510" s="35">
        <f t="shared" si="102"/>
        <v>0</v>
      </c>
      <c r="AG510" s="35">
        <f t="shared" si="103"/>
        <v>0</v>
      </c>
      <c r="AH510" s="35">
        <f t="shared" si="104"/>
        <v>0</v>
      </c>
      <c r="AI510" s="35"/>
      <c r="AJ510" s="81">
        <f t="shared" si="87"/>
        <v>0</v>
      </c>
      <c r="AK510" s="87"/>
    </row>
    <row r="511" spans="2:37" s="27" customFormat="1" ht="13.5" customHeight="1" x14ac:dyDescent="0.2">
      <c r="B511" s="1">
        <v>29</v>
      </c>
      <c r="C511" s="34"/>
      <c r="D511" s="1" t="s">
        <v>17</v>
      </c>
      <c r="E511" s="2" t="s">
        <v>557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95568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95568</v>
      </c>
      <c r="X511" s="35">
        <f t="shared" si="95"/>
        <v>0</v>
      </c>
      <c r="Y511" s="35">
        <f t="shared" si="96"/>
        <v>0</v>
      </c>
      <c r="Z511" s="35">
        <f t="shared" si="97"/>
        <v>0</v>
      </c>
      <c r="AA511" s="35">
        <f t="shared" si="98"/>
        <v>0</v>
      </c>
      <c r="AB511" s="35">
        <v>0</v>
      </c>
      <c r="AC511" s="35">
        <f t="shared" si="99"/>
        <v>0</v>
      </c>
      <c r="AD511" s="35">
        <f t="shared" si="100"/>
        <v>0</v>
      </c>
      <c r="AE511" s="35">
        <f t="shared" si="101"/>
        <v>0</v>
      </c>
      <c r="AF511" s="35">
        <f t="shared" si="102"/>
        <v>0</v>
      </c>
      <c r="AG511" s="35">
        <f t="shared" si="103"/>
        <v>0</v>
      </c>
      <c r="AH511" s="35">
        <f t="shared" si="104"/>
        <v>0</v>
      </c>
      <c r="AI511" s="35"/>
      <c r="AJ511" s="81">
        <f t="shared" si="87"/>
        <v>0</v>
      </c>
      <c r="AK511" s="87"/>
    </row>
    <row r="512" spans="2:37" s="27" customFormat="1" ht="13.5" customHeight="1" x14ac:dyDescent="0.2">
      <c r="B512" s="1">
        <v>30</v>
      </c>
      <c r="C512" s="34"/>
      <c r="D512" s="1" t="s">
        <v>17</v>
      </c>
      <c r="E512" s="2" t="s">
        <v>558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90000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90000</v>
      </c>
      <c r="X512" s="35">
        <f t="shared" si="95"/>
        <v>0</v>
      </c>
      <c r="Y512" s="35">
        <f t="shared" si="96"/>
        <v>0</v>
      </c>
      <c r="Z512" s="35">
        <f t="shared" si="97"/>
        <v>0</v>
      </c>
      <c r="AA512" s="35">
        <f t="shared" si="98"/>
        <v>0</v>
      </c>
      <c r="AB512" s="35">
        <v>0</v>
      </c>
      <c r="AC512" s="35">
        <f t="shared" si="99"/>
        <v>0</v>
      </c>
      <c r="AD512" s="35">
        <f t="shared" si="100"/>
        <v>0</v>
      </c>
      <c r="AE512" s="35">
        <f t="shared" si="101"/>
        <v>0</v>
      </c>
      <c r="AF512" s="35">
        <f t="shared" si="102"/>
        <v>0</v>
      </c>
      <c r="AG512" s="35">
        <f t="shared" si="103"/>
        <v>0</v>
      </c>
      <c r="AH512" s="35">
        <f t="shared" si="104"/>
        <v>0</v>
      </c>
      <c r="AI512" s="35"/>
      <c r="AJ512" s="81">
        <f t="shared" si="87"/>
        <v>0</v>
      </c>
      <c r="AK512" s="87"/>
    </row>
    <row r="513" spans="2:37" s="27" customFormat="1" ht="13.5" customHeight="1" x14ac:dyDescent="0.2">
      <c r="B513" s="1">
        <v>31</v>
      </c>
      <c r="C513" s="34"/>
      <c r="D513" s="1" t="s">
        <v>17</v>
      </c>
      <c r="E513" s="2" t="s">
        <v>559</v>
      </c>
      <c r="F513" s="10">
        <v>0</v>
      </c>
      <c r="G513" s="10">
        <v>0</v>
      </c>
      <c r="H513" s="10">
        <v>20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81247</v>
      </c>
      <c r="O513" s="10">
        <v>0</v>
      </c>
      <c r="P513" s="10">
        <v>0</v>
      </c>
      <c r="Q513" s="10">
        <v>20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81247</v>
      </c>
      <c r="X513" s="35">
        <f t="shared" si="95"/>
        <v>0</v>
      </c>
      <c r="Y513" s="35">
        <f t="shared" si="96"/>
        <v>0</v>
      </c>
      <c r="Z513" s="35">
        <f t="shared" si="97"/>
        <v>0</v>
      </c>
      <c r="AA513" s="35">
        <f t="shared" si="98"/>
        <v>0</v>
      </c>
      <c r="AB513" s="35">
        <v>0</v>
      </c>
      <c r="AC513" s="35">
        <f t="shared" si="99"/>
        <v>0</v>
      </c>
      <c r="AD513" s="35">
        <f t="shared" si="100"/>
        <v>0</v>
      </c>
      <c r="AE513" s="35">
        <f t="shared" si="101"/>
        <v>0</v>
      </c>
      <c r="AF513" s="35">
        <f t="shared" si="102"/>
        <v>0</v>
      </c>
      <c r="AG513" s="35">
        <f t="shared" si="103"/>
        <v>0</v>
      </c>
      <c r="AH513" s="35">
        <f t="shared" si="104"/>
        <v>0</v>
      </c>
      <c r="AI513" s="35"/>
      <c r="AJ513" s="81">
        <f t="shared" si="87"/>
        <v>0</v>
      </c>
      <c r="AK513" s="87"/>
    </row>
    <row r="514" spans="2:37" s="27" customFormat="1" ht="13.5" customHeight="1" x14ac:dyDescent="0.2">
      <c r="B514" s="1">
        <v>32</v>
      </c>
      <c r="C514" s="34"/>
      <c r="D514" s="1" t="s">
        <v>17</v>
      </c>
      <c r="E514" s="2" t="s">
        <v>560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152078.01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152078.01</v>
      </c>
      <c r="X514" s="35">
        <f t="shared" si="95"/>
        <v>0</v>
      </c>
      <c r="Y514" s="35">
        <f t="shared" si="96"/>
        <v>0</v>
      </c>
      <c r="Z514" s="35">
        <f t="shared" si="97"/>
        <v>0</v>
      </c>
      <c r="AA514" s="35">
        <f t="shared" si="98"/>
        <v>0</v>
      </c>
      <c r="AB514" s="35">
        <v>0</v>
      </c>
      <c r="AC514" s="35">
        <f t="shared" si="99"/>
        <v>0</v>
      </c>
      <c r="AD514" s="35">
        <f t="shared" si="100"/>
        <v>0</v>
      </c>
      <c r="AE514" s="35">
        <f t="shared" si="101"/>
        <v>0</v>
      </c>
      <c r="AF514" s="35">
        <f t="shared" si="102"/>
        <v>0</v>
      </c>
      <c r="AG514" s="35">
        <f t="shared" si="103"/>
        <v>0</v>
      </c>
      <c r="AH514" s="35">
        <f t="shared" si="104"/>
        <v>0</v>
      </c>
      <c r="AI514" s="35"/>
      <c r="AJ514" s="81">
        <f t="shared" si="87"/>
        <v>0</v>
      </c>
      <c r="AK514" s="87"/>
    </row>
    <row r="515" spans="2:37" s="27" customFormat="1" ht="13.5" customHeight="1" x14ac:dyDescent="0.2">
      <c r="B515" s="1">
        <v>33</v>
      </c>
      <c r="C515" s="34"/>
      <c r="D515" s="1" t="s">
        <v>17</v>
      </c>
      <c r="E515" s="2" t="s">
        <v>561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25000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25000</v>
      </c>
      <c r="X515" s="35">
        <f t="shared" si="95"/>
        <v>0</v>
      </c>
      <c r="Y515" s="35">
        <f t="shared" si="96"/>
        <v>0</v>
      </c>
      <c r="Z515" s="35">
        <f t="shared" si="97"/>
        <v>0</v>
      </c>
      <c r="AA515" s="35">
        <f t="shared" si="98"/>
        <v>0</v>
      </c>
      <c r="AB515" s="35">
        <v>0</v>
      </c>
      <c r="AC515" s="35">
        <f t="shared" si="99"/>
        <v>0</v>
      </c>
      <c r="AD515" s="35">
        <f t="shared" si="100"/>
        <v>0</v>
      </c>
      <c r="AE515" s="35">
        <f t="shared" si="101"/>
        <v>0</v>
      </c>
      <c r="AF515" s="35">
        <f t="shared" si="102"/>
        <v>0</v>
      </c>
      <c r="AG515" s="35">
        <f t="shared" si="103"/>
        <v>0</v>
      </c>
      <c r="AH515" s="35">
        <f t="shared" si="104"/>
        <v>0</v>
      </c>
      <c r="AI515" s="35"/>
      <c r="AJ515" s="81">
        <f t="shared" si="87"/>
        <v>0</v>
      </c>
      <c r="AK515" s="87"/>
    </row>
    <row r="516" spans="2:37" s="27" customFormat="1" ht="13.5" customHeight="1" x14ac:dyDescent="0.2">
      <c r="B516" s="1">
        <v>34</v>
      </c>
      <c r="C516" s="34"/>
      <c r="D516" s="1" t="s">
        <v>17</v>
      </c>
      <c r="E516" s="2" t="s">
        <v>562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176575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176575</v>
      </c>
      <c r="X516" s="35">
        <f t="shared" si="95"/>
        <v>0</v>
      </c>
      <c r="Y516" s="35">
        <f t="shared" si="96"/>
        <v>0</v>
      </c>
      <c r="Z516" s="35">
        <f t="shared" si="97"/>
        <v>0</v>
      </c>
      <c r="AA516" s="35">
        <f t="shared" si="98"/>
        <v>0</v>
      </c>
      <c r="AB516" s="35">
        <v>0</v>
      </c>
      <c r="AC516" s="35">
        <f t="shared" si="99"/>
        <v>0</v>
      </c>
      <c r="AD516" s="35">
        <f t="shared" si="100"/>
        <v>0</v>
      </c>
      <c r="AE516" s="35">
        <f t="shared" si="101"/>
        <v>0</v>
      </c>
      <c r="AF516" s="35">
        <f t="shared" si="102"/>
        <v>0</v>
      </c>
      <c r="AG516" s="35">
        <f t="shared" si="103"/>
        <v>0</v>
      </c>
      <c r="AH516" s="35">
        <f t="shared" si="104"/>
        <v>0</v>
      </c>
      <c r="AI516" s="35"/>
      <c r="AJ516" s="81">
        <f t="shared" si="87"/>
        <v>0</v>
      </c>
      <c r="AK516" s="87"/>
    </row>
    <row r="517" spans="2:37" s="27" customFormat="1" ht="13.5" customHeight="1" x14ac:dyDescent="0.2">
      <c r="B517" s="1">
        <v>35</v>
      </c>
      <c r="C517" s="34"/>
      <c r="D517" s="1" t="s">
        <v>17</v>
      </c>
      <c r="E517" s="2" t="s">
        <v>563</v>
      </c>
      <c r="F517" s="10">
        <v>0</v>
      </c>
      <c r="G517" s="10">
        <v>0</v>
      </c>
      <c r="H517" s="10">
        <v>0</v>
      </c>
      <c r="I517" s="10">
        <v>10662.7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10662.7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35">
        <f t="shared" si="95"/>
        <v>0</v>
      </c>
      <c r="Y517" s="35">
        <f t="shared" si="96"/>
        <v>0</v>
      </c>
      <c r="Z517" s="35">
        <f t="shared" si="97"/>
        <v>0</v>
      </c>
      <c r="AA517" s="35">
        <f t="shared" si="98"/>
        <v>0</v>
      </c>
      <c r="AB517" s="35">
        <v>0</v>
      </c>
      <c r="AC517" s="35">
        <f t="shared" si="99"/>
        <v>0</v>
      </c>
      <c r="AD517" s="35">
        <f t="shared" si="100"/>
        <v>0</v>
      </c>
      <c r="AE517" s="35">
        <f t="shared" si="101"/>
        <v>0</v>
      </c>
      <c r="AF517" s="35">
        <f t="shared" si="102"/>
        <v>0</v>
      </c>
      <c r="AG517" s="35">
        <f t="shared" si="103"/>
        <v>0</v>
      </c>
      <c r="AH517" s="35">
        <f t="shared" si="104"/>
        <v>0</v>
      </c>
      <c r="AI517" s="35"/>
      <c r="AJ517" s="81">
        <f t="shared" si="87"/>
        <v>0</v>
      </c>
      <c r="AK517" s="87"/>
    </row>
    <row r="518" spans="2:37" s="27" customFormat="1" ht="13.5" customHeight="1" x14ac:dyDescent="0.2">
      <c r="B518" s="1">
        <v>36</v>
      </c>
      <c r="C518" s="34"/>
      <c r="D518" s="1" t="s">
        <v>17</v>
      </c>
      <c r="E518" s="2" t="s">
        <v>564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40500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40500</v>
      </c>
      <c r="X518" s="35">
        <f t="shared" si="95"/>
        <v>0</v>
      </c>
      <c r="Y518" s="35">
        <f t="shared" si="96"/>
        <v>0</v>
      </c>
      <c r="Z518" s="35">
        <f t="shared" si="97"/>
        <v>0</v>
      </c>
      <c r="AA518" s="35">
        <f t="shared" si="98"/>
        <v>0</v>
      </c>
      <c r="AB518" s="35">
        <v>0</v>
      </c>
      <c r="AC518" s="35">
        <f t="shared" si="99"/>
        <v>0</v>
      </c>
      <c r="AD518" s="35">
        <f t="shared" si="100"/>
        <v>0</v>
      </c>
      <c r="AE518" s="35">
        <f t="shared" si="101"/>
        <v>0</v>
      </c>
      <c r="AF518" s="35">
        <f t="shared" si="102"/>
        <v>0</v>
      </c>
      <c r="AG518" s="35">
        <f t="shared" si="103"/>
        <v>0</v>
      </c>
      <c r="AH518" s="35">
        <f t="shared" si="104"/>
        <v>0</v>
      </c>
      <c r="AI518" s="35"/>
      <c r="AJ518" s="81">
        <f t="shared" si="87"/>
        <v>0</v>
      </c>
      <c r="AK518" s="87"/>
    </row>
    <row r="519" spans="2:37" s="27" customFormat="1" ht="13.5" customHeight="1" x14ac:dyDescent="0.2">
      <c r="B519" s="1">
        <v>37</v>
      </c>
      <c r="C519" s="34"/>
      <c r="D519" s="1" t="s">
        <v>17</v>
      </c>
      <c r="E519" s="2" t="s">
        <v>565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9000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9000</v>
      </c>
      <c r="X519" s="35">
        <f t="shared" si="95"/>
        <v>0</v>
      </c>
      <c r="Y519" s="35">
        <f t="shared" si="96"/>
        <v>0</v>
      </c>
      <c r="Z519" s="35">
        <f t="shared" si="97"/>
        <v>0</v>
      </c>
      <c r="AA519" s="35">
        <f t="shared" si="98"/>
        <v>0</v>
      </c>
      <c r="AB519" s="35">
        <v>0</v>
      </c>
      <c r="AC519" s="35">
        <f t="shared" si="99"/>
        <v>0</v>
      </c>
      <c r="AD519" s="35">
        <f t="shared" si="100"/>
        <v>0</v>
      </c>
      <c r="AE519" s="35">
        <f t="shared" si="101"/>
        <v>0</v>
      </c>
      <c r="AF519" s="35">
        <f t="shared" si="102"/>
        <v>0</v>
      </c>
      <c r="AG519" s="35">
        <f t="shared" si="103"/>
        <v>0</v>
      </c>
      <c r="AH519" s="35">
        <f t="shared" si="104"/>
        <v>0</v>
      </c>
      <c r="AI519" s="35"/>
      <c r="AJ519" s="81">
        <f t="shared" si="87"/>
        <v>0</v>
      </c>
      <c r="AK519" s="87"/>
    </row>
    <row r="520" spans="2:37" s="27" customFormat="1" ht="13.5" customHeight="1" x14ac:dyDescent="0.2">
      <c r="B520" s="1">
        <v>38</v>
      </c>
      <c r="C520" s="34"/>
      <c r="D520" s="1" t="s">
        <v>17</v>
      </c>
      <c r="E520" s="2" t="s">
        <v>566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48578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48578</v>
      </c>
      <c r="X520" s="35">
        <f t="shared" si="95"/>
        <v>0</v>
      </c>
      <c r="Y520" s="35">
        <f t="shared" si="96"/>
        <v>0</v>
      </c>
      <c r="Z520" s="35">
        <f t="shared" si="97"/>
        <v>0</v>
      </c>
      <c r="AA520" s="35">
        <f t="shared" si="98"/>
        <v>0</v>
      </c>
      <c r="AB520" s="35">
        <v>0</v>
      </c>
      <c r="AC520" s="35">
        <f t="shared" si="99"/>
        <v>0</v>
      </c>
      <c r="AD520" s="35">
        <f t="shared" si="100"/>
        <v>0</v>
      </c>
      <c r="AE520" s="35">
        <f t="shared" si="101"/>
        <v>0</v>
      </c>
      <c r="AF520" s="35">
        <f t="shared" si="102"/>
        <v>0</v>
      </c>
      <c r="AG520" s="35">
        <f t="shared" si="103"/>
        <v>0</v>
      </c>
      <c r="AH520" s="35">
        <f t="shared" si="104"/>
        <v>0</v>
      </c>
      <c r="AI520" s="35"/>
      <c r="AJ520" s="81">
        <f t="shared" si="87"/>
        <v>0</v>
      </c>
      <c r="AK520" s="87"/>
    </row>
    <row r="521" spans="2:37" s="27" customFormat="1" ht="13.5" customHeight="1" x14ac:dyDescent="0.2">
      <c r="B521" s="1">
        <v>39</v>
      </c>
      <c r="C521" s="34"/>
      <c r="D521" s="1" t="s">
        <v>17</v>
      </c>
      <c r="E521" s="2" t="s">
        <v>567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21671.32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21671.32</v>
      </c>
      <c r="X521" s="35">
        <f t="shared" si="95"/>
        <v>0</v>
      </c>
      <c r="Y521" s="35">
        <f t="shared" si="96"/>
        <v>0</v>
      </c>
      <c r="Z521" s="35">
        <f t="shared" si="97"/>
        <v>0</v>
      </c>
      <c r="AA521" s="35">
        <f t="shared" si="98"/>
        <v>0</v>
      </c>
      <c r="AB521" s="35">
        <v>0</v>
      </c>
      <c r="AC521" s="35">
        <f t="shared" si="99"/>
        <v>0</v>
      </c>
      <c r="AD521" s="35">
        <f t="shared" si="100"/>
        <v>0</v>
      </c>
      <c r="AE521" s="35">
        <f t="shared" si="101"/>
        <v>0</v>
      </c>
      <c r="AF521" s="35">
        <f t="shared" si="102"/>
        <v>0</v>
      </c>
      <c r="AG521" s="35">
        <f t="shared" si="103"/>
        <v>0</v>
      </c>
      <c r="AH521" s="35">
        <f t="shared" si="104"/>
        <v>0</v>
      </c>
      <c r="AI521" s="35"/>
      <c r="AJ521" s="81">
        <f t="shared" si="87"/>
        <v>0</v>
      </c>
      <c r="AK521" s="87"/>
    </row>
    <row r="522" spans="2:37" s="27" customFormat="1" ht="13.5" customHeight="1" x14ac:dyDescent="0.2">
      <c r="B522" s="1">
        <v>40</v>
      </c>
      <c r="C522" s="34"/>
      <c r="D522" s="1" t="s">
        <v>17</v>
      </c>
      <c r="E522" s="2" t="s">
        <v>568</v>
      </c>
      <c r="F522" s="10">
        <v>0</v>
      </c>
      <c r="G522" s="10">
        <v>0</v>
      </c>
      <c r="H522" s="10">
        <v>6000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6000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35">
        <f t="shared" si="95"/>
        <v>0</v>
      </c>
      <c r="Y522" s="35">
        <f t="shared" si="96"/>
        <v>0</v>
      </c>
      <c r="Z522" s="35">
        <f t="shared" si="97"/>
        <v>0</v>
      </c>
      <c r="AA522" s="35">
        <f t="shared" si="98"/>
        <v>0</v>
      </c>
      <c r="AB522" s="35">
        <v>0</v>
      </c>
      <c r="AC522" s="35">
        <f t="shared" si="99"/>
        <v>0</v>
      </c>
      <c r="AD522" s="35">
        <f t="shared" si="100"/>
        <v>0</v>
      </c>
      <c r="AE522" s="35">
        <f t="shared" si="101"/>
        <v>0</v>
      </c>
      <c r="AF522" s="35">
        <f t="shared" si="102"/>
        <v>0</v>
      </c>
      <c r="AG522" s="35">
        <f t="shared" si="103"/>
        <v>0</v>
      </c>
      <c r="AH522" s="35">
        <f t="shared" si="104"/>
        <v>0</v>
      </c>
      <c r="AI522" s="35"/>
      <c r="AJ522" s="81">
        <f t="shared" si="87"/>
        <v>0</v>
      </c>
      <c r="AK522" s="87"/>
    </row>
    <row r="523" spans="2:37" s="27" customFormat="1" ht="13.5" customHeight="1" x14ac:dyDescent="0.2">
      <c r="B523" s="1">
        <v>41</v>
      </c>
      <c r="C523" s="34"/>
      <c r="D523" s="1" t="s">
        <v>17</v>
      </c>
      <c r="E523" s="2" t="s">
        <v>569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14001.73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14001.73</v>
      </c>
      <c r="X523" s="35">
        <f t="shared" si="95"/>
        <v>0</v>
      </c>
      <c r="Y523" s="35">
        <f t="shared" si="96"/>
        <v>0</v>
      </c>
      <c r="Z523" s="35">
        <f t="shared" si="97"/>
        <v>0</v>
      </c>
      <c r="AA523" s="35">
        <f t="shared" si="98"/>
        <v>0</v>
      </c>
      <c r="AB523" s="35">
        <v>0</v>
      </c>
      <c r="AC523" s="35">
        <f t="shared" si="99"/>
        <v>0</v>
      </c>
      <c r="AD523" s="35">
        <f t="shared" si="100"/>
        <v>0</v>
      </c>
      <c r="AE523" s="35">
        <f t="shared" si="101"/>
        <v>0</v>
      </c>
      <c r="AF523" s="35">
        <f t="shared" si="102"/>
        <v>0</v>
      </c>
      <c r="AG523" s="35">
        <f t="shared" si="103"/>
        <v>0</v>
      </c>
      <c r="AH523" s="35">
        <f t="shared" si="104"/>
        <v>0</v>
      </c>
      <c r="AI523" s="35"/>
      <c r="AJ523" s="81">
        <f t="shared" si="87"/>
        <v>0</v>
      </c>
      <c r="AK523" s="87"/>
    </row>
    <row r="524" spans="2:37" s="27" customFormat="1" ht="13.5" customHeight="1" x14ac:dyDescent="0.2">
      <c r="B524" s="1">
        <v>42</v>
      </c>
      <c r="C524" s="34"/>
      <c r="D524" s="1" t="s">
        <v>17</v>
      </c>
      <c r="E524" s="2" t="s">
        <v>570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35">
        <f t="shared" si="95"/>
        <v>0</v>
      </c>
      <c r="Y524" s="35">
        <f t="shared" si="96"/>
        <v>0</v>
      </c>
      <c r="Z524" s="35">
        <f t="shared" si="97"/>
        <v>0</v>
      </c>
      <c r="AA524" s="35">
        <f t="shared" si="98"/>
        <v>0</v>
      </c>
      <c r="AB524" s="35">
        <v>0</v>
      </c>
      <c r="AC524" s="35">
        <f t="shared" si="99"/>
        <v>0</v>
      </c>
      <c r="AD524" s="35">
        <f t="shared" si="100"/>
        <v>0</v>
      </c>
      <c r="AE524" s="35">
        <f t="shared" si="101"/>
        <v>0</v>
      </c>
      <c r="AF524" s="35">
        <f t="shared" si="102"/>
        <v>0</v>
      </c>
      <c r="AG524" s="35">
        <f t="shared" si="103"/>
        <v>0</v>
      </c>
      <c r="AH524" s="35">
        <f t="shared" si="104"/>
        <v>0</v>
      </c>
      <c r="AI524" s="35"/>
      <c r="AJ524" s="81">
        <f t="shared" si="87"/>
        <v>0</v>
      </c>
      <c r="AK524" s="87"/>
    </row>
    <row r="525" spans="2:37" s="27" customFormat="1" ht="13.5" customHeight="1" x14ac:dyDescent="0.2">
      <c r="B525" s="1">
        <v>43</v>
      </c>
      <c r="C525" s="34"/>
      <c r="D525" s="1" t="s">
        <v>17</v>
      </c>
      <c r="E525" s="2" t="s">
        <v>571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13500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13500</v>
      </c>
      <c r="X525" s="35">
        <f t="shared" si="95"/>
        <v>0</v>
      </c>
      <c r="Y525" s="35">
        <f t="shared" si="96"/>
        <v>0</v>
      </c>
      <c r="Z525" s="35">
        <f t="shared" si="97"/>
        <v>0</v>
      </c>
      <c r="AA525" s="35">
        <f t="shared" si="98"/>
        <v>0</v>
      </c>
      <c r="AB525" s="35">
        <v>0</v>
      </c>
      <c r="AC525" s="35">
        <f t="shared" si="99"/>
        <v>0</v>
      </c>
      <c r="AD525" s="35">
        <f t="shared" si="100"/>
        <v>0</v>
      </c>
      <c r="AE525" s="35">
        <f t="shared" si="101"/>
        <v>0</v>
      </c>
      <c r="AF525" s="35">
        <f t="shared" si="102"/>
        <v>0</v>
      </c>
      <c r="AG525" s="35">
        <f t="shared" si="103"/>
        <v>0</v>
      </c>
      <c r="AH525" s="35">
        <f t="shared" si="104"/>
        <v>0</v>
      </c>
      <c r="AI525" s="35"/>
      <c r="AJ525" s="81">
        <f t="shared" si="87"/>
        <v>0</v>
      </c>
      <c r="AK525" s="87"/>
    </row>
    <row r="526" spans="2:37" s="27" customFormat="1" ht="13.5" customHeight="1" x14ac:dyDescent="0.2">
      <c r="B526" s="1">
        <v>44</v>
      </c>
      <c r="C526" s="34"/>
      <c r="D526" s="1" t="s">
        <v>17</v>
      </c>
      <c r="E526" s="2" t="s">
        <v>572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1500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1500</v>
      </c>
      <c r="X526" s="35">
        <f t="shared" si="95"/>
        <v>0</v>
      </c>
      <c r="Y526" s="35">
        <f t="shared" si="96"/>
        <v>0</v>
      </c>
      <c r="Z526" s="35">
        <f t="shared" si="97"/>
        <v>0</v>
      </c>
      <c r="AA526" s="35">
        <f t="shared" si="98"/>
        <v>0</v>
      </c>
      <c r="AB526" s="35">
        <v>0</v>
      </c>
      <c r="AC526" s="35">
        <f t="shared" si="99"/>
        <v>0</v>
      </c>
      <c r="AD526" s="35">
        <f t="shared" si="100"/>
        <v>0</v>
      </c>
      <c r="AE526" s="35">
        <f t="shared" si="101"/>
        <v>0</v>
      </c>
      <c r="AF526" s="35">
        <f t="shared" si="102"/>
        <v>0</v>
      </c>
      <c r="AG526" s="35">
        <f t="shared" si="103"/>
        <v>0</v>
      </c>
      <c r="AH526" s="35">
        <f t="shared" si="104"/>
        <v>0</v>
      </c>
      <c r="AI526" s="35"/>
      <c r="AJ526" s="81">
        <f t="shared" si="87"/>
        <v>0</v>
      </c>
      <c r="AK526" s="87"/>
    </row>
    <row r="527" spans="2:37" s="27" customFormat="1" ht="13.5" customHeight="1" x14ac:dyDescent="0.2">
      <c r="B527" s="1">
        <v>45</v>
      </c>
      <c r="C527" s="34"/>
      <c r="D527" s="1" t="s">
        <v>17</v>
      </c>
      <c r="E527" s="2" t="s">
        <v>573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8269.0300000000007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8269.0300000000007</v>
      </c>
      <c r="X527" s="35">
        <f t="shared" si="95"/>
        <v>0</v>
      </c>
      <c r="Y527" s="35">
        <f t="shared" si="96"/>
        <v>0</v>
      </c>
      <c r="Z527" s="35">
        <f t="shared" si="97"/>
        <v>0</v>
      </c>
      <c r="AA527" s="35">
        <f t="shared" si="98"/>
        <v>0</v>
      </c>
      <c r="AB527" s="35">
        <v>0</v>
      </c>
      <c r="AC527" s="35">
        <f t="shared" si="99"/>
        <v>0</v>
      </c>
      <c r="AD527" s="35">
        <f t="shared" si="100"/>
        <v>0</v>
      </c>
      <c r="AE527" s="35">
        <f t="shared" si="101"/>
        <v>0</v>
      </c>
      <c r="AF527" s="35">
        <f t="shared" si="102"/>
        <v>0</v>
      </c>
      <c r="AG527" s="35">
        <f t="shared" si="103"/>
        <v>0</v>
      </c>
      <c r="AH527" s="35">
        <f t="shared" si="104"/>
        <v>0</v>
      </c>
      <c r="AI527" s="35"/>
      <c r="AJ527" s="81">
        <f t="shared" si="87"/>
        <v>0</v>
      </c>
      <c r="AK527" s="87"/>
    </row>
    <row r="528" spans="2:37" s="27" customFormat="1" ht="13.5" customHeight="1" x14ac:dyDescent="0.2">
      <c r="B528" s="1">
        <v>46</v>
      </c>
      <c r="C528" s="34"/>
      <c r="D528" s="1" t="s">
        <v>17</v>
      </c>
      <c r="E528" s="2" t="s">
        <v>574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30173.7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30173.7</v>
      </c>
      <c r="X528" s="35">
        <f t="shared" si="95"/>
        <v>0</v>
      </c>
      <c r="Y528" s="35">
        <f t="shared" si="96"/>
        <v>0</v>
      </c>
      <c r="Z528" s="35">
        <f t="shared" si="97"/>
        <v>0</v>
      </c>
      <c r="AA528" s="35">
        <f t="shared" si="98"/>
        <v>0</v>
      </c>
      <c r="AB528" s="35">
        <v>0</v>
      </c>
      <c r="AC528" s="35">
        <f t="shared" si="99"/>
        <v>0</v>
      </c>
      <c r="AD528" s="35">
        <f t="shared" si="100"/>
        <v>0</v>
      </c>
      <c r="AE528" s="35">
        <f t="shared" si="101"/>
        <v>0</v>
      </c>
      <c r="AF528" s="35">
        <f t="shared" si="102"/>
        <v>0</v>
      </c>
      <c r="AG528" s="35">
        <f t="shared" si="103"/>
        <v>0</v>
      </c>
      <c r="AH528" s="35">
        <f t="shared" si="104"/>
        <v>0</v>
      </c>
      <c r="AI528" s="35"/>
      <c r="AJ528" s="81">
        <f t="shared" ref="AJ528:AJ591" si="105">(AH528-AI528)</f>
        <v>0</v>
      </c>
      <c r="AK528" s="87"/>
    </row>
    <row r="529" spans="2:37" s="27" customFormat="1" ht="13.5" customHeight="1" x14ac:dyDescent="0.2">
      <c r="B529" s="1">
        <v>47</v>
      </c>
      <c r="C529" s="34"/>
      <c r="D529" s="1" t="s">
        <v>17</v>
      </c>
      <c r="E529" s="2" t="s">
        <v>575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35">
        <f t="shared" si="95"/>
        <v>0</v>
      </c>
      <c r="Y529" s="35">
        <f t="shared" si="96"/>
        <v>0</v>
      </c>
      <c r="Z529" s="35">
        <f t="shared" si="97"/>
        <v>0</v>
      </c>
      <c r="AA529" s="35">
        <f t="shared" si="98"/>
        <v>0</v>
      </c>
      <c r="AB529" s="35">
        <v>0</v>
      </c>
      <c r="AC529" s="35">
        <f t="shared" si="99"/>
        <v>0</v>
      </c>
      <c r="AD529" s="35">
        <f t="shared" si="100"/>
        <v>0</v>
      </c>
      <c r="AE529" s="35">
        <f t="shared" si="101"/>
        <v>0</v>
      </c>
      <c r="AF529" s="35">
        <f t="shared" si="102"/>
        <v>0</v>
      </c>
      <c r="AG529" s="35">
        <f t="shared" si="103"/>
        <v>0</v>
      </c>
      <c r="AH529" s="35">
        <f t="shared" si="104"/>
        <v>0</v>
      </c>
      <c r="AI529" s="35"/>
      <c r="AJ529" s="81">
        <f t="shared" si="105"/>
        <v>0</v>
      </c>
      <c r="AK529" s="87"/>
    </row>
    <row r="530" spans="2:37" s="27" customFormat="1" ht="13.5" customHeight="1" x14ac:dyDescent="0.2">
      <c r="B530" s="1">
        <v>48</v>
      </c>
      <c r="C530" s="34"/>
      <c r="D530" s="1" t="s">
        <v>17</v>
      </c>
      <c r="E530" s="2" t="s">
        <v>576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30000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30000</v>
      </c>
      <c r="X530" s="35">
        <f t="shared" si="95"/>
        <v>0</v>
      </c>
      <c r="Y530" s="35">
        <f t="shared" si="96"/>
        <v>0</v>
      </c>
      <c r="Z530" s="35">
        <f t="shared" si="97"/>
        <v>0</v>
      </c>
      <c r="AA530" s="35">
        <f t="shared" si="98"/>
        <v>0</v>
      </c>
      <c r="AB530" s="35">
        <v>0</v>
      </c>
      <c r="AC530" s="35">
        <f t="shared" si="99"/>
        <v>0</v>
      </c>
      <c r="AD530" s="35">
        <f t="shared" si="100"/>
        <v>0</v>
      </c>
      <c r="AE530" s="35">
        <f t="shared" si="101"/>
        <v>0</v>
      </c>
      <c r="AF530" s="35">
        <f t="shared" si="102"/>
        <v>0</v>
      </c>
      <c r="AG530" s="35">
        <f t="shared" si="103"/>
        <v>0</v>
      </c>
      <c r="AH530" s="35">
        <f t="shared" si="104"/>
        <v>0</v>
      </c>
      <c r="AI530" s="35"/>
      <c r="AJ530" s="81">
        <f t="shared" si="105"/>
        <v>0</v>
      </c>
      <c r="AK530" s="87"/>
    </row>
    <row r="531" spans="2:37" s="27" customFormat="1" ht="13.5" customHeight="1" x14ac:dyDescent="0.2">
      <c r="B531" s="1">
        <v>49</v>
      </c>
      <c r="C531" s="34"/>
      <c r="D531" s="1" t="s">
        <v>17</v>
      </c>
      <c r="E531" s="2" t="s">
        <v>577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27500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27500</v>
      </c>
      <c r="X531" s="35">
        <f t="shared" si="95"/>
        <v>0</v>
      </c>
      <c r="Y531" s="35">
        <f t="shared" si="96"/>
        <v>0</v>
      </c>
      <c r="Z531" s="35">
        <f t="shared" si="97"/>
        <v>0</v>
      </c>
      <c r="AA531" s="35">
        <f t="shared" si="98"/>
        <v>0</v>
      </c>
      <c r="AB531" s="35">
        <v>0</v>
      </c>
      <c r="AC531" s="35">
        <f t="shared" si="99"/>
        <v>0</v>
      </c>
      <c r="AD531" s="35">
        <f t="shared" si="100"/>
        <v>0</v>
      </c>
      <c r="AE531" s="35">
        <f t="shared" si="101"/>
        <v>0</v>
      </c>
      <c r="AF531" s="35">
        <f t="shared" si="102"/>
        <v>0</v>
      </c>
      <c r="AG531" s="35">
        <f t="shared" si="103"/>
        <v>0</v>
      </c>
      <c r="AH531" s="35">
        <f t="shared" si="104"/>
        <v>0</v>
      </c>
      <c r="AI531" s="35"/>
      <c r="AJ531" s="81">
        <f t="shared" si="105"/>
        <v>0</v>
      </c>
      <c r="AK531" s="87"/>
    </row>
    <row r="532" spans="2:37" s="27" customFormat="1" ht="13.5" customHeight="1" x14ac:dyDescent="0.2">
      <c r="B532" s="1">
        <v>50</v>
      </c>
      <c r="C532" s="34"/>
      <c r="D532" s="1" t="s">
        <v>17</v>
      </c>
      <c r="E532" s="2" t="s">
        <v>578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30000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30000</v>
      </c>
      <c r="X532" s="35">
        <f t="shared" si="95"/>
        <v>0</v>
      </c>
      <c r="Y532" s="35">
        <f t="shared" si="96"/>
        <v>0</v>
      </c>
      <c r="Z532" s="35">
        <f t="shared" si="97"/>
        <v>0</v>
      </c>
      <c r="AA532" s="35">
        <f t="shared" si="98"/>
        <v>0</v>
      </c>
      <c r="AB532" s="35">
        <v>0</v>
      </c>
      <c r="AC532" s="35">
        <f t="shared" si="99"/>
        <v>0</v>
      </c>
      <c r="AD532" s="35">
        <f t="shared" si="100"/>
        <v>0</v>
      </c>
      <c r="AE532" s="35">
        <f t="shared" si="101"/>
        <v>0</v>
      </c>
      <c r="AF532" s="35">
        <f t="shared" si="102"/>
        <v>0</v>
      </c>
      <c r="AG532" s="35">
        <f t="shared" si="103"/>
        <v>0</v>
      </c>
      <c r="AH532" s="35">
        <f t="shared" si="104"/>
        <v>0</v>
      </c>
      <c r="AI532" s="35"/>
      <c r="AJ532" s="81">
        <f t="shared" si="105"/>
        <v>0</v>
      </c>
      <c r="AK532" s="87"/>
    </row>
    <row r="533" spans="2:37" s="27" customFormat="1" ht="13.5" customHeight="1" x14ac:dyDescent="0.2">
      <c r="B533" s="1">
        <v>51</v>
      </c>
      <c r="C533" s="34"/>
      <c r="D533" s="1" t="s">
        <v>17</v>
      </c>
      <c r="E533" s="2" t="s">
        <v>579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25410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25410</v>
      </c>
      <c r="X533" s="35">
        <f t="shared" si="95"/>
        <v>0</v>
      </c>
      <c r="Y533" s="35">
        <f t="shared" si="96"/>
        <v>0</v>
      </c>
      <c r="Z533" s="35">
        <f t="shared" si="97"/>
        <v>0</v>
      </c>
      <c r="AA533" s="35">
        <f t="shared" si="98"/>
        <v>0</v>
      </c>
      <c r="AB533" s="35">
        <v>0</v>
      </c>
      <c r="AC533" s="35">
        <f t="shared" si="99"/>
        <v>0</v>
      </c>
      <c r="AD533" s="35">
        <f t="shared" si="100"/>
        <v>0</v>
      </c>
      <c r="AE533" s="35">
        <f t="shared" si="101"/>
        <v>0</v>
      </c>
      <c r="AF533" s="35">
        <f t="shared" si="102"/>
        <v>0</v>
      </c>
      <c r="AG533" s="35">
        <f t="shared" si="103"/>
        <v>0</v>
      </c>
      <c r="AH533" s="35">
        <f t="shared" si="104"/>
        <v>0</v>
      </c>
      <c r="AI533" s="35"/>
      <c r="AJ533" s="81">
        <f t="shared" si="105"/>
        <v>0</v>
      </c>
      <c r="AK533" s="87"/>
    </row>
    <row r="534" spans="2:37" s="27" customFormat="1" ht="13.5" customHeight="1" x14ac:dyDescent="0.2">
      <c r="B534" s="1">
        <v>52</v>
      </c>
      <c r="C534" s="34"/>
      <c r="D534" s="1" t="s">
        <v>17</v>
      </c>
      <c r="E534" s="2" t="s">
        <v>580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13500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13500</v>
      </c>
      <c r="X534" s="35">
        <f t="shared" si="95"/>
        <v>0</v>
      </c>
      <c r="Y534" s="35">
        <f t="shared" si="96"/>
        <v>0</v>
      </c>
      <c r="Z534" s="35">
        <f t="shared" si="97"/>
        <v>0</v>
      </c>
      <c r="AA534" s="35">
        <f t="shared" si="98"/>
        <v>0</v>
      </c>
      <c r="AB534" s="35">
        <v>0</v>
      </c>
      <c r="AC534" s="35">
        <f t="shared" si="99"/>
        <v>0</v>
      </c>
      <c r="AD534" s="35">
        <f t="shared" si="100"/>
        <v>0</v>
      </c>
      <c r="AE534" s="35">
        <f t="shared" si="101"/>
        <v>0</v>
      </c>
      <c r="AF534" s="35">
        <f t="shared" si="102"/>
        <v>0</v>
      </c>
      <c r="AG534" s="35">
        <f t="shared" si="103"/>
        <v>0</v>
      </c>
      <c r="AH534" s="35">
        <f t="shared" si="104"/>
        <v>0</v>
      </c>
      <c r="AI534" s="35"/>
      <c r="AJ534" s="81">
        <f t="shared" si="105"/>
        <v>0</v>
      </c>
      <c r="AK534" s="87"/>
    </row>
    <row r="535" spans="2:37" s="27" customFormat="1" ht="13.5" customHeight="1" x14ac:dyDescent="0.2">
      <c r="B535" s="1">
        <v>53</v>
      </c>
      <c r="C535" s="34"/>
      <c r="D535" s="1" t="s">
        <v>17</v>
      </c>
      <c r="E535" s="2" t="s">
        <v>581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27000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27000</v>
      </c>
      <c r="X535" s="35">
        <f t="shared" si="95"/>
        <v>0</v>
      </c>
      <c r="Y535" s="35">
        <f t="shared" si="96"/>
        <v>0</v>
      </c>
      <c r="Z535" s="35">
        <f t="shared" si="97"/>
        <v>0</v>
      </c>
      <c r="AA535" s="35">
        <f t="shared" si="98"/>
        <v>0</v>
      </c>
      <c r="AB535" s="35">
        <v>0</v>
      </c>
      <c r="AC535" s="35">
        <f t="shared" si="99"/>
        <v>0</v>
      </c>
      <c r="AD535" s="35">
        <f t="shared" si="100"/>
        <v>0</v>
      </c>
      <c r="AE535" s="35">
        <f t="shared" si="101"/>
        <v>0</v>
      </c>
      <c r="AF535" s="35">
        <f t="shared" si="102"/>
        <v>0</v>
      </c>
      <c r="AG535" s="35">
        <f t="shared" si="103"/>
        <v>0</v>
      </c>
      <c r="AH535" s="35">
        <f t="shared" si="104"/>
        <v>0</v>
      </c>
      <c r="AI535" s="35"/>
      <c r="AJ535" s="81">
        <f t="shared" si="105"/>
        <v>0</v>
      </c>
      <c r="AK535" s="87"/>
    </row>
    <row r="536" spans="2:37" s="27" customFormat="1" ht="13.5" customHeight="1" x14ac:dyDescent="0.2">
      <c r="B536" s="1">
        <v>54</v>
      </c>
      <c r="C536" s="34"/>
      <c r="D536" s="1" t="s">
        <v>17</v>
      </c>
      <c r="E536" s="2" t="s">
        <v>582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21000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21000</v>
      </c>
      <c r="X536" s="35">
        <f t="shared" si="95"/>
        <v>0</v>
      </c>
      <c r="Y536" s="35">
        <f t="shared" si="96"/>
        <v>0</v>
      </c>
      <c r="Z536" s="35">
        <f t="shared" si="97"/>
        <v>0</v>
      </c>
      <c r="AA536" s="35">
        <f t="shared" si="98"/>
        <v>0</v>
      </c>
      <c r="AB536" s="35">
        <v>0</v>
      </c>
      <c r="AC536" s="35">
        <f t="shared" si="99"/>
        <v>0</v>
      </c>
      <c r="AD536" s="35">
        <f t="shared" si="100"/>
        <v>0</v>
      </c>
      <c r="AE536" s="35">
        <f t="shared" si="101"/>
        <v>0</v>
      </c>
      <c r="AF536" s="35">
        <f t="shared" si="102"/>
        <v>0</v>
      </c>
      <c r="AG536" s="35">
        <f t="shared" si="103"/>
        <v>0</v>
      </c>
      <c r="AH536" s="35">
        <f t="shared" si="104"/>
        <v>0</v>
      </c>
      <c r="AI536" s="35"/>
      <c r="AJ536" s="81">
        <f t="shared" si="105"/>
        <v>0</v>
      </c>
      <c r="AK536" s="87"/>
    </row>
    <row r="537" spans="2:37" s="27" customFormat="1" ht="13.5" customHeight="1" x14ac:dyDescent="0.2">
      <c r="B537" s="1">
        <v>55</v>
      </c>
      <c r="C537" s="34"/>
      <c r="D537" s="1" t="s">
        <v>17</v>
      </c>
      <c r="E537" s="2" t="s">
        <v>583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6000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6000</v>
      </c>
      <c r="X537" s="35">
        <f t="shared" si="95"/>
        <v>0</v>
      </c>
      <c r="Y537" s="35">
        <f t="shared" si="96"/>
        <v>0</v>
      </c>
      <c r="Z537" s="35">
        <f t="shared" si="97"/>
        <v>0</v>
      </c>
      <c r="AA537" s="35">
        <f t="shared" si="98"/>
        <v>0</v>
      </c>
      <c r="AB537" s="35">
        <v>0</v>
      </c>
      <c r="AC537" s="35">
        <f t="shared" si="99"/>
        <v>0</v>
      </c>
      <c r="AD537" s="35">
        <f t="shared" si="100"/>
        <v>0</v>
      </c>
      <c r="AE537" s="35">
        <f t="shared" si="101"/>
        <v>0</v>
      </c>
      <c r="AF537" s="35">
        <f t="shared" si="102"/>
        <v>0</v>
      </c>
      <c r="AG537" s="35">
        <f t="shared" si="103"/>
        <v>0</v>
      </c>
      <c r="AH537" s="35">
        <f t="shared" si="104"/>
        <v>0</v>
      </c>
      <c r="AI537" s="35"/>
      <c r="AJ537" s="81">
        <f t="shared" si="105"/>
        <v>0</v>
      </c>
      <c r="AK537" s="87"/>
    </row>
    <row r="538" spans="2:37" s="27" customFormat="1" ht="13.5" customHeight="1" x14ac:dyDescent="0.2">
      <c r="B538" s="1">
        <v>56</v>
      </c>
      <c r="C538" s="34"/>
      <c r="D538" s="1" t="s">
        <v>17</v>
      </c>
      <c r="E538" s="2" t="s">
        <v>584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55000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55000</v>
      </c>
      <c r="X538" s="35">
        <f t="shared" si="95"/>
        <v>0</v>
      </c>
      <c r="Y538" s="35">
        <f t="shared" si="96"/>
        <v>0</v>
      </c>
      <c r="Z538" s="35">
        <f t="shared" si="97"/>
        <v>0</v>
      </c>
      <c r="AA538" s="35">
        <f t="shared" si="98"/>
        <v>0</v>
      </c>
      <c r="AB538" s="35">
        <v>0</v>
      </c>
      <c r="AC538" s="35">
        <f t="shared" si="99"/>
        <v>0</v>
      </c>
      <c r="AD538" s="35">
        <f t="shared" si="100"/>
        <v>0</v>
      </c>
      <c r="AE538" s="35">
        <f t="shared" si="101"/>
        <v>0</v>
      </c>
      <c r="AF538" s="35">
        <f t="shared" si="102"/>
        <v>0</v>
      </c>
      <c r="AG538" s="35">
        <f t="shared" si="103"/>
        <v>0</v>
      </c>
      <c r="AH538" s="35">
        <f t="shared" si="104"/>
        <v>0</v>
      </c>
      <c r="AI538" s="35"/>
      <c r="AJ538" s="81">
        <f t="shared" si="105"/>
        <v>0</v>
      </c>
      <c r="AK538" s="87"/>
    </row>
    <row r="539" spans="2:37" s="27" customFormat="1" ht="13.5" customHeight="1" x14ac:dyDescent="0.2">
      <c r="B539" s="1">
        <v>57</v>
      </c>
      <c r="C539" s="34"/>
      <c r="D539" s="1" t="s">
        <v>17</v>
      </c>
      <c r="E539" s="2" t="s">
        <v>585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15750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15750</v>
      </c>
      <c r="X539" s="35">
        <f t="shared" si="95"/>
        <v>0</v>
      </c>
      <c r="Y539" s="35">
        <f t="shared" si="96"/>
        <v>0</v>
      </c>
      <c r="Z539" s="35">
        <f t="shared" si="97"/>
        <v>0</v>
      </c>
      <c r="AA539" s="35">
        <f t="shared" si="98"/>
        <v>0</v>
      </c>
      <c r="AB539" s="35">
        <v>0</v>
      </c>
      <c r="AC539" s="35">
        <f t="shared" si="99"/>
        <v>0</v>
      </c>
      <c r="AD539" s="35">
        <f t="shared" si="100"/>
        <v>0</v>
      </c>
      <c r="AE539" s="35">
        <f t="shared" si="101"/>
        <v>0</v>
      </c>
      <c r="AF539" s="35">
        <f t="shared" si="102"/>
        <v>0</v>
      </c>
      <c r="AG539" s="35">
        <f t="shared" si="103"/>
        <v>0</v>
      </c>
      <c r="AH539" s="35">
        <f t="shared" si="104"/>
        <v>0</v>
      </c>
      <c r="AI539" s="35"/>
      <c r="AJ539" s="81">
        <f t="shared" si="105"/>
        <v>0</v>
      </c>
      <c r="AK539" s="87"/>
    </row>
    <row r="540" spans="2:37" s="27" customFormat="1" ht="13.5" customHeight="1" x14ac:dyDescent="0.2">
      <c r="B540" s="1">
        <v>58</v>
      </c>
      <c r="C540" s="34"/>
      <c r="D540" s="1" t="s">
        <v>17</v>
      </c>
      <c r="E540" s="2" t="s">
        <v>586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8750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8750</v>
      </c>
      <c r="X540" s="35">
        <f t="shared" si="95"/>
        <v>0</v>
      </c>
      <c r="Y540" s="35">
        <f t="shared" si="96"/>
        <v>0</v>
      </c>
      <c r="Z540" s="35">
        <f t="shared" si="97"/>
        <v>0</v>
      </c>
      <c r="AA540" s="35">
        <f t="shared" si="98"/>
        <v>0</v>
      </c>
      <c r="AB540" s="35">
        <v>0</v>
      </c>
      <c r="AC540" s="35">
        <f t="shared" si="99"/>
        <v>0</v>
      </c>
      <c r="AD540" s="35">
        <f t="shared" si="100"/>
        <v>0</v>
      </c>
      <c r="AE540" s="35">
        <f t="shared" si="101"/>
        <v>0</v>
      </c>
      <c r="AF540" s="35">
        <f t="shared" si="102"/>
        <v>0</v>
      </c>
      <c r="AG540" s="35">
        <f t="shared" si="103"/>
        <v>0</v>
      </c>
      <c r="AH540" s="35">
        <f t="shared" si="104"/>
        <v>0</v>
      </c>
      <c r="AI540" s="35"/>
      <c r="AJ540" s="81">
        <f t="shared" si="105"/>
        <v>0</v>
      </c>
      <c r="AK540" s="87"/>
    </row>
    <row r="541" spans="2:37" s="27" customFormat="1" ht="13.5" customHeight="1" x14ac:dyDescent="0.2">
      <c r="B541" s="1">
        <v>59</v>
      </c>
      <c r="C541" s="34"/>
      <c r="D541" s="1" t="s">
        <v>17</v>
      </c>
      <c r="E541" s="2" t="s">
        <v>587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35">
        <f t="shared" si="95"/>
        <v>0</v>
      </c>
      <c r="Y541" s="35">
        <f t="shared" si="96"/>
        <v>0</v>
      </c>
      <c r="Z541" s="35">
        <f t="shared" si="97"/>
        <v>0</v>
      </c>
      <c r="AA541" s="35">
        <f t="shared" si="98"/>
        <v>0</v>
      </c>
      <c r="AB541" s="35">
        <v>0</v>
      </c>
      <c r="AC541" s="35">
        <f t="shared" si="99"/>
        <v>0</v>
      </c>
      <c r="AD541" s="35">
        <f t="shared" si="100"/>
        <v>0</v>
      </c>
      <c r="AE541" s="35">
        <f t="shared" si="101"/>
        <v>0</v>
      </c>
      <c r="AF541" s="35">
        <f t="shared" si="102"/>
        <v>0</v>
      </c>
      <c r="AG541" s="35">
        <f t="shared" si="103"/>
        <v>0</v>
      </c>
      <c r="AH541" s="35">
        <f t="shared" si="104"/>
        <v>0</v>
      </c>
      <c r="AI541" s="35"/>
      <c r="AJ541" s="81">
        <f t="shared" si="105"/>
        <v>0</v>
      </c>
      <c r="AK541" s="87"/>
    </row>
    <row r="542" spans="2:37" s="27" customFormat="1" ht="13.5" customHeight="1" x14ac:dyDescent="0.2">
      <c r="B542" s="1">
        <v>60</v>
      </c>
      <c r="C542" s="34"/>
      <c r="D542" s="1" t="s">
        <v>17</v>
      </c>
      <c r="E542" s="2" t="s">
        <v>588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24500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24500</v>
      </c>
      <c r="X542" s="35">
        <f t="shared" si="95"/>
        <v>0</v>
      </c>
      <c r="Y542" s="35">
        <f t="shared" si="96"/>
        <v>0</v>
      </c>
      <c r="Z542" s="35">
        <f t="shared" si="97"/>
        <v>0</v>
      </c>
      <c r="AA542" s="35">
        <f t="shared" si="98"/>
        <v>0</v>
      </c>
      <c r="AB542" s="35">
        <v>0</v>
      </c>
      <c r="AC542" s="35">
        <f t="shared" si="99"/>
        <v>0</v>
      </c>
      <c r="AD542" s="35">
        <f t="shared" si="100"/>
        <v>0</v>
      </c>
      <c r="AE542" s="35">
        <f t="shared" si="101"/>
        <v>0</v>
      </c>
      <c r="AF542" s="35">
        <f t="shared" si="102"/>
        <v>0</v>
      </c>
      <c r="AG542" s="35">
        <f t="shared" si="103"/>
        <v>0</v>
      </c>
      <c r="AH542" s="35">
        <f t="shared" si="104"/>
        <v>0</v>
      </c>
      <c r="AI542" s="35"/>
      <c r="AJ542" s="81">
        <f t="shared" si="105"/>
        <v>0</v>
      </c>
      <c r="AK542" s="87"/>
    </row>
    <row r="543" spans="2:37" s="27" customFormat="1" ht="13.5" customHeight="1" x14ac:dyDescent="0.2">
      <c r="B543" s="1">
        <v>61</v>
      </c>
      <c r="C543" s="34"/>
      <c r="D543" s="1" t="s">
        <v>17</v>
      </c>
      <c r="E543" s="2" t="s">
        <v>589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13500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13500</v>
      </c>
      <c r="X543" s="35">
        <f t="shared" si="95"/>
        <v>0</v>
      </c>
      <c r="Y543" s="35">
        <f t="shared" si="96"/>
        <v>0</v>
      </c>
      <c r="Z543" s="35">
        <f t="shared" si="97"/>
        <v>0</v>
      </c>
      <c r="AA543" s="35">
        <f t="shared" si="98"/>
        <v>0</v>
      </c>
      <c r="AB543" s="35">
        <v>0</v>
      </c>
      <c r="AC543" s="35">
        <f t="shared" si="99"/>
        <v>0</v>
      </c>
      <c r="AD543" s="35">
        <f t="shared" si="100"/>
        <v>0</v>
      </c>
      <c r="AE543" s="35">
        <f t="shared" si="101"/>
        <v>0</v>
      </c>
      <c r="AF543" s="35">
        <f t="shared" si="102"/>
        <v>0</v>
      </c>
      <c r="AG543" s="35">
        <f t="shared" si="103"/>
        <v>0</v>
      </c>
      <c r="AH543" s="35">
        <f t="shared" si="104"/>
        <v>0</v>
      </c>
      <c r="AI543" s="35"/>
      <c r="AJ543" s="81">
        <f t="shared" si="105"/>
        <v>0</v>
      </c>
      <c r="AK543" s="87"/>
    </row>
    <row r="544" spans="2:37" s="27" customFormat="1" ht="13.5" customHeight="1" x14ac:dyDescent="0.2">
      <c r="B544" s="1">
        <v>62</v>
      </c>
      <c r="C544" s="34"/>
      <c r="D544" s="1" t="s">
        <v>17</v>
      </c>
      <c r="E544" s="2" t="s">
        <v>590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2686.56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2686.56</v>
      </c>
      <c r="X544" s="35">
        <f t="shared" si="95"/>
        <v>0</v>
      </c>
      <c r="Y544" s="35">
        <f t="shared" si="96"/>
        <v>0</v>
      </c>
      <c r="Z544" s="35">
        <f t="shared" si="97"/>
        <v>0</v>
      </c>
      <c r="AA544" s="35">
        <f t="shared" si="98"/>
        <v>0</v>
      </c>
      <c r="AB544" s="35">
        <v>0</v>
      </c>
      <c r="AC544" s="35">
        <f t="shared" si="99"/>
        <v>0</v>
      </c>
      <c r="AD544" s="35">
        <f t="shared" si="100"/>
        <v>0</v>
      </c>
      <c r="AE544" s="35">
        <f t="shared" si="101"/>
        <v>0</v>
      </c>
      <c r="AF544" s="35">
        <f t="shared" si="102"/>
        <v>0</v>
      </c>
      <c r="AG544" s="35">
        <f t="shared" si="103"/>
        <v>0</v>
      </c>
      <c r="AH544" s="35">
        <f t="shared" si="104"/>
        <v>0</v>
      </c>
      <c r="AI544" s="35"/>
      <c r="AJ544" s="81">
        <f t="shared" si="105"/>
        <v>0</v>
      </c>
      <c r="AK544" s="87"/>
    </row>
    <row r="545" spans="2:37" s="27" customFormat="1" ht="13.5" customHeight="1" x14ac:dyDescent="0.2">
      <c r="B545" s="1">
        <v>63</v>
      </c>
      <c r="C545" s="34"/>
      <c r="D545" s="1" t="s">
        <v>17</v>
      </c>
      <c r="E545" s="2" t="s">
        <v>591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54000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54000</v>
      </c>
      <c r="X545" s="35">
        <f t="shared" si="95"/>
        <v>0</v>
      </c>
      <c r="Y545" s="35">
        <f t="shared" si="96"/>
        <v>0</v>
      </c>
      <c r="Z545" s="35">
        <f t="shared" si="97"/>
        <v>0</v>
      </c>
      <c r="AA545" s="35">
        <f t="shared" si="98"/>
        <v>0</v>
      </c>
      <c r="AB545" s="35">
        <v>0</v>
      </c>
      <c r="AC545" s="35">
        <f t="shared" si="99"/>
        <v>0</v>
      </c>
      <c r="AD545" s="35">
        <f t="shared" si="100"/>
        <v>0</v>
      </c>
      <c r="AE545" s="35">
        <f t="shared" si="101"/>
        <v>0</v>
      </c>
      <c r="AF545" s="35">
        <f t="shared" si="102"/>
        <v>0</v>
      </c>
      <c r="AG545" s="35">
        <f t="shared" si="103"/>
        <v>0</v>
      </c>
      <c r="AH545" s="35">
        <f t="shared" si="104"/>
        <v>0</v>
      </c>
      <c r="AI545" s="35"/>
      <c r="AJ545" s="81">
        <f t="shared" si="105"/>
        <v>0</v>
      </c>
      <c r="AK545" s="87"/>
    </row>
    <row r="546" spans="2:37" s="27" customFormat="1" ht="13.5" customHeight="1" x14ac:dyDescent="0.2">
      <c r="B546" s="1">
        <v>64</v>
      </c>
      <c r="C546" s="34"/>
      <c r="D546" s="1" t="s">
        <v>17</v>
      </c>
      <c r="E546" s="2" t="s">
        <v>592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65921.710000000006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65921.710000000006</v>
      </c>
      <c r="X546" s="35">
        <f t="shared" si="95"/>
        <v>0</v>
      </c>
      <c r="Y546" s="35">
        <f t="shared" si="96"/>
        <v>0</v>
      </c>
      <c r="Z546" s="35">
        <f t="shared" si="97"/>
        <v>0</v>
      </c>
      <c r="AA546" s="35">
        <f t="shared" si="98"/>
        <v>0</v>
      </c>
      <c r="AB546" s="35">
        <v>0</v>
      </c>
      <c r="AC546" s="35">
        <f t="shared" si="99"/>
        <v>0</v>
      </c>
      <c r="AD546" s="35">
        <f t="shared" si="100"/>
        <v>0</v>
      </c>
      <c r="AE546" s="35">
        <f t="shared" si="101"/>
        <v>0</v>
      </c>
      <c r="AF546" s="35">
        <f t="shared" si="102"/>
        <v>0</v>
      </c>
      <c r="AG546" s="35">
        <f t="shared" si="103"/>
        <v>0</v>
      </c>
      <c r="AH546" s="35">
        <f t="shared" si="104"/>
        <v>0</v>
      </c>
      <c r="AI546" s="35"/>
      <c r="AJ546" s="81">
        <f t="shared" si="105"/>
        <v>0</v>
      </c>
      <c r="AK546" s="87"/>
    </row>
    <row r="547" spans="2:37" s="27" customFormat="1" ht="13.5" customHeight="1" x14ac:dyDescent="0.2">
      <c r="B547" s="1">
        <v>65</v>
      </c>
      <c r="C547" s="34"/>
      <c r="D547" s="1" t="s">
        <v>17</v>
      </c>
      <c r="E547" s="2" t="s">
        <v>593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30000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30000</v>
      </c>
      <c r="X547" s="35">
        <f t="shared" ref="X547:X610" si="106">+F547-O547</f>
        <v>0</v>
      </c>
      <c r="Y547" s="35">
        <f t="shared" ref="Y547:Y610" si="107">+G547-P547</f>
        <v>0</v>
      </c>
      <c r="Z547" s="35">
        <f t="shared" ref="Z547:Z610" si="108">+H547-Q547</f>
        <v>0</v>
      </c>
      <c r="AA547" s="35">
        <f t="shared" ref="AA547:AA610" si="109">+I547-R547</f>
        <v>0</v>
      </c>
      <c r="AB547" s="35">
        <v>0</v>
      </c>
      <c r="AC547" s="35">
        <f t="shared" ref="AC547:AC610" si="110">+J547-S547</f>
        <v>0</v>
      </c>
      <c r="AD547" s="35">
        <f t="shared" ref="AD547:AD610" si="111">+K547-T547</f>
        <v>0</v>
      </c>
      <c r="AE547" s="35">
        <f t="shared" ref="AE547:AE610" si="112">+L547-U547</f>
        <v>0</v>
      </c>
      <c r="AF547" s="35">
        <f t="shared" ref="AF547:AF610" si="113">+M547-V547</f>
        <v>0</v>
      </c>
      <c r="AG547" s="35">
        <f t="shared" ref="AG547:AG610" si="114">+N547-W547</f>
        <v>0</v>
      </c>
      <c r="AH547" s="35">
        <f t="shared" ref="AH547:AH610" si="115">+X547+Y547+Z547+AA547+AB547+AC547+AD547+AE547+AF547+AG547</f>
        <v>0</v>
      </c>
      <c r="AI547" s="35"/>
      <c r="AJ547" s="81">
        <f t="shared" si="105"/>
        <v>0</v>
      </c>
      <c r="AK547" s="87"/>
    </row>
    <row r="548" spans="2:37" s="27" customFormat="1" ht="13.5" customHeight="1" x14ac:dyDescent="0.2">
      <c r="B548" s="1">
        <v>66</v>
      </c>
      <c r="C548" s="34"/>
      <c r="D548" s="1" t="s">
        <v>17</v>
      </c>
      <c r="E548" s="2" t="s">
        <v>594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2500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2500</v>
      </c>
      <c r="X548" s="35">
        <f t="shared" si="106"/>
        <v>0</v>
      </c>
      <c r="Y548" s="35">
        <f t="shared" si="107"/>
        <v>0</v>
      </c>
      <c r="Z548" s="35">
        <f t="shared" si="108"/>
        <v>0</v>
      </c>
      <c r="AA548" s="35">
        <f t="shared" si="109"/>
        <v>0</v>
      </c>
      <c r="AB548" s="35">
        <v>0</v>
      </c>
      <c r="AC548" s="35">
        <f t="shared" si="110"/>
        <v>0</v>
      </c>
      <c r="AD548" s="35">
        <f t="shared" si="111"/>
        <v>0</v>
      </c>
      <c r="AE548" s="35">
        <f t="shared" si="112"/>
        <v>0</v>
      </c>
      <c r="AF548" s="35">
        <f t="shared" si="113"/>
        <v>0</v>
      </c>
      <c r="AG548" s="35">
        <f t="shared" si="114"/>
        <v>0</v>
      </c>
      <c r="AH548" s="35">
        <f t="shared" si="115"/>
        <v>0</v>
      </c>
      <c r="AI548" s="35"/>
      <c r="AJ548" s="81">
        <f t="shared" si="105"/>
        <v>0</v>
      </c>
      <c r="AK548" s="87"/>
    </row>
    <row r="549" spans="2:37" s="27" customFormat="1" ht="13.5" customHeight="1" x14ac:dyDescent="0.2">
      <c r="B549" s="1">
        <v>67</v>
      </c>
      <c r="C549" s="34"/>
      <c r="D549" s="1" t="s">
        <v>17</v>
      </c>
      <c r="E549" s="2" t="s">
        <v>595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18000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18000</v>
      </c>
      <c r="X549" s="35">
        <f t="shared" si="106"/>
        <v>0</v>
      </c>
      <c r="Y549" s="35">
        <f t="shared" si="107"/>
        <v>0</v>
      </c>
      <c r="Z549" s="35">
        <f t="shared" si="108"/>
        <v>0</v>
      </c>
      <c r="AA549" s="35">
        <f t="shared" si="109"/>
        <v>0</v>
      </c>
      <c r="AB549" s="35">
        <v>0</v>
      </c>
      <c r="AC549" s="35">
        <f t="shared" si="110"/>
        <v>0</v>
      </c>
      <c r="AD549" s="35">
        <f t="shared" si="111"/>
        <v>0</v>
      </c>
      <c r="AE549" s="35">
        <f t="shared" si="112"/>
        <v>0</v>
      </c>
      <c r="AF549" s="35">
        <f t="shared" si="113"/>
        <v>0</v>
      </c>
      <c r="AG549" s="35">
        <f t="shared" si="114"/>
        <v>0</v>
      </c>
      <c r="AH549" s="35">
        <f t="shared" si="115"/>
        <v>0</v>
      </c>
      <c r="AI549" s="35"/>
      <c r="AJ549" s="81">
        <f t="shared" si="105"/>
        <v>0</v>
      </c>
      <c r="AK549" s="87"/>
    </row>
    <row r="550" spans="2:37" s="27" customFormat="1" ht="13.5" customHeight="1" x14ac:dyDescent="0.2">
      <c r="B550" s="1">
        <v>68</v>
      </c>
      <c r="C550" s="34"/>
      <c r="D550" s="1" t="s">
        <v>17</v>
      </c>
      <c r="E550" s="2" t="s">
        <v>596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10">
        <v>18000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18000</v>
      </c>
      <c r="X550" s="35">
        <f t="shared" si="106"/>
        <v>0</v>
      </c>
      <c r="Y550" s="35">
        <f t="shared" si="107"/>
        <v>0</v>
      </c>
      <c r="Z550" s="35">
        <f t="shared" si="108"/>
        <v>0</v>
      </c>
      <c r="AA550" s="35">
        <f t="shared" si="109"/>
        <v>0</v>
      </c>
      <c r="AB550" s="35">
        <v>0</v>
      </c>
      <c r="AC550" s="35">
        <f t="shared" si="110"/>
        <v>0</v>
      </c>
      <c r="AD550" s="35">
        <f t="shared" si="111"/>
        <v>0</v>
      </c>
      <c r="AE550" s="35">
        <f t="shared" si="112"/>
        <v>0</v>
      </c>
      <c r="AF550" s="35">
        <f t="shared" si="113"/>
        <v>0</v>
      </c>
      <c r="AG550" s="35">
        <f t="shared" si="114"/>
        <v>0</v>
      </c>
      <c r="AH550" s="35">
        <f t="shared" si="115"/>
        <v>0</v>
      </c>
      <c r="AI550" s="35"/>
      <c r="AJ550" s="81">
        <f t="shared" si="105"/>
        <v>0</v>
      </c>
      <c r="AK550" s="87"/>
    </row>
    <row r="551" spans="2:37" s="27" customFormat="1" ht="13.5" customHeight="1" x14ac:dyDescent="0.2">
      <c r="B551" s="1">
        <v>69</v>
      </c>
      <c r="C551" s="34"/>
      <c r="D551" s="1" t="s">
        <v>17</v>
      </c>
      <c r="E551" s="2" t="s">
        <v>597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15000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15000</v>
      </c>
      <c r="X551" s="35">
        <f t="shared" si="106"/>
        <v>0</v>
      </c>
      <c r="Y551" s="35">
        <f t="shared" si="107"/>
        <v>0</v>
      </c>
      <c r="Z551" s="35">
        <f t="shared" si="108"/>
        <v>0</v>
      </c>
      <c r="AA551" s="35">
        <f t="shared" si="109"/>
        <v>0</v>
      </c>
      <c r="AB551" s="35">
        <v>0</v>
      </c>
      <c r="AC551" s="35">
        <f t="shared" si="110"/>
        <v>0</v>
      </c>
      <c r="AD551" s="35">
        <f t="shared" si="111"/>
        <v>0</v>
      </c>
      <c r="AE551" s="35">
        <f t="shared" si="112"/>
        <v>0</v>
      </c>
      <c r="AF551" s="35">
        <f t="shared" si="113"/>
        <v>0</v>
      </c>
      <c r="AG551" s="35">
        <f t="shared" si="114"/>
        <v>0</v>
      </c>
      <c r="AH551" s="35">
        <f t="shared" si="115"/>
        <v>0</v>
      </c>
      <c r="AI551" s="35"/>
      <c r="AJ551" s="81">
        <f t="shared" si="105"/>
        <v>0</v>
      </c>
      <c r="AK551" s="87"/>
    </row>
    <row r="552" spans="2:37" s="27" customFormat="1" ht="13.5" customHeight="1" x14ac:dyDescent="0.2">
      <c r="B552" s="1">
        <v>70</v>
      </c>
      <c r="C552" s="34"/>
      <c r="D552" s="1" t="s">
        <v>17</v>
      </c>
      <c r="E552" s="2" t="s">
        <v>598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1500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1500</v>
      </c>
      <c r="X552" s="35">
        <f t="shared" si="106"/>
        <v>0</v>
      </c>
      <c r="Y552" s="35">
        <f t="shared" si="107"/>
        <v>0</v>
      </c>
      <c r="Z552" s="35">
        <f t="shared" si="108"/>
        <v>0</v>
      </c>
      <c r="AA552" s="35">
        <f t="shared" si="109"/>
        <v>0</v>
      </c>
      <c r="AB552" s="35">
        <v>0</v>
      </c>
      <c r="AC552" s="35">
        <f t="shared" si="110"/>
        <v>0</v>
      </c>
      <c r="AD552" s="35">
        <f t="shared" si="111"/>
        <v>0</v>
      </c>
      <c r="AE552" s="35">
        <f t="shared" si="112"/>
        <v>0</v>
      </c>
      <c r="AF552" s="35">
        <f t="shared" si="113"/>
        <v>0</v>
      </c>
      <c r="AG552" s="35">
        <f t="shared" si="114"/>
        <v>0</v>
      </c>
      <c r="AH552" s="35">
        <f t="shared" si="115"/>
        <v>0</v>
      </c>
      <c r="AI552" s="35"/>
      <c r="AJ552" s="81">
        <f t="shared" si="105"/>
        <v>0</v>
      </c>
      <c r="AK552" s="87"/>
    </row>
    <row r="553" spans="2:37" s="27" customFormat="1" ht="13.5" customHeight="1" x14ac:dyDescent="0.2">
      <c r="B553" s="1">
        <v>71</v>
      </c>
      <c r="C553" s="34"/>
      <c r="D553" s="1" t="s">
        <v>17</v>
      </c>
      <c r="E553" s="2" t="s">
        <v>599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1500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1500</v>
      </c>
      <c r="X553" s="35">
        <f t="shared" si="106"/>
        <v>0</v>
      </c>
      <c r="Y553" s="35">
        <f t="shared" si="107"/>
        <v>0</v>
      </c>
      <c r="Z553" s="35">
        <f t="shared" si="108"/>
        <v>0</v>
      </c>
      <c r="AA553" s="35">
        <f t="shared" si="109"/>
        <v>0</v>
      </c>
      <c r="AB553" s="35">
        <v>0</v>
      </c>
      <c r="AC553" s="35">
        <f t="shared" si="110"/>
        <v>0</v>
      </c>
      <c r="AD553" s="35">
        <f t="shared" si="111"/>
        <v>0</v>
      </c>
      <c r="AE553" s="35">
        <f t="shared" si="112"/>
        <v>0</v>
      </c>
      <c r="AF553" s="35">
        <f t="shared" si="113"/>
        <v>0</v>
      </c>
      <c r="AG553" s="35">
        <f t="shared" si="114"/>
        <v>0</v>
      </c>
      <c r="AH553" s="35">
        <f t="shared" si="115"/>
        <v>0</v>
      </c>
      <c r="AI553" s="35"/>
      <c r="AJ553" s="81">
        <f t="shared" si="105"/>
        <v>0</v>
      </c>
      <c r="AK553" s="87"/>
    </row>
    <row r="554" spans="2:37" s="27" customFormat="1" ht="13.5" customHeight="1" x14ac:dyDescent="0.2">
      <c r="B554" s="1">
        <v>72</v>
      </c>
      <c r="C554" s="34"/>
      <c r="D554" s="1" t="s">
        <v>17</v>
      </c>
      <c r="E554" s="2" t="s">
        <v>600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45085.86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45085.86</v>
      </c>
      <c r="X554" s="35">
        <f t="shared" si="106"/>
        <v>0</v>
      </c>
      <c r="Y554" s="35">
        <f t="shared" si="107"/>
        <v>0</v>
      </c>
      <c r="Z554" s="35">
        <f t="shared" si="108"/>
        <v>0</v>
      </c>
      <c r="AA554" s="35">
        <f t="shared" si="109"/>
        <v>0</v>
      </c>
      <c r="AB554" s="35">
        <v>0</v>
      </c>
      <c r="AC554" s="35">
        <f t="shared" si="110"/>
        <v>0</v>
      </c>
      <c r="AD554" s="35">
        <f t="shared" si="111"/>
        <v>0</v>
      </c>
      <c r="AE554" s="35">
        <f t="shared" si="112"/>
        <v>0</v>
      </c>
      <c r="AF554" s="35">
        <f t="shared" si="113"/>
        <v>0</v>
      </c>
      <c r="AG554" s="35">
        <f t="shared" si="114"/>
        <v>0</v>
      </c>
      <c r="AH554" s="35">
        <f t="shared" si="115"/>
        <v>0</v>
      </c>
      <c r="AI554" s="35"/>
      <c r="AJ554" s="81">
        <f t="shared" si="105"/>
        <v>0</v>
      </c>
      <c r="AK554" s="87"/>
    </row>
    <row r="555" spans="2:37" s="27" customFormat="1" ht="13.5" customHeight="1" x14ac:dyDescent="0.2">
      <c r="B555" s="1">
        <v>73</v>
      </c>
      <c r="C555" s="34"/>
      <c r="D555" s="1" t="s">
        <v>17</v>
      </c>
      <c r="E555" s="2" t="s">
        <v>601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17500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17500</v>
      </c>
      <c r="X555" s="35">
        <f t="shared" si="106"/>
        <v>0</v>
      </c>
      <c r="Y555" s="35">
        <f t="shared" si="107"/>
        <v>0</v>
      </c>
      <c r="Z555" s="35">
        <f t="shared" si="108"/>
        <v>0</v>
      </c>
      <c r="AA555" s="35">
        <f t="shared" si="109"/>
        <v>0</v>
      </c>
      <c r="AB555" s="35">
        <v>0</v>
      </c>
      <c r="AC555" s="35">
        <f t="shared" si="110"/>
        <v>0</v>
      </c>
      <c r="AD555" s="35">
        <f t="shared" si="111"/>
        <v>0</v>
      </c>
      <c r="AE555" s="35">
        <f t="shared" si="112"/>
        <v>0</v>
      </c>
      <c r="AF555" s="35">
        <f t="shared" si="113"/>
        <v>0</v>
      </c>
      <c r="AG555" s="35">
        <f t="shared" si="114"/>
        <v>0</v>
      </c>
      <c r="AH555" s="35">
        <f t="shared" si="115"/>
        <v>0</v>
      </c>
      <c r="AI555" s="35"/>
      <c r="AJ555" s="81">
        <f t="shared" si="105"/>
        <v>0</v>
      </c>
      <c r="AK555" s="87"/>
    </row>
    <row r="556" spans="2:37" s="27" customFormat="1" ht="13.5" customHeight="1" x14ac:dyDescent="0.2">
      <c r="B556" s="1">
        <v>74</v>
      </c>
      <c r="C556" s="34"/>
      <c r="D556" s="1" t="s">
        <v>17</v>
      </c>
      <c r="E556" s="2" t="s">
        <v>602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14000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14000</v>
      </c>
      <c r="X556" s="35">
        <f t="shared" si="106"/>
        <v>0</v>
      </c>
      <c r="Y556" s="35">
        <f t="shared" si="107"/>
        <v>0</v>
      </c>
      <c r="Z556" s="35">
        <f t="shared" si="108"/>
        <v>0</v>
      </c>
      <c r="AA556" s="35">
        <f t="shared" si="109"/>
        <v>0</v>
      </c>
      <c r="AB556" s="35">
        <v>0</v>
      </c>
      <c r="AC556" s="35">
        <f t="shared" si="110"/>
        <v>0</v>
      </c>
      <c r="AD556" s="35">
        <f t="shared" si="111"/>
        <v>0</v>
      </c>
      <c r="AE556" s="35">
        <f t="shared" si="112"/>
        <v>0</v>
      </c>
      <c r="AF556" s="35">
        <f t="shared" si="113"/>
        <v>0</v>
      </c>
      <c r="AG556" s="35">
        <f t="shared" si="114"/>
        <v>0</v>
      </c>
      <c r="AH556" s="35">
        <f t="shared" si="115"/>
        <v>0</v>
      </c>
      <c r="AI556" s="35"/>
      <c r="AJ556" s="81">
        <f t="shared" si="105"/>
        <v>0</v>
      </c>
      <c r="AK556" s="87"/>
    </row>
    <row r="557" spans="2:37" s="27" customFormat="1" ht="13.5" customHeight="1" x14ac:dyDescent="0.2">
      <c r="B557" s="1">
        <v>75</v>
      </c>
      <c r="C557" s="34"/>
      <c r="D557" s="1" t="s">
        <v>17</v>
      </c>
      <c r="E557" s="2" t="s">
        <v>603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15075.99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15075.99</v>
      </c>
      <c r="X557" s="35">
        <f t="shared" si="106"/>
        <v>0</v>
      </c>
      <c r="Y557" s="35">
        <f t="shared" si="107"/>
        <v>0</v>
      </c>
      <c r="Z557" s="35">
        <f t="shared" si="108"/>
        <v>0</v>
      </c>
      <c r="AA557" s="35">
        <f t="shared" si="109"/>
        <v>0</v>
      </c>
      <c r="AB557" s="35">
        <v>0</v>
      </c>
      <c r="AC557" s="35">
        <f t="shared" si="110"/>
        <v>0</v>
      </c>
      <c r="AD557" s="35">
        <f t="shared" si="111"/>
        <v>0</v>
      </c>
      <c r="AE557" s="35">
        <f t="shared" si="112"/>
        <v>0</v>
      </c>
      <c r="AF557" s="35">
        <f t="shared" si="113"/>
        <v>0</v>
      </c>
      <c r="AG557" s="35">
        <f t="shared" si="114"/>
        <v>0</v>
      </c>
      <c r="AH557" s="35">
        <f t="shared" si="115"/>
        <v>0</v>
      </c>
      <c r="AI557" s="35"/>
      <c r="AJ557" s="81">
        <f t="shared" si="105"/>
        <v>0</v>
      </c>
      <c r="AK557" s="87"/>
    </row>
    <row r="558" spans="2:37" s="27" customFormat="1" ht="13.5" customHeight="1" x14ac:dyDescent="0.2">
      <c r="B558" s="1">
        <v>76</v>
      </c>
      <c r="C558" s="34"/>
      <c r="D558" s="1" t="s">
        <v>17</v>
      </c>
      <c r="E558" s="2" t="s">
        <v>604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26110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26110</v>
      </c>
      <c r="X558" s="35">
        <f t="shared" si="106"/>
        <v>0</v>
      </c>
      <c r="Y558" s="35">
        <f t="shared" si="107"/>
        <v>0</v>
      </c>
      <c r="Z558" s="35">
        <f t="shared" si="108"/>
        <v>0</v>
      </c>
      <c r="AA558" s="35">
        <f t="shared" si="109"/>
        <v>0</v>
      </c>
      <c r="AB558" s="35">
        <v>0</v>
      </c>
      <c r="AC558" s="35">
        <f t="shared" si="110"/>
        <v>0</v>
      </c>
      <c r="AD558" s="35">
        <f t="shared" si="111"/>
        <v>0</v>
      </c>
      <c r="AE558" s="35">
        <f t="shared" si="112"/>
        <v>0</v>
      </c>
      <c r="AF558" s="35">
        <f t="shared" si="113"/>
        <v>0</v>
      </c>
      <c r="AG558" s="35">
        <f t="shared" si="114"/>
        <v>0</v>
      </c>
      <c r="AH558" s="35">
        <f t="shared" si="115"/>
        <v>0</v>
      </c>
      <c r="AI558" s="35"/>
      <c r="AJ558" s="81">
        <f t="shared" si="105"/>
        <v>0</v>
      </c>
      <c r="AK558" s="87"/>
    </row>
    <row r="559" spans="2:37" s="27" customFormat="1" ht="13.5" customHeight="1" x14ac:dyDescent="0.2">
      <c r="B559" s="1">
        <v>77</v>
      </c>
      <c r="C559" s="34"/>
      <c r="D559" s="1" t="s">
        <v>17</v>
      </c>
      <c r="E559" s="2" t="s">
        <v>605</v>
      </c>
      <c r="F559" s="10">
        <v>0</v>
      </c>
      <c r="G559" s="10">
        <v>0</v>
      </c>
      <c r="H559" s="10">
        <v>0</v>
      </c>
      <c r="I559" s="10">
        <v>3516.54</v>
      </c>
      <c r="J559" s="10">
        <v>0</v>
      </c>
      <c r="K559" s="10">
        <v>0</v>
      </c>
      <c r="L559" s="10">
        <v>0</v>
      </c>
      <c r="M559" s="10">
        <v>0</v>
      </c>
      <c r="N559" s="10">
        <v>1219.3499999999999</v>
      </c>
      <c r="O559" s="10">
        <v>0</v>
      </c>
      <c r="P559" s="10">
        <v>0</v>
      </c>
      <c r="Q559" s="10">
        <v>0</v>
      </c>
      <c r="R559" s="10">
        <v>3516.54</v>
      </c>
      <c r="S559" s="10">
        <v>0</v>
      </c>
      <c r="T559" s="10">
        <v>0</v>
      </c>
      <c r="U559" s="10">
        <v>0</v>
      </c>
      <c r="V559" s="10">
        <v>0</v>
      </c>
      <c r="W559" s="10">
        <v>1219.3499999999999</v>
      </c>
      <c r="X559" s="35">
        <f t="shared" si="106"/>
        <v>0</v>
      </c>
      <c r="Y559" s="35">
        <f t="shared" si="107"/>
        <v>0</v>
      </c>
      <c r="Z559" s="35">
        <f t="shared" si="108"/>
        <v>0</v>
      </c>
      <c r="AA559" s="35">
        <f t="shared" si="109"/>
        <v>0</v>
      </c>
      <c r="AB559" s="35">
        <v>0</v>
      </c>
      <c r="AC559" s="35">
        <f t="shared" si="110"/>
        <v>0</v>
      </c>
      <c r="AD559" s="35">
        <f t="shared" si="111"/>
        <v>0</v>
      </c>
      <c r="AE559" s="35">
        <f t="shared" si="112"/>
        <v>0</v>
      </c>
      <c r="AF559" s="35">
        <f t="shared" si="113"/>
        <v>0</v>
      </c>
      <c r="AG559" s="35">
        <f t="shared" si="114"/>
        <v>0</v>
      </c>
      <c r="AH559" s="35">
        <f t="shared" si="115"/>
        <v>0</v>
      </c>
      <c r="AI559" s="35"/>
      <c r="AJ559" s="81">
        <f t="shared" si="105"/>
        <v>0</v>
      </c>
      <c r="AK559" s="87"/>
    </row>
    <row r="560" spans="2:37" s="27" customFormat="1" ht="13.5" customHeight="1" x14ac:dyDescent="0.2">
      <c r="B560" s="1">
        <v>78</v>
      </c>
      <c r="C560" s="34"/>
      <c r="D560" s="1" t="s">
        <v>17</v>
      </c>
      <c r="E560" s="2" t="s">
        <v>606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6000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6000</v>
      </c>
      <c r="X560" s="35">
        <f t="shared" si="106"/>
        <v>0</v>
      </c>
      <c r="Y560" s="35">
        <f t="shared" si="107"/>
        <v>0</v>
      </c>
      <c r="Z560" s="35">
        <f t="shared" si="108"/>
        <v>0</v>
      </c>
      <c r="AA560" s="35">
        <f t="shared" si="109"/>
        <v>0</v>
      </c>
      <c r="AB560" s="35">
        <v>0</v>
      </c>
      <c r="AC560" s="35">
        <f t="shared" si="110"/>
        <v>0</v>
      </c>
      <c r="AD560" s="35">
        <f t="shared" si="111"/>
        <v>0</v>
      </c>
      <c r="AE560" s="35">
        <f t="shared" si="112"/>
        <v>0</v>
      </c>
      <c r="AF560" s="35">
        <f t="shared" si="113"/>
        <v>0</v>
      </c>
      <c r="AG560" s="35">
        <f t="shared" si="114"/>
        <v>0</v>
      </c>
      <c r="AH560" s="35">
        <f t="shared" si="115"/>
        <v>0</v>
      </c>
      <c r="AI560" s="35"/>
      <c r="AJ560" s="81">
        <f t="shared" si="105"/>
        <v>0</v>
      </c>
      <c r="AK560" s="87"/>
    </row>
    <row r="561" spans="2:37" s="27" customFormat="1" ht="13.5" customHeight="1" x14ac:dyDescent="0.2">
      <c r="B561" s="1">
        <v>79</v>
      </c>
      <c r="C561" s="34"/>
      <c r="D561" s="1" t="s">
        <v>17</v>
      </c>
      <c r="E561" s="2" t="s">
        <v>607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3000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3000</v>
      </c>
      <c r="X561" s="35">
        <f t="shared" si="106"/>
        <v>0</v>
      </c>
      <c r="Y561" s="35">
        <f t="shared" si="107"/>
        <v>0</v>
      </c>
      <c r="Z561" s="35">
        <f t="shared" si="108"/>
        <v>0</v>
      </c>
      <c r="AA561" s="35">
        <f t="shared" si="109"/>
        <v>0</v>
      </c>
      <c r="AB561" s="35">
        <v>0</v>
      </c>
      <c r="AC561" s="35">
        <f t="shared" si="110"/>
        <v>0</v>
      </c>
      <c r="AD561" s="35">
        <f t="shared" si="111"/>
        <v>0</v>
      </c>
      <c r="AE561" s="35">
        <f t="shared" si="112"/>
        <v>0</v>
      </c>
      <c r="AF561" s="35">
        <f t="shared" si="113"/>
        <v>0</v>
      </c>
      <c r="AG561" s="35">
        <f t="shared" si="114"/>
        <v>0</v>
      </c>
      <c r="AH561" s="35">
        <f t="shared" si="115"/>
        <v>0</v>
      </c>
      <c r="AI561" s="35"/>
      <c r="AJ561" s="81">
        <f t="shared" si="105"/>
        <v>0</v>
      </c>
      <c r="AK561" s="87"/>
    </row>
    <row r="562" spans="2:37" s="27" customFormat="1" ht="13.5" customHeight="1" x14ac:dyDescent="0.2">
      <c r="B562" s="1">
        <v>80</v>
      </c>
      <c r="C562" s="34"/>
      <c r="D562" s="1" t="s">
        <v>17</v>
      </c>
      <c r="E562" s="2" t="s">
        <v>608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7000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7000</v>
      </c>
      <c r="X562" s="35">
        <f t="shared" si="106"/>
        <v>0</v>
      </c>
      <c r="Y562" s="35">
        <f t="shared" si="107"/>
        <v>0</v>
      </c>
      <c r="Z562" s="35">
        <f t="shared" si="108"/>
        <v>0</v>
      </c>
      <c r="AA562" s="35">
        <f t="shared" si="109"/>
        <v>0</v>
      </c>
      <c r="AB562" s="35">
        <v>0</v>
      </c>
      <c r="AC562" s="35">
        <f t="shared" si="110"/>
        <v>0</v>
      </c>
      <c r="AD562" s="35">
        <f t="shared" si="111"/>
        <v>0</v>
      </c>
      <c r="AE562" s="35">
        <f t="shared" si="112"/>
        <v>0</v>
      </c>
      <c r="AF562" s="35">
        <f t="shared" si="113"/>
        <v>0</v>
      </c>
      <c r="AG562" s="35">
        <f t="shared" si="114"/>
        <v>0</v>
      </c>
      <c r="AH562" s="35">
        <f t="shared" si="115"/>
        <v>0</v>
      </c>
      <c r="AI562" s="35"/>
      <c r="AJ562" s="81">
        <f t="shared" si="105"/>
        <v>0</v>
      </c>
      <c r="AK562" s="87"/>
    </row>
    <row r="563" spans="2:37" s="27" customFormat="1" ht="13.5" customHeight="1" x14ac:dyDescent="0.2">
      <c r="B563" s="1">
        <v>81</v>
      </c>
      <c r="C563" s="34"/>
      <c r="D563" s="1" t="s">
        <v>17</v>
      </c>
      <c r="E563" s="2" t="s">
        <v>609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4000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4000</v>
      </c>
      <c r="X563" s="35">
        <f t="shared" si="106"/>
        <v>0</v>
      </c>
      <c r="Y563" s="35">
        <f t="shared" si="107"/>
        <v>0</v>
      </c>
      <c r="Z563" s="35">
        <f t="shared" si="108"/>
        <v>0</v>
      </c>
      <c r="AA563" s="35">
        <f t="shared" si="109"/>
        <v>0</v>
      </c>
      <c r="AB563" s="35">
        <v>0</v>
      </c>
      <c r="AC563" s="35">
        <f t="shared" si="110"/>
        <v>0</v>
      </c>
      <c r="AD563" s="35">
        <f t="shared" si="111"/>
        <v>0</v>
      </c>
      <c r="AE563" s="35">
        <f t="shared" si="112"/>
        <v>0</v>
      </c>
      <c r="AF563" s="35">
        <f t="shared" si="113"/>
        <v>0</v>
      </c>
      <c r="AG563" s="35">
        <f t="shared" si="114"/>
        <v>0</v>
      </c>
      <c r="AH563" s="35">
        <f t="shared" si="115"/>
        <v>0</v>
      </c>
      <c r="AI563" s="35"/>
      <c r="AJ563" s="81">
        <f t="shared" si="105"/>
        <v>0</v>
      </c>
      <c r="AK563" s="87"/>
    </row>
    <row r="564" spans="2:37" s="27" customFormat="1" ht="13.5" customHeight="1" x14ac:dyDescent="0.2">
      <c r="B564" s="1">
        <v>82</v>
      </c>
      <c r="C564" s="34"/>
      <c r="D564" s="1" t="s">
        <v>17</v>
      </c>
      <c r="E564" s="2" t="s">
        <v>610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33000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33000</v>
      </c>
      <c r="X564" s="35">
        <f t="shared" si="106"/>
        <v>0</v>
      </c>
      <c r="Y564" s="35">
        <f t="shared" si="107"/>
        <v>0</v>
      </c>
      <c r="Z564" s="35">
        <f t="shared" si="108"/>
        <v>0</v>
      </c>
      <c r="AA564" s="35">
        <f t="shared" si="109"/>
        <v>0</v>
      </c>
      <c r="AB564" s="35">
        <v>0</v>
      </c>
      <c r="AC564" s="35">
        <f t="shared" si="110"/>
        <v>0</v>
      </c>
      <c r="AD564" s="35">
        <f t="shared" si="111"/>
        <v>0</v>
      </c>
      <c r="AE564" s="35">
        <f t="shared" si="112"/>
        <v>0</v>
      </c>
      <c r="AF564" s="35">
        <f t="shared" si="113"/>
        <v>0</v>
      </c>
      <c r="AG564" s="35">
        <f t="shared" si="114"/>
        <v>0</v>
      </c>
      <c r="AH564" s="35">
        <f t="shared" si="115"/>
        <v>0</v>
      </c>
      <c r="AI564" s="35"/>
      <c r="AJ564" s="81">
        <f t="shared" si="105"/>
        <v>0</v>
      </c>
      <c r="AK564" s="87"/>
    </row>
    <row r="565" spans="2:37" s="27" customFormat="1" ht="13.5" customHeight="1" x14ac:dyDescent="0.2">
      <c r="B565" s="1">
        <v>83</v>
      </c>
      <c r="C565" s="34"/>
      <c r="D565" s="1" t="s">
        <v>17</v>
      </c>
      <c r="E565" s="2" t="s">
        <v>611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35">
        <f t="shared" si="106"/>
        <v>0</v>
      </c>
      <c r="Y565" s="35">
        <f t="shared" si="107"/>
        <v>0</v>
      </c>
      <c r="Z565" s="35">
        <f t="shared" si="108"/>
        <v>0</v>
      </c>
      <c r="AA565" s="35">
        <f t="shared" si="109"/>
        <v>0</v>
      </c>
      <c r="AB565" s="35">
        <v>0</v>
      </c>
      <c r="AC565" s="35">
        <f t="shared" si="110"/>
        <v>0</v>
      </c>
      <c r="AD565" s="35">
        <f t="shared" si="111"/>
        <v>0</v>
      </c>
      <c r="AE565" s="35">
        <f t="shared" si="112"/>
        <v>0</v>
      </c>
      <c r="AF565" s="35">
        <f t="shared" si="113"/>
        <v>0</v>
      </c>
      <c r="AG565" s="35">
        <f t="shared" si="114"/>
        <v>0</v>
      </c>
      <c r="AH565" s="35">
        <f t="shared" si="115"/>
        <v>0</v>
      </c>
      <c r="AI565" s="35"/>
      <c r="AJ565" s="81">
        <f t="shared" si="105"/>
        <v>0</v>
      </c>
      <c r="AK565" s="87"/>
    </row>
    <row r="566" spans="2:37" s="27" customFormat="1" ht="13.5" customHeight="1" x14ac:dyDescent="0.2">
      <c r="B566" s="1">
        <v>84</v>
      </c>
      <c r="C566" s="34"/>
      <c r="D566" s="1" t="s">
        <v>17</v>
      </c>
      <c r="E566" s="2" t="s">
        <v>612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33000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33000</v>
      </c>
      <c r="X566" s="35">
        <f t="shared" si="106"/>
        <v>0</v>
      </c>
      <c r="Y566" s="35">
        <f t="shared" si="107"/>
        <v>0</v>
      </c>
      <c r="Z566" s="35">
        <f t="shared" si="108"/>
        <v>0</v>
      </c>
      <c r="AA566" s="35">
        <f t="shared" si="109"/>
        <v>0</v>
      </c>
      <c r="AB566" s="35">
        <v>0</v>
      </c>
      <c r="AC566" s="35">
        <f t="shared" si="110"/>
        <v>0</v>
      </c>
      <c r="AD566" s="35">
        <f t="shared" si="111"/>
        <v>0</v>
      </c>
      <c r="AE566" s="35">
        <f t="shared" si="112"/>
        <v>0</v>
      </c>
      <c r="AF566" s="35">
        <f t="shared" si="113"/>
        <v>0</v>
      </c>
      <c r="AG566" s="35">
        <f t="shared" si="114"/>
        <v>0</v>
      </c>
      <c r="AH566" s="35">
        <f t="shared" si="115"/>
        <v>0</v>
      </c>
      <c r="AI566" s="35"/>
      <c r="AJ566" s="81">
        <f t="shared" si="105"/>
        <v>0</v>
      </c>
      <c r="AK566" s="87"/>
    </row>
    <row r="567" spans="2:37" s="27" customFormat="1" ht="13.5" customHeight="1" x14ac:dyDescent="0.2">
      <c r="B567" s="1">
        <v>85</v>
      </c>
      <c r="C567" s="34"/>
      <c r="D567" s="1" t="s">
        <v>17</v>
      </c>
      <c r="E567" s="2" t="s">
        <v>613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12000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12000</v>
      </c>
      <c r="X567" s="35">
        <f t="shared" si="106"/>
        <v>0</v>
      </c>
      <c r="Y567" s="35">
        <f t="shared" si="107"/>
        <v>0</v>
      </c>
      <c r="Z567" s="35">
        <f t="shared" si="108"/>
        <v>0</v>
      </c>
      <c r="AA567" s="35">
        <f t="shared" si="109"/>
        <v>0</v>
      </c>
      <c r="AB567" s="35">
        <v>0</v>
      </c>
      <c r="AC567" s="35">
        <f t="shared" si="110"/>
        <v>0</v>
      </c>
      <c r="AD567" s="35">
        <f t="shared" si="111"/>
        <v>0</v>
      </c>
      <c r="AE567" s="35">
        <f t="shared" si="112"/>
        <v>0</v>
      </c>
      <c r="AF567" s="35">
        <f t="shared" si="113"/>
        <v>0</v>
      </c>
      <c r="AG567" s="35">
        <f t="shared" si="114"/>
        <v>0</v>
      </c>
      <c r="AH567" s="35">
        <f t="shared" si="115"/>
        <v>0</v>
      </c>
      <c r="AI567" s="35"/>
      <c r="AJ567" s="81">
        <f t="shared" si="105"/>
        <v>0</v>
      </c>
      <c r="AK567" s="87"/>
    </row>
    <row r="568" spans="2:37" s="27" customFormat="1" ht="13.5" customHeight="1" x14ac:dyDescent="0.2">
      <c r="B568" s="1">
        <v>86</v>
      </c>
      <c r="C568" s="34"/>
      <c r="D568" s="1" t="s">
        <v>17</v>
      </c>
      <c r="E568" s="2" t="s">
        <v>614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9000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9000</v>
      </c>
      <c r="X568" s="35">
        <f t="shared" si="106"/>
        <v>0</v>
      </c>
      <c r="Y568" s="35">
        <f t="shared" si="107"/>
        <v>0</v>
      </c>
      <c r="Z568" s="35">
        <f t="shared" si="108"/>
        <v>0</v>
      </c>
      <c r="AA568" s="35">
        <f t="shared" si="109"/>
        <v>0</v>
      </c>
      <c r="AB568" s="35">
        <v>0</v>
      </c>
      <c r="AC568" s="35">
        <f t="shared" si="110"/>
        <v>0</v>
      </c>
      <c r="AD568" s="35">
        <f t="shared" si="111"/>
        <v>0</v>
      </c>
      <c r="AE568" s="35">
        <f t="shared" si="112"/>
        <v>0</v>
      </c>
      <c r="AF568" s="35">
        <f t="shared" si="113"/>
        <v>0</v>
      </c>
      <c r="AG568" s="35">
        <f t="shared" si="114"/>
        <v>0</v>
      </c>
      <c r="AH568" s="35">
        <f t="shared" si="115"/>
        <v>0</v>
      </c>
      <c r="AI568" s="35"/>
      <c r="AJ568" s="81">
        <f t="shared" si="105"/>
        <v>0</v>
      </c>
      <c r="AK568" s="87"/>
    </row>
    <row r="569" spans="2:37" s="27" customFormat="1" ht="13.5" customHeight="1" x14ac:dyDescent="0.2">
      <c r="B569" s="1">
        <v>87</v>
      </c>
      <c r="C569" s="34"/>
      <c r="D569" s="1" t="s">
        <v>17</v>
      </c>
      <c r="E569" s="2" t="s">
        <v>615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11973.76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11973.76</v>
      </c>
      <c r="X569" s="35">
        <f t="shared" si="106"/>
        <v>0</v>
      </c>
      <c r="Y569" s="35">
        <f t="shared" si="107"/>
        <v>0</v>
      </c>
      <c r="Z569" s="35">
        <f t="shared" si="108"/>
        <v>0</v>
      </c>
      <c r="AA569" s="35">
        <f t="shared" si="109"/>
        <v>0</v>
      </c>
      <c r="AB569" s="35">
        <v>0</v>
      </c>
      <c r="AC569" s="35">
        <f t="shared" si="110"/>
        <v>0</v>
      </c>
      <c r="AD569" s="35">
        <f t="shared" si="111"/>
        <v>0</v>
      </c>
      <c r="AE569" s="35">
        <f t="shared" si="112"/>
        <v>0</v>
      </c>
      <c r="AF569" s="35">
        <f t="shared" si="113"/>
        <v>0</v>
      </c>
      <c r="AG569" s="35">
        <f t="shared" si="114"/>
        <v>0</v>
      </c>
      <c r="AH569" s="35">
        <f t="shared" si="115"/>
        <v>0</v>
      </c>
      <c r="AI569" s="35"/>
      <c r="AJ569" s="81">
        <f t="shared" si="105"/>
        <v>0</v>
      </c>
      <c r="AK569" s="87"/>
    </row>
    <row r="570" spans="2:37" s="27" customFormat="1" ht="13.5" customHeight="1" x14ac:dyDescent="0.2">
      <c r="B570" s="1">
        <v>88</v>
      </c>
      <c r="C570" s="34"/>
      <c r="D570" s="1" t="s">
        <v>17</v>
      </c>
      <c r="E570" s="2" t="s">
        <v>616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21001.4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21001.4</v>
      </c>
      <c r="X570" s="35">
        <f t="shared" si="106"/>
        <v>0</v>
      </c>
      <c r="Y570" s="35">
        <f t="shared" si="107"/>
        <v>0</v>
      </c>
      <c r="Z570" s="35">
        <f t="shared" si="108"/>
        <v>0</v>
      </c>
      <c r="AA570" s="35">
        <f t="shared" si="109"/>
        <v>0</v>
      </c>
      <c r="AB570" s="35">
        <v>0</v>
      </c>
      <c r="AC570" s="35">
        <f t="shared" si="110"/>
        <v>0</v>
      </c>
      <c r="AD570" s="35">
        <f t="shared" si="111"/>
        <v>0</v>
      </c>
      <c r="AE570" s="35">
        <f t="shared" si="112"/>
        <v>0</v>
      </c>
      <c r="AF570" s="35">
        <f t="shared" si="113"/>
        <v>0</v>
      </c>
      <c r="AG570" s="35">
        <f t="shared" si="114"/>
        <v>0</v>
      </c>
      <c r="AH570" s="35">
        <f t="shared" si="115"/>
        <v>0</v>
      </c>
      <c r="AI570" s="35"/>
      <c r="AJ570" s="81">
        <f t="shared" si="105"/>
        <v>0</v>
      </c>
      <c r="AK570" s="87"/>
    </row>
    <row r="571" spans="2:37" s="27" customFormat="1" ht="13.5" customHeight="1" x14ac:dyDescent="0.2">
      <c r="B571" s="1">
        <v>89</v>
      </c>
      <c r="C571" s="34"/>
      <c r="D571" s="1" t="s">
        <v>17</v>
      </c>
      <c r="E571" s="2" t="s">
        <v>617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28121.87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28121.87</v>
      </c>
      <c r="X571" s="35">
        <f t="shared" si="106"/>
        <v>0</v>
      </c>
      <c r="Y571" s="35">
        <f t="shared" si="107"/>
        <v>0</v>
      </c>
      <c r="Z571" s="35">
        <f t="shared" si="108"/>
        <v>0</v>
      </c>
      <c r="AA571" s="35">
        <f t="shared" si="109"/>
        <v>0</v>
      </c>
      <c r="AB571" s="35">
        <v>0</v>
      </c>
      <c r="AC571" s="35">
        <f t="shared" si="110"/>
        <v>0</v>
      </c>
      <c r="AD571" s="35">
        <f t="shared" si="111"/>
        <v>0</v>
      </c>
      <c r="AE571" s="35">
        <f t="shared" si="112"/>
        <v>0</v>
      </c>
      <c r="AF571" s="35">
        <f t="shared" si="113"/>
        <v>0</v>
      </c>
      <c r="AG571" s="35">
        <f t="shared" si="114"/>
        <v>0</v>
      </c>
      <c r="AH571" s="35">
        <f t="shared" si="115"/>
        <v>0</v>
      </c>
      <c r="AI571" s="35"/>
      <c r="AJ571" s="81">
        <f t="shared" si="105"/>
        <v>0</v>
      </c>
      <c r="AK571" s="87"/>
    </row>
    <row r="572" spans="2:37" s="27" customFormat="1" ht="13.5" customHeight="1" x14ac:dyDescent="0.2">
      <c r="B572" s="1">
        <v>90</v>
      </c>
      <c r="C572" s="34"/>
      <c r="D572" s="1" t="s">
        <v>17</v>
      </c>
      <c r="E572" s="2" t="s">
        <v>618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15000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15000</v>
      </c>
      <c r="X572" s="35">
        <f t="shared" si="106"/>
        <v>0</v>
      </c>
      <c r="Y572" s="35">
        <f t="shared" si="107"/>
        <v>0</v>
      </c>
      <c r="Z572" s="35">
        <f t="shared" si="108"/>
        <v>0</v>
      </c>
      <c r="AA572" s="35">
        <f t="shared" si="109"/>
        <v>0</v>
      </c>
      <c r="AB572" s="35">
        <v>0</v>
      </c>
      <c r="AC572" s="35">
        <f t="shared" si="110"/>
        <v>0</v>
      </c>
      <c r="AD572" s="35">
        <f t="shared" si="111"/>
        <v>0</v>
      </c>
      <c r="AE572" s="35">
        <f t="shared" si="112"/>
        <v>0</v>
      </c>
      <c r="AF572" s="35">
        <f t="shared" si="113"/>
        <v>0</v>
      </c>
      <c r="AG572" s="35">
        <f t="shared" si="114"/>
        <v>0</v>
      </c>
      <c r="AH572" s="35">
        <f t="shared" si="115"/>
        <v>0</v>
      </c>
      <c r="AI572" s="35"/>
      <c r="AJ572" s="81">
        <f t="shared" si="105"/>
        <v>0</v>
      </c>
      <c r="AK572" s="87"/>
    </row>
    <row r="573" spans="2:37" s="27" customFormat="1" ht="13.5" customHeight="1" x14ac:dyDescent="0.2">
      <c r="B573" s="1">
        <v>91</v>
      </c>
      <c r="C573" s="34"/>
      <c r="D573" s="1" t="s">
        <v>17</v>
      </c>
      <c r="E573" s="2" t="s">
        <v>619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31500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31500</v>
      </c>
      <c r="X573" s="35">
        <f t="shared" si="106"/>
        <v>0</v>
      </c>
      <c r="Y573" s="35">
        <f t="shared" si="107"/>
        <v>0</v>
      </c>
      <c r="Z573" s="35">
        <f t="shared" si="108"/>
        <v>0</v>
      </c>
      <c r="AA573" s="35">
        <f t="shared" si="109"/>
        <v>0</v>
      </c>
      <c r="AB573" s="35">
        <v>0</v>
      </c>
      <c r="AC573" s="35">
        <f t="shared" si="110"/>
        <v>0</v>
      </c>
      <c r="AD573" s="35">
        <f t="shared" si="111"/>
        <v>0</v>
      </c>
      <c r="AE573" s="35">
        <f t="shared" si="112"/>
        <v>0</v>
      </c>
      <c r="AF573" s="35">
        <f t="shared" si="113"/>
        <v>0</v>
      </c>
      <c r="AG573" s="35">
        <f t="shared" si="114"/>
        <v>0</v>
      </c>
      <c r="AH573" s="35">
        <f t="shared" si="115"/>
        <v>0</v>
      </c>
      <c r="AI573" s="35"/>
      <c r="AJ573" s="81">
        <f t="shared" si="105"/>
        <v>0</v>
      </c>
      <c r="AK573" s="87"/>
    </row>
    <row r="574" spans="2:37" s="27" customFormat="1" ht="13.5" customHeight="1" x14ac:dyDescent="0.2">
      <c r="B574" s="1">
        <v>92</v>
      </c>
      <c r="C574" s="34"/>
      <c r="D574" s="1" t="s">
        <v>17</v>
      </c>
      <c r="E574" s="2" t="s">
        <v>620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3123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3123</v>
      </c>
      <c r="X574" s="35">
        <f t="shared" si="106"/>
        <v>0</v>
      </c>
      <c r="Y574" s="35">
        <f t="shared" si="107"/>
        <v>0</v>
      </c>
      <c r="Z574" s="35">
        <f t="shared" si="108"/>
        <v>0</v>
      </c>
      <c r="AA574" s="35">
        <f t="shared" si="109"/>
        <v>0</v>
      </c>
      <c r="AB574" s="35">
        <v>0</v>
      </c>
      <c r="AC574" s="35">
        <f t="shared" si="110"/>
        <v>0</v>
      </c>
      <c r="AD574" s="35">
        <f t="shared" si="111"/>
        <v>0</v>
      </c>
      <c r="AE574" s="35">
        <f t="shared" si="112"/>
        <v>0</v>
      </c>
      <c r="AF574" s="35">
        <f t="shared" si="113"/>
        <v>0</v>
      </c>
      <c r="AG574" s="35">
        <f t="shared" si="114"/>
        <v>0</v>
      </c>
      <c r="AH574" s="35">
        <f t="shared" si="115"/>
        <v>0</v>
      </c>
      <c r="AI574" s="35"/>
      <c r="AJ574" s="81">
        <f t="shared" si="105"/>
        <v>0</v>
      </c>
      <c r="AK574" s="87"/>
    </row>
    <row r="575" spans="2:37" s="27" customFormat="1" ht="13.5" customHeight="1" x14ac:dyDescent="0.2">
      <c r="B575" s="1">
        <v>93</v>
      </c>
      <c r="C575" s="34"/>
      <c r="D575" s="1" t="s">
        <v>17</v>
      </c>
      <c r="E575" s="2" t="s">
        <v>621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21000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21000</v>
      </c>
      <c r="X575" s="35">
        <f t="shared" si="106"/>
        <v>0</v>
      </c>
      <c r="Y575" s="35">
        <f t="shared" si="107"/>
        <v>0</v>
      </c>
      <c r="Z575" s="35">
        <f t="shared" si="108"/>
        <v>0</v>
      </c>
      <c r="AA575" s="35">
        <f t="shared" si="109"/>
        <v>0</v>
      </c>
      <c r="AB575" s="35">
        <v>0</v>
      </c>
      <c r="AC575" s="35">
        <f t="shared" si="110"/>
        <v>0</v>
      </c>
      <c r="AD575" s="35">
        <f t="shared" si="111"/>
        <v>0</v>
      </c>
      <c r="AE575" s="35">
        <f t="shared" si="112"/>
        <v>0</v>
      </c>
      <c r="AF575" s="35">
        <f t="shared" si="113"/>
        <v>0</v>
      </c>
      <c r="AG575" s="35">
        <f t="shared" si="114"/>
        <v>0</v>
      </c>
      <c r="AH575" s="35">
        <f t="shared" si="115"/>
        <v>0</v>
      </c>
      <c r="AI575" s="35"/>
      <c r="AJ575" s="81">
        <f t="shared" si="105"/>
        <v>0</v>
      </c>
      <c r="AK575" s="87"/>
    </row>
    <row r="576" spans="2:37" s="27" customFormat="1" ht="13.5" customHeight="1" x14ac:dyDescent="0.2">
      <c r="B576" s="1">
        <v>94</v>
      </c>
      <c r="C576" s="34"/>
      <c r="D576" s="1" t="s">
        <v>17</v>
      </c>
      <c r="E576" s="2" t="s">
        <v>622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51658.59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33882.93</v>
      </c>
      <c r="X576" s="35">
        <f t="shared" si="106"/>
        <v>0</v>
      </c>
      <c r="Y576" s="35">
        <f t="shared" si="107"/>
        <v>0</v>
      </c>
      <c r="Z576" s="35">
        <f t="shared" si="108"/>
        <v>0</v>
      </c>
      <c r="AA576" s="35">
        <f t="shared" si="109"/>
        <v>0</v>
      </c>
      <c r="AB576" s="35">
        <v>0</v>
      </c>
      <c r="AC576" s="35">
        <f t="shared" si="110"/>
        <v>0</v>
      </c>
      <c r="AD576" s="35">
        <f t="shared" si="111"/>
        <v>0</v>
      </c>
      <c r="AE576" s="35">
        <f t="shared" si="112"/>
        <v>0</v>
      </c>
      <c r="AF576" s="35">
        <f t="shared" si="113"/>
        <v>0</v>
      </c>
      <c r="AG576" s="35">
        <f t="shared" si="114"/>
        <v>17775.659999999996</v>
      </c>
      <c r="AH576" s="35">
        <f t="shared" si="115"/>
        <v>17775.659999999996</v>
      </c>
      <c r="AI576" s="35"/>
      <c r="AJ576" s="81">
        <f t="shared" si="105"/>
        <v>17775.659999999996</v>
      </c>
      <c r="AK576" s="87"/>
    </row>
    <row r="577" spans="2:37" s="27" customFormat="1" ht="13.5" customHeight="1" x14ac:dyDescent="0.2">
      <c r="B577" s="1">
        <v>95</v>
      </c>
      <c r="C577" s="34"/>
      <c r="D577" s="1" t="s">
        <v>17</v>
      </c>
      <c r="E577" s="2" t="s">
        <v>623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25004.19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25004.19</v>
      </c>
      <c r="X577" s="35">
        <f t="shared" si="106"/>
        <v>0</v>
      </c>
      <c r="Y577" s="35">
        <f t="shared" si="107"/>
        <v>0</v>
      </c>
      <c r="Z577" s="35">
        <f t="shared" si="108"/>
        <v>0</v>
      </c>
      <c r="AA577" s="35">
        <f t="shared" si="109"/>
        <v>0</v>
      </c>
      <c r="AB577" s="35">
        <v>0</v>
      </c>
      <c r="AC577" s="35">
        <f t="shared" si="110"/>
        <v>0</v>
      </c>
      <c r="AD577" s="35">
        <f t="shared" si="111"/>
        <v>0</v>
      </c>
      <c r="AE577" s="35">
        <f t="shared" si="112"/>
        <v>0</v>
      </c>
      <c r="AF577" s="35">
        <f t="shared" si="113"/>
        <v>0</v>
      </c>
      <c r="AG577" s="35">
        <f t="shared" si="114"/>
        <v>0</v>
      </c>
      <c r="AH577" s="35">
        <f t="shared" si="115"/>
        <v>0</v>
      </c>
      <c r="AI577" s="35"/>
      <c r="AJ577" s="81">
        <f t="shared" si="105"/>
        <v>0</v>
      </c>
      <c r="AK577" s="87"/>
    </row>
    <row r="578" spans="2:37" s="27" customFormat="1" ht="13.5" customHeight="1" x14ac:dyDescent="0.2">
      <c r="B578" s="1">
        <v>96</v>
      </c>
      <c r="C578" s="34"/>
      <c r="D578" s="1" t="s">
        <v>17</v>
      </c>
      <c r="E578" s="2" t="s">
        <v>624</v>
      </c>
      <c r="F578" s="10">
        <v>0</v>
      </c>
      <c r="G578" s="10">
        <v>0</v>
      </c>
      <c r="H578" s="10">
        <v>396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396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35">
        <f t="shared" si="106"/>
        <v>0</v>
      </c>
      <c r="Y578" s="35">
        <f t="shared" si="107"/>
        <v>0</v>
      </c>
      <c r="Z578" s="35">
        <f t="shared" si="108"/>
        <v>0</v>
      </c>
      <c r="AA578" s="35">
        <f t="shared" si="109"/>
        <v>0</v>
      </c>
      <c r="AB578" s="35">
        <v>0</v>
      </c>
      <c r="AC578" s="35">
        <f t="shared" si="110"/>
        <v>0</v>
      </c>
      <c r="AD578" s="35">
        <f t="shared" si="111"/>
        <v>0</v>
      </c>
      <c r="AE578" s="35">
        <f t="shared" si="112"/>
        <v>0</v>
      </c>
      <c r="AF578" s="35">
        <f t="shared" si="113"/>
        <v>0</v>
      </c>
      <c r="AG578" s="35">
        <f t="shared" si="114"/>
        <v>0</v>
      </c>
      <c r="AH578" s="35">
        <f t="shared" si="115"/>
        <v>0</v>
      </c>
      <c r="AI578" s="35"/>
      <c r="AJ578" s="81">
        <f t="shared" si="105"/>
        <v>0</v>
      </c>
      <c r="AK578" s="87"/>
    </row>
    <row r="579" spans="2:37" s="27" customFormat="1" ht="13.5" customHeight="1" x14ac:dyDescent="0.2">
      <c r="B579" s="1">
        <v>97</v>
      </c>
      <c r="C579" s="34"/>
      <c r="D579" s="1" t="s">
        <v>17</v>
      </c>
      <c r="E579" s="2" t="s">
        <v>625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71500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10">
        <v>71500</v>
      </c>
      <c r="X579" s="35">
        <f t="shared" si="106"/>
        <v>0</v>
      </c>
      <c r="Y579" s="35">
        <f t="shared" si="107"/>
        <v>0</v>
      </c>
      <c r="Z579" s="35">
        <f t="shared" si="108"/>
        <v>0</v>
      </c>
      <c r="AA579" s="35">
        <f t="shared" si="109"/>
        <v>0</v>
      </c>
      <c r="AB579" s="35">
        <v>0</v>
      </c>
      <c r="AC579" s="35">
        <f t="shared" si="110"/>
        <v>0</v>
      </c>
      <c r="AD579" s="35">
        <f t="shared" si="111"/>
        <v>0</v>
      </c>
      <c r="AE579" s="35">
        <f t="shared" si="112"/>
        <v>0</v>
      </c>
      <c r="AF579" s="35">
        <f t="shared" si="113"/>
        <v>0</v>
      </c>
      <c r="AG579" s="35">
        <f t="shared" si="114"/>
        <v>0</v>
      </c>
      <c r="AH579" s="35">
        <f t="shared" si="115"/>
        <v>0</v>
      </c>
      <c r="AI579" s="35"/>
      <c r="AJ579" s="81">
        <f t="shared" si="105"/>
        <v>0</v>
      </c>
      <c r="AK579" s="87"/>
    </row>
    <row r="580" spans="2:37" s="27" customFormat="1" ht="13.5" customHeight="1" x14ac:dyDescent="0.2">
      <c r="B580" s="1">
        <v>98</v>
      </c>
      <c r="C580" s="34"/>
      <c r="D580" s="1" t="s">
        <v>17</v>
      </c>
      <c r="E580" s="2" t="s">
        <v>626</v>
      </c>
      <c r="F580" s="10">
        <v>0</v>
      </c>
      <c r="G580" s="10">
        <v>0</v>
      </c>
      <c r="H580" s="10">
        <v>0</v>
      </c>
      <c r="I580" s="10">
        <v>1612.77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1612.77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35">
        <f t="shared" si="106"/>
        <v>0</v>
      </c>
      <c r="Y580" s="35">
        <f t="shared" si="107"/>
        <v>0</v>
      </c>
      <c r="Z580" s="35">
        <f t="shared" si="108"/>
        <v>0</v>
      </c>
      <c r="AA580" s="35">
        <f t="shared" si="109"/>
        <v>0</v>
      </c>
      <c r="AB580" s="35">
        <v>0</v>
      </c>
      <c r="AC580" s="35">
        <f t="shared" si="110"/>
        <v>0</v>
      </c>
      <c r="AD580" s="35">
        <f t="shared" si="111"/>
        <v>0</v>
      </c>
      <c r="AE580" s="35">
        <f t="shared" si="112"/>
        <v>0</v>
      </c>
      <c r="AF580" s="35">
        <f t="shared" si="113"/>
        <v>0</v>
      </c>
      <c r="AG580" s="35">
        <f t="shared" si="114"/>
        <v>0</v>
      </c>
      <c r="AH580" s="35">
        <f t="shared" si="115"/>
        <v>0</v>
      </c>
      <c r="AI580" s="35"/>
      <c r="AJ580" s="81">
        <f t="shared" si="105"/>
        <v>0</v>
      </c>
      <c r="AK580" s="87"/>
    </row>
    <row r="581" spans="2:37" s="27" customFormat="1" ht="13.5" customHeight="1" x14ac:dyDescent="0.2">
      <c r="B581" s="1">
        <v>99</v>
      </c>
      <c r="C581" s="34"/>
      <c r="D581" s="1" t="s">
        <v>17</v>
      </c>
      <c r="E581" s="2" t="s">
        <v>627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26178.06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26178.06</v>
      </c>
      <c r="X581" s="35">
        <f t="shared" si="106"/>
        <v>0</v>
      </c>
      <c r="Y581" s="35">
        <f t="shared" si="107"/>
        <v>0</v>
      </c>
      <c r="Z581" s="35">
        <f t="shared" si="108"/>
        <v>0</v>
      </c>
      <c r="AA581" s="35">
        <f t="shared" si="109"/>
        <v>0</v>
      </c>
      <c r="AB581" s="35">
        <v>0</v>
      </c>
      <c r="AC581" s="35">
        <f t="shared" si="110"/>
        <v>0</v>
      </c>
      <c r="AD581" s="35">
        <f t="shared" si="111"/>
        <v>0</v>
      </c>
      <c r="AE581" s="35">
        <f t="shared" si="112"/>
        <v>0</v>
      </c>
      <c r="AF581" s="35">
        <f t="shared" si="113"/>
        <v>0</v>
      </c>
      <c r="AG581" s="35">
        <f t="shared" si="114"/>
        <v>0</v>
      </c>
      <c r="AH581" s="35">
        <f t="shared" si="115"/>
        <v>0</v>
      </c>
      <c r="AI581" s="35"/>
      <c r="AJ581" s="81">
        <f t="shared" si="105"/>
        <v>0</v>
      </c>
      <c r="AK581" s="87"/>
    </row>
    <row r="582" spans="2:37" s="27" customFormat="1" ht="13.5" customHeight="1" x14ac:dyDescent="0.2">
      <c r="B582" s="1">
        <v>100</v>
      </c>
      <c r="C582" s="34"/>
      <c r="D582" s="1" t="s">
        <v>17</v>
      </c>
      <c r="E582" s="2" t="s">
        <v>628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3140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3140</v>
      </c>
      <c r="X582" s="35">
        <f t="shared" si="106"/>
        <v>0</v>
      </c>
      <c r="Y582" s="35">
        <f t="shared" si="107"/>
        <v>0</v>
      </c>
      <c r="Z582" s="35">
        <f t="shared" si="108"/>
        <v>0</v>
      </c>
      <c r="AA582" s="35">
        <f t="shared" si="109"/>
        <v>0</v>
      </c>
      <c r="AB582" s="35">
        <v>0</v>
      </c>
      <c r="AC582" s="35">
        <f t="shared" si="110"/>
        <v>0</v>
      </c>
      <c r="AD582" s="35">
        <f t="shared" si="111"/>
        <v>0</v>
      </c>
      <c r="AE582" s="35">
        <f t="shared" si="112"/>
        <v>0</v>
      </c>
      <c r="AF582" s="35">
        <f t="shared" si="113"/>
        <v>0</v>
      </c>
      <c r="AG582" s="35">
        <f t="shared" si="114"/>
        <v>0</v>
      </c>
      <c r="AH582" s="35">
        <f t="shared" si="115"/>
        <v>0</v>
      </c>
      <c r="AI582" s="35"/>
      <c r="AJ582" s="81">
        <f t="shared" si="105"/>
        <v>0</v>
      </c>
      <c r="AK582" s="87"/>
    </row>
    <row r="583" spans="2:37" s="27" customFormat="1" ht="13.5" customHeight="1" x14ac:dyDescent="0.2">
      <c r="B583" s="1">
        <v>101</v>
      </c>
      <c r="C583" s="34"/>
      <c r="D583" s="1" t="s">
        <v>17</v>
      </c>
      <c r="E583" s="2" t="s">
        <v>629</v>
      </c>
      <c r="F583" s="10">
        <v>0</v>
      </c>
      <c r="G583" s="10">
        <v>0</v>
      </c>
      <c r="H583" s="10">
        <v>0</v>
      </c>
      <c r="I583" s="10">
        <v>928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928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35">
        <f t="shared" si="106"/>
        <v>0</v>
      </c>
      <c r="Y583" s="35">
        <f t="shared" si="107"/>
        <v>0</v>
      </c>
      <c r="Z583" s="35">
        <f t="shared" si="108"/>
        <v>0</v>
      </c>
      <c r="AA583" s="35">
        <f t="shared" si="109"/>
        <v>0</v>
      </c>
      <c r="AB583" s="35">
        <v>0</v>
      </c>
      <c r="AC583" s="35">
        <f t="shared" si="110"/>
        <v>0</v>
      </c>
      <c r="AD583" s="35">
        <f t="shared" si="111"/>
        <v>0</v>
      </c>
      <c r="AE583" s="35">
        <f t="shared" si="112"/>
        <v>0</v>
      </c>
      <c r="AF583" s="35">
        <f t="shared" si="113"/>
        <v>0</v>
      </c>
      <c r="AG583" s="35">
        <f t="shared" si="114"/>
        <v>0</v>
      </c>
      <c r="AH583" s="35">
        <f t="shared" si="115"/>
        <v>0</v>
      </c>
      <c r="AI583" s="35"/>
      <c r="AJ583" s="81">
        <f t="shared" si="105"/>
        <v>0</v>
      </c>
      <c r="AK583" s="87"/>
    </row>
    <row r="584" spans="2:37" s="27" customFormat="1" ht="13.5" customHeight="1" x14ac:dyDescent="0.2">
      <c r="B584" s="1">
        <v>102</v>
      </c>
      <c r="C584" s="34"/>
      <c r="D584" s="1" t="s">
        <v>17</v>
      </c>
      <c r="E584" s="2" t="s">
        <v>630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35">
        <f t="shared" si="106"/>
        <v>0</v>
      </c>
      <c r="Y584" s="35">
        <f t="shared" si="107"/>
        <v>0</v>
      </c>
      <c r="Z584" s="35">
        <f t="shared" si="108"/>
        <v>0</v>
      </c>
      <c r="AA584" s="35">
        <f t="shared" si="109"/>
        <v>0</v>
      </c>
      <c r="AB584" s="35">
        <v>0</v>
      </c>
      <c r="AC584" s="35">
        <f t="shared" si="110"/>
        <v>0</v>
      </c>
      <c r="AD584" s="35">
        <f t="shared" si="111"/>
        <v>0</v>
      </c>
      <c r="AE584" s="35">
        <f t="shared" si="112"/>
        <v>0</v>
      </c>
      <c r="AF584" s="35">
        <f t="shared" si="113"/>
        <v>0</v>
      </c>
      <c r="AG584" s="35">
        <f t="shared" si="114"/>
        <v>0</v>
      </c>
      <c r="AH584" s="35">
        <f t="shared" si="115"/>
        <v>0</v>
      </c>
      <c r="AI584" s="35"/>
      <c r="AJ584" s="81">
        <f t="shared" si="105"/>
        <v>0</v>
      </c>
      <c r="AK584" s="87"/>
    </row>
    <row r="585" spans="2:37" s="27" customFormat="1" ht="13.5" customHeight="1" x14ac:dyDescent="0.2">
      <c r="B585" s="1">
        <v>103</v>
      </c>
      <c r="C585" s="34"/>
      <c r="D585" s="1" t="s">
        <v>17</v>
      </c>
      <c r="E585" s="2" t="s">
        <v>631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17150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17150</v>
      </c>
      <c r="X585" s="35">
        <f t="shared" si="106"/>
        <v>0</v>
      </c>
      <c r="Y585" s="35">
        <f t="shared" si="107"/>
        <v>0</v>
      </c>
      <c r="Z585" s="35">
        <f t="shared" si="108"/>
        <v>0</v>
      </c>
      <c r="AA585" s="35">
        <f t="shared" si="109"/>
        <v>0</v>
      </c>
      <c r="AB585" s="35">
        <v>0</v>
      </c>
      <c r="AC585" s="35">
        <f t="shared" si="110"/>
        <v>0</v>
      </c>
      <c r="AD585" s="35">
        <f t="shared" si="111"/>
        <v>0</v>
      </c>
      <c r="AE585" s="35">
        <f t="shared" si="112"/>
        <v>0</v>
      </c>
      <c r="AF585" s="35">
        <f t="shared" si="113"/>
        <v>0</v>
      </c>
      <c r="AG585" s="35">
        <f t="shared" si="114"/>
        <v>0</v>
      </c>
      <c r="AH585" s="35">
        <f t="shared" si="115"/>
        <v>0</v>
      </c>
      <c r="AI585" s="35"/>
      <c r="AJ585" s="81">
        <f t="shared" si="105"/>
        <v>0</v>
      </c>
      <c r="AK585" s="87"/>
    </row>
    <row r="586" spans="2:37" s="27" customFormat="1" ht="13.5" customHeight="1" x14ac:dyDescent="0.2">
      <c r="B586" s="1">
        <v>104</v>
      </c>
      <c r="C586" s="34"/>
      <c r="D586" s="1" t="s">
        <v>17</v>
      </c>
      <c r="E586" s="2" t="s">
        <v>632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18000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18000</v>
      </c>
      <c r="X586" s="35">
        <f t="shared" si="106"/>
        <v>0</v>
      </c>
      <c r="Y586" s="35">
        <f t="shared" si="107"/>
        <v>0</v>
      </c>
      <c r="Z586" s="35">
        <f t="shared" si="108"/>
        <v>0</v>
      </c>
      <c r="AA586" s="35">
        <f t="shared" si="109"/>
        <v>0</v>
      </c>
      <c r="AB586" s="35">
        <v>0</v>
      </c>
      <c r="AC586" s="35">
        <f t="shared" si="110"/>
        <v>0</v>
      </c>
      <c r="AD586" s="35">
        <f t="shared" si="111"/>
        <v>0</v>
      </c>
      <c r="AE586" s="35">
        <f t="shared" si="112"/>
        <v>0</v>
      </c>
      <c r="AF586" s="35">
        <f t="shared" si="113"/>
        <v>0</v>
      </c>
      <c r="AG586" s="35">
        <f t="shared" si="114"/>
        <v>0</v>
      </c>
      <c r="AH586" s="35">
        <f t="shared" si="115"/>
        <v>0</v>
      </c>
      <c r="AI586" s="35"/>
      <c r="AJ586" s="81">
        <f t="shared" si="105"/>
        <v>0</v>
      </c>
      <c r="AK586" s="87"/>
    </row>
    <row r="587" spans="2:37" s="27" customFormat="1" ht="13.5" customHeight="1" x14ac:dyDescent="0.2">
      <c r="B587" s="1">
        <v>105</v>
      </c>
      <c r="C587" s="34"/>
      <c r="D587" s="1" t="s">
        <v>17</v>
      </c>
      <c r="E587" s="2" t="s">
        <v>633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17808.37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17808.37</v>
      </c>
      <c r="X587" s="35">
        <f t="shared" si="106"/>
        <v>0</v>
      </c>
      <c r="Y587" s="35">
        <f t="shared" si="107"/>
        <v>0</v>
      </c>
      <c r="Z587" s="35">
        <f t="shared" si="108"/>
        <v>0</v>
      </c>
      <c r="AA587" s="35">
        <f t="shared" si="109"/>
        <v>0</v>
      </c>
      <c r="AB587" s="35">
        <v>0</v>
      </c>
      <c r="AC587" s="35">
        <f t="shared" si="110"/>
        <v>0</v>
      </c>
      <c r="AD587" s="35">
        <f t="shared" si="111"/>
        <v>0</v>
      </c>
      <c r="AE587" s="35">
        <f t="shared" si="112"/>
        <v>0</v>
      </c>
      <c r="AF587" s="35">
        <f t="shared" si="113"/>
        <v>0</v>
      </c>
      <c r="AG587" s="35">
        <f t="shared" si="114"/>
        <v>0</v>
      </c>
      <c r="AH587" s="35">
        <f t="shared" si="115"/>
        <v>0</v>
      </c>
      <c r="AI587" s="35"/>
      <c r="AJ587" s="81">
        <f t="shared" si="105"/>
        <v>0</v>
      </c>
      <c r="AK587" s="87"/>
    </row>
    <row r="588" spans="2:37" s="27" customFormat="1" ht="13.5" customHeight="1" x14ac:dyDescent="0.2">
      <c r="B588" s="1">
        <v>106</v>
      </c>
      <c r="C588" s="34"/>
      <c r="D588" s="1" t="s">
        <v>17</v>
      </c>
      <c r="E588" s="2" t="s">
        <v>634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14000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14000</v>
      </c>
      <c r="X588" s="35">
        <f t="shared" si="106"/>
        <v>0</v>
      </c>
      <c r="Y588" s="35">
        <f t="shared" si="107"/>
        <v>0</v>
      </c>
      <c r="Z588" s="35">
        <f t="shared" si="108"/>
        <v>0</v>
      </c>
      <c r="AA588" s="35">
        <f t="shared" si="109"/>
        <v>0</v>
      </c>
      <c r="AB588" s="35">
        <v>0</v>
      </c>
      <c r="AC588" s="35">
        <f t="shared" si="110"/>
        <v>0</v>
      </c>
      <c r="AD588" s="35">
        <f t="shared" si="111"/>
        <v>0</v>
      </c>
      <c r="AE588" s="35">
        <f t="shared" si="112"/>
        <v>0</v>
      </c>
      <c r="AF588" s="35">
        <f t="shared" si="113"/>
        <v>0</v>
      </c>
      <c r="AG588" s="35">
        <f t="shared" si="114"/>
        <v>0</v>
      </c>
      <c r="AH588" s="35">
        <f t="shared" si="115"/>
        <v>0</v>
      </c>
      <c r="AI588" s="35"/>
      <c r="AJ588" s="81">
        <f t="shared" si="105"/>
        <v>0</v>
      </c>
      <c r="AK588" s="87"/>
    </row>
    <row r="589" spans="2:37" s="27" customFormat="1" ht="13.5" customHeight="1" x14ac:dyDescent="0.2">
      <c r="B589" s="1">
        <v>107</v>
      </c>
      <c r="C589" s="34"/>
      <c r="D589" s="1" t="s">
        <v>17</v>
      </c>
      <c r="E589" s="2" t="s">
        <v>635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135000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135000</v>
      </c>
      <c r="X589" s="35">
        <f t="shared" si="106"/>
        <v>0</v>
      </c>
      <c r="Y589" s="35">
        <f t="shared" si="107"/>
        <v>0</v>
      </c>
      <c r="Z589" s="35">
        <f t="shared" si="108"/>
        <v>0</v>
      </c>
      <c r="AA589" s="35">
        <f t="shared" si="109"/>
        <v>0</v>
      </c>
      <c r="AB589" s="35">
        <v>0</v>
      </c>
      <c r="AC589" s="35">
        <f t="shared" si="110"/>
        <v>0</v>
      </c>
      <c r="AD589" s="35">
        <f t="shared" si="111"/>
        <v>0</v>
      </c>
      <c r="AE589" s="35">
        <f t="shared" si="112"/>
        <v>0</v>
      </c>
      <c r="AF589" s="35">
        <f t="shared" si="113"/>
        <v>0</v>
      </c>
      <c r="AG589" s="35">
        <f t="shared" si="114"/>
        <v>0</v>
      </c>
      <c r="AH589" s="35">
        <f t="shared" si="115"/>
        <v>0</v>
      </c>
      <c r="AI589" s="35"/>
      <c r="AJ589" s="81">
        <f t="shared" si="105"/>
        <v>0</v>
      </c>
      <c r="AK589" s="87"/>
    </row>
    <row r="590" spans="2:37" s="27" customFormat="1" ht="13.5" customHeight="1" x14ac:dyDescent="0.2">
      <c r="B590" s="1">
        <v>108</v>
      </c>
      <c r="C590" s="34"/>
      <c r="D590" s="1" t="s">
        <v>17</v>
      </c>
      <c r="E590" s="2" t="s">
        <v>636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21154.41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21154.41</v>
      </c>
      <c r="X590" s="35">
        <f t="shared" si="106"/>
        <v>0</v>
      </c>
      <c r="Y590" s="35">
        <f t="shared" si="107"/>
        <v>0</v>
      </c>
      <c r="Z590" s="35">
        <f t="shared" si="108"/>
        <v>0</v>
      </c>
      <c r="AA590" s="35">
        <f t="shared" si="109"/>
        <v>0</v>
      </c>
      <c r="AB590" s="35">
        <v>0</v>
      </c>
      <c r="AC590" s="35">
        <f t="shared" si="110"/>
        <v>0</v>
      </c>
      <c r="AD590" s="35">
        <f t="shared" si="111"/>
        <v>0</v>
      </c>
      <c r="AE590" s="35">
        <f t="shared" si="112"/>
        <v>0</v>
      </c>
      <c r="AF590" s="35">
        <f t="shared" si="113"/>
        <v>0</v>
      </c>
      <c r="AG590" s="35">
        <f t="shared" si="114"/>
        <v>0</v>
      </c>
      <c r="AH590" s="35">
        <f t="shared" si="115"/>
        <v>0</v>
      </c>
      <c r="AI590" s="35"/>
      <c r="AJ590" s="81">
        <f t="shared" si="105"/>
        <v>0</v>
      </c>
      <c r="AK590" s="87"/>
    </row>
    <row r="591" spans="2:37" s="27" customFormat="1" ht="13.5" customHeight="1" x14ac:dyDescent="0.2">
      <c r="B591" s="1">
        <v>109</v>
      </c>
      <c r="C591" s="34"/>
      <c r="D591" s="1" t="s">
        <v>17</v>
      </c>
      <c r="E591" s="2" t="s">
        <v>637</v>
      </c>
      <c r="F591" s="10">
        <v>0</v>
      </c>
      <c r="G591" s="10">
        <v>0</v>
      </c>
      <c r="H591" s="10">
        <v>0</v>
      </c>
      <c r="I591" s="10">
        <v>3340.84</v>
      </c>
      <c r="J591" s="10">
        <v>0</v>
      </c>
      <c r="K591" s="10">
        <v>0</v>
      </c>
      <c r="L591" s="10">
        <v>0</v>
      </c>
      <c r="M591" s="10">
        <v>0</v>
      </c>
      <c r="N591" s="10">
        <v>10248.6</v>
      </c>
      <c r="O591" s="10">
        <v>0</v>
      </c>
      <c r="P591" s="10">
        <v>0</v>
      </c>
      <c r="Q591" s="10">
        <v>0</v>
      </c>
      <c r="R591" s="10">
        <v>3340.84</v>
      </c>
      <c r="S591" s="10">
        <v>0</v>
      </c>
      <c r="T591" s="10">
        <v>0</v>
      </c>
      <c r="U591" s="10">
        <v>0</v>
      </c>
      <c r="V591" s="10">
        <v>0</v>
      </c>
      <c r="W591" s="10">
        <v>10248.6</v>
      </c>
      <c r="X591" s="35">
        <f t="shared" si="106"/>
        <v>0</v>
      </c>
      <c r="Y591" s="35">
        <f t="shared" si="107"/>
        <v>0</v>
      </c>
      <c r="Z591" s="35">
        <f t="shared" si="108"/>
        <v>0</v>
      </c>
      <c r="AA591" s="35">
        <f t="shared" si="109"/>
        <v>0</v>
      </c>
      <c r="AB591" s="35">
        <v>0</v>
      </c>
      <c r="AC591" s="35">
        <f t="shared" si="110"/>
        <v>0</v>
      </c>
      <c r="AD591" s="35">
        <f t="shared" si="111"/>
        <v>0</v>
      </c>
      <c r="AE591" s="35">
        <f t="shared" si="112"/>
        <v>0</v>
      </c>
      <c r="AF591" s="35">
        <f t="shared" si="113"/>
        <v>0</v>
      </c>
      <c r="AG591" s="35">
        <f t="shared" si="114"/>
        <v>0</v>
      </c>
      <c r="AH591" s="35">
        <f t="shared" si="115"/>
        <v>0</v>
      </c>
      <c r="AI591" s="35"/>
      <c r="AJ591" s="81">
        <f t="shared" si="105"/>
        <v>0</v>
      </c>
      <c r="AK591" s="87"/>
    </row>
    <row r="592" spans="2:37" s="27" customFormat="1" ht="13.5" customHeight="1" x14ac:dyDescent="0.2">
      <c r="B592" s="1">
        <v>110</v>
      </c>
      <c r="C592" s="34"/>
      <c r="D592" s="1" t="s">
        <v>17</v>
      </c>
      <c r="E592" s="2" t="s">
        <v>638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10500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10500</v>
      </c>
      <c r="X592" s="35">
        <f t="shared" si="106"/>
        <v>0</v>
      </c>
      <c r="Y592" s="35">
        <f t="shared" si="107"/>
        <v>0</v>
      </c>
      <c r="Z592" s="35">
        <f t="shared" si="108"/>
        <v>0</v>
      </c>
      <c r="AA592" s="35">
        <f t="shared" si="109"/>
        <v>0</v>
      </c>
      <c r="AB592" s="35">
        <v>0</v>
      </c>
      <c r="AC592" s="35">
        <f t="shared" si="110"/>
        <v>0</v>
      </c>
      <c r="AD592" s="35">
        <f t="shared" si="111"/>
        <v>0</v>
      </c>
      <c r="AE592" s="35">
        <f t="shared" si="112"/>
        <v>0</v>
      </c>
      <c r="AF592" s="35">
        <f t="shared" si="113"/>
        <v>0</v>
      </c>
      <c r="AG592" s="35">
        <f t="shared" si="114"/>
        <v>0</v>
      </c>
      <c r="AH592" s="35">
        <f t="shared" si="115"/>
        <v>0</v>
      </c>
      <c r="AI592" s="35"/>
      <c r="AJ592" s="81">
        <f t="shared" ref="AJ592:AJ655" si="116">(AH592-AI592)</f>
        <v>0</v>
      </c>
      <c r="AK592" s="87"/>
    </row>
    <row r="593" spans="2:37" s="27" customFormat="1" ht="13.5" customHeight="1" x14ac:dyDescent="0.2">
      <c r="B593" s="1">
        <v>111</v>
      </c>
      <c r="C593" s="34"/>
      <c r="D593" s="1" t="s">
        <v>17</v>
      </c>
      <c r="E593" s="2" t="s">
        <v>639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15000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15000</v>
      </c>
      <c r="X593" s="35">
        <f t="shared" si="106"/>
        <v>0</v>
      </c>
      <c r="Y593" s="35">
        <f t="shared" si="107"/>
        <v>0</v>
      </c>
      <c r="Z593" s="35">
        <f t="shared" si="108"/>
        <v>0</v>
      </c>
      <c r="AA593" s="35">
        <f t="shared" si="109"/>
        <v>0</v>
      </c>
      <c r="AB593" s="35">
        <v>0</v>
      </c>
      <c r="AC593" s="35">
        <f t="shared" si="110"/>
        <v>0</v>
      </c>
      <c r="AD593" s="35">
        <f t="shared" si="111"/>
        <v>0</v>
      </c>
      <c r="AE593" s="35">
        <f t="shared" si="112"/>
        <v>0</v>
      </c>
      <c r="AF593" s="35">
        <f t="shared" si="113"/>
        <v>0</v>
      </c>
      <c r="AG593" s="35">
        <f t="shared" si="114"/>
        <v>0</v>
      </c>
      <c r="AH593" s="35">
        <f t="shared" si="115"/>
        <v>0</v>
      </c>
      <c r="AI593" s="35"/>
      <c r="AJ593" s="81">
        <f t="shared" si="116"/>
        <v>0</v>
      </c>
      <c r="AK593" s="87"/>
    </row>
    <row r="594" spans="2:37" s="27" customFormat="1" ht="13.5" customHeight="1" x14ac:dyDescent="0.2">
      <c r="B594" s="1">
        <v>112</v>
      </c>
      <c r="C594" s="34"/>
      <c r="D594" s="1" t="s">
        <v>17</v>
      </c>
      <c r="E594" s="2" t="s">
        <v>640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31500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31500</v>
      </c>
      <c r="X594" s="35">
        <f t="shared" si="106"/>
        <v>0</v>
      </c>
      <c r="Y594" s="35">
        <f t="shared" si="107"/>
        <v>0</v>
      </c>
      <c r="Z594" s="35">
        <f t="shared" si="108"/>
        <v>0</v>
      </c>
      <c r="AA594" s="35">
        <f t="shared" si="109"/>
        <v>0</v>
      </c>
      <c r="AB594" s="35">
        <v>0</v>
      </c>
      <c r="AC594" s="35">
        <f t="shared" si="110"/>
        <v>0</v>
      </c>
      <c r="AD594" s="35">
        <f t="shared" si="111"/>
        <v>0</v>
      </c>
      <c r="AE594" s="35">
        <f t="shared" si="112"/>
        <v>0</v>
      </c>
      <c r="AF594" s="35">
        <f t="shared" si="113"/>
        <v>0</v>
      </c>
      <c r="AG594" s="35">
        <f t="shared" si="114"/>
        <v>0</v>
      </c>
      <c r="AH594" s="35">
        <f t="shared" si="115"/>
        <v>0</v>
      </c>
      <c r="AI594" s="35"/>
      <c r="AJ594" s="81">
        <f t="shared" si="116"/>
        <v>0</v>
      </c>
      <c r="AK594" s="87"/>
    </row>
    <row r="595" spans="2:37" s="27" customFormat="1" ht="13.5" customHeight="1" x14ac:dyDescent="0.2">
      <c r="B595" s="1">
        <v>113</v>
      </c>
      <c r="C595" s="34"/>
      <c r="D595" s="1" t="s">
        <v>17</v>
      </c>
      <c r="E595" s="2" t="s">
        <v>641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18000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18000</v>
      </c>
      <c r="X595" s="35">
        <f t="shared" si="106"/>
        <v>0</v>
      </c>
      <c r="Y595" s="35">
        <f t="shared" si="107"/>
        <v>0</v>
      </c>
      <c r="Z595" s="35">
        <f t="shared" si="108"/>
        <v>0</v>
      </c>
      <c r="AA595" s="35">
        <f t="shared" si="109"/>
        <v>0</v>
      </c>
      <c r="AB595" s="35">
        <v>0</v>
      </c>
      <c r="AC595" s="35">
        <f t="shared" si="110"/>
        <v>0</v>
      </c>
      <c r="AD595" s="35">
        <f t="shared" si="111"/>
        <v>0</v>
      </c>
      <c r="AE595" s="35">
        <f t="shared" si="112"/>
        <v>0</v>
      </c>
      <c r="AF595" s="35">
        <f t="shared" si="113"/>
        <v>0</v>
      </c>
      <c r="AG595" s="35">
        <f t="shared" si="114"/>
        <v>0</v>
      </c>
      <c r="AH595" s="35">
        <f t="shared" si="115"/>
        <v>0</v>
      </c>
      <c r="AI595" s="35"/>
      <c r="AJ595" s="81">
        <f t="shared" si="116"/>
        <v>0</v>
      </c>
      <c r="AK595" s="87"/>
    </row>
    <row r="596" spans="2:37" s="27" customFormat="1" ht="13.5" customHeight="1" x14ac:dyDescent="0.2">
      <c r="B596" s="1">
        <v>114</v>
      </c>
      <c r="C596" s="34"/>
      <c r="D596" s="1" t="s">
        <v>17</v>
      </c>
      <c r="E596" s="2" t="s">
        <v>642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12000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10">
        <v>12000</v>
      </c>
      <c r="X596" s="35">
        <f t="shared" si="106"/>
        <v>0</v>
      </c>
      <c r="Y596" s="35">
        <f t="shared" si="107"/>
        <v>0</v>
      </c>
      <c r="Z596" s="35">
        <f t="shared" si="108"/>
        <v>0</v>
      </c>
      <c r="AA596" s="35">
        <f t="shared" si="109"/>
        <v>0</v>
      </c>
      <c r="AB596" s="35">
        <v>0</v>
      </c>
      <c r="AC596" s="35">
        <f t="shared" si="110"/>
        <v>0</v>
      </c>
      <c r="AD596" s="35">
        <f t="shared" si="111"/>
        <v>0</v>
      </c>
      <c r="AE596" s="35">
        <f t="shared" si="112"/>
        <v>0</v>
      </c>
      <c r="AF596" s="35">
        <f t="shared" si="113"/>
        <v>0</v>
      </c>
      <c r="AG596" s="35">
        <f t="shared" si="114"/>
        <v>0</v>
      </c>
      <c r="AH596" s="35">
        <f t="shared" si="115"/>
        <v>0</v>
      </c>
      <c r="AI596" s="35"/>
      <c r="AJ596" s="81">
        <f t="shared" si="116"/>
        <v>0</v>
      </c>
      <c r="AK596" s="87"/>
    </row>
    <row r="597" spans="2:37" s="27" customFormat="1" ht="13.5" customHeight="1" x14ac:dyDescent="0.2">
      <c r="B597" s="1">
        <v>115</v>
      </c>
      <c r="C597" s="34"/>
      <c r="D597" s="1" t="s">
        <v>17</v>
      </c>
      <c r="E597" s="2" t="s">
        <v>643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10500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10500</v>
      </c>
      <c r="X597" s="35">
        <f t="shared" si="106"/>
        <v>0</v>
      </c>
      <c r="Y597" s="35">
        <f t="shared" si="107"/>
        <v>0</v>
      </c>
      <c r="Z597" s="35">
        <f t="shared" si="108"/>
        <v>0</v>
      </c>
      <c r="AA597" s="35">
        <f t="shared" si="109"/>
        <v>0</v>
      </c>
      <c r="AB597" s="35">
        <v>0</v>
      </c>
      <c r="AC597" s="35">
        <f t="shared" si="110"/>
        <v>0</v>
      </c>
      <c r="AD597" s="35">
        <f t="shared" si="111"/>
        <v>0</v>
      </c>
      <c r="AE597" s="35">
        <f t="shared" si="112"/>
        <v>0</v>
      </c>
      <c r="AF597" s="35">
        <f t="shared" si="113"/>
        <v>0</v>
      </c>
      <c r="AG597" s="35">
        <f t="shared" si="114"/>
        <v>0</v>
      </c>
      <c r="AH597" s="35">
        <f t="shared" si="115"/>
        <v>0</v>
      </c>
      <c r="AI597" s="35"/>
      <c r="AJ597" s="81">
        <f t="shared" si="116"/>
        <v>0</v>
      </c>
      <c r="AK597" s="87"/>
    </row>
    <row r="598" spans="2:37" s="27" customFormat="1" ht="13.5" customHeight="1" x14ac:dyDescent="0.2">
      <c r="B598" s="1">
        <v>116</v>
      </c>
      <c r="C598" s="34"/>
      <c r="D598" s="1" t="s">
        <v>17</v>
      </c>
      <c r="E598" s="2" t="s">
        <v>644</v>
      </c>
      <c r="F598" s="10">
        <v>0</v>
      </c>
      <c r="G598" s="10">
        <v>0</v>
      </c>
      <c r="H598" s="10">
        <v>0</v>
      </c>
      <c r="I598" s="10">
        <v>2164.9899999999998</v>
      </c>
      <c r="J598" s="10">
        <v>0</v>
      </c>
      <c r="K598" s="10">
        <v>0</v>
      </c>
      <c r="L598" s="10">
        <v>0</v>
      </c>
      <c r="M598" s="10">
        <v>0</v>
      </c>
      <c r="N598" s="10">
        <v>29669.69</v>
      </c>
      <c r="O598" s="10">
        <v>0</v>
      </c>
      <c r="P598" s="10">
        <v>0</v>
      </c>
      <c r="Q598" s="10">
        <v>0</v>
      </c>
      <c r="R598" s="10">
        <v>2164.9899999999998</v>
      </c>
      <c r="S598" s="10">
        <v>0</v>
      </c>
      <c r="T598" s="10">
        <v>0</v>
      </c>
      <c r="U598" s="10">
        <v>0</v>
      </c>
      <c r="V598" s="10">
        <v>0</v>
      </c>
      <c r="W598" s="10">
        <v>29669.69</v>
      </c>
      <c r="X598" s="35">
        <f t="shared" si="106"/>
        <v>0</v>
      </c>
      <c r="Y598" s="35">
        <f t="shared" si="107"/>
        <v>0</v>
      </c>
      <c r="Z598" s="35">
        <f t="shared" si="108"/>
        <v>0</v>
      </c>
      <c r="AA598" s="35">
        <f t="shared" si="109"/>
        <v>0</v>
      </c>
      <c r="AB598" s="35">
        <v>0</v>
      </c>
      <c r="AC598" s="35">
        <f t="shared" si="110"/>
        <v>0</v>
      </c>
      <c r="AD598" s="35">
        <f t="shared" si="111"/>
        <v>0</v>
      </c>
      <c r="AE598" s="35">
        <f t="shared" si="112"/>
        <v>0</v>
      </c>
      <c r="AF598" s="35">
        <f t="shared" si="113"/>
        <v>0</v>
      </c>
      <c r="AG598" s="35">
        <f t="shared" si="114"/>
        <v>0</v>
      </c>
      <c r="AH598" s="35">
        <f t="shared" si="115"/>
        <v>0</v>
      </c>
      <c r="AI598" s="35"/>
      <c r="AJ598" s="81">
        <f t="shared" si="116"/>
        <v>0</v>
      </c>
      <c r="AK598" s="87"/>
    </row>
    <row r="599" spans="2:37" s="27" customFormat="1" ht="13.5" customHeight="1" x14ac:dyDescent="0.2">
      <c r="B599" s="1">
        <v>117</v>
      </c>
      <c r="C599" s="34"/>
      <c r="D599" s="1" t="s">
        <v>17</v>
      </c>
      <c r="E599" s="2" t="s">
        <v>645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35">
        <f t="shared" si="106"/>
        <v>0</v>
      </c>
      <c r="Y599" s="35">
        <f t="shared" si="107"/>
        <v>0</v>
      </c>
      <c r="Z599" s="35">
        <f t="shared" si="108"/>
        <v>0</v>
      </c>
      <c r="AA599" s="35">
        <f t="shared" si="109"/>
        <v>0</v>
      </c>
      <c r="AB599" s="35">
        <v>0</v>
      </c>
      <c r="AC599" s="35">
        <f t="shared" si="110"/>
        <v>0</v>
      </c>
      <c r="AD599" s="35">
        <f t="shared" si="111"/>
        <v>0</v>
      </c>
      <c r="AE599" s="35">
        <f t="shared" si="112"/>
        <v>0</v>
      </c>
      <c r="AF599" s="35">
        <f t="shared" si="113"/>
        <v>0</v>
      </c>
      <c r="AG599" s="35">
        <f t="shared" si="114"/>
        <v>0</v>
      </c>
      <c r="AH599" s="35">
        <f t="shared" si="115"/>
        <v>0</v>
      </c>
      <c r="AI599" s="35"/>
      <c r="AJ599" s="81">
        <f t="shared" si="116"/>
        <v>0</v>
      </c>
      <c r="AK599" s="87"/>
    </row>
    <row r="600" spans="2:37" s="27" customFormat="1" ht="13.5" customHeight="1" x14ac:dyDescent="0.2">
      <c r="B600" s="1">
        <v>118</v>
      </c>
      <c r="C600" s="34"/>
      <c r="D600" s="1" t="s">
        <v>17</v>
      </c>
      <c r="E600" s="2" t="s">
        <v>646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2314.6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2314.6</v>
      </c>
      <c r="X600" s="35">
        <f t="shared" si="106"/>
        <v>0</v>
      </c>
      <c r="Y600" s="35">
        <f t="shared" si="107"/>
        <v>0</v>
      </c>
      <c r="Z600" s="35">
        <f t="shared" si="108"/>
        <v>0</v>
      </c>
      <c r="AA600" s="35">
        <f t="shared" si="109"/>
        <v>0</v>
      </c>
      <c r="AB600" s="35">
        <v>0</v>
      </c>
      <c r="AC600" s="35">
        <f t="shared" si="110"/>
        <v>0</v>
      </c>
      <c r="AD600" s="35">
        <f t="shared" si="111"/>
        <v>0</v>
      </c>
      <c r="AE600" s="35">
        <f t="shared" si="112"/>
        <v>0</v>
      </c>
      <c r="AF600" s="35">
        <f t="shared" si="113"/>
        <v>0</v>
      </c>
      <c r="AG600" s="35">
        <f t="shared" si="114"/>
        <v>0</v>
      </c>
      <c r="AH600" s="35">
        <f t="shared" si="115"/>
        <v>0</v>
      </c>
      <c r="AI600" s="35"/>
      <c r="AJ600" s="81">
        <f t="shared" si="116"/>
        <v>0</v>
      </c>
      <c r="AK600" s="87"/>
    </row>
    <row r="601" spans="2:37" s="27" customFormat="1" ht="13.5" customHeight="1" x14ac:dyDescent="0.2">
      <c r="B601" s="1">
        <v>119</v>
      </c>
      <c r="C601" s="34"/>
      <c r="D601" s="1" t="s">
        <v>17</v>
      </c>
      <c r="E601" s="2" t="s">
        <v>647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1680.95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10">
        <v>1680.95</v>
      </c>
      <c r="X601" s="35">
        <f t="shared" si="106"/>
        <v>0</v>
      </c>
      <c r="Y601" s="35">
        <f t="shared" si="107"/>
        <v>0</v>
      </c>
      <c r="Z601" s="35">
        <f t="shared" si="108"/>
        <v>0</v>
      </c>
      <c r="AA601" s="35">
        <f t="shared" si="109"/>
        <v>0</v>
      </c>
      <c r="AB601" s="35">
        <v>0</v>
      </c>
      <c r="AC601" s="35">
        <f t="shared" si="110"/>
        <v>0</v>
      </c>
      <c r="AD601" s="35">
        <f t="shared" si="111"/>
        <v>0</v>
      </c>
      <c r="AE601" s="35">
        <f t="shared" si="112"/>
        <v>0</v>
      </c>
      <c r="AF601" s="35">
        <f t="shared" si="113"/>
        <v>0</v>
      </c>
      <c r="AG601" s="35">
        <f t="shared" si="114"/>
        <v>0</v>
      </c>
      <c r="AH601" s="35">
        <f t="shared" si="115"/>
        <v>0</v>
      </c>
      <c r="AI601" s="35"/>
      <c r="AJ601" s="81">
        <f t="shared" si="116"/>
        <v>0</v>
      </c>
      <c r="AK601" s="87"/>
    </row>
    <row r="602" spans="2:37" s="27" customFormat="1" ht="13.5" customHeight="1" x14ac:dyDescent="0.2">
      <c r="B602" s="1">
        <v>120</v>
      </c>
      <c r="C602" s="34"/>
      <c r="D602" s="1" t="s">
        <v>17</v>
      </c>
      <c r="E602" s="2" t="s">
        <v>648</v>
      </c>
      <c r="F602" s="10">
        <v>0</v>
      </c>
      <c r="G602" s="10">
        <v>0</v>
      </c>
      <c r="H602" s="10">
        <v>0</v>
      </c>
      <c r="I602" s="10">
        <v>200</v>
      </c>
      <c r="J602" s="10">
        <v>0</v>
      </c>
      <c r="K602" s="10">
        <v>0</v>
      </c>
      <c r="L602" s="10">
        <v>0</v>
      </c>
      <c r="M602" s="10">
        <v>0</v>
      </c>
      <c r="N602" s="10">
        <v>127920.87</v>
      </c>
      <c r="O602" s="10">
        <v>0</v>
      </c>
      <c r="P602" s="10">
        <v>0</v>
      </c>
      <c r="Q602" s="10">
        <v>0</v>
      </c>
      <c r="R602" s="10">
        <v>200</v>
      </c>
      <c r="S602" s="10">
        <v>0</v>
      </c>
      <c r="T602" s="10">
        <v>0</v>
      </c>
      <c r="U602" s="10">
        <v>0</v>
      </c>
      <c r="V602" s="10">
        <v>0</v>
      </c>
      <c r="W602" s="10">
        <v>127920.87</v>
      </c>
      <c r="X602" s="35">
        <f t="shared" si="106"/>
        <v>0</v>
      </c>
      <c r="Y602" s="35">
        <f t="shared" si="107"/>
        <v>0</v>
      </c>
      <c r="Z602" s="35">
        <f t="shared" si="108"/>
        <v>0</v>
      </c>
      <c r="AA602" s="35">
        <f t="shared" si="109"/>
        <v>0</v>
      </c>
      <c r="AB602" s="35">
        <v>0</v>
      </c>
      <c r="AC602" s="35">
        <f t="shared" si="110"/>
        <v>0</v>
      </c>
      <c r="AD602" s="35">
        <f t="shared" si="111"/>
        <v>0</v>
      </c>
      <c r="AE602" s="35">
        <f t="shared" si="112"/>
        <v>0</v>
      </c>
      <c r="AF602" s="35">
        <f t="shared" si="113"/>
        <v>0</v>
      </c>
      <c r="AG602" s="35">
        <f t="shared" si="114"/>
        <v>0</v>
      </c>
      <c r="AH602" s="35">
        <f t="shared" si="115"/>
        <v>0</v>
      </c>
      <c r="AI602" s="35"/>
      <c r="AJ602" s="81">
        <f t="shared" si="116"/>
        <v>0</v>
      </c>
      <c r="AK602" s="87"/>
    </row>
    <row r="603" spans="2:37" s="27" customFormat="1" ht="13.5" customHeight="1" x14ac:dyDescent="0.2">
      <c r="B603" s="1">
        <v>121</v>
      </c>
      <c r="C603" s="34"/>
      <c r="D603" s="1" t="s">
        <v>17</v>
      </c>
      <c r="E603" s="2" t="s">
        <v>649</v>
      </c>
      <c r="F603" s="10">
        <v>0</v>
      </c>
      <c r="G603" s="10">
        <v>0</v>
      </c>
      <c r="H603" s="10">
        <v>0</v>
      </c>
      <c r="I603" s="10">
        <v>6937.92</v>
      </c>
      <c r="J603" s="10">
        <v>0</v>
      </c>
      <c r="K603" s="10">
        <v>0</v>
      </c>
      <c r="L603" s="10">
        <v>0</v>
      </c>
      <c r="M603" s="10">
        <v>0</v>
      </c>
      <c r="N603" s="10">
        <v>100517.93</v>
      </c>
      <c r="O603" s="10">
        <v>0</v>
      </c>
      <c r="P603" s="10">
        <v>0</v>
      </c>
      <c r="Q603" s="10">
        <v>0</v>
      </c>
      <c r="R603" s="10">
        <v>6937.92</v>
      </c>
      <c r="S603" s="10">
        <v>0</v>
      </c>
      <c r="T603" s="10">
        <v>0</v>
      </c>
      <c r="U603" s="10">
        <v>0</v>
      </c>
      <c r="V603" s="10">
        <v>0</v>
      </c>
      <c r="W603" s="10">
        <v>100517.93</v>
      </c>
      <c r="X603" s="35">
        <f t="shared" si="106"/>
        <v>0</v>
      </c>
      <c r="Y603" s="35">
        <f t="shared" si="107"/>
        <v>0</v>
      </c>
      <c r="Z603" s="35">
        <f t="shared" si="108"/>
        <v>0</v>
      </c>
      <c r="AA603" s="35">
        <f t="shared" si="109"/>
        <v>0</v>
      </c>
      <c r="AB603" s="35">
        <v>0</v>
      </c>
      <c r="AC603" s="35">
        <f t="shared" si="110"/>
        <v>0</v>
      </c>
      <c r="AD603" s="35">
        <f t="shared" si="111"/>
        <v>0</v>
      </c>
      <c r="AE603" s="35">
        <f t="shared" si="112"/>
        <v>0</v>
      </c>
      <c r="AF603" s="35">
        <f t="shared" si="113"/>
        <v>0</v>
      </c>
      <c r="AG603" s="35">
        <f t="shared" si="114"/>
        <v>0</v>
      </c>
      <c r="AH603" s="35">
        <f t="shared" si="115"/>
        <v>0</v>
      </c>
      <c r="AI603" s="35"/>
      <c r="AJ603" s="81">
        <f t="shared" si="116"/>
        <v>0</v>
      </c>
      <c r="AK603" s="87"/>
    </row>
    <row r="604" spans="2:37" s="27" customFormat="1" ht="13.5" customHeight="1" x14ac:dyDescent="0.2">
      <c r="B604" s="1">
        <v>122</v>
      </c>
      <c r="C604" s="34"/>
      <c r="D604" s="1" t="s">
        <v>17</v>
      </c>
      <c r="E604" s="2" t="s">
        <v>650</v>
      </c>
      <c r="F604" s="10">
        <v>0</v>
      </c>
      <c r="G604" s="10">
        <v>0</v>
      </c>
      <c r="H604" s="10">
        <v>0</v>
      </c>
      <c r="I604" s="10">
        <v>2812.3</v>
      </c>
      <c r="J604" s="10">
        <v>0</v>
      </c>
      <c r="K604" s="10">
        <v>0</v>
      </c>
      <c r="L604" s="10">
        <v>0</v>
      </c>
      <c r="M604" s="10">
        <v>0</v>
      </c>
      <c r="N604" s="10">
        <v>12343.43</v>
      </c>
      <c r="O604" s="10">
        <v>0</v>
      </c>
      <c r="P604" s="10">
        <v>0</v>
      </c>
      <c r="Q604" s="10">
        <v>0</v>
      </c>
      <c r="R604" s="10">
        <v>2812.3</v>
      </c>
      <c r="S604" s="10">
        <v>0</v>
      </c>
      <c r="T604" s="10">
        <v>0</v>
      </c>
      <c r="U604" s="10">
        <v>0</v>
      </c>
      <c r="V604" s="10">
        <v>0</v>
      </c>
      <c r="W604" s="10">
        <v>12343.43</v>
      </c>
      <c r="X604" s="35">
        <f t="shared" si="106"/>
        <v>0</v>
      </c>
      <c r="Y604" s="35">
        <f t="shared" si="107"/>
        <v>0</v>
      </c>
      <c r="Z604" s="35">
        <f t="shared" si="108"/>
        <v>0</v>
      </c>
      <c r="AA604" s="35">
        <f t="shared" si="109"/>
        <v>0</v>
      </c>
      <c r="AB604" s="35">
        <v>0</v>
      </c>
      <c r="AC604" s="35">
        <f t="shared" si="110"/>
        <v>0</v>
      </c>
      <c r="AD604" s="35">
        <f t="shared" si="111"/>
        <v>0</v>
      </c>
      <c r="AE604" s="35">
        <f t="shared" si="112"/>
        <v>0</v>
      </c>
      <c r="AF604" s="35">
        <f t="shared" si="113"/>
        <v>0</v>
      </c>
      <c r="AG604" s="35">
        <f t="shared" si="114"/>
        <v>0</v>
      </c>
      <c r="AH604" s="35">
        <f t="shared" si="115"/>
        <v>0</v>
      </c>
      <c r="AI604" s="35"/>
      <c r="AJ604" s="81">
        <f t="shared" si="116"/>
        <v>0</v>
      </c>
      <c r="AK604" s="87"/>
    </row>
    <row r="605" spans="2:37" s="27" customFormat="1" ht="13.5" customHeight="1" x14ac:dyDescent="0.2">
      <c r="B605" s="1">
        <v>123</v>
      </c>
      <c r="C605" s="34"/>
      <c r="D605" s="1" t="s">
        <v>17</v>
      </c>
      <c r="E605" s="2" t="s">
        <v>651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35">
        <f t="shared" si="106"/>
        <v>0</v>
      </c>
      <c r="Y605" s="35">
        <f t="shared" si="107"/>
        <v>0</v>
      </c>
      <c r="Z605" s="35">
        <f t="shared" si="108"/>
        <v>0</v>
      </c>
      <c r="AA605" s="35">
        <f t="shared" si="109"/>
        <v>0</v>
      </c>
      <c r="AB605" s="35">
        <v>0</v>
      </c>
      <c r="AC605" s="35">
        <f t="shared" si="110"/>
        <v>0</v>
      </c>
      <c r="AD605" s="35">
        <f t="shared" si="111"/>
        <v>0</v>
      </c>
      <c r="AE605" s="35">
        <f t="shared" si="112"/>
        <v>0</v>
      </c>
      <c r="AF605" s="35">
        <f t="shared" si="113"/>
        <v>0</v>
      </c>
      <c r="AG605" s="35">
        <f t="shared" si="114"/>
        <v>0</v>
      </c>
      <c r="AH605" s="35">
        <f t="shared" si="115"/>
        <v>0</v>
      </c>
      <c r="AI605" s="35"/>
      <c r="AJ605" s="81">
        <f t="shared" si="116"/>
        <v>0</v>
      </c>
      <c r="AK605" s="87"/>
    </row>
    <row r="606" spans="2:37" s="27" customFormat="1" ht="13.5" customHeight="1" x14ac:dyDescent="0.2">
      <c r="B606" s="1">
        <v>124</v>
      </c>
      <c r="C606" s="34"/>
      <c r="D606" s="1" t="s">
        <v>17</v>
      </c>
      <c r="E606" s="2" t="s">
        <v>652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2801.01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2801.01</v>
      </c>
      <c r="X606" s="35">
        <f t="shared" si="106"/>
        <v>0</v>
      </c>
      <c r="Y606" s="35">
        <f t="shared" si="107"/>
        <v>0</v>
      </c>
      <c r="Z606" s="35">
        <f t="shared" si="108"/>
        <v>0</v>
      </c>
      <c r="AA606" s="35">
        <f t="shared" si="109"/>
        <v>0</v>
      </c>
      <c r="AB606" s="35">
        <v>0</v>
      </c>
      <c r="AC606" s="35">
        <f t="shared" si="110"/>
        <v>0</v>
      </c>
      <c r="AD606" s="35">
        <f t="shared" si="111"/>
        <v>0</v>
      </c>
      <c r="AE606" s="35">
        <f t="shared" si="112"/>
        <v>0</v>
      </c>
      <c r="AF606" s="35">
        <f t="shared" si="113"/>
        <v>0</v>
      </c>
      <c r="AG606" s="35">
        <f t="shared" si="114"/>
        <v>0</v>
      </c>
      <c r="AH606" s="35">
        <f t="shared" si="115"/>
        <v>0</v>
      </c>
      <c r="AI606" s="35"/>
      <c r="AJ606" s="81">
        <f t="shared" si="116"/>
        <v>0</v>
      </c>
      <c r="AK606" s="87"/>
    </row>
    <row r="607" spans="2:37" s="27" customFormat="1" ht="13.5" customHeight="1" x14ac:dyDescent="0.2">
      <c r="B607" s="1">
        <v>125</v>
      </c>
      <c r="C607" s="34"/>
      <c r="D607" s="1" t="s">
        <v>17</v>
      </c>
      <c r="E607" s="2" t="s">
        <v>653</v>
      </c>
      <c r="F607" s="10">
        <v>0</v>
      </c>
      <c r="G607" s="10">
        <v>0</v>
      </c>
      <c r="H607" s="10">
        <v>0</v>
      </c>
      <c r="I607" s="10">
        <v>29093.98</v>
      </c>
      <c r="J607" s="10">
        <v>0</v>
      </c>
      <c r="K607" s="10">
        <v>0</v>
      </c>
      <c r="L607" s="10">
        <v>0</v>
      </c>
      <c r="M607" s="10">
        <v>0</v>
      </c>
      <c r="N607" s="10">
        <v>38398.400000000001</v>
      </c>
      <c r="O607" s="10">
        <v>0</v>
      </c>
      <c r="P607" s="10">
        <v>0</v>
      </c>
      <c r="Q607" s="10">
        <v>0</v>
      </c>
      <c r="R607" s="10">
        <v>29093.98</v>
      </c>
      <c r="S607" s="10">
        <v>0</v>
      </c>
      <c r="T607" s="10">
        <v>0</v>
      </c>
      <c r="U607" s="10">
        <v>0</v>
      </c>
      <c r="V607" s="10">
        <v>0</v>
      </c>
      <c r="W607" s="10">
        <v>38398.400000000001</v>
      </c>
      <c r="X607" s="35">
        <f t="shared" si="106"/>
        <v>0</v>
      </c>
      <c r="Y607" s="35">
        <f t="shared" si="107"/>
        <v>0</v>
      </c>
      <c r="Z607" s="35">
        <f t="shared" si="108"/>
        <v>0</v>
      </c>
      <c r="AA607" s="35">
        <f t="shared" si="109"/>
        <v>0</v>
      </c>
      <c r="AB607" s="35">
        <v>0</v>
      </c>
      <c r="AC607" s="35">
        <f t="shared" si="110"/>
        <v>0</v>
      </c>
      <c r="AD607" s="35">
        <f t="shared" si="111"/>
        <v>0</v>
      </c>
      <c r="AE607" s="35">
        <f t="shared" si="112"/>
        <v>0</v>
      </c>
      <c r="AF607" s="35">
        <f t="shared" si="113"/>
        <v>0</v>
      </c>
      <c r="AG607" s="35">
        <f t="shared" si="114"/>
        <v>0</v>
      </c>
      <c r="AH607" s="35">
        <f t="shared" si="115"/>
        <v>0</v>
      </c>
      <c r="AI607" s="35"/>
      <c r="AJ607" s="81">
        <f t="shared" si="116"/>
        <v>0</v>
      </c>
      <c r="AK607" s="87"/>
    </row>
    <row r="608" spans="2:37" s="27" customFormat="1" ht="13.5" customHeight="1" x14ac:dyDescent="0.2">
      <c r="B608" s="1">
        <v>126</v>
      </c>
      <c r="C608" s="34"/>
      <c r="D608" s="1" t="s">
        <v>17</v>
      </c>
      <c r="E608" s="2" t="s">
        <v>654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18000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18000</v>
      </c>
      <c r="X608" s="35">
        <f t="shared" si="106"/>
        <v>0</v>
      </c>
      <c r="Y608" s="35">
        <f t="shared" si="107"/>
        <v>0</v>
      </c>
      <c r="Z608" s="35">
        <f t="shared" si="108"/>
        <v>0</v>
      </c>
      <c r="AA608" s="35">
        <f t="shared" si="109"/>
        <v>0</v>
      </c>
      <c r="AB608" s="35">
        <v>0</v>
      </c>
      <c r="AC608" s="35">
        <f t="shared" si="110"/>
        <v>0</v>
      </c>
      <c r="AD608" s="35">
        <f t="shared" si="111"/>
        <v>0</v>
      </c>
      <c r="AE608" s="35">
        <f t="shared" si="112"/>
        <v>0</v>
      </c>
      <c r="AF608" s="35">
        <f t="shared" si="113"/>
        <v>0</v>
      </c>
      <c r="AG608" s="35">
        <f t="shared" si="114"/>
        <v>0</v>
      </c>
      <c r="AH608" s="35">
        <f t="shared" si="115"/>
        <v>0</v>
      </c>
      <c r="AI608" s="35"/>
      <c r="AJ608" s="81">
        <f t="shared" si="116"/>
        <v>0</v>
      </c>
      <c r="AK608" s="87"/>
    </row>
    <row r="609" spans="2:37" s="27" customFormat="1" ht="13.5" customHeight="1" x14ac:dyDescent="0.2">
      <c r="B609" s="1">
        <v>127</v>
      </c>
      <c r="C609" s="34"/>
      <c r="D609" s="1" t="s">
        <v>17</v>
      </c>
      <c r="E609" s="2" t="s">
        <v>655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83750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83750</v>
      </c>
      <c r="X609" s="35">
        <f t="shared" si="106"/>
        <v>0</v>
      </c>
      <c r="Y609" s="35">
        <f t="shared" si="107"/>
        <v>0</v>
      </c>
      <c r="Z609" s="35">
        <f t="shared" si="108"/>
        <v>0</v>
      </c>
      <c r="AA609" s="35">
        <f t="shared" si="109"/>
        <v>0</v>
      </c>
      <c r="AB609" s="35">
        <v>0</v>
      </c>
      <c r="AC609" s="35">
        <f t="shared" si="110"/>
        <v>0</v>
      </c>
      <c r="AD609" s="35">
        <f t="shared" si="111"/>
        <v>0</v>
      </c>
      <c r="AE609" s="35">
        <f t="shared" si="112"/>
        <v>0</v>
      </c>
      <c r="AF609" s="35">
        <f t="shared" si="113"/>
        <v>0</v>
      </c>
      <c r="AG609" s="35">
        <f t="shared" si="114"/>
        <v>0</v>
      </c>
      <c r="AH609" s="35">
        <f t="shared" si="115"/>
        <v>0</v>
      </c>
      <c r="AI609" s="35"/>
      <c r="AJ609" s="81">
        <f t="shared" si="116"/>
        <v>0</v>
      </c>
      <c r="AK609" s="87"/>
    </row>
    <row r="610" spans="2:37" s="27" customFormat="1" ht="13.5" customHeight="1" x14ac:dyDescent="0.2">
      <c r="B610" s="1">
        <v>128</v>
      </c>
      <c r="C610" s="34"/>
      <c r="D610" s="1" t="s">
        <v>17</v>
      </c>
      <c r="E610" s="2" t="s">
        <v>656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30009.94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30009.94</v>
      </c>
      <c r="X610" s="35">
        <f t="shared" si="106"/>
        <v>0</v>
      </c>
      <c r="Y610" s="35">
        <f t="shared" si="107"/>
        <v>0</v>
      </c>
      <c r="Z610" s="35">
        <f t="shared" si="108"/>
        <v>0</v>
      </c>
      <c r="AA610" s="35">
        <f t="shared" si="109"/>
        <v>0</v>
      </c>
      <c r="AB610" s="35">
        <v>0</v>
      </c>
      <c r="AC610" s="35">
        <f t="shared" si="110"/>
        <v>0</v>
      </c>
      <c r="AD610" s="35">
        <f t="shared" si="111"/>
        <v>0</v>
      </c>
      <c r="AE610" s="35">
        <f t="shared" si="112"/>
        <v>0</v>
      </c>
      <c r="AF610" s="35">
        <f t="shared" si="113"/>
        <v>0</v>
      </c>
      <c r="AG610" s="35">
        <f t="shared" si="114"/>
        <v>0</v>
      </c>
      <c r="AH610" s="35">
        <f t="shared" si="115"/>
        <v>0</v>
      </c>
      <c r="AI610" s="35"/>
      <c r="AJ610" s="81">
        <f t="shared" si="116"/>
        <v>0</v>
      </c>
      <c r="AK610" s="87"/>
    </row>
    <row r="611" spans="2:37" s="27" customFormat="1" ht="13.5" customHeight="1" x14ac:dyDescent="0.2">
      <c r="B611" s="1">
        <v>129</v>
      </c>
      <c r="C611" s="34"/>
      <c r="D611" s="1" t="s">
        <v>17</v>
      </c>
      <c r="E611" s="2" t="s">
        <v>657</v>
      </c>
      <c r="F611" s="10">
        <v>0</v>
      </c>
      <c r="G611" s="10">
        <v>0</v>
      </c>
      <c r="H611" s="10">
        <v>0</v>
      </c>
      <c r="I611" s="10">
        <v>1255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1255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35">
        <f t="shared" ref="X611:X674" si="117">+F611-O611</f>
        <v>0</v>
      </c>
      <c r="Y611" s="35">
        <f t="shared" ref="Y611:Y674" si="118">+G611-P611</f>
        <v>0</v>
      </c>
      <c r="Z611" s="35">
        <f t="shared" ref="Z611:Z674" si="119">+H611-Q611</f>
        <v>0</v>
      </c>
      <c r="AA611" s="35">
        <f t="shared" ref="AA611:AA674" si="120">+I611-R611</f>
        <v>0</v>
      </c>
      <c r="AB611" s="35">
        <v>0</v>
      </c>
      <c r="AC611" s="35">
        <f t="shared" ref="AC611:AC674" si="121">+J611-S611</f>
        <v>0</v>
      </c>
      <c r="AD611" s="35">
        <f t="shared" ref="AD611:AD674" si="122">+K611-T611</f>
        <v>0</v>
      </c>
      <c r="AE611" s="35">
        <f t="shared" ref="AE611:AE674" si="123">+L611-U611</f>
        <v>0</v>
      </c>
      <c r="AF611" s="35">
        <f t="shared" ref="AF611:AF674" si="124">+M611-V611</f>
        <v>0</v>
      </c>
      <c r="AG611" s="35">
        <f t="shared" ref="AG611:AG673" si="125">+N611-W611</f>
        <v>0</v>
      </c>
      <c r="AH611" s="35">
        <f t="shared" ref="AH611:AH674" si="126">+X611+Y611+Z611+AA611+AB611+AC611+AD611+AE611+AF611+AG611</f>
        <v>0</v>
      </c>
      <c r="AI611" s="35"/>
      <c r="AJ611" s="81">
        <f t="shared" si="116"/>
        <v>0</v>
      </c>
      <c r="AK611" s="87"/>
    </row>
    <row r="612" spans="2:37" s="27" customFormat="1" ht="13.5" customHeight="1" x14ac:dyDescent="0.2">
      <c r="B612" s="1">
        <v>130</v>
      </c>
      <c r="C612" s="34"/>
      <c r="D612" s="1" t="s">
        <v>17</v>
      </c>
      <c r="E612" s="2" t="s">
        <v>658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945.98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945.98</v>
      </c>
      <c r="X612" s="35">
        <f t="shared" si="117"/>
        <v>0</v>
      </c>
      <c r="Y612" s="35">
        <f t="shared" si="118"/>
        <v>0</v>
      </c>
      <c r="Z612" s="35">
        <f t="shared" si="119"/>
        <v>0</v>
      </c>
      <c r="AA612" s="35">
        <f t="shared" si="120"/>
        <v>0</v>
      </c>
      <c r="AB612" s="35">
        <v>0</v>
      </c>
      <c r="AC612" s="35">
        <f t="shared" si="121"/>
        <v>0</v>
      </c>
      <c r="AD612" s="35">
        <f t="shared" si="122"/>
        <v>0</v>
      </c>
      <c r="AE612" s="35">
        <f t="shared" si="123"/>
        <v>0</v>
      </c>
      <c r="AF612" s="35">
        <f t="shared" si="124"/>
        <v>0</v>
      </c>
      <c r="AG612" s="35">
        <f t="shared" si="125"/>
        <v>0</v>
      </c>
      <c r="AH612" s="35">
        <f t="shared" si="126"/>
        <v>0</v>
      </c>
      <c r="AI612" s="35"/>
      <c r="AJ612" s="81">
        <f t="shared" si="116"/>
        <v>0</v>
      </c>
      <c r="AK612" s="87"/>
    </row>
    <row r="613" spans="2:37" s="27" customFormat="1" ht="13.5" customHeight="1" x14ac:dyDescent="0.2">
      <c r="B613" s="1">
        <v>131</v>
      </c>
      <c r="C613" s="34"/>
      <c r="D613" s="1" t="s">
        <v>17</v>
      </c>
      <c r="E613" s="2" t="s">
        <v>659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2784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2784</v>
      </c>
      <c r="X613" s="35">
        <f t="shared" si="117"/>
        <v>0</v>
      </c>
      <c r="Y613" s="35">
        <f t="shared" si="118"/>
        <v>0</v>
      </c>
      <c r="Z613" s="35">
        <f t="shared" si="119"/>
        <v>0</v>
      </c>
      <c r="AA613" s="35">
        <f t="shared" si="120"/>
        <v>0</v>
      </c>
      <c r="AB613" s="35">
        <v>0</v>
      </c>
      <c r="AC613" s="35">
        <f t="shared" si="121"/>
        <v>0</v>
      </c>
      <c r="AD613" s="35">
        <f t="shared" si="122"/>
        <v>0</v>
      </c>
      <c r="AE613" s="35">
        <f t="shared" si="123"/>
        <v>0</v>
      </c>
      <c r="AF613" s="35">
        <f t="shared" si="124"/>
        <v>0</v>
      </c>
      <c r="AG613" s="35">
        <f t="shared" si="125"/>
        <v>0</v>
      </c>
      <c r="AH613" s="35">
        <f t="shared" si="126"/>
        <v>0</v>
      </c>
      <c r="AI613" s="35"/>
      <c r="AJ613" s="81">
        <f t="shared" si="116"/>
        <v>0</v>
      </c>
      <c r="AK613" s="87"/>
    </row>
    <row r="614" spans="2:37" s="27" customFormat="1" ht="13.5" customHeight="1" x14ac:dyDescent="0.2">
      <c r="B614" s="1">
        <v>132</v>
      </c>
      <c r="C614" s="34"/>
      <c r="D614" s="1" t="s">
        <v>17</v>
      </c>
      <c r="E614" s="2" t="s">
        <v>660</v>
      </c>
      <c r="F614" s="10">
        <v>0</v>
      </c>
      <c r="G614" s="10">
        <v>0</v>
      </c>
      <c r="H614" s="10">
        <v>0</v>
      </c>
      <c r="I614" s="10">
        <v>3257.33</v>
      </c>
      <c r="J614" s="10">
        <v>0</v>
      </c>
      <c r="K614" s="10">
        <v>0</v>
      </c>
      <c r="L614" s="10">
        <v>0</v>
      </c>
      <c r="M614" s="10">
        <v>0</v>
      </c>
      <c r="N614" s="10">
        <v>40065.699999999997</v>
      </c>
      <c r="O614" s="10">
        <v>0</v>
      </c>
      <c r="P614" s="10">
        <v>0</v>
      </c>
      <c r="Q614" s="10">
        <v>0</v>
      </c>
      <c r="R614" s="10">
        <v>3257.33</v>
      </c>
      <c r="S614" s="10">
        <v>0</v>
      </c>
      <c r="T614" s="10">
        <v>0</v>
      </c>
      <c r="U614" s="10">
        <v>0</v>
      </c>
      <c r="V614" s="10">
        <v>0</v>
      </c>
      <c r="W614" s="10">
        <v>40065.699999999997</v>
      </c>
      <c r="X614" s="35">
        <f t="shared" si="117"/>
        <v>0</v>
      </c>
      <c r="Y614" s="35">
        <f t="shared" si="118"/>
        <v>0</v>
      </c>
      <c r="Z614" s="35">
        <f t="shared" si="119"/>
        <v>0</v>
      </c>
      <c r="AA614" s="35">
        <f t="shared" si="120"/>
        <v>0</v>
      </c>
      <c r="AB614" s="35">
        <v>0</v>
      </c>
      <c r="AC614" s="35">
        <f t="shared" si="121"/>
        <v>0</v>
      </c>
      <c r="AD614" s="35">
        <f t="shared" si="122"/>
        <v>0</v>
      </c>
      <c r="AE614" s="35">
        <f t="shared" si="123"/>
        <v>0</v>
      </c>
      <c r="AF614" s="35">
        <f t="shared" si="124"/>
        <v>0</v>
      </c>
      <c r="AG614" s="35">
        <f t="shared" si="125"/>
        <v>0</v>
      </c>
      <c r="AH614" s="35">
        <f t="shared" si="126"/>
        <v>0</v>
      </c>
      <c r="AI614" s="35"/>
      <c r="AJ614" s="81">
        <f t="shared" si="116"/>
        <v>0</v>
      </c>
      <c r="AK614" s="87"/>
    </row>
    <row r="615" spans="2:37" s="27" customFormat="1" ht="13.5" customHeight="1" x14ac:dyDescent="0.2">
      <c r="B615" s="1">
        <v>133</v>
      </c>
      <c r="C615" s="34"/>
      <c r="D615" s="1" t="s">
        <v>17</v>
      </c>
      <c r="E615" s="2" t="s">
        <v>661</v>
      </c>
      <c r="F615" s="10">
        <v>0</v>
      </c>
      <c r="G615" s="10">
        <v>0</v>
      </c>
      <c r="H615" s="10">
        <v>0</v>
      </c>
      <c r="I615" s="10">
        <v>1110.02</v>
      </c>
      <c r="J615" s="10">
        <v>0</v>
      </c>
      <c r="K615" s="10">
        <v>0</v>
      </c>
      <c r="L615" s="10">
        <v>0</v>
      </c>
      <c r="M615" s="10">
        <v>0</v>
      </c>
      <c r="N615" s="10">
        <v>10207.1</v>
      </c>
      <c r="O615" s="10">
        <v>0</v>
      </c>
      <c r="P615" s="10">
        <v>0</v>
      </c>
      <c r="Q615" s="10">
        <v>0</v>
      </c>
      <c r="R615" s="10">
        <v>1110.02</v>
      </c>
      <c r="S615" s="10">
        <v>0</v>
      </c>
      <c r="T615" s="10">
        <v>0</v>
      </c>
      <c r="U615" s="10">
        <v>0</v>
      </c>
      <c r="V615" s="10">
        <v>0</v>
      </c>
      <c r="W615" s="10">
        <v>10207.1</v>
      </c>
      <c r="X615" s="35">
        <f t="shared" si="117"/>
        <v>0</v>
      </c>
      <c r="Y615" s="35">
        <f t="shared" si="118"/>
        <v>0</v>
      </c>
      <c r="Z615" s="35">
        <f t="shared" si="119"/>
        <v>0</v>
      </c>
      <c r="AA615" s="35">
        <f t="shared" si="120"/>
        <v>0</v>
      </c>
      <c r="AB615" s="35">
        <v>0</v>
      </c>
      <c r="AC615" s="35">
        <f t="shared" si="121"/>
        <v>0</v>
      </c>
      <c r="AD615" s="35">
        <f t="shared" si="122"/>
        <v>0</v>
      </c>
      <c r="AE615" s="35">
        <f t="shared" si="123"/>
        <v>0</v>
      </c>
      <c r="AF615" s="35">
        <f t="shared" si="124"/>
        <v>0</v>
      </c>
      <c r="AG615" s="35">
        <f t="shared" si="125"/>
        <v>0</v>
      </c>
      <c r="AH615" s="35">
        <f t="shared" si="126"/>
        <v>0</v>
      </c>
      <c r="AI615" s="35"/>
      <c r="AJ615" s="81">
        <f t="shared" si="116"/>
        <v>0</v>
      </c>
      <c r="AK615" s="87"/>
    </row>
    <row r="616" spans="2:37" s="27" customFormat="1" ht="13.5" customHeight="1" x14ac:dyDescent="0.2">
      <c r="B616" s="1">
        <v>134</v>
      </c>
      <c r="C616" s="34"/>
      <c r="D616" s="1" t="s">
        <v>17</v>
      </c>
      <c r="E616" s="2" t="s">
        <v>662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117039.99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117039.99</v>
      </c>
      <c r="X616" s="35">
        <f t="shared" si="117"/>
        <v>0</v>
      </c>
      <c r="Y616" s="35">
        <f t="shared" si="118"/>
        <v>0</v>
      </c>
      <c r="Z616" s="35">
        <f t="shared" si="119"/>
        <v>0</v>
      </c>
      <c r="AA616" s="35">
        <f t="shared" si="120"/>
        <v>0</v>
      </c>
      <c r="AB616" s="35">
        <v>0</v>
      </c>
      <c r="AC616" s="35">
        <f t="shared" si="121"/>
        <v>0</v>
      </c>
      <c r="AD616" s="35">
        <f t="shared" si="122"/>
        <v>0</v>
      </c>
      <c r="AE616" s="35">
        <f t="shared" si="123"/>
        <v>0</v>
      </c>
      <c r="AF616" s="35">
        <f t="shared" si="124"/>
        <v>0</v>
      </c>
      <c r="AG616" s="35">
        <f t="shared" si="125"/>
        <v>0</v>
      </c>
      <c r="AH616" s="35">
        <f t="shared" si="126"/>
        <v>0</v>
      </c>
      <c r="AI616" s="35"/>
      <c r="AJ616" s="81">
        <f t="shared" si="116"/>
        <v>0</v>
      </c>
      <c r="AK616" s="87"/>
    </row>
    <row r="617" spans="2:37" s="27" customFormat="1" ht="13.5" customHeight="1" x14ac:dyDescent="0.2">
      <c r="B617" s="1">
        <v>135</v>
      </c>
      <c r="C617" s="34"/>
      <c r="D617" s="1" t="s">
        <v>17</v>
      </c>
      <c r="E617" s="2" t="s">
        <v>663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13500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10">
        <v>13500</v>
      </c>
      <c r="X617" s="35">
        <f t="shared" si="117"/>
        <v>0</v>
      </c>
      <c r="Y617" s="35">
        <f t="shared" si="118"/>
        <v>0</v>
      </c>
      <c r="Z617" s="35">
        <f t="shared" si="119"/>
        <v>0</v>
      </c>
      <c r="AA617" s="35">
        <f t="shared" si="120"/>
        <v>0</v>
      </c>
      <c r="AB617" s="35">
        <v>0</v>
      </c>
      <c r="AC617" s="35">
        <f t="shared" si="121"/>
        <v>0</v>
      </c>
      <c r="AD617" s="35">
        <f t="shared" si="122"/>
        <v>0</v>
      </c>
      <c r="AE617" s="35">
        <f t="shared" si="123"/>
        <v>0</v>
      </c>
      <c r="AF617" s="35">
        <f t="shared" si="124"/>
        <v>0</v>
      </c>
      <c r="AG617" s="35">
        <f t="shared" si="125"/>
        <v>0</v>
      </c>
      <c r="AH617" s="35">
        <f t="shared" si="126"/>
        <v>0</v>
      </c>
      <c r="AI617" s="35"/>
      <c r="AJ617" s="81">
        <f t="shared" si="116"/>
        <v>0</v>
      </c>
      <c r="AK617" s="87"/>
    </row>
    <row r="618" spans="2:37" s="27" customFormat="1" ht="13.5" customHeight="1" x14ac:dyDescent="0.2">
      <c r="B618" s="1">
        <v>136</v>
      </c>
      <c r="C618" s="34"/>
      <c r="D618" s="1" t="s">
        <v>17</v>
      </c>
      <c r="E618" s="2" t="s">
        <v>664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35">
        <f t="shared" si="117"/>
        <v>0</v>
      </c>
      <c r="Y618" s="35">
        <f t="shared" si="118"/>
        <v>0</v>
      </c>
      <c r="Z618" s="35">
        <f t="shared" si="119"/>
        <v>0</v>
      </c>
      <c r="AA618" s="35">
        <f t="shared" si="120"/>
        <v>0</v>
      </c>
      <c r="AB618" s="35">
        <v>0</v>
      </c>
      <c r="AC618" s="35">
        <f t="shared" si="121"/>
        <v>0</v>
      </c>
      <c r="AD618" s="35">
        <f t="shared" si="122"/>
        <v>0</v>
      </c>
      <c r="AE618" s="35">
        <f t="shared" si="123"/>
        <v>0</v>
      </c>
      <c r="AF618" s="35">
        <f t="shared" si="124"/>
        <v>0</v>
      </c>
      <c r="AG618" s="35">
        <f t="shared" si="125"/>
        <v>0</v>
      </c>
      <c r="AH618" s="35">
        <f t="shared" si="126"/>
        <v>0</v>
      </c>
      <c r="AI618" s="35"/>
      <c r="AJ618" s="81">
        <f t="shared" si="116"/>
        <v>0</v>
      </c>
      <c r="AK618" s="87"/>
    </row>
    <row r="619" spans="2:37" s="27" customFormat="1" ht="13.5" customHeight="1" x14ac:dyDescent="0.2">
      <c r="B619" s="1">
        <v>137</v>
      </c>
      <c r="C619" s="34"/>
      <c r="D619" s="1" t="s">
        <v>17</v>
      </c>
      <c r="E619" s="2" t="s">
        <v>665</v>
      </c>
      <c r="F619" s="10">
        <v>0</v>
      </c>
      <c r="G619" s="10">
        <v>0</v>
      </c>
      <c r="H619" s="10">
        <v>0</v>
      </c>
      <c r="I619" s="10">
        <v>1950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1950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35">
        <f t="shared" si="117"/>
        <v>0</v>
      </c>
      <c r="Y619" s="35">
        <f t="shared" si="118"/>
        <v>0</v>
      </c>
      <c r="Z619" s="35">
        <f t="shared" si="119"/>
        <v>0</v>
      </c>
      <c r="AA619" s="35">
        <f t="shared" si="120"/>
        <v>0</v>
      </c>
      <c r="AB619" s="35">
        <v>0</v>
      </c>
      <c r="AC619" s="35">
        <f t="shared" si="121"/>
        <v>0</v>
      </c>
      <c r="AD619" s="35">
        <f t="shared" si="122"/>
        <v>0</v>
      </c>
      <c r="AE619" s="35">
        <f t="shared" si="123"/>
        <v>0</v>
      </c>
      <c r="AF619" s="35">
        <f t="shared" si="124"/>
        <v>0</v>
      </c>
      <c r="AG619" s="35">
        <f t="shared" si="125"/>
        <v>0</v>
      </c>
      <c r="AH619" s="35">
        <f t="shared" si="126"/>
        <v>0</v>
      </c>
      <c r="AI619" s="35"/>
      <c r="AJ619" s="81">
        <f t="shared" si="116"/>
        <v>0</v>
      </c>
      <c r="AK619" s="87"/>
    </row>
    <row r="620" spans="2:37" s="27" customFormat="1" ht="13.5" customHeight="1" x14ac:dyDescent="0.2">
      <c r="B620" s="1">
        <v>138</v>
      </c>
      <c r="C620" s="34"/>
      <c r="D620" s="1" t="s">
        <v>17</v>
      </c>
      <c r="E620" s="2" t="s">
        <v>666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10500</v>
      </c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10">
        <v>10500</v>
      </c>
      <c r="X620" s="35">
        <f t="shared" si="117"/>
        <v>0</v>
      </c>
      <c r="Y620" s="35">
        <f t="shared" si="118"/>
        <v>0</v>
      </c>
      <c r="Z620" s="35">
        <f t="shared" si="119"/>
        <v>0</v>
      </c>
      <c r="AA620" s="35">
        <f t="shared" si="120"/>
        <v>0</v>
      </c>
      <c r="AB620" s="35">
        <v>0</v>
      </c>
      <c r="AC620" s="35">
        <f t="shared" si="121"/>
        <v>0</v>
      </c>
      <c r="AD620" s="35">
        <f t="shared" si="122"/>
        <v>0</v>
      </c>
      <c r="AE620" s="35">
        <f t="shared" si="123"/>
        <v>0</v>
      </c>
      <c r="AF620" s="35">
        <f t="shared" si="124"/>
        <v>0</v>
      </c>
      <c r="AG620" s="35">
        <f t="shared" si="125"/>
        <v>0</v>
      </c>
      <c r="AH620" s="35">
        <f t="shared" si="126"/>
        <v>0</v>
      </c>
      <c r="AI620" s="35"/>
      <c r="AJ620" s="81">
        <f t="shared" si="116"/>
        <v>0</v>
      </c>
      <c r="AK620" s="87"/>
    </row>
    <row r="621" spans="2:37" s="27" customFormat="1" ht="13.5" customHeight="1" x14ac:dyDescent="0.2">
      <c r="B621" s="1">
        <v>139</v>
      </c>
      <c r="C621" s="34"/>
      <c r="D621" s="1" t="s">
        <v>17</v>
      </c>
      <c r="E621" s="2" t="s">
        <v>667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15000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10">
        <v>15000</v>
      </c>
      <c r="X621" s="35">
        <f t="shared" si="117"/>
        <v>0</v>
      </c>
      <c r="Y621" s="35">
        <f t="shared" si="118"/>
        <v>0</v>
      </c>
      <c r="Z621" s="35">
        <f t="shared" si="119"/>
        <v>0</v>
      </c>
      <c r="AA621" s="35">
        <f t="shared" si="120"/>
        <v>0</v>
      </c>
      <c r="AB621" s="35">
        <v>0</v>
      </c>
      <c r="AC621" s="35">
        <f t="shared" si="121"/>
        <v>0</v>
      </c>
      <c r="AD621" s="35">
        <f t="shared" si="122"/>
        <v>0</v>
      </c>
      <c r="AE621" s="35">
        <f t="shared" si="123"/>
        <v>0</v>
      </c>
      <c r="AF621" s="35">
        <f t="shared" si="124"/>
        <v>0</v>
      </c>
      <c r="AG621" s="35">
        <f t="shared" si="125"/>
        <v>0</v>
      </c>
      <c r="AH621" s="35">
        <f t="shared" si="126"/>
        <v>0</v>
      </c>
      <c r="AI621" s="35"/>
      <c r="AJ621" s="81">
        <f t="shared" si="116"/>
        <v>0</v>
      </c>
      <c r="AK621" s="87"/>
    </row>
    <row r="622" spans="2:37" s="27" customFormat="1" ht="13.5" customHeight="1" x14ac:dyDescent="0.2">
      <c r="B622" s="1">
        <v>140</v>
      </c>
      <c r="C622" s="34"/>
      <c r="D622" s="1" t="s">
        <v>17</v>
      </c>
      <c r="E622" s="2" t="s">
        <v>668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148522.64000000001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148522.64000000001</v>
      </c>
      <c r="X622" s="35">
        <f t="shared" si="117"/>
        <v>0</v>
      </c>
      <c r="Y622" s="35">
        <f t="shared" si="118"/>
        <v>0</v>
      </c>
      <c r="Z622" s="35">
        <f t="shared" si="119"/>
        <v>0</v>
      </c>
      <c r="AA622" s="35">
        <f t="shared" si="120"/>
        <v>0</v>
      </c>
      <c r="AB622" s="35">
        <v>0</v>
      </c>
      <c r="AC622" s="35">
        <f t="shared" si="121"/>
        <v>0</v>
      </c>
      <c r="AD622" s="35">
        <f t="shared" si="122"/>
        <v>0</v>
      </c>
      <c r="AE622" s="35">
        <f t="shared" si="123"/>
        <v>0</v>
      </c>
      <c r="AF622" s="35">
        <f t="shared" si="124"/>
        <v>0</v>
      </c>
      <c r="AG622" s="35">
        <f t="shared" si="125"/>
        <v>0</v>
      </c>
      <c r="AH622" s="35">
        <f t="shared" si="126"/>
        <v>0</v>
      </c>
      <c r="AI622" s="35"/>
      <c r="AJ622" s="81">
        <f t="shared" si="116"/>
        <v>0</v>
      </c>
      <c r="AK622" s="87"/>
    </row>
    <row r="623" spans="2:37" s="27" customFormat="1" ht="13.5" customHeight="1" x14ac:dyDescent="0.2">
      <c r="B623" s="1">
        <v>141</v>
      </c>
      <c r="C623" s="34"/>
      <c r="D623" s="1" t="s">
        <v>17</v>
      </c>
      <c r="E623" s="2" t="s">
        <v>669</v>
      </c>
      <c r="F623" s="10">
        <v>0</v>
      </c>
      <c r="G623" s="10">
        <v>0</v>
      </c>
      <c r="H623" s="10">
        <v>0</v>
      </c>
      <c r="I623" s="10">
        <v>2000</v>
      </c>
      <c r="J623" s="10">
        <v>0</v>
      </c>
      <c r="K623" s="10">
        <v>0</v>
      </c>
      <c r="L623" s="10">
        <v>0</v>
      </c>
      <c r="M623" s="10">
        <v>0</v>
      </c>
      <c r="N623" s="10">
        <v>2000</v>
      </c>
      <c r="O623" s="10">
        <v>0</v>
      </c>
      <c r="P623" s="10">
        <v>0</v>
      </c>
      <c r="Q623" s="10">
        <v>0</v>
      </c>
      <c r="R623" s="10">
        <v>2000</v>
      </c>
      <c r="S623" s="10">
        <v>0</v>
      </c>
      <c r="T623" s="10">
        <v>0</v>
      </c>
      <c r="U623" s="10">
        <v>0</v>
      </c>
      <c r="V623" s="10">
        <v>0</v>
      </c>
      <c r="W623" s="10">
        <v>2000</v>
      </c>
      <c r="X623" s="35">
        <f t="shared" si="117"/>
        <v>0</v>
      </c>
      <c r="Y623" s="35">
        <f t="shared" si="118"/>
        <v>0</v>
      </c>
      <c r="Z623" s="35">
        <f t="shared" si="119"/>
        <v>0</v>
      </c>
      <c r="AA623" s="35">
        <f t="shared" si="120"/>
        <v>0</v>
      </c>
      <c r="AB623" s="35">
        <v>0</v>
      </c>
      <c r="AC623" s="35">
        <f t="shared" si="121"/>
        <v>0</v>
      </c>
      <c r="AD623" s="35">
        <f t="shared" si="122"/>
        <v>0</v>
      </c>
      <c r="AE623" s="35">
        <f t="shared" si="123"/>
        <v>0</v>
      </c>
      <c r="AF623" s="35">
        <f t="shared" si="124"/>
        <v>0</v>
      </c>
      <c r="AG623" s="35">
        <f t="shared" si="125"/>
        <v>0</v>
      </c>
      <c r="AH623" s="35">
        <f t="shared" si="126"/>
        <v>0</v>
      </c>
      <c r="AI623" s="35"/>
      <c r="AJ623" s="81">
        <f t="shared" si="116"/>
        <v>0</v>
      </c>
      <c r="AK623" s="87"/>
    </row>
    <row r="624" spans="2:37" s="27" customFormat="1" ht="13.5" customHeight="1" x14ac:dyDescent="0.2">
      <c r="B624" s="1">
        <v>142</v>
      </c>
      <c r="C624" s="34"/>
      <c r="D624" s="1" t="s">
        <v>17</v>
      </c>
      <c r="E624" s="2" t="s">
        <v>670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10500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10500</v>
      </c>
      <c r="X624" s="35">
        <f t="shared" si="117"/>
        <v>0</v>
      </c>
      <c r="Y624" s="35">
        <f t="shared" si="118"/>
        <v>0</v>
      </c>
      <c r="Z624" s="35">
        <f t="shared" si="119"/>
        <v>0</v>
      </c>
      <c r="AA624" s="35">
        <f t="shared" si="120"/>
        <v>0</v>
      </c>
      <c r="AB624" s="35">
        <v>0</v>
      </c>
      <c r="AC624" s="35">
        <f t="shared" si="121"/>
        <v>0</v>
      </c>
      <c r="AD624" s="35">
        <f t="shared" si="122"/>
        <v>0</v>
      </c>
      <c r="AE624" s="35">
        <f t="shared" si="123"/>
        <v>0</v>
      </c>
      <c r="AF624" s="35">
        <f t="shared" si="124"/>
        <v>0</v>
      </c>
      <c r="AG624" s="35">
        <f t="shared" si="125"/>
        <v>0</v>
      </c>
      <c r="AH624" s="35">
        <f t="shared" si="126"/>
        <v>0</v>
      </c>
      <c r="AI624" s="35"/>
      <c r="AJ624" s="81">
        <f t="shared" si="116"/>
        <v>0</v>
      </c>
      <c r="AK624" s="87"/>
    </row>
    <row r="625" spans="2:37" s="27" customFormat="1" ht="13.5" customHeight="1" x14ac:dyDescent="0.2">
      <c r="B625" s="1">
        <v>143</v>
      </c>
      <c r="C625" s="34"/>
      <c r="D625" s="1" t="s">
        <v>17</v>
      </c>
      <c r="E625" s="2" t="s">
        <v>671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20000</v>
      </c>
      <c r="O625" s="10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10">
        <v>20000</v>
      </c>
      <c r="X625" s="35">
        <f t="shared" si="117"/>
        <v>0</v>
      </c>
      <c r="Y625" s="35">
        <f t="shared" si="118"/>
        <v>0</v>
      </c>
      <c r="Z625" s="35">
        <f t="shared" si="119"/>
        <v>0</v>
      </c>
      <c r="AA625" s="35">
        <f t="shared" si="120"/>
        <v>0</v>
      </c>
      <c r="AB625" s="35">
        <v>0</v>
      </c>
      <c r="AC625" s="35">
        <f t="shared" si="121"/>
        <v>0</v>
      </c>
      <c r="AD625" s="35">
        <f t="shared" si="122"/>
        <v>0</v>
      </c>
      <c r="AE625" s="35">
        <f t="shared" si="123"/>
        <v>0</v>
      </c>
      <c r="AF625" s="35">
        <f t="shared" si="124"/>
        <v>0</v>
      </c>
      <c r="AG625" s="35">
        <f t="shared" si="125"/>
        <v>0</v>
      </c>
      <c r="AH625" s="35">
        <f t="shared" si="126"/>
        <v>0</v>
      </c>
      <c r="AI625" s="35"/>
      <c r="AJ625" s="81">
        <f t="shared" si="116"/>
        <v>0</v>
      </c>
      <c r="AK625" s="87"/>
    </row>
    <row r="626" spans="2:37" s="27" customFormat="1" ht="13.5" customHeight="1" x14ac:dyDescent="0.2">
      <c r="B626" s="1">
        <v>144</v>
      </c>
      <c r="C626" s="34"/>
      <c r="D626" s="1" t="s">
        <v>17</v>
      </c>
      <c r="E626" s="2" t="s">
        <v>672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13500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13500</v>
      </c>
      <c r="X626" s="35">
        <f t="shared" si="117"/>
        <v>0</v>
      </c>
      <c r="Y626" s="35">
        <f t="shared" si="118"/>
        <v>0</v>
      </c>
      <c r="Z626" s="35">
        <f t="shared" si="119"/>
        <v>0</v>
      </c>
      <c r="AA626" s="35">
        <f t="shared" si="120"/>
        <v>0</v>
      </c>
      <c r="AB626" s="35">
        <v>0</v>
      </c>
      <c r="AC626" s="35">
        <f t="shared" si="121"/>
        <v>0</v>
      </c>
      <c r="AD626" s="35">
        <f t="shared" si="122"/>
        <v>0</v>
      </c>
      <c r="AE626" s="35">
        <f t="shared" si="123"/>
        <v>0</v>
      </c>
      <c r="AF626" s="35">
        <f t="shared" si="124"/>
        <v>0</v>
      </c>
      <c r="AG626" s="35">
        <f t="shared" si="125"/>
        <v>0</v>
      </c>
      <c r="AH626" s="35">
        <f t="shared" si="126"/>
        <v>0</v>
      </c>
      <c r="AI626" s="35"/>
      <c r="AJ626" s="81">
        <f t="shared" si="116"/>
        <v>0</v>
      </c>
      <c r="AK626" s="87"/>
    </row>
    <row r="627" spans="2:37" s="27" customFormat="1" ht="13.5" customHeight="1" x14ac:dyDescent="0.2">
      <c r="B627" s="1">
        <v>145</v>
      </c>
      <c r="C627" s="34"/>
      <c r="D627" s="1" t="s">
        <v>17</v>
      </c>
      <c r="E627" s="2" t="s">
        <v>673</v>
      </c>
      <c r="F627" s="10">
        <v>0</v>
      </c>
      <c r="G627" s="10">
        <v>0</v>
      </c>
      <c r="H627" s="10">
        <v>0</v>
      </c>
      <c r="I627" s="10">
        <v>2500</v>
      </c>
      <c r="J627" s="10">
        <v>0</v>
      </c>
      <c r="K627" s="10">
        <v>0</v>
      </c>
      <c r="L627" s="10">
        <v>0</v>
      </c>
      <c r="M627" s="10">
        <v>0</v>
      </c>
      <c r="N627" s="10">
        <v>2500</v>
      </c>
      <c r="O627" s="10">
        <v>0</v>
      </c>
      <c r="P627" s="10">
        <v>0</v>
      </c>
      <c r="Q627" s="10">
        <v>0</v>
      </c>
      <c r="R627" s="10">
        <v>2500</v>
      </c>
      <c r="S627" s="10">
        <v>0</v>
      </c>
      <c r="T627" s="10">
        <v>0</v>
      </c>
      <c r="U627" s="10">
        <v>0</v>
      </c>
      <c r="V627" s="10">
        <v>0</v>
      </c>
      <c r="W627" s="10">
        <v>2500</v>
      </c>
      <c r="X627" s="35">
        <f t="shared" si="117"/>
        <v>0</v>
      </c>
      <c r="Y627" s="35">
        <f t="shared" si="118"/>
        <v>0</v>
      </c>
      <c r="Z627" s="35">
        <f t="shared" si="119"/>
        <v>0</v>
      </c>
      <c r="AA627" s="35">
        <f t="shared" si="120"/>
        <v>0</v>
      </c>
      <c r="AB627" s="35">
        <v>0</v>
      </c>
      <c r="AC627" s="35">
        <f t="shared" si="121"/>
        <v>0</v>
      </c>
      <c r="AD627" s="35">
        <f t="shared" si="122"/>
        <v>0</v>
      </c>
      <c r="AE627" s="35">
        <f t="shared" si="123"/>
        <v>0</v>
      </c>
      <c r="AF627" s="35">
        <f t="shared" si="124"/>
        <v>0</v>
      </c>
      <c r="AG627" s="35">
        <f t="shared" si="125"/>
        <v>0</v>
      </c>
      <c r="AH627" s="35">
        <f t="shared" si="126"/>
        <v>0</v>
      </c>
      <c r="AI627" s="35"/>
      <c r="AJ627" s="81">
        <f t="shared" si="116"/>
        <v>0</v>
      </c>
      <c r="AK627" s="87"/>
    </row>
    <row r="628" spans="2:37" s="27" customFormat="1" ht="13.5" customHeight="1" x14ac:dyDescent="0.2">
      <c r="B628" s="1">
        <v>146</v>
      </c>
      <c r="C628" s="34"/>
      <c r="D628" s="1" t="s">
        <v>17</v>
      </c>
      <c r="E628" s="2" t="s">
        <v>674</v>
      </c>
      <c r="F628" s="10">
        <v>0</v>
      </c>
      <c r="G628" s="10">
        <v>0</v>
      </c>
      <c r="H628" s="10">
        <v>0</v>
      </c>
      <c r="I628" s="10">
        <v>10000</v>
      </c>
      <c r="J628" s="10">
        <v>0</v>
      </c>
      <c r="K628" s="10">
        <v>0</v>
      </c>
      <c r="L628" s="10">
        <v>0</v>
      </c>
      <c r="M628" s="10">
        <v>0</v>
      </c>
      <c r="N628" s="10">
        <v>30000</v>
      </c>
      <c r="O628" s="10">
        <v>0</v>
      </c>
      <c r="P628" s="10">
        <v>0</v>
      </c>
      <c r="Q628" s="10">
        <v>0</v>
      </c>
      <c r="R628" s="10">
        <v>10000</v>
      </c>
      <c r="S628" s="10">
        <v>0</v>
      </c>
      <c r="T628" s="10">
        <v>0</v>
      </c>
      <c r="U628" s="10">
        <v>0</v>
      </c>
      <c r="V628" s="10">
        <v>0</v>
      </c>
      <c r="W628" s="10">
        <v>30000</v>
      </c>
      <c r="X628" s="35">
        <f t="shared" si="117"/>
        <v>0</v>
      </c>
      <c r="Y628" s="35">
        <f t="shared" si="118"/>
        <v>0</v>
      </c>
      <c r="Z628" s="35">
        <f t="shared" si="119"/>
        <v>0</v>
      </c>
      <c r="AA628" s="35">
        <f t="shared" si="120"/>
        <v>0</v>
      </c>
      <c r="AB628" s="35">
        <v>0</v>
      </c>
      <c r="AC628" s="35">
        <f t="shared" si="121"/>
        <v>0</v>
      </c>
      <c r="AD628" s="35">
        <f t="shared" si="122"/>
        <v>0</v>
      </c>
      <c r="AE628" s="35">
        <f t="shared" si="123"/>
        <v>0</v>
      </c>
      <c r="AF628" s="35">
        <f t="shared" si="124"/>
        <v>0</v>
      </c>
      <c r="AG628" s="35">
        <f t="shared" si="125"/>
        <v>0</v>
      </c>
      <c r="AH628" s="35">
        <f t="shared" si="126"/>
        <v>0</v>
      </c>
      <c r="AI628" s="35"/>
      <c r="AJ628" s="81">
        <f t="shared" si="116"/>
        <v>0</v>
      </c>
      <c r="AK628" s="87"/>
    </row>
    <row r="629" spans="2:37" s="27" customFormat="1" ht="13.5" customHeight="1" x14ac:dyDescent="0.2">
      <c r="B629" s="1">
        <v>147</v>
      </c>
      <c r="C629" s="34"/>
      <c r="D629" s="1" t="s">
        <v>17</v>
      </c>
      <c r="E629" s="2" t="s">
        <v>675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7300.52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7300.52</v>
      </c>
      <c r="X629" s="35">
        <f t="shared" si="117"/>
        <v>0</v>
      </c>
      <c r="Y629" s="35">
        <f t="shared" si="118"/>
        <v>0</v>
      </c>
      <c r="Z629" s="35">
        <f t="shared" si="119"/>
        <v>0</v>
      </c>
      <c r="AA629" s="35">
        <f t="shared" si="120"/>
        <v>0</v>
      </c>
      <c r="AB629" s="35">
        <v>0</v>
      </c>
      <c r="AC629" s="35">
        <f t="shared" si="121"/>
        <v>0</v>
      </c>
      <c r="AD629" s="35">
        <f t="shared" si="122"/>
        <v>0</v>
      </c>
      <c r="AE629" s="35">
        <f t="shared" si="123"/>
        <v>0</v>
      </c>
      <c r="AF629" s="35">
        <f t="shared" si="124"/>
        <v>0</v>
      </c>
      <c r="AG629" s="35">
        <f t="shared" si="125"/>
        <v>0</v>
      </c>
      <c r="AH629" s="35">
        <f t="shared" si="126"/>
        <v>0</v>
      </c>
      <c r="AI629" s="35"/>
      <c r="AJ629" s="81">
        <f t="shared" si="116"/>
        <v>0</v>
      </c>
      <c r="AK629" s="87"/>
    </row>
    <row r="630" spans="2:37" s="27" customFormat="1" ht="13.5" customHeight="1" x14ac:dyDescent="0.2">
      <c r="B630" s="1">
        <v>148</v>
      </c>
      <c r="C630" s="34"/>
      <c r="D630" s="1" t="s">
        <v>17</v>
      </c>
      <c r="E630" s="2" t="s">
        <v>676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10000.26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35">
        <f t="shared" si="117"/>
        <v>0</v>
      </c>
      <c r="Y630" s="35">
        <f t="shared" si="118"/>
        <v>0</v>
      </c>
      <c r="Z630" s="35">
        <f t="shared" si="119"/>
        <v>0</v>
      </c>
      <c r="AA630" s="35">
        <f t="shared" si="120"/>
        <v>0</v>
      </c>
      <c r="AB630" s="35">
        <v>0</v>
      </c>
      <c r="AC630" s="35">
        <f t="shared" si="121"/>
        <v>0</v>
      </c>
      <c r="AD630" s="35">
        <f t="shared" si="122"/>
        <v>0</v>
      </c>
      <c r="AE630" s="35">
        <f t="shared" si="123"/>
        <v>0</v>
      </c>
      <c r="AF630" s="35">
        <f t="shared" si="124"/>
        <v>0</v>
      </c>
      <c r="AG630" s="35">
        <f t="shared" si="125"/>
        <v>10000.26</v>
      </c>
      <c r="AH630" s="35">
        <f t="shared" si="126"/>
        <v>10000.26</v>
      </c>
      <c r="AI630" s="35"/>
      <c r="AJ630" s="81">
        <f t="shared" si="116"/>
        <v>10000.26</v>
      </c>
      <c r="AK630" s="87"/>
    </row>
    <row r="631" spans="2:37" s="27" customFormat="1" ht="13.5" customHeight="1" x14ac:dyDescent="0.2">
      <c r="B631" s="1">
        <v>149</v>
      </c>
      <c r="C631" s="34"/>
      <c r="D631" s="1" t="s">
        <v>17</v>
      </c>
      <c r="E631" s="2" t="s">
        <v>677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5000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10">
        <v>5000</v>
      </c>
      <c r="X631" s="35">
        <f t="shared" si="117"/>
        <v>0</v>
      </c>
      <c r="Y631" s="35">
        <f t="shared" si="118"/>
        <v>0</v>
      </c>
      <c r="Z631" s="35">
        <f t="shared" si="119"/>
        <v>0</v>
      </c>
      <c r="AA631" s="35">
        <f t="shared" si="120"/>
        <v>0</v>
      </c>
      <c r="AB631" s="35">
        <v>0</v>
      </c>
      <c r="AC631" s="35">
        <f t="shared" si="121"/>
        <v>0</v>
      </c>
      <c r="AD631" s="35">
        <f t="shared" si="122"/>
        <v>0</v>
      </c>
      <c r="AE631" s="35">
        <f t="shared" si="123"/>
        <v>0</v>
      </c>
      <c r="AF631" s="35">
        <f t="shared" si="124"/>
        <v>0</v>
      </c>
      <c r="AG631" s="35">
        <f t="shared" si="125"/>
        <v>0</v>
      </c>
      <c r="AH631" s="35">
        <f t="shared" si="126"/>
        <v>0</v>
      </c>
      <c r="AI631" s="35"/>
      <c r="AJ631" s="81">
        <f t="shared" si="116"/>
        <v>0</v>
      </c>
      <c r="AK631" s="87"/>
    </row>
    <row r="632" spans="2:37" s="27" customFormat="1" ht="13.5" customHeight="1" x14ac:dyDescent="0.2">
      <c r="B632" s="1">
        <v>150</v>
      </c>
      <c r="C632" s="34"/>
      <c r="D632" s="1" t="s">
        <v>17</v>
      </c>
      <c r="E632" s="2" t="s">
        <v>678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35">
        <f t="shared" si="117"/>
        <v>0</v>
      </c>
      <c r="Y632" s="35">
        <f t="shared" si="118"/>
        <v>0</v>
      </c>
      <c r="Z632" s="35">
        <f t="shared" si="119"/>
        <v>0</v>
      </c>
      <c r="AA632" s="35">
        <f t="shared" si="120"/>
        <v>0</v>
      </c>
      <c r="AB632" s="35">
        <v>0</v>
      </c>
      <c r="AC632" s="35">
        <f t="shared" si="121"/>
        <v>0</v>
      </c>
      <c r="AD632" s="35">
        <f t="shared" si="122"/>
        <v>0</v>
      </c>
      <c r="AE632" s="35">
        <f t="shared" si="123"/>
        <v>0</v>
      </c>
      <c r="AF632" s="35">
        <f t="shared" si="124"/>
        <v>0</v>
      </c>
      <c r="AG632" s="35">
        <f t="shared" si="125"/>
        <v>0</v>
      </c>
      <c r="AH632" s="35">
        <f t="shared" si="126"/>
        <v>0</v>
      </c>
      <c r="AI632" s="35"/>
      <c r="AJ632" s="81">
        <f t="shared" si="116"/>
        <v>0</v>
      </c>
      <c r="AK632" s="87"/>
    </row>
    <row r="633" spans="2:37" s="27" customFormat="1" ht="13.5" customHeight="1" x14ac:dyDescent="0.2">
      <c r="B633" s="1">
        <v>151</v>
      </c>
      <c r="C633" s="34"/>
      <c r="D633" s="1" t="s">
        <v>17</v>
      </c>
      <c r="E633" s="2" t="s">
        <v>679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37080.42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10">
        <v>34080.42</v>
      </c>
      <c r="X633" s="35">
        <f t="shared" si="117"/>
        <v>0</v>
      </c>
      <c r="Y633" s="35">
        <f t="shared" si="118"/>
        <v>0</v>
      </c>
      <c r="Z633" s="35">
        <f t="shared" si="119"/>
        <v>0</v>
      </c>
      <c r="AA633" s="35">
        <f t="shared" si="120"/>
        <v>0</v>
      </c>
      <c r="AB633" s="35">
        <v>0</v>
      </c>
      <c r="AC633" s="35">
        <f t="shared" si="121"/>
        <v>0</v>
      </c>
      <c r="AD633" s="35">
        <f t="shared" si="122"/>
        <v>0</v>
      </c>
      <c r="AE633" s="35">
        <f t="shared" si="123"/>
        <v>0</v>
      </c>
      <c r="AF633" s="35">
        <f t="shared" si="124"/>
        <v>0</v>
      </c>
      <c r="AG633" s="35">
        <f t="shared" si="125"/>
        <v>3000</v>
      </c>
      <c r="AH633" s="35">
        <f t="shared" si="126"/>
        <v>3000</v>
      </c>
      <c r="AI633" s="35"/>
      <c r="AJ633" s="81">
        <f t="shared" si="116"/>
        <v>3000</v>
      </c>
      <c r="AK633" s="87"/>
    </row>
    <row r="634" spans="2:37" s="27" customFormat="1" ht="13.5" customHeight="1" x14ac:dyDescent="0.2">
      <c r="B634" s="1">
        <v>152</v>
      </c>
      <c r="C634" s="34"/>
      <c r="D634" s="1" t="s">
        <v>17</v>
      </c>
      <c r="E634" s="2" t="s">
        <v>680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9000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9000</v>
      </c>
      <c r="X634" s="35">
        <f t="shared" si="117"/>
        <v>0</v>
      </c>
      <c r="Y634" s="35">
        <f t="shared" si="118"/>
        <v>0</v>
      </c>
      <c r="Z634" s="35">
        <f t="shared" si="119"/>
        <v>0</v>
      </c>
      <c r="AA634" s="35">
        <f t="shared" si="120"/>
        <v>0</v>
      </c>
      <c r="AB634" s="35">
        <v>0</v>
      </c>
      <c r="AC634" s="35">
        <f t="shared" si="121"/>
        <v>0</v>
      </c>
      <c r="AD634" s="35">
        <f t="shared" si="122"/>
        <v>0</v>
      </c>
      <c r="AE634" s="35">
        <f t="shared" si="123"/>
        <v>0</v>
      </c>
      <c r="AF634" s="35">
        <f t="shared" si="124"/>
        <v>0</v>
      </c>
      <c r="AG634" s="35">
        <f t="shared" si="125"/>
        <v>0</v>
      </c>
      <c r="AH634" s="35">
        <f t="shared" si="126"/>
        <v>0</v>
      </c>
      <c r="AI634" s="35"/>
      <c r="AJ634" s="81">
        <f t="shared" si="116"/>
        <v>0</v>
      </c>
      <c r="AK634" s="87"/>
    </row>
    <row r="635" spans="2:37" s="27" customFormat="1" ht="13.5" customHeight="1" x14ac:dyDescent="0.2">
      <c r="B635" s="1">
        <v>153</v>
      </c>
      <c r="C635" s="34"/>
      <c r="D635" s="1" t="s">
        <v>17</v>
      </c>
      <c r="E635" s="2" t="s">
        <v>681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15000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10">
        <v>15000</v>
      </c>
      <c r="X635" s="35">
        <f t="shared" si="117"/>
        <v>0</v>
      </c>
      <c r="Y635" s="35">
        <f t="shared" si="118"/>
        <v>0</v>
      </c>
      <c r="Z635" s="35">
        <f t="shared" si="119"/>
        <v>0</v>
      </c>
      <c r="AA635" s="35">
        <f t="shared" si="120"/>
        <v>0</v>
      </c>
      <c r="AB635" s="35">
        <v>0</v>
      </c>
      <c r="AC635" s="35">
        <f t="shared" si="121"/>
        <v>0</v>
      </c>
      <c r="AD635" s="35">
        <f t="shared" si="122"/>
        <v>0</v>
      </c>
      <c r="AE635" s="35">
        <f t="shared" si="123"/>
        <v>0</v>
      </c>
      <c r="AF635" s="35">
        <f t="shared" si="124"/>
        <v>0</v>
      </c>
      <c r="AG635" s="35">
        <f t="shared" si="125"/>
        <v>0</v>
      </c>
      <c r="AH635" s="35">
        <f t="shared" si="126"/>
        <v>0</v>
      </c>
      <c r="AI635" s="35"/>
      <c r="AJ635" s="81">
        <f t="shared" si="116"/>
        <v>0</v>
      </c>
      <c r="AK635" s="87"/>
    </row>
    <row r="636" spans="2:37" s="27" customFormat="1" ht="13.5" customHeight="1" x14ac:dyDescent="0.2">
      <c r="B636" s="1">
        <v>154</v>
      </c>
      <c r="C636" s="34"/>
      <c r="D636" s="1" t="s">
        <v>17</v>
      </c>
      <c r="E636" s="2" t="s">
        <v>682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965.48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956.07</v>
      </c>
      <c r="X636" s="35">
        <f t="shared" si="117"/>
        <v>0</v>
      </c>
      <c r="Y636" s="35">
        <f t="shared" si="118"/>
        <v>0</v>
      </c>
      <c r="Z636" s="35">
        <f t="shared" si="119"/>
        <v>0</v>
      </c>
      <c r="AA636" s="35">
        <f t="shared" si="120"/>
        <v>0</v>
      </c>
      <c r="AB636" s="35">
        <v>0</v>
      </c>
      <c r="AC636" s="35">
        <f t="shared" si="121"/>
        <v>0</v>
      </c>
      <c r="AD636" s="35">
        <f t="shared" si="122"/>
        <v>0</v>
      </c>
      <c r="AE636" s="35">
        <f t="shared" si="123"/>
        <v>0</v>
      </c>
      <c r="AF636" s="35">
        <f t="shared" si="124"/>
        <v>0</v>
      </c>
      <c r="AG636" s="35">
        <f t="shared" si="125"/>
        <v>9.4099999999999682</v>
      </c>
      <c r="AH636" s="35">
        <f t="shared" si="126"/>
        <v>9.4099999999999682</v>
      </c>
      <c r="AI636" s="35"/>
      <c r="AJ636" s="81">
        <f t="shared" si="116"/>
        <v>9.4099999999999682</v>
      </c>
      <c r="AK636" s="87"/>
    </row>
    <row r="637" spans="2:37" s="27" customFormat="1" ht="13.5" customHeight="1" x14ac:dyDescent="0.2">
      <c r="B637" s="1">
        <v>155</v>
      </c>
      <c r="C637" s="34"/>
      <c r="D637" s="1" t="s">
        <v>17</v>
      </c>
      <c r="E637" s="2" t="s">
        <v>683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58005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0">
        <v>58005</v>
      </c>
      <c r="X637" s="35">
        <f t="shared" si="117"/>
        <v>0</v>
      </c>
      <c r="Y637" s="35">
        <f t="shared" si="118"/>
        <v>0</v>
      </c>
      <c r="Z637" s="35">
        <f t="shared" si="119"/>
        <v>0</v>
      </c>
      <c r="AA637" s="35">
        <f t="shared" si="120"/>
        <v>0</v>
      </c>
      <c r="AB637" s="35">
        <v>0</v>
      </c>
      <c r="AC637" s="35">
        <f t="shared" si="121"/>
        <v>0</v>
      </c>
      <c r="AD637" s="35">
        <f t="shared" si="122"/>
        <v>0</v>
      </c>
      <c r="AE637" s="35">
        <f t="shared" si="123"/>
        <v>0</v>
      </c>
      <c r="AF637" s="35">
        <f t="shared" si="124"/>
        <v>0</v>
      </c>
      <c r="AG637" s="35">
        <f t="shared" si="125"/>
        <v>0</v>
      </c>
      <c r="AH637" s="35">
        <f t="shared" si="126"/>
        <v>0</v>
      </c>
      <c r="AI637" s="35"/>
      <c r="AJ637" s="81">
        <f t="shared" si="116"/>
        <v>0</v>
      </c>
      <c r="AK637" s="87"/>
    </row>
    <row r="638" spans="2:37" s="27" customFormat="1" ht="13.5" customHeight="1" x14ac:dyDescent="0.2">
      <c r="B638" s="1">
        <v>156</v>
      </c>
      <c r="C638" s="34"/>
      <c r="D638" s="1" t="s">
        <v>17</v>
      </c>
      <c r="E638" s="2" t="s">
        <v>684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6250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10">
        <v>6250</v>
      </c>
      <c r="X638" s="35">
        <f t="shared" si="117"/>
        <v>0</v>
      </c>
      <c r="Y638" s="35">
        <f t="shared" si="118"/>
        <v>0</v>
      </c>
      <c r="Z638" s="35">
        <f t="shared" si="119"/>
        <v>0</v>
      </c>
      <c r="AA638" s="35">
        <f t="shared" si="120"/>
        <v>0</v>
      </c>
      <c r="AB638" s="35">
        <v>0</v>
      </c>
      <c r="AC638" s="35">
        <f t="shared" si="121"/>
        <v>0</v>
      </c>
      <c r="AD638" s="35">
        <f t="shared" si="122"/>
        <v>0</v>
      </c>
      <c r="AE638" s="35">
        <f t="shared" si="123"/>
        <v>0</v>
      </c>
      <c r="AF638" s="35">
        <f t="shared" si="124"/>
        <v>0</v>
      </c>
      <c r="AG638" s="35">
        <f t="shared" si="125"/>
        <v>0</v>
      </c>
      <c r="AH638" s="35">
        <f t="shared" si="126"/>
        <v>0</v>
      </c>
      <c r="AI638" s="35"/>
      <c r="AJ638" s="81">
        <f t="shared" si="116"/>
        <v>0</v>
      </c>
      <c r="AK638" s="87"/>
    </row>
    <row r="639" spans="2:37" s="27" customFormat="1" ht="13.5" customHeight="1" x14ac:dyDescent="0.2">
      <c r="B639" s="1">
        <v>157</v>
      </c>
      <c r="C639" s="34"/>
      <c r="D639" s="1" t="s">
        <v>17</v>
      </c>
      <c r="E639" s="2" t="s">
        <v>685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36385.71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36385.71</v>
      </c>
      <c r="X639" s="35">
        <f t="shared" si="117"/>
        <v>0</v>
      </c>
      <c r="Y639" s="35">
        <f t="shared" si="118"/>
        <v>0</v>
      </c>
      <c r="Z639" s="35">
        <f t="shared" si="119"/>
        <v>0</v>
      </c>
      <c r="AA639" s="35">
        <f t="shared" si="120"/>
        <v>0</v>
      </c>
      <c r="AB639" s="35">
        <v>0</v>
      </c>
      <c r="AC639" s="35">
        <f t="shared" si="121"/>
        <v>0</v>
      </c>
      <c r="AD639" s="35">
        <f t="shared" si="122"/>
        <v>0</v>
      </c>
      <c r="AE639" s="35">
        <f t="shared" si="123"/>
        <v>0</v>
      </c>
      <c r="AF639" s="35">
        <f t="shared" si="124"/>
        <v>0</v>
      </c>
      <c r="AG639" s="35">
        <f t="shared" si="125"/>
        <v>0</v>
      </c>
      <c r="AH639" s="35">
        <f t="shared" si="126"/>
        <v>0</v>
      </c>
      <c r="AI639" s="35"/>
      <c r="AJ639" s="81">
        <f t="shared" si="116"/>
        <v>0</v>
      </c>
      <c r="AK639" s="87"/>
    </row>
    <row r="640" spans="2:37" s="27" customFormat="1" ht="13.5" customHeight="1" x14ac:dyDescent="0.2">
      <c r="B640" s="1">
        <v>158</v>
      </c>
      <c r="C640" s="34"/>
      <c r="D640" s="1" t="s">
        <v>17</v>
      </c>
      <c r="E640" s="2" t="s">
        <v>686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32615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32615</v>
      </c>
      <c r="X640" s="35">
        <f t="shared" si="117"/>
        <v>0</v>
      </c>
      <c r="Y640" s="35">
        <f t="shared" si="118"/>
        <v>0</v>
      </c>
      <c r="Z640" s="35">
        <f t="shared" si="119"/>
        <v>0</v>
      </c>
      <c r="AA640" s="35">
        <f t="shared" si="120"/>
        <v>0</v>
      </c>
      <c r="AB640" s="35">
        <v>0</v>
      </c>
      <c r="AC640" s="35">
        <f t="shared" si="121"/>
        <v>0</v>
      </c>
      <c r="AD640" s="35">
        <f t="shared" si="122"/>
        <v>0</v>
      </c>
      <c r="AE640" s="35">
        <f t="shared" si="123"/>
        <v>0</v>
      </c>
      <c r="AF640" s="35">
        <f t="shared" si="124"/>
        <v>0</v>
      </c>
      <c r="AG640" s="35">
        <f t="shared" si="125"/>
        <v>0</v>
      </c>
      <c r="AH640" s="35">
        <f t="shared" si="126"/>
        <v>0</v>
      </c>
      <c r="AI640" s="35"/>
      <c r="AJ640" s="81">
        <f t="shared" si="116"/>
        <v>0</v>
      </c>
      <c r="AK640" s="87"/>
    </row>
    <row r="641" spans="2:37" s="27" customFormat="1" ht="13.5" customHeight="1" x14ac:dyDescent="0.2">
      <c r="B641" s="1">
        <v>159</v>
      </c>
      <c r="C641" s="34"/>
      <c r="D641" s="1" t="s">
        <v>17</v>
      </c>
      <c r="E641" s="2" t="s">
        <v>687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35500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35500</v>
      </c>
      <c r="X641" s="35">
        <f t="shared" si="117"/>
        <v>0</v>
      </c>
      <c r="Y641" s="35">
        <f t="shared" si="118"/>
        <v>0</v>
      </c>
      <c r="Z641" s="35">
        <f t="shared" si="119"/>
        <v>0</v>
      </c>
      <c r="AA641" s="35">
        <f t="shared" si="120"/>
        <v>0</v>
      </c>
      <c r="AB641" s="35">
        <v>0</v>
      </c>
      <c r="AC641" s="35">
        <f t="shared" si="121"/>
        <v>0</v>
      </c>
      <c r="AD641" s="35">
        <f t="shared" si="122"/>
        <v>0</v>
      </c>
      <c r="AE641" s="35">
        <f t="shared" si="123"/>
        <v>0</v>
      </c>
      <c r="AF641" s="35">
        <f t="shared" si="124"/>
        <v>0</v>
      </c>
      <c r="AG641" s="35">
        <f t="shared" si="125"/>
        <v>0</v>
      </c>
      <c r="AH641" s="35">
        <f t="shared" si="126"/>
        <v>0</v>
      </c>
      <c r="AI641" s="35"/>
      <c r="AJ641" s="81">
        <f t="shared" si="116"/>
        <v>0</v>
      </c>
      <c r="AK641" s="87"/>
    </row>
    <row r="642" spans="2:37" s="27" customFormat="1" ht="13.5" customHeight="1" x14ac:dyDescent="0.2">
      <c r="B642" s="1">
        <v>160</v>
      </c>
      <c r="C642" s="34"/>
      <c r="D642" s="1" t="s">
        <v>17</v>
      </c>
      <c r="E642" s="2" t="s">
        <v>688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35500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10">
        <v>35500</v>
      </c>
      <c r="X642" s="35">
        <f t="shared" si="117"/>
        <v>0</v>
      </c>
      <c r="Y642" s="35">
        <f t="shared" si="118"/>
        <v>0</v>
      </c>
      <c r="Z642" s="35">
        <f t="shared" si="119"/>
        <v>0</v>
      </c>
      <c r="AA642" s="35">
        <f t="shared" si="120"/>
        <v>0</v>
      </c>
      <c r="AB642" s="35">
        <v>0</v>
      </c>
      <c r="AC642" s="35">
        <f t="shared" si="121"/>
        <v>0</v>
      </c>
      <c r="AD642" s="35">
        <f t="shared" si="122"/>
        <v>0</v>
      </c>
      <c r="AE642" s="35">
        <f t="shared" si="123"/>
        <v>0</v>
      </c>
      <c r="AF642" s="35">
        <f t="shared" si="124"/>
        <v>0</v>
      </c>
      <c r="AG642" s="35">
        <f t="shared" si="125"/>
        <v>0</v>
      </c>
      <c r="AH642" s="35">
        <f t="shared" si="126"/>
        <v>0</v>
      </c>
      <c r="AI642" s="35"/>
      <c r="AJ642" s="81">
        <f t="shared" si="116"/>
        <v>0</v>
      </c>
      <c r="AK642" s="87"/>
    </row>
    <row r="643" spans="2:37" s="27" customFormat="1" ht="13.5" customHeight="1" x14ac:dyDescent="0.2">
      <c r="B643" s="1">
        <v>161</v>
      </c>
      <c r="C643" s="34"/>
      <c r="D643" s="1" t="s">
        <v>17</v>
      </c>
      <c r="E643" s="2" t="s">
        <v>689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38151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10">
        <v>38151</v>
      </c>
      <c r="X643" s="35">
        <f t="shared" si="117"/>
        <v>0</v>
      </c>
      <c r="Y643" s="35">
        <f t="shared" si="118"/>
        <v>0</v>
      </c>
      <c r="Z643" s="35">
        <f t="shared" si="119"/>
        <v>0</v>
      </c>
      <c r="AA643" s="35">
        <f t="shared" si="120"/>
        <v>0</v>
      </c>
      <c r="AB643" s="35">
        <v>0</v>
      </c>
      <c r="AC643" s="35">
        <f t="shared" si="121"/>
        <v>0</v>
      </c>
      <c r="AD643" s="35">
        <f t="shared" si="122"/>
        <v>0</v>
      </c>
      <c r="AE643" s="35">
        <f t="shared" si="123"/>
        <v>0</v>
      </c>
      <c r="AF643" s="35">
        <f t="shared" si="124"/>
        <v>0</v>
      </c>
      <c r="AG643" s="35">
        <f t="shared" si="125"/>
        <v>0</v>
      </c>
      <c r="AH643" s="35">
        <f t="shared" si="126"/>
        <v>0</v>
      </c>
      <c r="AI643" s="35"/>
      <c r="AJ643" s="81">
        <f t="shared" si="116"/>
        <v>0</v>
      </c>
      <c r="AK643" s="87"/>
    </row>
    <row r="644" spans="2:37" s="27" customFormat="1" ht="13.5" customHeight="1" x14ac:dyDescent="0.2">
      <c r="B644" s="1">
        <v>162</v>
      </c>
      <c r="C644" s="34"/>
      <c r="D644" s="1" t="s">
        <v>17</v>
      </c>
      <c r="E644" s="2" t="s">
        <v>690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10500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10">
        <v>10500</v>
      </c>
      <c r="X644" s="35">
        <f t="shared" si="117"/>
        <v>0</v>
      </c>
      <c r="Y644" s="35">
        <f t="shared" si="118"/>
        <v>0</v>
      </c>
      <c r="Z644" s="35">
        <f t="shared" si="119"/>
        <v>0</v>
      </c>
      <c r="AA644" s="35">
        <f t="shared" si="120"/>
        <v>0</v>
      </c>
      <c r="AB644" s="35">
        <v>0</v>
      </c>
      <c r="AC644" s="35">
        <f t="shared" si="121"/>
        <v>0</v>
      </c>
      <c r="AD644" s="35">
        <f t="shared" si="122"/>
        <v>0</v>
      </c>
      <c r="AE644" s="35">
        <f t="shared" si="123"/>
        <v>0</v>
      </c>
      <c r="AF644" s="35">
        <f t="shared" si="124"/>
        <v>0</v>
      </c>
      <c r="AG644" s="35">
        <f t="shared" si="125"/>
        <v>0</v>
      </c>
      <c r="AH644" s="35">
        <f t="shared" si="126"/>
        <v>0</v>
      </c>
      <c r="AI644" s="35"/>
      <c r="AJ644" s="81">
        <f t="shared" si="116"/>
        <v>0</v>
      </c>
      <c r="AK644" s="87"/>
    </row>
    <row r="645" spans="2:37" s="27" customFormat="1" ht="13.5" customHeight="1" x14ac:dyDescent="0.2">
      <c r="B645" s="1">
        <v>163</v>
      </c>
      <c r="C645" s="34"/>
      <c r="D645" s="1" t="s">
        <v>17</v>
      </c>
      <c r="E645" s="2" t="s">
        <v>691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8750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8750</v>
      </c>
      <c r="X645" s="35">
        <f t="shared" si="117"/>
        <v>0</v>
      </c>
      <c r="Y645" s="35">
        <f t="shared" si="118"/>
        <v>0</v>
      </c>
      <c r="Z645" s="35">
        <f t="shared" si="119"/>
        <v>0</v>
      </c>
      <c r="AA645" s="35">
        <f t="shared" si="120"/>
        <v>0</v>
      </c>
      <c r="AB645" s="35">
        <v>0</v>
      </c>
      <c r="AC645" s="35">
        <f t="shared" si="121"/>
        <v>0</v>
      </c>
      <c r="AD645" s="35">
        <f t="shared" si="122"/>
        <v>0</v>
      </c>
      <c r="AE645" s="35">
        <f t="shared" si="123"/>
        <v>0</v>
      </c>
      <c r="AF645" s="35">
        <f t="shared" si="124"/>
        <v>0</v>
      </c>
      <c r="AG645" s="35">
        <f t="shared" si="125"/>
        <v>0</v>
      </c>
      <c r="AH645" s="35">
        <f t="shared" si="126"/>
        <v>0</v>
      </c>
      <c r="AI645" s="35"/>
      <c r="AJ645" s="81">
        <f t="shared" si="116"/>
        <v>0</v>
      </c>
      <c r="AK645" s="87"/>
    </row>
    <row r="646" spans="2:37" s="27" customFormat="1" ht="13.5" customHeight="1" x14ac:dyDescent="0.2">
      <c r="B646" s="1">
        <v>164</v>
      </c>
      <c r="C646" s="34"/>
      <c r="D646" s="1" t="s">
        <v>17</v>
      </c>
      <c r="E646" s="2" t="s">
        <v>692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19050</v>
      </c>
      <c r="O646" s="10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10">
        <v>19050</v>
      </c>
      <c r="X646" s="35">
        <f t="shared" si="117"/>
        <v>0</v>
      </c>
      <c r="Y646" s="35">
        <f t="shared" si="118"/>
        <v>0</v>
      </c>
      <c r="Z646" s="35">
        <f t="shared" si="119"/>
        <v>0</v>
      </c>
      <c r="AA646" s="35">
        <f t="shared" si="120"/>
        <v>0</v>
      </c>
      <c r="AB646" s="35">
        <v>0</v>
      </c>
      <c r="AC646" s="35">
        <f t="shared" si="121"/>
        <v>0</v>
      </c>
      <c r="AD646" s="35">
        <f t="shared" si="122"/>
        <v>0</v>
      </c>
      <c r="AE646" s="35">
        <f t="shared" si="123"/>
        <v>0</v>
      </c>
      <c r="AF646" s="35">
        <f t="shared" si="124"/>
        <v>0</v>
      </c>
      <c r="AG646" s="35">
        <f t="shared" si="125"/>
        <v>0</v>
      </c>
      <c r="AH646" s="35">
        <f t="shared" si="126"/>
        <v>0</v>
      </c>
      <c r="AI646" s="35"/>
      <c r="AJ646" s="81">
        <f t="shared" si="116"/>
        <v>0</v>
      </c>
      <c r="AK646" s="87"/>
    </row>
    <row r="647" spans="2:37" s="27" customFormat="1" ht="13.5" customHeight="1" x14ac:dyDescent="0.2">
      <c r="B647" s="1">
        <v>165</v>
      </c>
      <c r="C647" s="34"/>
      <c r="D647" s="1" t="s">
        <v>17</v>
      </c>
      <c r="E647" s="2" t="s">
        <v>693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31250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10">
        <v>31250</v>
      </c>
      <c r="X647" s="35">
        <f t="shared" si="117"/>
        <v>0</v>
      </c>
      <c r="Y647" s="35">
        <f t="shared" si="118"/>
        <v>0</v>
      </c>
      <c r="Z647" s="35">
        <f t="shared" si="119"/>
        <v>0</v>
      </c>
      <c r="AA647" s="35">
        <f t="shared" si="120"/>
        <v>0</v>
      </c>
      <c r="AB647" s="35">
        <v>0</v>
      </c>
      <c r="AC647" s="35">
        <f t="shared" si="121"/>
        <v>0</v>
      </c>
      <c r="AD647" s="35">
        <f t="shared" si="122"/>
        <v>0</v>
      </c>
      <c r="AE647" s="35">
        <f t="shared" si="123"/>
        <v>0</v>
      </c>
      <c r="AF647" s="35">
        <f t="shared" si="124"/>
        <v>0</v>
      </c>
      <c r="AG647" s="35">
        <f t="shared" si="125"/>
        <v>0</v>
      </c>
      <c r="AH647" s="35">
        <f t="shared" si="126"/>
        <v>0</v>
      </c>
      <c r="AI647" s="35"/>
      <c r="AJ647" s="81">
        <f t="shared" si="116"/>
        <v>0</v>
      </c>
      <c r="AK647" s="87"/>
    </row>
    <row r="648" spans="2:37" s="27" customFormat="1" ht="13.5" customHeight="1" x14ac:dyDescent="0.2">
      <c r="B648" s="1">
        <v>166</v>
      </c>
      <c r="C648" s="34"/>
      <c r="D648" s="1" t="s">
        <v>17</v>
      </c>
      <c r="E648" s="2" t="s">
        <v>694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27350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10">
        <v>27350</v>
      </c>
      <c r="X648" s="35">
        <f t="shared" si="117"/>
        <v>0</v>
      </c>
      <c r="Y648" s="35">
        <f t="shared" si="118"/>
        <v>0</v>
      </c>
      <c r="Z648" s="35">
        <f t="shared" si="119"/>
        <v>0</v>
      </c>
      <c r="AA648" s="35">
        <f t="shared" si="120"/>
        <v>0</v>
      </c>
      <c r="AB648" s="35">
        <v>0</v>
      </c>
      <c r="AC648" s="35">
        <f t="shared" si="121"/>
        <v>0</v>
      </c>
      <c r="AD648" s="35">
        <f t="shared" si="122"/>
        <v>0</v>
      </c>
      <c r="AE648" s="35">
        <f t="shared" si="123"/>
        <v>0</v>
      </c>
      <c r="AF648" s="35">
        <f t="shared" si="124"/>
        <v>0</v>
      </c>
      <c r="AG648" s="35">
        <f t="shared" si="125"/>
        <v>0</v>
      </c>
      <c r="AH648" s="35">
        <f t="shared" si="126"/>
        <v>0</v>
      </c>
      <c r="AI648" s="35"/>
      <c r="AJ648" s="81">
        <f t="shared" si="116"/>
        <v>0</v>
      </c>
      <c r="AK648" s="87"/>
    </row>
    <row r="649" spans="2:37" s="27" customFormat="1" ht="13.5" customHeight="1" x14ac:dyDescent="0.2">
      <c r="B649" s="1">
        <v>167</v>
      </c>
      <c r="C649" s="34"/>
      <c r="D649" s="1" t="s">
        <v>17</v>
      </c>
      <c r="E649" s="2" t="s">
        <v>695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18000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10">
        <v>18000</v>
      </c>
      <c r="X649" s="35">
        <f t="shared" si="117"/>
        <v>0</v>
      </c>
      <c r="Y649" s="35">
        <f t="shared" si="118"/>
        <v>0</v>
      </c>
      <c r="Z649" s="35">
        <f t="shared" si="119"/>
        <v>0</v>
      </c>
      <c r="AA649" s="35">
        <f t="shared" si="120"/>
        <v>0</v>
      </c>
      <c r="AB649" s="35">
        <v>0</v>
      </c>
      <c r="AC649" s="35">
        <f t="shared" si="121"/>
        <v>0</v>
      </c>
      <c r="AD649" s="35">
        <f t="shared" si="122"/>
        <v>0</v>
      </c>
      <c r="AE649" s="35">
        <f t="shared" si="123"/>
        <v>0</v>
      </c>
      <c r="AF649" s="35">
        <f t="shared" si="124"/>
        <v>0</v>
      </c>
      <c r="AG649" s="35">
        <f t="shared" si="125"/>
        <v>0</v>
      </c>
      <c r="AH649" s="35">
        <f t="shared" si="126"/>
        <v>0</v>
      </c>
      <c r="AI649" s="35"/>
      <c r="AJ649" s="81">
        <f t="shared" si="116"/>
        <v>0</v>
      </c>
      <c r="AK649" s="87"/>
    </row>
    <row r="650" spans="2:37" s="27" customFormat="1" ht="13.5" customHeight="1" x14ac:dyDescent="0.2">
      <c r="B650" s="1">
        <v>168</v>
      </c>
      <c r="C650" s="34"/>
      <c r="D650" s="1" t="s">
        <v>17</v>
      </c>
      <c r="E650" s="2" t="s">
        <v>696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62151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10">
        <v>62151</v>
      </c>
      <c r="X650" s="35">
        <f t="shared" si="117"/>
        <v>0</v>
      </c>
      <c r="Y650" s="35">
        <f t="shared" si="118"/>
        <v>0</v>
      </c>
      <c r="Z650" s="35">
        <f t="shared" si="119"/>
        <v>0</v>
      </c>
      <c r="AA650" s="35">
        <f t="shared" si="120"/>
        <v>0</v>
      </c>
      <c r="AB650" s="35">
        <v>0</v>
      </c>
      <c r="AC650" s="35">
        <f t="shared" si="121"/>
        <v>0</v>
      </c>
      <c r="AD650" s="35">
        <f t="shared" si="122"/>
        <v>0</v>
      </c>
      <c r="AE650" s="35">
        <f t="shared" si="123"/>
        <v>0</v>
      </c>
      <c r="AF650" s="35">
        <f t="shared" si="124"/>
        <v>0</v>
      </c>
      <c r="AG650" s="35">
        <f t="shared" si="125"/>
        <v>0</v>
      </c>
      <c r="AH650" s="35">
        <f t="shared" si="126"/>
        <v>0</v>
      </c>
      <c r="AI650" s="35"/>
      <c r="AJ650" s="81">
        <f t="shared" si="116"/>
        <v>0</v>
      </c>
      <c r="AK650" s="87"/>
    </row>
    <row r="651" spans="2:37" s="27" customFormat="1" ht="13.5" customHeight="1" x14ac:dyDescent="0.2">
      <c r="B651" s="1">
        <v>169</v>
      </c>
      <c r="C651" s="34"/>
      <c r="D651" s="1" t="s">
        <v>17</v>
      </c>
      <c r="E651" s="2" t="s">
        <v>697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73562</v>
      </c>
      <c r="O651" s="10">
        <v>0</v>
      </c>
      <c r="P651" s="10">
        <v>0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10">
        <v>73562</v>
      </c>
      <c r="X651" s="35">
        <f t="shared" si="117"/>
        <v>0</v>
      </c>
      <c r="Y651" s="35">
        <f t="shared" si="118"/>
        <v>0</v>
      </c>
      <c r="Z651" s="35">
        <f t="shared" si="119"/>
        <v>0</v>
      </c>
      <c r="AA651" s="35">
        <f t="shared" si="120"/>
        <v>0</v>
      </c>
      <c r="AB651" s="35">
        <v>0</v>
      </c>
      <c r="AC651" s="35">
        <f t="shared" si="121"/>
        <v>0</v>
      </c>
      <c r="AD651" s="35">
        <f t="shared" si="122"/>
        <v>0</v>
      </c>
      <c r="AE651" s="35">
        <f t="shared" si="123"/>
        <v>0</v>
      </c>
      <c r="AF651" s="35">
        <f t="shared" si="124"/>
        <v>0</v>
      </c>
      <c r="AG651" s="35">
        <f t="shared" si="125"/>
        <v>0</v>
      </c>
      <c r="AH651" s="35">
        <f t="shared" si="126"/>
        <v>0</v>
      </c>
      <c r="AI651" s="35"/>
      <c r="AJ651" s="81">
        <f t="shared" si="116"/>
        <v>0</v>
      </c>
      <c r="AK651" s="87"/>
    </row>
    <row r="652" spans="2:37" s="27" customFormat="1" ht="13.5" customHeight="1" x14ac:dyDescent="0.2">
      <c r="B652" s="1">
        <v>170</v>
      </c>
      <c r="C652" s="34"/>
      <c r="D652" s="1" t="s">
        <v>17</v>
      </c>
      <c r="E652" s="2" t="s">
        <v>698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32500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10">
        <v>32500</v>
      </c>
      <c r="X652" s="35">
        <f t="shared" si="117"/>
        <v>0</v>
      </c>
      <c r="Y652" s="35">
        <f t="shared" si="118"/>
        <v>0</v>
      </c>
      <c r="Z652" s="35">
        <f t="shared" si="119"/>
        <v>0</v>
      </c>
      <c r="AA652" s="35">
        <f t="shared" si="120"/>
        <v>0</v>
      </c>
      <c r="AB652" s="35">
        <v>0</v>
      </c>
      <c r="AC652" s="35">
        <f t="shared" si="121"/>
        <v>0</v>
      </c>
      <c r="AD652" s="35">
        <f t="shared" si="122"/>
        <v>0</v>
      </c>
      <c r="AE652" s="35">
        <f t="shared" si="123"/>
        <v>0</v>
      </c>
      <c r="AF652" s="35">
        <f t="shared" si="124"/>
        <v>0</v>
      </c>
      <c r="AG652" s="35">
        <f t="shared" si="125"/>
        <v>0</v>
      </c>
      <c r="AH652" s="35">
        <f t="shared" si="126"/>
        <v>0</v>
      </c>
      <c r="AI652" s="35"/>
      <c r="AJ652" s="81">
        <f t="shared" si="116"/>
        <v>0</v>
      </c>
      <c r="AK652" s="87"/>
    </row>
    <row r="653" spans="2:37" s="27" customFormat="1" ht="13.5" customHeight="1" x14ac:dyDescent="0.2">
      <c r="B653" s="1">
        <v>171</v>
      </c>
      <c r="C653" s="34"/>
      <c r="D653" s="1" t="s">
        <v>17</v>
      </c>
      <c r="E653" s="2" t="s">
        <v>699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38030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38030</v>
      </c>
      <c r="X653" s="35">
        <f t="shared" si="117"/>
        <v>0</v>
      </c>
      <c r="Y653" s="35">
        <f t="shared" si="118"/>
        <v>0</v>
      </c>
      <c r="Z653" s="35">
        <f t="shared" si="119"/>
        <v>0</v>
      </c>
      <c r="AA653" s="35">
        <f t="shared" si="120"/>
        <v>0</v>
      </c>
      <c r="AB653" s="35">
        <v>0</v>
      </c>
      <c r="AC653" s="35">
        <f t="shared" si="121"/>
        <v>0</v>
      </c>
      <c r="AD653" s="35">
        <f t="shared" si="122"/>
        <v>0</v>
      </c>
      <c r="AE653" s="35">
        <f t="shared" si="123"/>
        <v>0</v>
      </c>
      <c r="AF653" s="35">
        <f t="shared" si="124"/>
        <v>0</v>
      </c>
      <c r="AG653" s="35">
        <f t="shared" si="125"/>
        <v>0</v>
      </c>
      <c r="AH653" s="35">
        <f t="shared" si="126"/>
        <v>0</v>
      </c>
      <c r="AI653" s="35"/>
      <c r="AJ653" s="81">
        <f t="shared" si="116"/>
        <v>0</v>
      </c>
      <c r="AK653" s="87"/>
    </row>
    <row r="654" spans="2:37" s="27" customFormat="1" ht="13.5" customHeight="1" x14ac:dyDescent="0.2">
      <c r="B654" s="1">
        <v>172</v>
      </c>
      <c r="C654" s="34"/>
      <c r="D654" s="1" t="s">
        <v>17</v>
      </c>
      <c r="E654" s="2" t="s">
        <v>700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6000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6000</v>
      </c>
      <c r="X654" s="35">
        <f t="shared" si="117"/>
        <v>0</v>
      </c>
      <c r="Y654" s="35">
        <f t="shared" si="118"/>
        <v>0</v>
      </c>
      <c r="Z654" s="35">
        <f t="shared" si="119"/>
        <v>0</v>
      </c>
      <c r="AA654" s="35">
        <f t="shared" si="120"/>
        <v>0</v>
      </c>
      <c r="AB654" s="35">
        <v>0</v>
      </c>
      <c r="AC654" s="35">
        <f t="shared" si="121"/>
        <v>0</v>
      </c>
      <c r="AD654" s="35">
        <f t="shared" si="122"/>
        <v>0</v>
      </c>
      <c r="AE654" s="35">
        <f t="shared" si="123"/>
        <v>0</v>
      </c>
      <c r="AF654" s="35">
        <f t="shared" si="124"/>
        <v>0</v>
      </c>
      <c r="AG654" s="35">
        <f t="shared" si="125"/>
        <v>0</v>
      </c>
      <c r="AH654" s="35">
        <f t="shared" si="126"/>
        <v>0</v>
      </c>
      <c r="AI654" s="35"/>
      <c r="AJ654" s="81">
        <f t="shared" si="116"/>
        <v>0</v>
      </c>
      <c r="AK654" s="87"/>
    </row>
    <row r="655" spans="2:37" s="27" customFormat="1" ht="13.5" customHeight="1" x14ac:dyDescent="0.2">
      <c r="B655" s="1">
        <v>173</v>
      </c>
      <c r="C655" s="34"/>
      <c r="D655" s="1" t="s">
        <v>17</v>
      </c>
      <c r="E655" s="2" t="s">
        <v>701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3600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3600</v>
      </c>
      <c r="X655" s="35">
        <f t="shared" si="117"/>
        <v>0</v>
      </c>
      <c r="Y655" s="35">
        <f t="shared" si="118"/>
        <v>0</v>
      </c>
      <c r="Z655" s="35">
        <f t="shared" si="119"/>
        <v>0</v>
      </c>
      <c r="AA655" s="35">
        <f t="shared" si="120"/>
        <v>0</v>
      </c>
      <c r="AB655" s="35">
        <v>0</v>
      </c>
      <c r="AC655" s="35">
        <f t="shared" si="121"/>
        <v>0</v>
      </c>
      <c r="AD655" s="35">
        <f t="shared" si="122"/>
        <v>0</v>
      </c>
      <c r="AE655" s="35">
        <f t="shared" si="123"/>
        <v>0</v>
      </c>
      <c r="AF655" s="35">
        <f t="shared" si="124"/>
        <v>0</v>
      </c>
      <c r="AG655" s="35">
        <f t="shared" si="125"/>
        <v>0</v>
      </c>
      <c r="AH655" s="35">
        <f t="shared" si="126"/>
        <v>0</v>
      </c>
      <c r="AI655" s="35"/>
      <c r="AJ655" s="81">
        <f t="shared" si="116"/>
        <v>0</v>
      </c>
      <c r="AK655" s="87"/>
    </row>
    <row r="656" spans="2:37" s="27" customFormat="1" ht="13.5" customHeight="1" x14ac:dyDescent="0.2">
      <c r="B656" s="1">
        <v>174</v>
      </c>
      <c r="C656" s="34"/>
      <c r="D656" s="1" t="s">
        <v>17</v>
      </c>
      <c r="E656" s="2" t="s">
        <v>702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6000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6000</v>
      </c>
      <c r="X656" s="35">
        <f t="shared" si="117"/>
        <v>0</v>
      </c>
      <c r="Y656" s="35">
        <f t="shared" si="118"/>
        <v>0</v>
      </c>
      <c r="Z656" s="35">
        <f t="shared" si="119"/>
        <v>0</v>
      </c>
      <c r="AA656" s="35">
        <f t="shared" si="120"/>
        <v>0</v>
      </c>
      <c r="AB656" s="35">
        <v>0</v>
      </c>
      <c r="AC656" s="35">
        <f t="shared" si="121"/>
        <v>0</v>
      </c>
      <c r="AD656" s="35">
        <f t="shared" si="122"/>
        <v>0</v>
      </c>
      <c r="AE656" s="35">
        <f t="shared" si="123"/>
        <v>0</v>
      </c>
      <c r="AF656" s="35">
        <f t="shared" si="124"/>
        <v>0</v>
      </c>
      <c r="AG656" s="35">
        <f t="shared" si="125"/>
        <v>0</v>
      </c>
      <c r="AH656" s="35">
        <f t="shared" si="126"/>
        <v>0</v>
      </c>
      <c r="AI656" s="35"/>
      <c r="AJ656" s="81">
        <f t="shared" ref="AJ656:AJ719" si="127">(AH656-AI656)</f>
        <v>0</v>
      </c>
      <c r="AK656" s="87"/>
    </row>
    <row r="657" spans="2:37" s="27" customFormat="1" ht="13.5" customHeight="1" x14ac:dyDescent="0.2">
      <c r="B657" s="1">
        <v>175</v>
      </c>
      <c r="C657" s="34"/>
      <c r="D657" s="1" t="s">
        <v>17</v>
      </c>
      <c r="E657" s="2" t="s">
        <v>703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3600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10">
        <v>3600</v>
      </c>
      <c r="X657" s="35">
        <f t="shared" si="117"/>
        <v>0</v>
      </c>
      <c r="Y657" s="35">
        <f t="shared" si="118"/>
        <v>0</v>
      </c>
      <c r="Z657" s="35">
        <f t="shared" si="119"/>
        <v>0</v>
      </c>
      <c r="AA657" s="35">
        <f t="shared" si="120"/>
        <v>0</v>
      </c>
      <c r="AB657" s="35">
        <v>0</v>
      </c>
      <c r="AC657" s="35">
        <f t="shared" si="121"/>
        <v>0</v>
      </c>
      <c r="AD657" s="35">
        <f t="shared" si="122"/>
        <v>0</v>
      </c>
      <c r="AE657" s="35">
        <f t="shared" si="123"/>
        <v>0</v>
      </c>
      <c r="AF657" s="35">
        <f t="shared" si="124"/>
        <v>0</v>
      </c>
      <c r="AG657" s="35">
        <f t="shared" si="125"/>
        <v>0</v>
      </c>
      <c r="AH657" s="35">
        <f t="shared" si="126"/>
        <v>0</v>
      </c>
      <c r="AI657" s="35"/>
      <c r="AJ657" s="81">
        <f t="shared" si="127"/>
        <v>0</v>
      </c>
      <c r="AK657" s="87"/>
    </row>
    <row r="658" spans="2:37" s="27" customFormat="1" ht="13.5" customHeight="1" x14ac:dyDescent="0.2">
      <c r="B658" s="1">
        <v>176</v>
      </c>
      <c r="C658" s="34"/>
      <c r="D658" s="1" t="s">
        <v>17</v>
      </c>
      <c r="E658" s="2" t="s">
        <v>704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38490</v>
      </c>
      <c r="O658" s="10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38490</v>
      </c>
      <c r="X658" s="35">
        <f t="shared" si="117"/>
        <v>0</v>
      </c>
      <c r="Y658" s="35">
        <f t="shared" si="118"/>
        <v>0</v>
      </c>
      <c r="Z658" s="35">
        <f t="shared" si="119"/>
        <v>0</v>
      </c>
      <c r="AA658" s="35">
        <f t="shared" si="120"/>
        <v>0</v>
      </c>
      <c r="AB658" s="35">
        <v>0</v>
      </c>
      <c r="AC658" s="35">
        <f t="shared" si="121"/>
        <v>0</v>
      </c>
      <c r="AD658" s="35">
        <f t="shared" si="122"/>
        <v>0</v>
      </c>
      <c r="AE658" s="35">
        <f t="shared" si="123"/>
        <v>0</v>
      </c>
      <c r="AF658" s="35">
        <f t="shared" si="124"/>
        <v>0</v>
      </c>
      <c r="AG658" s="35">
        <f t="shared" si="125"/>
        <v>0</v>
      </c>
      <c r="AH658" s="35">
        <f t="shared" si="126"/>
        <v>0</v>
      </c>
      <c r="AI658" s="35"/>
      <c r="AJ658" s="81">
        <f t="shared" si="127"/>
        <v>0</v>
      </c>
      <c r="AK658" s="87"/>
    </row>
    <row r="659" spans="2:37" s="27" customFormat="1" ht="13.5" customHeight="1" x14ac:dyDescent="0.2">
      <c r="B659" s="1">
        <v>177</v>
      </c>
      <c r="C659" s="34"/>
      <c r="D659" s="1" t="s">
        <v>17</v>
      </c>
      <c r="E659" s="2" t="s">
        <v>705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3600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3600</v>
      </c>
      <c r="X659" s="35">
        <f t="shared" si="117"/>
        <v>0</v>
      </c>
      <c r="Y659" s="35">
        <f t="shared" si="118"/>
        <v>0</v>
      </c>
      <c r="Z659" s="35">
        <f t="shared" si="119"/>
        <v>0</v>
      </c>
      <c r="AA659" s="35">
        <f t="shared" si="120"/>
        <v>0</v>
      </c>
      <c r="AB659" s="35">
        <v>0</v>
      </c>
      <c r="AC659" s="35">
        <f t="shared" si="121"/>
        <v>0</v>
      </c>
      <c r="AD659" s="35">
        <f t="shared" si="122"/>
        <v>0</v>
      </c>
      <c r="AE659" s="35">
        <f t="shared" si="123"/>
        <v>0</v>
      </c>
      <c r="AF659" s="35">
        <f t="shared" si="124"/>
        <v>0</v>
      </c>
      <c r="AG659" s="35">
        <f t="shared" si="125"/>
        <v>0</v>
      </c>
      <c r="AH659" s="35">
        <f t="shared" si="126"/>
        <v>0</v>
      </c>
      <c r="AI659" s="35"/>
      <c r="AJ659" s="81">
        <f t="shared" si="127"/>
        <v>0</v>
      </c>
      <c r="AK659" s="87"/>
    </row>
    <row r="660" spans="2:37" s="27" customFormat="1" ht="13.5" customHeight="1" x14ac:dyDescent="0.2">
      <c r="B660" s="1">
        <v>178</v>
      </c>
      <c r="C660" s="34"/>
      <c r="D660" s="1" t="s">
        <v>17</v>
      </c>
      <c r="E660" s="2" t="s">
        <v>706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3600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3600</v>
      </c>
      <c r="X660" s="35">
        <f t="shared" si="117"/>
        <v>0</v>
      </c>
      <c r="Y660" s="35">
        <f t="shared" si="118"/>
        <v>0</v>
      </c>
      <c r="Z660" s="35">
        <f t="shared" si="119"/>
        <v>0</v>
      </c>
      <c r="AA660" s="35">
        <f t="shared" si="120"/>
        <v>0</v>
      </c>
      <c r="AB660" s="35">
        <v>0</v>
      </c>
      <c r="AC660" s="35">
        <f t="shared" si="121"/>
        <v>0</v>
      </c>
      <c r="AD660" s="35">
        <f t="shared" si="122"/>
        <v>0</v>
      </c>
      <c r="AE660" s="35">
        <f t="shared" si="123"/>
        <v>0</v>
      </c>
      <c r="AF660" s="35">
        <f t="shared" si="124"/>
        <v>0</v>
      </c>
      <c r="AG660" s="35">
        <f t="shared" si="125"/>
        <v>0</v>
      </c>
      <c r="AH660" s="35">
        <f t="shared" si="126"/>
        <v>0</v>
      </c>
      <c r="AI660" s="35"/>
      <c r="AJ660" s="81">
        <f t="shared" si="127"/>
        <v>0</v>
      </c>
      <c r="AK660" s="87"/>
    </row>
    <row r="661" spans="2:37" s="27" customFormat="1" ht="13.5" customHeight="1" x14ac:dyDescent="0.2">
      <c r="B661" s="1">
        <v>179</v>
      </c>
      <c r="C661" s="34"/>
      <c r="D661" s="1" t="s">
        <v>17</v>
      </c>
      <c r="E661" s="2" t="s">
        <v>707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3600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3600</v>
      </c>
      <c r="X661" s="35">
        <f t="shared" si="117"/>
        <v>0</v>
      </c>
      <c r="Y661" s="35">
        <f t="shared" si="118"/>
        <v>0</v>
      </c>
      <c r="Z661" s="35">
        <f t="shared" si="119"/>
        <v>0</v>
      </c>
      <c r="AA661" s="35">
        <f t="shared" si="120"/>
        <v>0</v>
      </c>
      <c r="AB661" s="35">
        <v>0</v>
      </c>
      <c r="AC661" s="35">
        <f t="shared" si="121"/>
        <v>0</v>
      </c>
      <c r="AD661" s="35">
        <f t="shared" si="122"/>
        <v>0</v>
      </c>
      <c r="AE661" s="35">
        <f t="shared" si="123"/>
        <v>0</v>
      </c>
      <c r="AF661" s="35">
        <f t="shared" si="124"/>
        <v>0</v>
      </c>
      <c r="AG661" s="35">
        <f t="shared" si="125"/>
        <v>0</v>
      </c>
      <c r="AH661" s="35">
        <f t="shared" si="126"/>
        <v>0</v>
      </c>
      <c r="AI661" s="35"/>
      <c r="AJ661" s="81">
        <f t="shared" si="127"/>
        <v>0</v>
      </c>
      <c r="AK661" s="87"/>
    </row>
    <row r="662" spans="2:37" s="27" customFormat="1" ht="13.5" customHeight="1" x14ac:dyDescent="0.2">
      <c r="B662" s="1">
        <v>180</v>
      </c>
      <c r="C662" s="34"/>
      <c r="D662" s="1" t="s">
        <v>17</v>
      </c>
      <c r="E662" s="2" t="s">
        <v>708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41675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10">
        <v>41675</v>
      </c>
      <c r="X662" s="35">
        <f t="shared" si="117"/>
        <v>0</v>
      </c>
      <c r="Y662" s="35">
        <f t="shared" si="118"/>
        <v>0</v>
      </c>
      <c r="Z662" s="35">
        <f t="shared" si="119"/>
        <v>0</v>
      </c>
      <c r="AA662" s="35">
        <f t="shared" si="120"/>
        <v>0</v>
      </c>
      <c r="AB662" s="35">
        <v>0</v>
      </c>
      <c r="AC662" s="35">
        <f t="shared" si="121"/>
        <v>0</v>
      </c>
      <c r="AD662" s="35">
        <f t="shared" si="122"/>
        <v>0</v>
      </c>
      <c r="AE662" s="35">
        <f t="shared" si="123"/>
        <v>0</v>
      </c>
      <c r="AF662" s="35">
        <f t="shared" si="124"/>
        <v>0</v>
      </c>
      <c r="AG662" s="35">
        <f t="shared" si="125"/>
        <v>0</v>
      </c>
      <c r="AH662" s="35">
        <f t="shared" si="126"/>
        <v>0</v>
      </c>
      <c r="AI662" s="35"/>
      <c r="AJ662" s="81">
        <f t="shared" si="127"/>
        <v>0</v>
      </c>
      <c r="AK662" s="87"/>
    </row>
    <row r="663" spans="2:37" s="27" customFormat="1" ht="13.5" customHeight="1" x14ac:dyDescent="0.2">
      <c r="B663" s="1">
        <v>181</v>
      </c>
      <c r="C663" s="34"/>
      <c r="D663" s="1" t="s">
        <v>17</v>
      </c>
      <c r="E663" s="2" t="s">
        <v>709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6000</v>
      </c>
      <c r="O663" s="10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6000</v>
      </c>
      <c r="X663" s="35">
        <f t="shared" si="117"/>
        <v>0</v>
      </c>
      <c r="Y663" s="35">
        <f t="shared" si="118"/>
        <v>0</v>
      </c>
      <c r="Z663" s="35">
        <f t="shared" si="119"/>
        <v>0</v>
      </c>
      <c r="AA663" s="35">
        <f t="shared" si="120"/>
        <v>0</v>
      </c>
      <c r="AB663" s="35">
        <v>0</v>
      </c>
      <c r="AC663" s="35">
        <f t="shared" si="121"/>
        <v>0</v>
      </c>
      <c r="AD663" s="35">
        <f t="shared" si="122"/>
        <v>0</v>
      </c>
      <c r="AE663" s="35">
        <f t="shared" si="123"/>
        <v>0</v>
      </c>
      <c r="AF663" s="35">
        <f t="shared" si="124"/>
        <v>0</v>
      </c>
      <c r="AG663" s="35">
        <f t="shared" si="125"/>
        <v>0</v>
      </c>
      <c r="AH663" s="35">
        <f t="shared" si="126"/>
        <v>0</v>
      </c>
      <c r="AI663" s="35"/>
      <c r="AJ663" s="81">
        <f t="shared" si="127"/>
        <v>0</v>
      </c>
      <c r="AK663" s="87"/>
    </row>
    <row r="664" spans="2:37" s="27" customFormat="1" ht="13.5" customHeight="1" x14ac:dyDescent="0.2">
      <c r="B664" s="1">
        <v>182</v>
      </c>
      <c r="C664" s="34"/>
      <c r="D664" s="1" t="s">
        <v>17</v>
      </c>
      <c r="E664" s="2" t="s">
        <v>710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6000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10">
        <v>6000</v>
      </c>
      <c r="X664" s="35">
        <f t="shared" si="117"/>
        <v>0</v>
      </c>
      <c r="Y664" s="35">
        <f t="shared" si="118"/>
        <v>0</v>
      </c>
      <c r="Z664" s="35">
        <f t="shared" si="119"/>
        <v>0</v>
      </c>
      <c r="AA664" s="35">
        <f t="shared" si="120"/>
        <v>0</v>
      </c>
      <c r="AB664" s="35">
        <v>0</v>
      </c>
      <c r="AC664" s="35">
        <f t="shared" si="121"/>
        <v>0</v>
      </c>
      <c r="AD664" s="35">
        <f t="shared" si="122"/>
        <v>0</v>
      </c>
      <c r="AE664" s="35">
        <f t="shared" si="123"/>
        <v>0</v>
      </c>
      <c r="AF664" s="35">
        <f t="shared" si="124"/>
        <v>0</v>
      </c>
      <c r="AG664" s="35">
        <f t="shared" si="125"/>
        <v>0</v>
      </c>
      <c r="AH664" s="35">
        <f t="shared" si="126"/>
        <v>0</v>
      </c>
      <c r="AI664" s="35"/>
      <c r="AJ664" s="81">
        <f t="shared" si="127"/>
        <v>0</v>
      </c>
      <c r="AK664" s="87"/>
    </row>
    <row r="665" spans="2:37" s="27" customFormat="1" ht="13.5" customHeight="1" x14ac:dyDescent="0.2">
      <c r="B665" s="1">
        <v>183</v>
      </c>
      <c r="C665" s="34"/>
      <c r="D665" s="1" t="s">
        <v>17</v>
      </c>
      <c r="E665" s="2" t="s">
        <v>711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16000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16000</v>
      </c>
      <c r="X665" s="35">
        <f t="shared" si="117"/>
        <v>0</v>
      </c>
      <c r="Y665" s="35">
        <f t="shared" si="118"/>
        <v>0</v>
      </c>
      <c r="Z665" s="35">
        <f t="shared" si="119"/>
        <v>0</v>
      </c>
      <c r="AA665" s="35">
        <f t="shared" si="120"/>
        <v>0</v>
      </c>
      <c r="AB665" s="35">
        <v>0</v>
      </c>
      <c r="AC665" s="35">
        <f t="shared" si="121"/>
        <v>0</v>
      </c>
      <c r="AD665" s="35">
        <f t="shared" si="122"/>
        <v>0</v>
      </c>
      <c r="AE665" s="35">
        <f t="shared" si="123"/>
        <v>0</v>
      </c>
      <c r="AF665" s="35">
        <f t="shared" si="124"/>
        <v>0</v>
      </c>
      <c r="AG665" s="35">
        <f t="shared" si="125"/>
        <v>0</v>
      </c>
      <c r="AH665" s="35">
        <f t="shared" si="126"/>
        <v>0</v>
      </c>
      <c r="AI665" s="35"/>
      <c r="AJ665" s="81">
        <f t="shared" si="127"/>
        <v>0</v>
      </c>
      <c r="AK665" s="87"/>
    </row>
    <row r="666" spans="2:37" s="27" customFormat="1" ht="13.5" customHeight="1" x14ac:dyDescent="0.2">
      <c r="B666" s="1">
        <v>184</v>
      </c>
      <c r="C666" s="34"/>
      <c r="D666" s="1" t="s">
        <v>17</v>
      </c>
      <c r="E666" s="2" t="s">
        <v>712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3600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3600</v>
      </c>
      <c r="X666" s="35">
        <f t="shared" si="117"/>
        <v>0</v>
      </c>
      <c r="Y666" s="35">
        <f t="shared" si="118"/>
        <v>0</v>
      </c>
      <c r="Z666" s="35">
        <f t="shared" si="119"/>
        <v>0</v>
      </c>
      <c r="AA666" s="35">
        <f t="shared" si="120"/>
        <v>0</v>
      </c>
      <c r="AB666" s="35">
        <v>0</v>
      </c>
      <c r="AC666" s="35">
        <f t="shared" si="121"/>
        <v>0</v>
      </c>
      <c r="AD666" s="35">
        <f t="shared" si="122"/>
        <v>0</v>
      </c>
      <c r="AE666" s="35">
        <f t="shared" si="123"/>
        <v>0</v>
      </c>
      <c r="AF666" s="35">
        <f t="shared" si="124"/>
        <v>0</v>
      </c>
      <c r="AG666" s="35">
        <f t="shared" si="125"/>
        <v>0</v>
      </c>
      <c r="AH666" s="35">
        <f t="shared" si="126"/>
        <v>0</v>
      </c>
      <c r="AI666" s="35"/>
      <c r="AJ666" s="81">
        <f t="shared" si="127"/>
        <v>0</v>
      </c>
      <c r="AK666" s="87"/>
    </row>
    <row r="667" spans="2:37" s="27" customFormat="1" ht="13.5" customHeight="1" x14ac:dyDescent="0.2">
      <c r="B667" s="1">
        <v>185</v>
      </c>
      <c r="C667" s="34"/>
      <c r="D667" s="1" t="s">
        <v>17</v>
      </c>
      <c r="E667" s="2" t="s">
        <v>713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6000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6000</v>
      </c>
      <c r="X667" s="35">
        <f t="shared" si="117"/>
        <v>0</v>
      </c>
      <c r="Y667" s="35">
        <f t="shared" si="118"/>
        <v>0</v>
      </c>
      <c r="Z667" s="35">
        <f t="shared" si="119"/>
        <v>0</v>
      </c>
      <c r="AA667" s="35">
        <f t="shared" si="120"/>
        <v>0</v>
      </c>
      <c r="AB667" s="35">
        <v>0</v>
      </c>
      <c r="AC667" s="35">
        <f t="shared" si="121"/>
        <v>0</v>
      </c>
      <c r="AD667" s="35">
        <f t="shared" si="122"/>
        <v>0</v>
      </c>
      <c r="AE667" s="35">
        <f t="shared" si="123"/>
        <v>0</v>
      </c>
      <c r="AF667" s="35">
        <f t="shared" si="124"/>
        <v>0</v>
      </c>
      <c r="AG667" s="35">
        <f t="shared" si="125"/>
        <v>0</v>
      </c>
      <c r="AH667" s="35">
        <f t="shared" si="126"/>
        <v>0</v>
      </c>
      <c r="AI667" s="35"/>
      <c r="AJ667" s="81">
        <f t="shared" si="127"/>
        <v>0</v>
      </c>
      <c r="AK667" s="87"/>
    </row>
    <row r="668" spans="2:37" s="27" customFormat="1" ht="13.5" customHeight="1" x14ac:dyDescent="0.2">
      <c r="B668" s="1">
        <v>186</v>
      </c>
      <c r="C668" s="34"/>
      <c r="D668" s="1" t="s">
        <v>17</v>
      </c>
      <c r="E668" s="2" t="s">
        <v>714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3600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3600</v>
      </c>
      <c r="X668" s="35">
        <f t="shared" si="117"/>
        <v>0</v>
      </c>
      <c r="Y668" s="35">
        <f t="shared" si="118"/>
        <v>0</v>
      </c>
      <c r="Z668" s="35">
        <f t="shared" si="119"/>
        <v>0</v>
      </c>
      <c r="AA668" s="35">
        <f t="shared" si="120"/>
        <v>0</v>
      </c>
      <c r="AB668" s="35">
        <v>0</v>
      </c>
      <c r="AC668" s="35">
        <f t="shared" si="121"/>
        <v>0</v>
      </c>
      <c r="AD668" s="35">
        <f t="shared" si="122"/>
        <v>0</v>
      </c>
      <c r="AE668" s="35">
        <f t="shared" si="123"/>
        <v>0</v>
      </c>
      <c r="AF668" s="35">
        <f t="shared" si="124"/>
        <v>0</v>
      </c>
      <c r="AG668" s="35">
        <f t="shared" si="125"/>
        <v>0</v>
      </c>
      <c r="AH668" s="35">
        <f t="shared" si="126"/>
        <v>0</v>
      </c>
      <c r="AI668" s="35"/>
      <c r="AJ668" s="81">
        <f t="shared" si="127"/>
        <v>0</v>
      </c>
      <c r="AK668" s="87"/>
    </row>
    <row r="669" spans="2:37" s="27" customFormat="1" ht="13.5" customHeight="1" x14ac:dyDescent="0.2">
      <c r="B669" s="1">
        <v>187</v>
      </c>
      <c r="C669" s="34"/>
      <c r="D669" s="1" t="s">
        <v>17</v>
      </c>
      <c r="E669" s="2" t="s">
        <v>715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6000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6000</v>
      </c>
      <c r="X669" s="35">
        <f t="shared" si="117"/>
        <v>0</v>
      </c>
      <c r="Y669" s="35">
        <f t="shared" si="118"/>
        <v>0</v>
      </c>
      <c r="Z669" s="35">
        <f t="shared" si="119"/>
        <v>0</v>
      </c>
      <c r="AA669" s="35">
        <f t="shared" si="120"/>
        <v>0</v>
      </c>
      <c r="AB669" s="35">
        <v>0</v>
      </c>
      <c r="AC669" s="35">
        <f t="shared" si="121"/>
        <v>0</v>
      </c>
      <c r="AD669" s="35">
        <f t="shared" si="122"/>
        <v>0</v>
      </c>
      <c r="AE669" s="35">
        <f t="shared" si="123"/>
        <v>0</v>
      </c>
      <c r="AF669" s="35">
        <f t="shared" si="124"/>
        <v>0</v>
      </c>
      <c r="AG669" s="35">
        <f t="shared" si="125"/>
        <v>0</v>
      </c>
      <c r="AH669" s="35">
        <f t="shared" si="126"/>
        <v>0</v>
      </c>
      <c r="AI669" s="35"/>
      <c r="AJ669" s="81">
        <f t="shared" si="127"/>
        <v>0</v>
      </c>
      <c r="AK669" s="87"/>
    </row>
    <row r="670" spans="2:37" s="27" customFormat="1" ht="13.5" customHeight="1" x14ac:dyDescent="0.2">
      <c r="B670" s="1">
        <v>188</v>
      </c>
      <c r="C670" s="34"/>
      <c r="D670" s="1" t="s">
        <v>17</v>
      </c>
      <c r="E670" s="2" t="s">
        <v>716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32500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32500</v>
      </c>
      <c r="X670" s="35">
        <f t="shared" si="117"/>
        <v>0</v>
      </c>
      <c r="Y670" s="35">
        <f t="shared" si="118"/>
        <v>0</v>
      </c>
      <c r="Z670" s="35">
        <f t="shared" si="119"/>
        <v>0</v>
      </c>
      <c r="AA670" s="35">
        <f t="shared" si="120"/>
        <v>0</v>
      </c>
      <c r="AB670" s="35">
        <v>0</v>
      </c>
      <c r="AC670" s="35">
        <f t="shared" si="121"/>
        <v>0</v>
      </c>
      <c r="AD670" s="35">
        <f t="shared" si="122"/>
        <v>0</v>
      </c>
      <c r="AE670" s="35">
        <f t="shared" si="123"/>
        <v>0</v>
      </c>
      <c r="AF670" s="35">
        <f t="shared" si="124"/>
        <v>0</v>
      </c>
      <c r="AG670" s="35">
        <f t="shared" si="125"/>
        <v>0</v>
      </c>
      <c r="AH670" s="35">
        <f t="shared" si="126"/>
        <v>0</v>
      </c>
      <c r="AI670" s="35"/>
      <c r="AJ670" s="81">
        <f t="shared" si="127"/>
        <v>0</v>
      </c>
      <c r="AK670" s="87"/>
    </row>
    <row r="671" spans="2:37" s="27" customFormat="1" ht="13.5" customHeight="1" x14ac:dyDescent="0.2">
      <c r="B671" s="1">
        <v>189</v>
      </c>
      <c r="C671" s="34"/>
      <c r="D671" s="1" t="s">
        <v>17</v>
      </c>
      <c r="E671" s="2" t="s">
        <v>717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45500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45500</v>
      </c>
      <c r="X671" s="35">
        <f t="shared" si="117"/>
        <v>0</v>
      </c>
      <c r="Y671" s="35">
        <f t="shared" si="118"/>
        <v>0</v>
      </c>
      <c r="Z671" s="35">
        <f t="shared" si="119"/>
        <v>0</v>
      </c>
      <c r="AA671" s="35">
        <f t="shared" si="120"/>
        <v>0</v>
      </c>
      <c r="AB671" s="35">
        <v>0</v>
      </c>
      <c r="AC671" s="35">
        <f t="shared" si="121"/>
        <v>0</v>
      </c>
      <c r="AD671" s="35">
        <f t="shared" si="122"/>
        <v>0</v>
      </c>
      <c r="AE671" s="35">
        <f t="shared" si="123"/>
        <v>0</v>
      </c>
      <c r="AF671" s="35">
        <f t="shared" si="124"/>
        <v>0</v>
      </c>
      <c r="AG671" s="35">
        <f t="shared" si="125"/>
        <v>0</v>
      </c>
      <c r="AH671" s="35">
        <f t="shared" si="126"/>
        <v>0</v>
      </c>
      <c r="AI671" s="35"/>
      <c r="AJ671" s="81">
        <f t="shared" si="127"/>
        <v>0</v>
      </c>
      <c r="AK671" s="87"/>
    </row>
    <row r="672" spans="2:37" s="27" customFormat="1" ht="13.5" customHeight="1" x14ac:dyDescent="0.2">
      <c r="B672" s="1">
        <v>190</v>
      </c>
      <c r="C672" s="34"/>
      <c r="D672" s="1" t="s">
        <v>17</v>
      </c>
      <c r="E672" s="2" t="s">
        <v>718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71120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71120</v>
      </c>
      <c r="X672" s="35">
        <f t="shared" si="117"/>
        <v>0</v>
      </c>
      <c r="Y672" s="35">
        <f t="shared" si="118"/>
        <v>0</v>
      </c>
      <c r="Z672" s="35">
        <f t="shared" si="119"/>
        <v>0</v>
      </c>
      <c r="AA672" s="35">
        <f t="shared" si="120"/>
        <v>0</v>
      </c>
      <c r="AB672" s="35">
        <v>0</v>
      </c>
      <c r="AC672" s="35">
        <f t="shared" si="121"/>
        <v>0</v>
      </c>
      <c r="AD672" s="35">
        <f t="shared" si="122"/>
        <v>0</v>
      </c>
      <c r="AE672" s="35">
        <f t="shared" si="123"/>
        <v>0</v>
      </c>
      <c r="AF672" s="35">
        <f t="shared" si="124"/>
        <v>0</v>
      </c>
      <c r="AG672" s="35">
        <f t="shared" si="125"/>
        <v>0</v>
      </c>
      <c r="AH672" s="35">
        <f t="shared" si="126"/>
        <v>0</v>
      </c>
      <c r="AI672" s="35"/>
      <c r="AJ672" s="81">
        <f t="shared" si="127"/>
        <v>0</v>
      </c>
      <c r="AK672" s="87"/>
    </row>
    <row r="673" spans="2:37" s="27" customFormat="1" ht="13.5" customHeight="1" x14ac:dyDescent="0.2">
      <c r="B673" s="1">
        <v>191</v>
      </c>
      <c r="C673" s="34"/>
      <c r="D673" s="1" t="s">
        <v>17</v>
      </c>
      <c r="E673" s="2" t="s">
        <v>719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45500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10">
        <v>45500</v>
      </c>
      <c r="X673" s="35">
        <f t="shared" si="117"/>
        <v>0</v>
      </c>
      <c r="Y673" s="35">
        <f t="shared" si="118"/>
        <v>0</v>
      </c>
      <c r="Z673" s="35">
        <f t="shared" si="119"/>
        <v>0</v>
      </c>
      <c r="AA673" s="35">
        <f t="shared" si="120"/>
        <v>0</v>
      </c>
      <c r="AB673" s="35">
        <v>0</v>
      </c>
      <c r="AC673" s="35">
        <f t="shared" si="121"/>
        <v>0</v>
      </c>
      <c r="AD673" s="35">
        <f t="shared" si="122"/>
        <v>0</v>
      </c>
      <c r="AE673" s="35">
        <f t="shared" si="123"/>
        <v>0</v>
      </c>
      <c r="AF673" s="35">
        <f t="shared" si="124"/>
        <v>0</v>
      </c>
      <c r="AG673" s="35">
        <f t="shared" si="125"/>
        <v>0</v>
      </c>
      <c r="AH673" s="35">
        <f t="shared" si="126"/>
        <v>0</v>
      </c>
      <c r="AI673" s="35"/>
      <c r="AJ673" s="81">
        <f t="shared" si="127"/>
        <v>0</v>
      </c>
      <c r="AK673" s="87"/>
    </row>
    <row r="674" spans="2:37" s="27" customFormat="1" ht="13.5" customHeight="1" x14ac:dyDescent="0.2">
      <c r="B674" s="1">
        <v>192</v>
      </c>
      <c r="C674" s="34"/>
      <c r="D674" s="1" t="s">
        <v>17</v>
      </c>
      <c r="E674" s="2" t="s">
        <v>720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67500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67500</v>
      </c>
      <c r="X674" s="35">
        <f t="shared" si="117"/>
        <v>0</v>
      </c>
      <c r="Y674" s="35">
        <f t="shared" si="118"/>
        <v>0</v>
      </c>
      <c r="Z674" s="35">
        <f t="shared" si="119"/>
        <v>0</v>
      </c>
      <c r="AA674" s="35">
        <f t="shared" si="120"/>
        <v>0</v>
      </c>
      <c r="AB674" s="35">
        <v>0</v>
      </c>
      <c r="AC674" s="35">
        <f t="shared" si="121"/>
        <v>0</v>
      </c>
      <c r="AD674" s="35">
        <f t="shared" si="122"/>
        <v>0</v>
      </c>
      <c r="AE674" s="35">
        <f t="shared" si="123"/>
        <v>0</v>
      </c>
      <c r="AF674" s="35">
        <f t="shared" si="124"/>
        <v>0</v>
      </c>
      <c r="AG674" s="35">
        <f t="shared" ref="AG674" si="128">+N674-W674</f>
        <v>0</v>
      </c>
      <c r="AH674" s="35">
        <f t="shared" si="126"/>
        <v>0</v>
      </c>
      <c r="AI674" s="35"/>
      <c r="AJ674" s="81">
        <f t="shared" si="127"/>
        <v>0</v>
      </c>
      <c r="AK674" s="87"/>
    </row>
    <row r="675" spans="2:37" s="27" customFormat="1" ht="13.5" customHeight="1" x14ac:dyDescent="0.2">
      <c r="B675" s="1">
        <v>193</v>
      </c>
      <c r="C675" s="34"/>
      <c r="D675" s="1" t="s">
        <v>17</v>
      </c>
      <c r="E675" s="2" t="s">
        <v>721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61395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61395</v>
      </c>
      <c r="X675" s="35">
        <f t="shared" ref="X675:X738" si="129">+F675-O675</f>
        <v>0</v>
      </c>
      <c r="Y675" s="35">
        <f t="shared" ref="Y675:Y738" si="130">+G675-P675</f>
        <v>0</v>
      </c>
      <c r="Z675" s="35">
        <f t="shared" ref="Z675:Z738" si="131">+H675-Q675</f>
        <v>0</v>
      </c>
      <c r="AA675" s="35">
        <f t="shared" ref="AA675:AA738" si="132">+I675-R675</f>
        <v>0</v>
      </c>
      <c r="AB675" s="35">
        <v>0</v>
      </c>
      <c r="AC675" s="35">
        <f t="shared" ref="AC675:AC738" si="133">+J675-S675</f>
        <v>0</v>
      </c>
      <c r="AD675" s="35">
        <f t="shared" ref="AD675:AD738" si="134">+K675-T675</f>
        <v>0</v>
      </c>
      <c r="AE675" s="35">
        <f t="shared" ref="AE675:AE738" si="135">+L675-U675</f>
        <v>0</v>
      </c>
      <c r="AF675" s="35">
        <f t="shared" ref="AF675:AF738" si="136">+M675-V675</f>
        <v>0</v>
      </c>
      <c r="AG675" s="35">
        <f t="shared" ref="AG675:AG738" si="137">+N675-W675</f>
        <v>0</v>
      </c>
      <c r="AH675" s="35">
        <f t="shared" ref="AH675:AH738" si="138">+X675+Y675+Z675+AA675+AB675+AC675+AD675+AE675+AF675+AG675</f>
        <v>0</v>
      </c>
      <c r="AI675" s="35"/>
      <c r="AJ675" s="81">
        <f t="shared" si="127"/>
        <v>0</v>
      </c>
      <c r="AK675" s="87"/>
    </row>
    <row r="676" spans="2:37" s="27" customFormat="1" ht="13.5" customHeight="1" x14ac:dyDescent="0.2">
      <c r="B676" s="1">
        <v>194</v>
      </c>
      <c r="C676" s="34"/>
      <c r="D676" s="1" t="s">
        <v>17</v>
      </c>
      <c r="E676" s="2" t="s">
        <v>722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63712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10">
        <v>63712</v>
      </c>
      <c r="X676" s="35">
        <f t="shared" si="129"/>
        <v>0</v>
      </c>
      <c r="Y676" s="35">
        <f t="shared" si="130"/>
        <v>0</v>
      </c>
      <c r="Z676" s="35">
        <f t="shared" si="131"/>
        <v>0</v>
      </c>
      <c r="AA676" s="35">
        <f t="shared" si="132"/>
        <v>0</v>
      </c>
      <c r="AB676" s="35">
        <v>0</v>
      </c>
      <c r="AC676" s="35">
        <f t="shared" si="133"/>
        <v>0</v>
      </c>
      <c r="AD676" s="35">
        <f t="shared" si="134"/>
        <v>0</v>
      </c>
      <c r="AE676" s="35">
        <f t="shared" si="135"/>
        <v>0</v>
      </c>
      <c r="AF676" s="35">
        <f t="shared" si="136"/>
        <v>0</v>
      </c>
      <c r="AG676" s="35">
        <f t="shared" si="137"/>
        <v>0</v>
      </c>
      <c r="AH676" s="35">
        <f t="shared" si="138"/>
        <v>0</v>
      </c>
      <c r="AI676" s="35"/>
      <c r="AJ676" s="81">
        <f t="shared" si="127"/>
        <v>0</v>
      </c>
      <c r="AK676" s="87"/>
    </row>
    <row r="677" spans="2:37" s="27" customFormat="1" ht="13.5" customHeight="1" x14ac:dyDescent="0.2">
      <c r="B677" s="1">
        <v>195</v>
      </c>
      <c r="C677" s="34"/>
      <c r="D677" s="1" t="s">
        <v>17</v>
      </c>
      <c r="E677" s="2" t="s">
        <v>723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50667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10">
        <v>50667</v>
      </c>
      <c r="X677" s="35">
        <f t="shared" si="129"/>
        <v>0</v>
      </c>
      <c r="Y677" s="35">
        <f t="shared" si="130"/>
        <v>0</v>
      </c>
      <c r="Z677" s="35">
        <f t="shared" si="131"/>
        <v>0</v>
      </c>
      <c r="AA677" s="35">
        <f t="shared" si="132"/>
        <v>0</v>
      </c>
      <c r="AB677" s="35">
        <v>0</v>
      </c>
      <c r="AC677" s="35">
        <f t="shared" si="133"/>
        <v>0</v>
      </c>
      <c r="AD677" s="35">
        <f t="shared" si="134"/>
        <v>0</v>
      </c>
      <c r="AE677" s="35">
        <f t="shared" si="135"/>
        <v>0</v>
      </c>
      <c r="AF677" s="35">
        <f t="shared" si="136"/>
        <v>0</v>
      </c>
      <c r="AG677" s="35">
        <f t="shared" si="137"/>
        <v>0</v>
      </c>
      <c r="AH677" s="35">
        <f t="shared" si="138"/>
        <v>0</v>
      </c>
      <c r="AI677" s="35"/>
      <c r="AJ677" s="81">
        <f t="shared" si="127"/>
        <v>0</v>
      </c>
      <c r="AK677" s="87"/>
    </row>
    <row r="678" spans="2:37" s="27" customFormat="1" ht="13.5" customHeight="1" x14ac:dyDescent="0.2">
      <c r="B678" s="1">
        <v>196</v>
      </c>
      <c r="C678" s="34"/>
      <c r="D678" s="1" t="s">
        <v>17</v>
      </c>
      <c r="E678" s="2" t="s">
        <v>724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81000</v>
      </c>
      <c r="O678" s="10">
        <v>0</v>
      </c>
      <c r="P678" s="10">
        <v>0</v>
      </c>
      <c r="Q678" s="10">
        <v>0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10">
        <v>81000</v>
      </c>
      <c r="X678" s="35">
        <f t="shared" si="129"/>
        <v>0</v>
      </c>
      <c r="Y678" s="35">
        <f t="shared" si="130"/>
        <v>0</v>
      </c>
      <c r="Z678" s="35">
        <f t="shared" si="131"/>
        <v>0</v>
      </c>
      <c r="AA678" s="35">
        <f t="shared" si="132"/>
        <v>0</v>
      </c>
      <c r="AB678" s="35">
        <v>0</v>
      </c>
      <c r="AC678" s="35">
        <f t="shared" si="133"/>
        <v>0</v>
      </c>
      <c r="AD678" s="35">
        <f t="shared" si="134"/>
        <v>0</v>
      </c>
      <c r="AE678" s="35">
        <f t="shared" si="135"/>
        <v>0</v>
      </c>
      <c r="AF678" s="35">
        <f t="shared" si="136"/>
        <v>0</v>
      </c>
      <c r="AG678" s="35">
        <f t="shared" si="137"/>
        <v>0</v>
      </c>
      <c r="AH678" s="35">
        <f t="shared" si="138"/>
        <v>0</v>
      </c>
      <c r="AI678" s="35"/>
      <c r="AJ678" s="81">
        <f t="shared" si="127"/>
        <v>0</v>
      </c>
      <c r="AK678" s="87"/>
    </row>
    <row r="679" spans="2:37" s="27" customFormat="1" ht="13.5" customHeight="1" x14ac:dyDescent="0.2">
      <c r="B679" s="1">
        <v>197</v>
      </c>
      <c r="C679" s="34"/>
      <c r="D679" s="1" t="s">
        <v>17</v>
      </c>
      <c r="E679" s="2" t="s">
        <v>725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65000</v>
      </c>
      <c r="O679" s="10">
        <v>0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10">
        <v>65000</v>
      </c>
      <c r="X679" s="35">
        <f t="shared" si="129"/>
        <v>0</v>
      </c>
      <c r="Y679" s="35">
        <f t="shared" si="130"/>
        <v>0</v>
      </c>
      <c r="Z679" s="35">
        <f t="shared" si="131"/>
        <v>0</v>
      </c>
      <c r="AA679" s="35">
        <f t="shared" si="132"/>
        <v>0</v>
      </c>
      <c r="AB679" s="35">
        <v>0</v>
      </c>
      <c r="AC679" s="35">
        <f t="shared" si="133"/>
        <v>0</v>
      </c>
      <c r="AD679" s="35">
        <f t="shared" si="134"/>
        <v>0</v>
      </c>
      <c r="AE679" s="35">
        <f t="shared" si="135"/>
        <v>0</v>
      </c>
      <c r="AF679" s="35">
        <f t="shared" si="136"/>
        <v>0</v>
      </c>
      <c r="AG679" s="35">
        <f t="shared" si="137"/>
        <v>0</v>
      </c>
      <c r="AH679" s="35">
        <f t="shared" si="138"/>
        <v>0</v>
      </c>
      <c r="AI679" s="35"/>
      <c r="AJ679" s="81">
        <f t="shared" si="127"/>
        <v>0</v>
      </c>
      <c r="AK679" s="87"/>
    </row>
    <row r="680" spans="2:37" s="27" customFormat="1" ht="13.5" customHeight="1" x14ac:dyDescent="0.2">
      <c r="B680" s="1">
        <v>198</v>
      </c>
      <c r="C680" s="34"/>
      <c r="D680" s="1" t="s">
        <v>17</v>
      </c>
      <c r="E680" s="2" t="s">
        <v>726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81000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10">
        <v>81000</v>
      </c>
      <c r="X680" s="35">
        <f t="shared" si="129"/>
        <v>0</v>
      </c>
      <c r="Y680" s="35">
        <f t="shared" si="130"/>
        <v>0</v>
      </c>
      <c r="Z680" s="35">
        <f t="shared" si="131"/>
        <v>0</v>
      </c>
      <c r="AA680" s="35">
        <f t="shared" si="132"/>
        <v>0</v>
      </c>
      <c r="AB680" s="35">
        <v>0</v>
      </c>
      <c r="AC680" s="35">
        <f t="shared" si="133"/>
        <v>0</v>
      </c>
      <c r="AD680" s="35">
        <f t="shared" si="134"/>
        <v>0</v>
      </c>
      <c r="AE680" s="35">
        <f t="shared" si="135"/>
        <v>0</v>
      </c>
      <c r="AF680" s="35">
        <f t="shared" si="136"/>
        <v>0</v>
      </c>
      <c r="AG680" s="35">
        <f t="shared" si="137"/>
        <v>0</v>
      </c>
      <c r="AH680" s="35">
        <f t="shared" si="138"/>
        <v>0</v>
      </c>
      <c r="AI680" s="35"/>
      <c r="AJ680" s="81">
        <f t="shared" si="127"/>
        <v>0</v>
      </c>
      <c r="AK680" s="87"/>
    </row>
    <row r="681" spans="2:37" s="27" customFormat="1" ht="13.5" customHeight="1" x14ac:dyDescent="0.2">
      <c r="B681" s="1">
        <v>199</v>
      </c>
      <c r="C681" s="34"/>
      <c r="D681" s="1" t="s">
        <v>17</v>
      </c>
      <c r="E681" s="2" t="s">
        <v>727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36250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10">
        <v>36250</v>
      </c>
      <c r="X681" s="35">
        <f t="shared" si="129"/>
        <v>0</v>
      </c>
      <c r="Y681" s="35">
        <f t="shared" si="130"/>
        <v>0</v>
      </c>
      <c r="Z681" s="35">
        <f t="shared" si="131"/>
        <v>0</v>
      </c>
      <c r="AA681" s="35">
        <f t="shared" si="132"/>
        <v>0</v>
      </c>
      <c r="AB681" s="35">
        <v>0</v>
      </c>
      <c r="AC681" s="35">
        <f t="shared" si="133"/>
        <v>0</v>
      </c>
      <c r="AD681" s="35">
        <f t="shared" si="134"/>
        <v>0</v>
      </c>
      <c r="AE681" s="35">
        <f t="shared" si="135"/>
        <v>0</v>
      </c>
      <c r="AF681" s="35">
        <f t="shared" si="136"/>
        <v>0</v>
      </c>
      <c r="AG681" s="35">
        <f t="shared" si="137"/>
        <v>0</v>
      </c>
      <c r="AH681" s="35">
        <f t="shared" si="138"/>
        <v>0</v>
      </c>
      <c r="AI681" s="35"/>
      <c r="AJ681" s="81">
        <f t="shared" si="127"/>
        <v>0</v>
      </c>
      <c r="AK681" s="87"/>
    </row>
    <row r="682" spans="2:37" s="27" customFormat="1" ht="13.5" customHeight="1" x14ac:dyDescent="0.2">
      <c r="B682" s="1">
        <v>200</v>
      </c>
      <c r="C682" s="34"/>
      <c r="D682" s="1" t="s">
        <v>17</v>
      </c>
      <c r="E682" s="2" t="s">
        <v>728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97500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10">
        <v>97500</v>
      </c>
      <c r="X682" s="35">
        <f t="shared" si="129"/>
        <v>0</v>
      </c>
      <c r="Y682" s="35">
        <f t="shared" si="130"/>
        <v>0</v>
      </c>
      <c r="Z682" s="35">
        <f t="shared" si="131"/>
        <v>0</v>
      </c>
      <c r="AA682" s="35">
        <f t="shared" si="132"/>
        <v>0</v>
      </c>
      <c r="AB682" s="35">
        <v>0</v>
      </c>
      <c r="AC682" s="35">
        <f t="shared" si="133"/>
        <v>0</v>
      </c>
      <c r="AD682" s="35">
        <f t="shared" si="134"/>
        <v>0</v>
      </c>
      <c r="AE682" s="35">
        <f t="shared" si="135"/>
        <v>0</v>
      </c>
      <c r="AF682" s="35">
        <f t="shared" si="136"/>
        <v>0</v>
      </c>
      <c r="AG682" s="35">
        <f t="shared" si="137"/>
        <v>0</v>
      </c>
      <c r="AH682" s="35">
        <f t="shared" si="138"/>
        <v>0</v>
      </c>
      <c r="AI682" s="35"/>
      <c r="AJ682" s="81">
        <f t="shared" si="127"/>
        <v>0</v>
      </c>
      <c r="AK682" s="87"/>
    </row>
    <row r="683" spans="2:37" s="27" customFormat="1" ht="13.5" customHeight="1" x14ac:dyDescent="0.2">
      <c r="B683" s="1">
        <v>201</v>
      </c>
      <c r="C683" s="34"/>
      <c r="D683" s="1" t="s">
        <v>17</v>
      </c>
      <c r="E683" s="2" t="s">
        <v>729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45000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45000</v>
      </c>
      <c r="X683" s="35">
        <f t="shared" si="129"/>
        <v>0</v>
      </c>
      <c r="Y683" s="35">
        <f t="shared" si="130"/>
        <v>0</v>
      </c>
      <c r="Z683" s="35">
        <f t="shared" si="131"/>
        <v>0</v>
      </c>
      <c r="AA683" s="35">
        <f t="shared" si="132"/>
        <v>0</v>
      </c>
      <c r="AB683" s="35">
        <v>0</v>
      </c>
      <c r="AC683" s="35">
        <f t="shared" si="133"/>
        <v>0</v>
      </c>
      <c r="AD683" s="35">
        <f t="shared" si="134"/>
        <v>0</v>
      </c>
      <c r="AE683" s="35">
        <f t="shared" si="135"/>
        <v>0</v>
      </c>
      <c r="AF683" s="35">
        <f t="shared" si="136"/>
        <v>0</v>
      </c>
      <c r="AG683" s="35">
        <f t="shared" si="137"/>
        <v>0</v>
      </c>
      <c r="AH683" s="35">
        <f t="shared" si="138"/>
        <v>0</v>
      </c>
      <c r="AI683" s="35"/>
      <c r="AJ683" s="81">
        <f t="shared" si="127"/>
        <v>0</v>
      </c>
      <c r="AK683" s="87"/>
    </row>
    <row r="684" spans="2:37" s="27" customFormat="1" ht="13.5" customHeight="1" x14ac:dyDescent="0.2">
      <c r="B684" s="1">
        <v>202</v>
      </c>
      <c r="C684" s="34"/>
      <c r="D684" s="1" t="s">
        <v>17</v>
      </c>
      <c r="E684" s="2" t="s">
        <v>730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13000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13000</v>
      </c>
      <c r="X684" s="35">
        <f t="shared" si="129"/>
        <v>0</v>
      </c>
      <c r="Y684" s="35">
        <f t="shared" si="130"/>
        <v>0</v>
      </c>
      <c r="Z684" s="35">
        <f t="shared" si="131"/>
        <v>0</v>
      </c>
      <c r="AA684" s="35">
        <f t="shared" si="132"/>
        <v>0</v>
      </c>
      <c r="AB684" s="35">
        <v>0</v>
      </c>
      <c r="AC684" s="35">
        <f t="shared" si="133"/>
        <v>0</v>
      </c>
      <c r="AD684" s="35">
        <f t="shared" si="134"/>
        <v>0</v>
      </c>
      <c r="AE684" s="35">
        <f t="shared" si="135"/>
        <v>0</v>
      </c>
      <c r="AF684" s="35">
        <f t="shared" si="136"/>
        <v>0</v>
      </c>
      <c r="AG684" s="35">
        <f t="shared" si="137"/>
        <v>0</v>
      </c>
      <c r="AH684" s="35">
        <f t="shared" si="138"/>
        <v>0</v>
      </c>
      <c r="AI684" s="35"/>
      <c r="AJ684" s="81">
        <f t="shared" si="127"/>
        <v>0</v>
      </c>
      <c r="AK684" s="87"/>
    </row>
    <row r="685" spans="2:37" s="27" customFormat="1" ht="13.5" customHeight="1" x14ac:dyDescent="0.2">
      <c r="B685" s="1">
        <v>203</v>
      </c>
      <c r="C685" s="34"/>
      <c r="D685" s="1" t="s">
        <v>17</v>
      </c>
      <c r="E685" s="2" t="s">
        <v>731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12000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12000</v>
      </c>
      <c r="X685" s="35">
        <f t="shared" si="129"/>
        <v>0</v>
      </c>
      <c r="Y685" s="35">
        <f t="shared" si="130"/>
        <v>0</v>
      </c>
      <c r="Z685" s="35">
        <f t="shared" si="131"/>
        <v>0</v>
      </c>
      <c r="AA685" s="35">
        <f t="shared" si="132"/>
        <v>0</v>
      </c>
      <c r="AB685" s="35">
        <v>0</v>
      </c>
      <c r="AC685" s="35">
        <f t="shared" si="133"/>
        <v>0</v>
      </c>
      <c r="AD685" s="35">
        <f t="shared" si="134"/>
        <v>0</v>
      </c>
      <c r="AE685" s="35">
        <f t="shared" si="135"/>
        <v>0</v>
      </c>
      <c r="AF685" s="35">
        <f t="shared" si="136"/>
        <v>0</v>
      </c>
      <c r="AG685" s="35">
        <f t="shared" si="137"/>
        <v>0</v>
      </c>
      <c r="AH685" s="35">
        <f t="shared" si="138"/>
        <v>0</v>
      </c>
      <c r="AI685" s="35"/>
      <c r="AJ685" s="81">
        <f t="shared" si="127"/>
        <v>0</v>
      </c>
      <c r="AK685" s="87"/>
    </row>
    <row r="686" spans="2:37" s="27" customFormat="1" ht="13.5" customHeight="1" x14ac:dyDescent="0.2">
      <c r="B686" s="1">
        <v>204</v>
      </c>
      <c r="C686" s="34"/>
      <c r="D686" s="1" t="s">
        <v>17</v>
      </c>
      <c r="E686" s="2" t="s">
        <v>732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129178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129178</v>
      </c>
      <c r="X686" s="35">
        <f t="shared" si="129"/>
        <v>0</v>
      </c>
      <c r="Y686" s="35">
        <f t="shared" si="130"/>
        <v>0</v>
      </c>
      <c r="Z686" s="35">
        <f t="shared" si="131"/>
        <v>0</v>
      </c>
      <c r="AA686" s="35">
        <f t="shared" si="132"/>
        <v>0</v>
      </c>
      <c r="AB686" s="35">
        <v>0</v>
      </c>
      <c r="AC686" s="35">
        <f t="shared" si="133"/>
        <v>0</v>
      </c>
      <c r="AD686" s="35">
        <f t="shared" si="134"/>
        <v>0</v>
      </c>
      <c r="AE686" s="35">
        <f t="shared" si="135"/>
        <v>0</v>
      </c>
      <c r="AF686" s="35">
        <f t="shared" si="136"/>
        <v>0</v>
      </c>
      <c r="AG686" s="35">
        <f t="shared" si="137"/>
        <v>0</v>
      </c>
      <c r="AH686" s="35">
        <f t="shared" si="138"/>
        <v>0</v>
      </c>
      <c r="AI686" s="35"/>
      <c r="AJ686" s="81">
        <f t="shared" si="127"/>
        <v>0</v>
      </c>
      <c r="AK686" s="87"/>
    </row>
    <row r="687" spans="2:37" s="27" customFormat="1" ht="13.5" customHeight="1" x14ac:dyDescent="0.2">
      <c r="B687" s="1">
        <v>205</v>
      </c>
      <c r="C687" s="34"/>
      <c r="D687" s="1" t="s">
        <v>17</v>
      </c>
      <c r="E687" s="2" t="s">
        <v>733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45500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10">
        <v>45500</v>
      </c>
      <c r="X687" s="35">
        <f t="shared" si="129"/>
        <v>0</v>
      </c>
      <c r="Y687" s="35">
        <f t="shared" si="130"/>
        <v>0</v>
      </c>
      <c r="Z687" s="35">
        <f t="shared" si="131"/>
        <v>0</v>
      </c>
      <c r="AA687" s="35">
        <f t="shared" si="132"/>
        <v>0</v>
      </c>
      <c r="AB687" s="35">
        <v>0</v>
      </c>
      <c r="AC687" s="35">
        <f t="shared" si="133"/>
        <v>0</v>
      </c>
      <c r="AD687" s="35">
        <f t="shared" si="134"/>
        <v>0</v>
      </c>
      <c r="AE687" s="35">
        <f t="shared" si="135"/>
        <v>0</v>
      </c>
      <c r="AF687" s="35">
        <f t="shared" si="136"/>
        <v>0</v>
      </c>
      <c r="AG687" s="35">
        <f t="shared" si="137"/>
        <v>0</v>
      </c>
      <c r="AH687" s="35">
        <f t="shared" si="138"/>
        <v>0</v>
      </c>
      <c r="AI687" s="35"/>
      <c r="AJ687" s="81">
        <f t="shared" si="127"/>
        <v>0</v>
      </c>
      <c r="AK687" s="87"/>
    </row>
    <row r="688" spans="2:37" s="27" customFormat="1" ht="13.5" customHeight="1" x14ac:dyDescent="0.2">
      <c r="B688" s="1">
        <v>206</v>
      </c>
      <c r="C688" s="34"/>
      <c r="D688" s="1" t="s">
        <v>17</v>
      </c>
      <c r="E688" s="2" t="s">
        <v>734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60452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60452</v>
      </c>
      <c r="X688" s="35">
        <f t="shared" si="129"/>
        <v>0</v>
      </c>
      <c r="Y688" s="35">
        <f t="shared" si="130"/>
        <v>0</v>
      </c>
      <c r="Z688" s="35">
        <f t="shared" si="131"/>
        <v>0</v>
      </c>
      <c r="AA688" s="35">
        <f t="shared" si="132"/>
        <v>0</v>
      </c>
      <c r="AB688" s="35">
        <v>0</v>
      </c>
      <c r="AC688" s="35">
        <f t="shared" si="133"/>
        <v>0</v>
      </c>
      <c r="AD688" s="35">
        <f t="shared" si="134"/>
        <v>0</v>
      </c>
      <c r="AE688" s="35">
        <f t="shared" si="135"/>
        <v>0</v>
      </c>
      <c r="AF688" s="35">
        <f t="shared" si="136"/>
        <v>0</v>
      </c>
      <c r="AG688" s="35">
        <f t="shared" si="137"/>
        <v>0</v>
      </c>
      <c r="AH688" s="35">
        <f t="shared" si="138"/>
        <v>0</v>
      </c>
      <c r="AI688" s="35"/>
      <c r="AJ688" s="81">
        <f t="shared" si="127"/>
        <v>0</v>
      </c>
      <c r="AK688" s="87"/>
    </row>
    <row r="689" spans="2:37" s="27" customFormat="1" ht="13.5" customHeight="1" x14ac:dyDescent="0.2">
      <c r="B689" s="1">
        <v>207</v>
      </c>
      <c r="C689" s="34"/>
      <c r="D689" s="1" t="s">
        <v>17</v>
      </c>
      <c r="E689" s="2" t="s">
        <v>735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5000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10">
        <v>5000</v>
      </c>
      <c r="X689" s="35">
        <f t="shared" si="129"/>
        <v>0</v>
      </c>
      <c r="Y689" s="35">
        <f t="shared" si="130"/>
        <v>0</v>
      </c>
      <c r="Z689" s="35">
        <f t="shared" si="131"/>
        <v>0</v>
      </c>
      <c r="AA689" s="35">
        <f t="shared" si="132"/>
        <v>0</v>
      </c>
      <c r="AB689" s="35">
        <v>0</v>
      </c>
      <c r="AC689" s="35">
        <f t="shared" si="133"/>
        <v>0</v>
      </c>
      <c r="AD689" s="35">
        <f t="shared" si="134"/>
        <v>0</v>
      </c>
      <c r="AE689" s="35">
        <f t="shared" si="135"/>
        <v>0</v>
      </c>
      <c r="AF689" s="35">
        <f t="shared" si="136"/>
        <v>0</v>
      </c>
      <c r="AG689" s="35">
        <f t="shared" si="137"/>
        <v>0</v>
      </c>
      <c r="AH689" s="35">
        <f t="shared" si="138"/>
        <v>0</v>
      </c>
      <c r="AI689" s="35"/>
      <c r="AJ689" s="81">
        <f t="shared" si="127"/>
        <v>0</v>
      </c>
      <c r="AK689" s="87"/>
    </row>
    <row r="690" spans="2:37" s="27" customFormat="1" ht="13.5" customHeight="1" x14ac:dyDescent="0.2">
      <c r="B690" s="1">
        <v>208</v>
      </c>
      <c r="C690" s="34"/>
      <c r="D690" s="1" t="s">
        <v>17</v>
      </c>
      <c r="E690" s="2" t="s">
        <v>736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12500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12500</v>
      </c>
      <c r="X690" s="35">
        <f t="shared" si="129"/>
        <v>0</v>
      </c>
      <c r="Y690" s="35">
        <f t="shared" si="130"/>
        <v>0</v>
      </c>
      <c r="Z690" s="35">
        <f t="shared" si="131"/>
        <v>0</v>
      </c>
      <c r="AA690" s="35">
        <f t="shared" si="132"/>
        <v>0</v>
      </c>
      <c r="AB690" s="35">
        <v>0</v>
      </c>
      <c r="AC690" s="35">
        <f t="shared" si="133"/>
        <v>0</v>
      </c>
      <c r="AD690" s="35">
        <f t="shared" si="134"/>
        <v>0</v>
      </c>
      <c r="AE690" s="35">
        <f t="shared" si="135"/>
        <v>0</v>
      </c>
      <c r="AF690" s="35">
        <f t="shared" si="136"/>
        <v>0</v>
      </c>
      <c r="AG690" s="35">
        <f t="shared" si="137"/>
        <v>0</v>
      </c>
      <c r="AH690" s="35">
        <f t="shared" si="138"/>
        <v>0</v>
      </c>
      <c r="AI690" s="35"/>
      <c r="AJ690" s="81">
        <f t="shared" si="127"/>
        <v>0</v>
      </c>
      <c r="AK690" s="87"/>
    </row>
    <row r="691" spans="2:37" s="27" customFormat="1" ht="13.5" customHeight="1" x14ac:dyDescent="0.2">
      <c r="B691" s="1">
        <v>209</v>
      </c>
      <c r="C691" s="34"/>
      <c r="D691" s="1" t="s">
        <v>17</v>
      </c>
      <c r="E691" s="2" t="s">
        <v>737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38300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38300</v>
      </c>
      <c r="X691" s="35">
        <f t="shared" si="129"/>
        <v>0</v>
      </c>
      <c r="Y691" s="35">
        <f t="shared" si="130"/>
        <v>0</v>
      </c>
      <c r="Z691" s="35">
        <f t="shared" si="131"/>
        <v>0</v>
      </c>
      <c r="AA691" s="35">
        <f t="shared" si="132"/>
        <v>0</v>
      </c>
      <c r="AB691" s="35">
        <v>0</v>
      </c>
      <c r="AC691" s="35">
        <f t="shared" si="133"/>
        <v>0</v>
      </c>
      <c r="AD691" s="35">
        <f t="shared" si="134"/>
        <v>0</v>
      </c>
      <c r="AE691" s="35">
        <f t="shared" si="135"/>
        <v>0</v>
      </c>
      <c r="AF691" s="35">
        <f t="shared" si="136"/>
        <v>0</v>
      </c>
      <c r="AG691" s="35">
        <f t="shared" si="137"/>
        <v>0</v>
      </c>
      <c r="AH691" s="35">
        <f t="shared" si="138"/>
        <v>0</v>
      </c>
      <c r="AI691" s="35"/>
      <c r="AJ691" s="81">
        <f t="shared" si="127"/>
        <v>0</v>
      </c>
      <c r="AK691" s="87"/>
    </row>
    <row r="692" spans="2:37" s="27" customFormat="1" ht="13.5" customHeight="1" x14ac:dyDescent="0.2">
      <c r="B692" s="1">
        <v>210</v>
      </c>
      <c r="C692" s="34"/>
      <c r="D692" s="1" t="s">
        <v>17</v>
      </c>
      <c r="E692" s="2" t="s">
        <v>738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39000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10">
        <v>39000</v>
      </c>
      <c r="X692" s="35">
        <f t="shared" si="129"/>
        <v>0</v>
      </c>
      <c r="Y692" s="35">
        <f t="shared" si="130"/>
        <v>0</v>
      </c>
      <c r="Z692" s="35">
        <f t="shared" si="131"/>
        <v>0</v>
      </c>
      <c r="AA692" s="35">
        <f t="shared" si="132"/>
        <v>0</v>
      </c>
      <c r="AB692" s="35">
        <v>0</v>
      </c>
      <c r="AC692" s="35">
        <f t="shared" si="133"/>
        <v>0</v>
      </c>
      <c r="AD692" s="35">
        <f t="shared" si="134"/>
        <v>0</v>
      </c>
      <c r="AE692" s="35">
        <f t="shared" si="135"/>
        <v>0</v>
      </c>
      <c r="AF692" s="35">
        <f t="shared" si="136"/>
        <v>0</v>
      </c>
      <c r="AG692" s="35">
        <f t="shared" si="137"/>
        <v>0</v>
      </c>
      <c r="AH692" s="35">
        <f t="shared" si="138"/>
        <v>0</v>
      </c>
      <c r="AI692" s="35"/>
      <c r="AJ692" s="81">
        <f t="shared" si="127"/>
        <v>0</v>
      </c>
      <c r="AK692" s="87"/>
    </row>
    <row r="693" spans="2:37" s="27" customFormat="1" ht="13.5" customHeight="1" x14ac:dyDescent="0.2">
      <c r="B693" s="1">
        <v>211</v>
      </c>
      <c r="C693" s="34"/>
      <c r="D693" s="1" t="s">
        <v>17</v>
      </c>
      <c r="E693" s="2" t="s">
        <v>739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24000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24000</v>
      </c>
      <c r="X693" s="35">
        <f t="shared" si="129"/>
        <v>0</v>
      </c>
      <c r="Y693" s="35">
        <f t="shared" si="130"/>
        <v>0</v>
      </c>
      <c r="Z693" s="35">
        <f t="shared" si="131"/>
        <v>0</v>
      </c>
      <c r="AA693" s="35">
        <f t="shared" si="132"/>
        <v>0</v>
      </c>
      <c r="AB693" s="35">
        <v>0</v>
      </c>
      <c r="AC693" s="35">
        <f t="shared" si="133"/>
        <v>0</v>
      </c>
      <c r="AD693" s="35">
        <f t="shared" si="134"/>
        <v>0</v>
      </c>
      <c r="AE693" s="35">
        <f t="shared" si="135"/>
        <v>0</v>
      </c>
      <c r="AF693" s="35">
        <f t="shared" si="136"/>
        <v>0</v>
      </c>
      <c r="AG693" s="35">
        <f t="shared" si="137"/>
        <v>0</v>
      </c>
      <c r="AH693" s="35">
        <f t="shared" si="138"/>
        <v>0</v>
      </c>
      <c r="AI693" s="35"/>
      <c r="AJ693" s="81">
        <f t="shared" si="127"/>
        <v>0</v>
      </c>
      <c r="AK693" s="87"/>
    </row>
    <row r="694" spans="2:37" s="27" customFormat="1" ht="13.5" customHeight="1" x14ac:dyDescent="0.2">
      <c r="B694" s="1">
        <v>212</v>
      </c>
      <c r="C694" s="34"/>
      <c r="D694" s="1" t="s">
        <v>17</v>
      </c>
      <c r="E694" s="2" t="s">
        <v>740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30000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10">
        <v>30000</v>
      </c>
      <c r="X694" s="35">
        <f t="shared" si="129"/>
        <v>0</v>
      </c>
      <c r="Y694" s="35">
        <f t="shared" si="130"/>
        <v>0</v>
      </c>
      <c r="Z694" s="35">
        <f t="shared" si="131"/>
        <v>0</v>
      </c>
      <c r="AA694" s="35">
        <f t="shared" si="132"/>
        <v>0</v>
      </c>
      <c r="AB694" s="35">
        <v>0</v>
      </c>
      <c r="AC694" s="35">
        <f t="shared" si="133"/>
        <v>0</v>
      </c>
      <c r="AD694" s="35">
        <f t="shared" si="134"/>
        <v>0</v>
      </c>
      <c r="AE694" s="35">
        <f t="shared" si="135"/>
        <v>0</v>
      </c>
      <c r="AF694" s="35">
        <f t="shared" si="136"/>
        <v>0</v>
      </c>
      <c r="AG694" s="35">
        <f t="shared" si="137"/>
        <v>0</v>
      </c>
      <c r="AH694" s="35">
        <f t="shared" si="138"/>
        <v>0</v>
      </c>
      <c r="AI694" s="35"/>
      <c r="AJ694" s="81">
        <f t="shared" si="127"/>
        <v>0</v>
      </c>
      <c r="AK694" s="87"/>
    </row>
    <row r="695" spans="2:37" s="27" customFormat="1" ht="13.5" customHeight="1" x14ac:dyDescent="0.2">
      <c r="B695" s="1">
        <v>213</v>
      </c>
      <c r="C695" s="34"/>
      <c r="D695" s="1" t="s">
        <v>17</v>
      </c>
      <c r="E695" s="2" t="s">
        <v>741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12000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12000</v>
      </c>
      <c r="X695" s="35">
        <f t="shared" si="129"/>
        <v>0</v>
      </c>
      <c r="Y695" s="35">
        <f t="shared" si="130"/>
        <v>0</v>
      </c>
      <c r="Z695" s="35">
        <f t="shared" si="131"/>
        <v>0</v>
      </c>
      <c r="AA695" s="35">
        <f t="shared" si="132"/>
        <v>0</v>
      </c>
      <c r="AB695" s="35">
        <v>0</v>
      </c>
      <c r="AC695" s="35">
        <f t="shared" si="133"/>
        <v>0</v>
      </c>
      <c r="AD695" s="35">
        <f t="shared" si="134"/>
        <v>0</v>
      </c>
      <c r="AE695" s="35">
        <f t="shared" si="135"/>
        <v>0</v>
      </c>
      <c r="AF695" s="35">
        <f t="shared" si="136"/>
        <v>0</v>
      </c>
      <c r="AG695" s="35">
        <f t="shared" si="137"/>
        <v>0</v>
      </c>
      <c r="AH695" s="35">
        <f t="shared" si="138"/>
        <v>0</v>
      </c>
      <c r="AI695" s="35"/>
      <c r="AJ695" s="81">
        <f t="shared" si="127"/>
        <v>0</v>
      </c>
      <c r="AK695" s="87"/>
    </row>
    <row r="696" spans="2:37" s="27" customFormat="1" ht="13.5" customHeight="1" x14ac:dyDescent="0.2">
      <c r="B696" s="1">
        <v>214</v>
      </c>
      <c r="C696" s="34"/>
      <c r="D696" s="1" t="s">
        <v>17</v>
      </c>
      <c r="E696" s="2" t="s">
        <v>742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4000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10">
        <v>4000</v>
      </c>
      <c r="X696" s="35">
        <f t="shared" si="129"/>
        <v>0</v>
      </c>
      <c r="Y696" s="35">
        <f t="shared" si="130"/>
        <v>0</v>
      </c>
      <c r="Z696" s="35">
        <f t="shared" si="131"/>
        <v>0</v>
      </c>
      <c r="AA696" s="35">
        <f t="shared" si="132"/>
        <v>0</v>
      </c>
      <c r="AB696" s="35">
        <v>0</v>
      </c>
      <c r="AC696" s="35">
        <f t="shared" si="133"/>
        <v>0</v>
      </c>
      <c r="AD696" s="35">
        <f t="shared" si="134"/>
        <v>0</v>
      </c>
      <c r="AE696" s="35">
        <f t="shared" si="135"/>
        <v>0</v>
      </c>
      <c r="AF696" s="35">
        <f t="shared" si="136"/>
        <v>0</v>
      </c>
      <c r="AG696" s="35">
        <f t="shared" si="137"/>
        <v>0</v>
      </c>
      <c r="AH696" s="35">
        <f t="shared" si="138"/>
        <v>0</v>
      </c>
      <c r="AI696" s="35"/>
      <c r="AJ696" s="81">
        <f t="shared" si="127"/>
        <v>0</v>
      </c>
      <c r="AK696" s="87"/>
    </row>
    <row r="697" spans="2:37" s="27" customFormat="1" ht="13.5" customHeight="1" x14ac:dyDescent="0.2">
      <c r="B697" s="1">
        <v>215</v>
      </c>
      <c r="C697" s="34"/>
      <c r="D697" s="1" t="s">
        <v>17</v>
      </c>
      <c r="E697" s="2" t="s">
        <v>743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18000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18000</v>
      </c>
      <c r="X697" s="35">
        <f t="shared" si="129"/>
        <v>0</v>
      </c>
      <c r="Y697" s="35">
        <f t="shared" si="130"/>
        <v>0</v>
      </c>
      <c r="Z697" s="35">
        <f t="shared" si="131"/>
        <v>0</v>
      </c>
      <c r="AA697" s="35">
        <f t="shared" si="132"/>
        <v>0</v>
      </c>
      <c r="AB697" s="35">
        <v>0</v>
      </c>
      <c r="AC697" s="35">
        <f t="shared" si="133"/>
        <v>0</v>
      </c>
      <c r="AD697" s="35">
        <f t="shared" si="134"/>
        <v>0</v>
      </c>
      <c r="AE697" s="35">
        <f t="shared" si="135"/>
        <v>0</v>
      </c>
      <c r="AF697" s="35">
        <f t="shared" si="136"/>
        <v>0</v>
      </c>
      <c r="AG697" s="35">
        <f t="shared" si="137"/>
        <v>0</v>
      </c>
      <c r="AH697" s="35">
        <f t="shared" si="138"/>
        <v>0</v>
      </c>
      <c r="AI697" s="35"/>
      <c r="AJ697" s="81">
        <f t="shared" si="127"/>
        <v>0</v>
      </c>
      <c r="AK697" s="87"/>
    </row>
    <row r="698" spans="2:37" s="27" customFormat="1" ht="13.5" customHeight="1" x14ac:dyDescent="0.2">
      <c r="B698" s="1">
        <v>216</v>
      </c>
      <c r="C698" s="34"/>
      <c r="D698" s="1" t="s">
        <v>17</v>
      </c>
      <c r="E698" s="2" t="s">
        <v>744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66497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66497</v>
      </c>
      <c r="X698" s="35">
        <f t="shared" si="129"/>
        <v>0</v>
      </c>
      <c r="Y698" s="35">
        <f t="shared" si="130"/>
        <v>0</v>
      </c>
      <c r="Z698" s="35">
        <f t="shared" si="131"/>
        <v>0</v>
      </c>
      <c r="AA698" s="35">
        <f t="shared" si="132"/>
        <v>0</v>
      </c>
      <c r="AB698" s="35">
        <v>0</v>
      </c>
      <c r="AC698" s="35">
        <f t="shared" si="133"/>
        <v>0</v>
      </c>
      <c r="AD698" s="35">
        <f t="shared" si="134"/>
        <v>0</v>
      </c>
      <c r="AE698" s="35">
        <f t="shared" si="135"/>
        <v>0</v>
      </c>
      <c r="AF698" s="35">
        <f t="shared" si="136"/>
        <v>0</v>
      </c>
      <c r="AG698" s="35">
        <f t="shared" si="137"/>
        <v>0</v>
      </c>
      <c r="AH698" s="35">
        <f t="shared" si="138"/>
        <v>0</v>
      </c>
      <c r="AI698" s="35"/>
      <c r="AJ698" s="81">
        <f t="shared" si="127"/>
        <v>0</v>
      </c>
      <c r="AK698" s="87"/>
    </row>
    <row r="699" spans="2:37" s="27" customFormat="1" ht="13.5" customHeight="1" x14ac:dyDescent="0.2">
      <c r="B699" s="1">
        <v>217</v>
      </c>
      <c r="C699" s="34"/>
      <c r="D699" s="1" t="s">
        <v>17</v>
      </c>
      <c r="E699" s="2" t="s">
        <v>745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70514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70514</v>
      </c>
      <c r="X699" s="35">
        <f t="shared" si="129"/>
        <v>0</v>
      </c>
      <c r="Y699" s="35">
        <f t="shared" si="130"/>
        <v>0</v>
      </c>
      <c r="Z699" s="35">
        <f t="shared" si="131"/>
        <v>0</v>
      </c>
      <c r="AA699" s="35">
        <f t="shared" si="132"/>
        <v>0</v>
      </c>
      <c r="AB699" s="35">
        <v>0</v>
      </c>
      <c r="AC699" s="35">
        <f t="shared" si="133"/>
        <v>0</v>
      </c>
      <c r="AD699" s="35">
        <f t="shared" si="134"/>
        <v>0</v>
      </c>
      <c r="AE699" s="35">
        <f t="shared" si="135"/>
        <v>0</v>
      </c>
      <c r="AF699" s="35">
        <f t="shared" si="136"/>
        <v>0</v>
      </c>
      <c r="AG699" s="35">
        <f t="shared" si="137"/>
        <v>0</v>
      </c>
      <c r="AH699" s="35">
        <f t="shared" si="138"/>
        <v>0</v>
      </c>
      <c r="AI699" s="35"/>
      <c r="AJ699" s="81">
        <f t="shared" si="127"/>
        <v>0</v>
      </c>
      <c r="AK699" s="87"/>
    </row>
    <row r="700" spans="2:37" s="27" customFormat="1" ht="13.5" customHeight="1" x14ac:dyDescent="0.2">
      <c r="B700" s="1">
        <v>218</v>
      </c>
      <c r="C700" s="34"/>
      <c r="D700" s="1" t="s">
        <v>17</v>
      </c>
      <c r="E700" s="2" t="s">
        <v>746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8000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8000</v>
      </c>
      <c r="X700" s="35">
        <f t="shared" si="129"/>
        <v>0</v>
      </c>
      <c r="Y700" s="35">
        <f t="shared" si="130"/>
        <v>0</v>
      </c>
      <c r="Z700" s="35">
        <f t="shared" si="131"/>
        <v>0</v>
      </c>
      <c r="AA700" s="35">
        <f t="shared" si="132"/>
        <v>0</v>
      </c>
      <c r="AB700" s="35">
        <v>0</v>
      </c>
      <c r="AC700" s="35">
        <f t="shared" si="133"/>
        <v>0</v>
      </c>
      <c r="AD700" s="35">
        <f t="shared" si="134"/>
        <v>0</v>
      </c>
      <c r="AE700" s="35">
        <f t="shared" si="135"/>
        <v>0</v>
      </c>
      <c r="AF700" s="35">
        <f t="shared" si="136"/>
        <v>0</v>
      </c>
      <c r="AG700" s="35">
        <f t="shared" si="137"/>
        <v>0</v>
      </c>
      <c r="AH700" s="35">
        <f t="shared" si="138"/>
        <v>0</v>
      </c>
      <c r="AI700" s="35"/>
      <c r="AJ700" s="81">
        <f t="shared" si="127"/>
        <v>0</v>
      </c>
      <c r="AK700" s="87"/>
    </row>
    <row r="701" spans="2:37" s="27" customFormat="1" ht="13.5" customHeight="1" x14ac:dyDescent="0.2">
      <c r="B701" s="1">
        <v>219</v>
      </c>
      <c r="C701" s="34"/>
      <c r="D701" s="1" t="s">
        <v>17</v>
      </c>
      <c r="E701" s="2" t="s">
        <v>747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65000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65000</v>
      </c>
      <c r="X701" s="35">
        <f t="shared" si="129"/>
        <v>0</v>
      </c>
      <c r="Y701" s="35">
        <f t="shared" si="130"/>
        <v>0</v>
      </c>
      <c r="Z701" s="35">
        <f t="shared" si="131"/>
        <v>0</v>
      </c>
      <c r="AA701" s="35">
        <f t="shared" si="132"/>
        <v>0</v>
      </c>
      <c r="AB701" s="35">
        <v>0</v>
      </c>
      <c r="AC701" s="35">
        <f t="shared" si="133"/>
        <v>0</v>
      </c>
      <c r="AD701" s="35">
        <f t="shared" si="134"/>
        <v>0</v>
      </c>
      <c r="AE701" s="35">
        <f t="shared" si="135"/>
        <v>0</v>
      </c>
      <c r="AF701" s="35">
        <f t="shared" si="136"/>
        <v>0</v>
      </c>
      <c r="AG701" s="35">
        <f t="shared" si="137"/>
        <v>0</v>
      </c>
      <c r="AH701" s="35">
        <f t="shared" si="138"/>
        <v>0</v>
      </c>
      <c r="AI701" s="35"/>
      <c r="AJ701" s="81">
        <f t="shared" si="127"/>
        <v>0</v>
      </c>
      <c r="AK701" s="87"/>
    </row>
    <row r="702" spans="2:37" s="27" customFormat="1" ht="13.5" customHeight="1" x14ac:dyDescent="0.2">
      <c r="B702" s="1">
        <v>220</v>
      </c>
      <c r="C702" s="34"/>
      <c r="D702" s="1" t="s">
        <v>17</v>
      </c>
      <c r="E702" s="2" t="s">
        <v>748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2500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2500</v>
      </c>
      <c r="X702" s="35">
        <f t="shared" si="129"/>
        <v>0</v>
      </c>
      <c r="Y702" s="35">
        <f t="shared" si="130"/>
        <v>0</v>
      </c>
      <c r="Z702" s="35">
        <f t="shared" si="131"/>
        <v>0</v>
      </c>
      <c r="AA702" s="35">
        <f t="shared" si="132"/>
        <v>0</v>
      </c>
      <c r="AB702" s="35">
        <v>0</v>
      </c>
      <c r="AC702" s="35">
        <f t="shared" si="133"/>
        <v>0</v>
      </c>
      <c r="AD702" s="35">
        <f t="shared" si="134"/>
        <v>0</v>
      </c>
      <c r="AE702" s="35">
        <f t="shared" si="135"/>
        <v>0</v>
      </c>
      <c r="AF702" s="35">
        <f t="shared" si="136"/>
        <v>0</v>
      </c>
      <c r="AG702" s="35">
        <f t="shared" si="137"/>
        <v>0</v>
      </c>
      <c r="AH702" s="35">
        <f t="shared" si="138"/>
        <v>0</v>
      </c>
      <c r="AI702" s="35"/>
      <c r="AJ702" s="81">
        <f t="shared" si="127"/>
        <v>0</v>
      </c>
      <c r="AK702" s="87"/>
    </row>
    <row r="703" spans="2:37" s="27" customFormat="1" ht="13.5" customHeight="1" x14ac:dyDescent="0.2">
      <c r="B703" s="1">
        <v>221</v>
      </c>
      <c r="C703" s="34"/>
      <c r="D703" s="1" t="s">
        <v>17</v>
      </c>
      <c r="E703" s="2" t="s">
        <v>749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65000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65000</v>
      </c>
      <c r="X703" s="35">
        <f t="shared" si="129"/>
        <v>0</v>
      </c>
      <c r="Y703" s="35">
        <f t="shared" si="130"/>
        <v>0</v>
      </c>
      <c r="Z703" s="35">
        <f t="shared" si="131"/>
        <v>0</v>
      </c>
      <c r="AA703" s="35">
        <f t="shared" si="132"/>
        <v>0</v>
      </c>
      <c r="AB703" s="35">
        <v>0</v>
      </c>
      <c r="AC703" s="35">
        <f t="shared" si="133"/>
        <v>0</v>
      </c>
      <c r="AD703" s="35">
        <f t="shared" si="134"/>
        <v>0</v>
      </c>
      <c r="AE703" s="35">
        <f t="shared" si="135"/>
        <v>0</v>
      </c>
      <c r="AF703" s="35">
        <f t="shared" si="136"/>
        <v>0</v>
      </c>
      <c r="AG703" s="35">
        <f t="shared" si="137"/>
        <v>0</v>
      </c>
      <c r="AH703" s="35">
        <f t="shared" si="138"/>
        <v>0</v>
      </c>
      <c r="AI703" s="35"/>
      <c r="AJ703" s="81">
        <f t="shared" si="127"/>
        <v>0</v>
      </c>
      <c r="AK703" s="87"/>
    </row>
    <row r="704" spans="2:37" s="27" customFormat="1" ht="13.5" customHeight="1" x14ac:dyDescent="0.2">
      <c r="B704" s="1">
        <v>222</v>
      </c>
      <c r="C704" s="34"/>
      <c r="D704" s="1" t="s">
        <v>17</v>
      </c>
      <c r="E704" s="2" t="s">
        <v>750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52000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10">
        <v>52000</v>
      </c>
      <c r="X704" s="35">
        <f t="shared" si="129"/>
        <v>0</v>
      </c>
      <c r="Y704" s="35">
        <f t="shared" si="130"/>
        <v>0</v>
      </c>
      <c r="Z704" s="35">
        <f t="shared" si="131"/>
        <v>0</v>
      </c>
      <c r="AA704" s="35">
        <f t="shared" si="132"/>
        <v>0</v>
      </c>
      <c r="AB704" s="35">
        <v>0</v>
      </c>
      <c r="AC704" s="35">
        <f t="shared" si="133"/>
        <v>0</v>
      </c>
      <c r="AD704" s="35">
        <f t="shared" si="134"/>
        <v>0</v>
      </c>
      <c r="AE704" s="35">
        <f t="shared" si="135"/>
        <v>0</v>
      </c>
      <c r="AF704" s="35">
        <f t="shared" si="136"/>
        <v>0</v>
      </c>
      <c r="AG704" s="35">
        <f t="shared" si="137"/>
        <v>0</v>
      </c>
      <c r="AH704" s="35">
        <f t="shared" si="138"/>
        <v>0</v>
      </c>
      <c r="AI704" s="35"/>
      <c r="AJ704" s="81">
        <f t="shared" si="127"/>
        <v>0</v>
      </c>
      <c r="AK704" s="87"/>
    </row>
    <row r="705" spans="2:37" s="27" customFormat="1" ht="13.5" customHeight="1" x14ac:dyDescent="0.2">
      <c r="B705" s="1">
        <v>223</v>
      </c>
      <c r="C705" s="34"/>
      <c r="D705" s="1" t="s">
        <v>17</v>
      </c>
      <c r="E705" s="2" t="s">
        <v>751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16250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16250</v>
      </c>
      <c r="X705" s="35">
        <f t="shared" si="129"/>
        <v>0</v>
      </c>
      <c r="Y705" s="35">
        <f t="shared" si="130"/>
        <v>0</v>
      </c>
      <c r="Z705" s="35">
        <f t="shared" si="131"/>
        <v>0</v>
      </c>
      <c r="AA705" s="35">
        <f t="shared" si="132"/>
        <v>0</v>
      </c>
      <c r="AB705" s="35">
        <v>0</v>
      </c>
      <c r="AC705" s="35">
        <f t="shared" si="133"/>
        <v>0</v>
      </c>
      <c r="AD705" s="35">
        <f t="shared" si="134"/>
        <v>0</v>
      </c>
      <c r="AE705" s="35">
        <f t="shared" si="135"/>
        <v>0</v>
      </c>
      <c r="AF705" s="35">
        <f t="shared" si="136"/>
        <v>0</v>
      </c>
      <c r="AG705" s="35">
        <f t="shared" si="137"/>
        <v>0</v>
      </c>
      <c r="AH705" s="35">
        <f t="shared" si="138"/>
        <v>0</v>
      </c>
      <c r="AI705" s="35"/>
      <c r="AJ705" s="81">
        <f t="shared" si="127"/>
        <v>0</v>
      </c>
      <c r="AK705" s="87"/>
    </row>
    <row r="706" spans="2:37" s="27" customFormat="1" ht="13.5" customHeight="1" x14ac:dyDescent="0.2">
      <c r="B706" s="1">
        <v>224</v>
      </c>
      <c r="C706" s="34"/>
      <c r="D706" s="1" t="s">
        <v>17</v>
      </c>
      <c r="E706" s="2" t="s">
        <v>752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39000</v>
      </c>
      <c r="O706" s="10">
        <v>0</v>
      </c>
      <c r="P706" s="10">
        <v>0</v>
      </c>
      <c r="Q706" s="10">
        <v>0</v>
      </c>
      <c r="R706" s="10">
        <v>0</v>
      </c>
      <c r="S706" s="10">
        <v>0</v>
      </c>
      <c r="T706" s="10">
        <v>0</v>
      </c>
      <c r="U706" s="10">
        <v>0</v>
      </c>
      <c r="V706" s="10">
        <v>0</v>
      </c>
      <c r="W706" s="10">
        <v>39000</v>
      </c>
      <c r="X706" s="35">
        <f t="shared" si="129"/>
        <v>0</v>
      </c>
      <c r="Y706" s="35">
        <f t="shared" si="130"/>
        <v>0</v>
      </c>
      <c r="Z706" s="35">
        <f t="shared" si="131"/>
        <v>0</v>
      </c>
      <c r="AA706" s="35">
        <f t="shared" si="132"/>
        <v>0</v>
      </c>
      <c r="AB706" s="35">
        <v>0</v>
      </c>
      <c r="AC706" s="35">
        <f t="shared" si="133"/>
        <v>0</v>
      </c>
      <c r="AD706" s="35">
        <f t="shared" si="134"/>
        <v>0</v>
      </c>
      <c r="AE706" s="35">
        <f t="shared" si="135"/>
        <v>0</v>
      </c>
      <c r="AF706" s="35">
        <f t="shared" si="136"/>
        <v>0</v>
      </c>
      <c r="AG706" s="35">
        <f t="shared" si="137"/>
        <v>0</v>
      </c>
      <c r="AH706" s="35">
        <f t="shared" si="138"/>
        <v>0</v>
      </c>
      <c r="AI706" s="35"/>
      <c r="AJ706" s="81">
        <f t="shared" si="127"/>
        <v>0</v>
      </c>
      <c r="AK706" s="87"/>
    </row>
    <row r="707" spans="2:37" s="27" customFormat="1" ht="13.5" customHeight="1" x14ac:dyDescent="0.2">
      <c r="B707" s="1">
        <v>225</v>
      </c>
      <c r="C707" s="34"/>
      <c r="D707" s="1" t="s">
        <v>17</v>
      </c>
      <c r="E707" s="2" t="s">
        <v>753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44905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10">
        <v>44905</v>
      </c>
      <c r="X707" s="35">
        <f t="shared" si="129"/>
        <v>0</v>
      </c>
      <c r="Y707" s="35">
        <f t="shared" si="130"/>
        <v>0</v>
      </c>
      <c r="Z707" s="35">
        <f t="shared" si="131"/>
        <v>0</v>
      </c>
      <c r="AA707" s="35">
        <f t="shared" si="132"/>
        <v>0</v>
      </c>
      <c r="AB707" s="35">
        <v>0</v>
      </c>
      <c r="AC707" s="35">
        <f t="shared" si="133"/>
        <v>0</v>
      </c>
      <c r="AD707" s="35">
        <f t="shared" si="134"/>
        <v>0</v>
      </c>
      <c r="AE707" s="35">
        <f t="shared" si="135"/>
        <v>0</v>
      </c>
      <c r="AF707" s="35">
        <f t="shared" si="136"/>
        <v>0</v>
      </c>
      <c r="AG707" s="35">
        <f t="shared" si="137"/>
        <v>0</v>
      </c>
      <c r="AH707" s="35">
        <f t="shared" si="138"/>
        <v>0</v>
      </c>
      <c r="AI707" s="35"/>
      <c r="AJ707" s="81">
        <f t="shared" si="127"/>
        <v>0</v>
      </c>
      <c r="AK707" s="87"/>
    </row>
    <row r="708" spans="2:37" s="27" customFormat="1" ht="13.5" customHeight="1" x14ac:dyDescent="0.2">
      <c r="B708" s="1">
        <v>226</v>
      </c>
      <c r="C708" s="34"/>
      <c r="D708" s="1" t="s">
        <v>17</v>
      </c>
      <c r="E708" s="2" t="s">
        <v>754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25000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10">
        <v>25000</v>
      </c>
      <c r="X708" s="35">
        <f t="shared" si="129"/>
        <v>0</v>
      </c>
      <c r="Y708" s="35">
        <f t="shared" si="130"/>
        <v>0</v>
      </c>
      <c r="Z708" s="35">
        <f t="shared" si="131"/>
        <v>0</v>
      </c>
      <c r="AA708" s="35">
        <f t="shared" si="132"/>
        <v>0</v>
      </c>
      <c r="AB708" s="35">
        <v>0</v>
      </c>
      <c r="AC708" s="35">
        <f t="shared" si="133"/>
        <v>0</v>
      </c>
      <c r="AD708" s="35">
        <f t="shared" si="134"/>
        <v>0</v>
      </c>
      <c r="AE708" s="35">
        <f t="shared" si="135"/>
        <v>0</v>
      </c>
      <c r="AF708" s="35">
        <f t="shared" si="136"/>
        <v>0</v>
      </c>
      <c r="AG708" s="35">
        <f t="shared" si="137"/>
        <v>0</v>
      </c>
      <c r="AH708" s="35">
        <f t="shared" si="138"/>
        <v>0</v>
      </c>
      <c r="AI708" s="35"/>
      <c r="AJ708" s="81">
        <f t="shared" si="127"/>
        <v>0</v>
      </c>
      <c r="AK708" s="87"/>
    </row>
    <row r="709" spans="2:37" s="27" customFormat="1" ht="13.5" customHeight="1" x14ac:dyDescent="0.2">
      <c r="B709" s="1">
        <v>227</v>
      </c>
      <c r="C709" s="34"/>
      <c r="D709" s="1" t="s">
        <v>17</v>
      </c>
      <c r="E709" s="2" t="s">
        <v>755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2250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10">
        <v>2250</v>
      </c>
      <c r="X709" s="35">
        <f t="shared" si="129"/>
        <v>0</v>
      </c>
      <c r="Y709" s="35">
        <f t="shared" si="130"/>
        <v>0</v>
      </c>
      <c r="Z709" s="35">
        <f t="shared" si="131"/>
        <v>0</v>
      </c>
      <c r="AA709" s="35">
        <f t="shared" si="132"/>
        <v>0</v>
      </c>
      <c r="AB709" s="35">
        <v>0</v>
      </c>
      <c r="AC709" s="35">
        <f t="shared" si="133"/>
        <v>0</v>
      </c>
      <c r="AD709" s="35">
        <f t="shared" si="134"/>
        <v>0</v>
      </c>
      <c r="AE709" s="35">
        <f t="shared" si="135"/>
        <v>0</v>
      </c>
      <c r="AF709" s="35">
        <f t="shared" si="136"/>
        <v>0</v>
      </c>
      <c r="AG709" s="35">
        <f t="shared" si="137"/>
        <v>0</v>
      </c>
      <c r="AH709" s="35">
        <f t="shared" si="138"/>
        <v>0</v>
      </c>
      <c r="AI709" s="35"/>
      <c r="AJ709" s="81">
        <f t="shared" si="127"/>
        <v>0</v>
      </c>
      <c r="AK709" s="87"/>
    </row>
    <row r="710" spans="2:37" s="27" customFormat="1" ht="13.5" customHeight="1" x14ac:dyDescent="0.2">
      <c r="B710" s="1">
        <v>228</v>
      </c>
      <c r="C710" s="34"/>
      <c r="D710" s="1" t="s">
        <v>17</v>
      </c>
      <c r="E710" s="2" t="s">
        <v>756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10000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10">
        <v>10000</v>
      </c>
      <c r="X710" s="35">
        <f t="shared" si="129"/>
        <v>0</v>
      </c>
      <c r="Y710" s="35">
        <f t="shared" si="130"/>
        <v>0</v>
      </c>
      <c r="Z710" s="35">
        <f t="shared" si="131"/>
        <v>0</v>
      </c>
      <c r="AA710" s="35">
        <f t="shared" si="132"/>
        <v>0</v>
      </c>
      <c r="AB710" s="35">
        <v>0</v>
      </c>
      <c r="AC710" s="35">
        <f t="shared" si="133"/>
        <v>0</v>
      </c>
      <c r="AD710" s="35">
        <f t="shared" si="134"/>
        <v>0</v>
      </c>
      <c r="AE710" s="35">
        <f t="shared" si="135"/>
        <v>0</v>
      </c>
      <c r="AF710" s="35">
        <f t="shared" si="136"/>
        <v>0</v>
      </c>
      <c r="AG710" s="35">
        <f t="shared" si="137"/>
        <v>0</v>
      </c>
      <c r="AH710" s="35">
        <f t="shared" si="138"/>
        <v>0</v>
      </c>
      <c r="AI710" s="35"/>
      <c r="AJ710" s="81">
        <f t="shared" si="127"/>
        <v>0</v>
      </c>
      <c r="AK710" s="87"/>
    </row>
    <row r="711" spans="2:37" s="27" customFormat="1" ht="13.5" customHeight="1" x14ac:dyDescent="0.2">
      <c r="B711" s="1">
        <v>229</v>
      </c>
      <c r="C711" s="34"/>
      <c r="D711" s="1" t="s">
        <v>17</v>
      </c>
      <c r="E711" s="2" t="s">
        <v>757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52000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10">
        <v>52000</v>
      </c>
      <c r="X711" s="35">
        <f t="shared" si="129"/>
        <v>0</v>
      </c>
      <c r="Y711" s="35">
        <f t="shared" si="130"/>
        <v>0</v>
      </c>
      <c r="Z711" s="35">
        <f t="shared" si="131"/>
        <v>0</v>
      </c>
      <c r="AA711" s="35">
        <f t="shared" si="132"/>
        <v>0</v>
      </c>
      <c r="AB711" s="35">
        <v>0</v>
      </c>
      <c r="AC711" s="35">
        <f t="shared" si="133"/>
        <v>0</v>
      </c>
      <c r="AD711" s="35">
        <f t="shared" si="134"/>
        <v>0</v>
      </c>
      <c r="AE711" s="35">
        <f t="shared" si="135"/>
        <v>0</v>
      </c>
      <c r="AF711" s="35">
        <f t="shared" si="136"/>
        <v>0</v>
      </c>
      <c r="AG711" s="35">
        <f t="shared" si="137"/>
        <v>0</v>
      </c>
      <c r="AH711" s="35">
        <f t="shared" si="138"/>
        <v>0</v>
      </c>
      <c r="AI711" s="35"/>
      <c r="AJ711" s="81">
        <f t="shared" si="127"/>
        <v>0</v>
      </c>
      <c r="AK711" s="87"/>
    </row>
    <row r="712" spans="2:37" s="27" customFormat="1" ht="13.5" customHeight="1" x14ac:dyDescent="0.2">
      <c r="B712" s="1">
        <v>230</v>
      </c>
      <c r="C712" s="34"/>
      <c r="D712" s="1" t="s">
        <v>17</v>
      </c>
      <c r="E712" s="2" t="s">
        <v>758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55864</v>
      </c>
      <c r="O712" s="10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10">
        <v>55864</v>
      </c>
      <c r="X712" s="35">
        <f t="shared" si="129"/>
        <v>0</v>
      </c>
      <c r="Y712" s="35">
        <f t="shared" si="130"/>
        <v>0</v>
      </c>
      <c r="Z712" s="35">
        <f t="shared" si="131"/>
        <v>0</v>
      </c>
      <c r="AA712" s="35">
        <f t="shared" si="132"/>
        <v>0</v>
      </c>
      <c r="AB712" s="35">
        <v>0</v>
      </c>
      <c r="AC712" s="35">
        <f t="shared" si="133"/>
        <v>0</v>
      </c>
      <c r="AD712" s="35">
        <f t="shared" si="134"/>
        <v>0</v>
      </c>
      <c r="AE712" s="35">
        <f t="shared" si="135"/>
        <v>0</v>
      </c>
      <c r="AF712" s="35">
        <f t="shared" si="136"/>
        <v>0</v>
      </c>
      <c r="AG712" s="35">
        <f t="shared" si="137"/>
        <v>0</v>
      </c>
      <c r="AH712" s="35">
        <f t="shared" si="138"/>
        <v>0</v>
      </c>
      <c r="AI712" s="35"/>
      <c r="AJ712" s="81">
        <f t="shared" si="127"/>
        <v>0</v>
      </c>
      <c r="AK712" s="87"/>
    </row>
    <row r="713" spans="2:37" s="27" customFormat="1" ht="13.5" customHeight="1" x14ac:dyDescent="0.2">
      <c r="B713" s="1">
        <v>231</v>
      </c>
      <c r="C713" s="34"/>
      <c r="D713" s="1" t="s">
        <v>17</v>
      </c>
      <c r="E713" s="2" t="s">
        <v>759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34378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34378</v>
      </c>
      <c r="X713" s="35">
        <f t="shared" si="129"/>
        <v>0</v>
      </c>
      <c r="Y713" s="35">
        <f t="shared" si="130"/>
        <v>0</v>
      </c>
      <c r="Z713" s="35">
        <f t="shared" si="131"/>
        <v>0</v>
      </c>
      <c r="AA713" s="35">
        <f t="shared" si="132"/>
        <v>0</v>
      </c>
      <c r="AB713" s="35">
        <v>0</v>
      </c>
      <c r="AC713" s="35">
        <f t="shared" si="133"/>
        <v>0</v>
      </c>
      <c r="AD713" s="35">
        <f t="shared" si="134"/>
        <v>0</v>
      </c>
      <c r="AE713" s="35">
        <f t="shared" si="135"/>
        <v>0</v>
      </c>
      <c r="AF713" s="35">
        <f t="shared" si="136"/>
        <v>0</v>
      </c>
      <c r="AG713" s="35">
        <f t="shared" si="137"/>
        <v>0</v>
      </c>
      <c r="AH713" s="35">
        <f t="shared" si="138"/>
        <v>0</v>
      </c>
      <c r="AI713" s="35"/>
      <c r="AJ713" s="81">
        <f t="shared" si="127"/>
        <v>0</v>
      </c>
      <c r="AK713" s="87"/>
    </row>
    <row r="714" spans="2:37" s="27" customFormat="1" ht="13.5" customHeight="1" x14ac:dyDescent="0.2">
      <c r="B714" s="1">
        <v>232</v>
      </c>
      <c r="C714" s="34"/>
      <c r="D714" s="1" t="s">
        <v>17</v>
      </c>
      <c r="E714" s="2" t="s">
        <v>760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64459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64459</v>
      </c>
      <c r="X714" s="35">
        <f t="shared" si="129"/>
        <v>0</v>
      </c>
      <c r="Y714" s="35">
        <f t="shared" si="130"/>
        <v>0</v>
      </c>
      <c r="Z714" s="35">
        <f t="shared" si="131"/>
        <v>0</v>
      </c>
      <c r="AA714" s="35">
        <f t="shared" si="132"/>
        <v>0</v>
      </c>
      <c r="AB714" s="35">
        <v>0</v>
      </c>
      <c r="AC714" s="35">
        <f t="shared" si="133"/>
        <v>0</v>
      </c>
      <c r="AD714" s="35">
        <f t="shared" si="134"/>
        <v>0</v>
      </c>
      <c r="AE714" s="35">
        <f t="shared" si="135"/>
        <v>0</v>
      </c>
      <c r="AF714" s="35">
        <f t="shared" si="136"/>
        <v>0</v>
      </c>
      <c r="AG714" s="35">
        <f t="shared" si="137"/>
        <v>0</v>
      </c>
      <c r="AH714" s="35">
        <f t="shared" si="138"/>
        <v>0</v>
      </c>
      <c r="AI714" s="35"/>
      <c r="AJ714" s="81">
        <f t="shared" si="127"/>
        <v>0</v>
      </c>
      <c r="AK714" s="87"/>
    </row>
    <row r="715" spans="2:37" s="27" customFormat="1" ht="13.5" customHeight="1" x14ac:dyDescent="0.2">
      <c r="B715" s="1">
        <v>233</v>
      </c>
      <c r="C715" s="34"/>
      <c r="D715" s="1" t="s">
        <v>17</v>
      </c>
      <c r="E715" s="2" t="s">
        <v>761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73053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73053</v>
      </c>
      <c r="X715" s="35">
        <f t="shared" si="129"/>
        <v>0</v>
      </c>
      <c r="Y715" s="35">
        <f t="shared" si="130"/>
        <v>0</v>
      </c>
      <c r="Z715" s="35">
        <f t="shared" si="131"/>
        <v>0</v>
      </c>
      <c r="AA715" s="35">
        <f t="shared" si="132"/>
        <v>0</v>
      </c>
      <c r="AB715" s="35">
        <v>0</v>
      </c>
      <c r="AC715" s="35">
        <f t="shared" si="133"/>
        <v>0</v>
      </c>
      <c r="AD715" s="35">
        <f t="shared" si="134"/>
        <v>0</v>
      </c>
      <c r="AE715" s="35">
        <f t="shared" si="135"/>
        <v>0</v>
      </c>
      <c r="AF715" s="35">
        <f t="shared" si="136"/>
        <v>0</v>
      </c>
      <c r="AG715" s="35">
        <f t="shared" si="137"/>
        <v>0</v>
      </c>
      <c r="AH715" s="35">
        <f t="shared" si="138"/>
        <v>0</v>
      </c>
      <c r="AI715" s="35"/>
      <c r="AJ715" s="81">
        <f t="shared" si="127"/>
        <v>0</v>
      </c>
      <c r="AK715" s="87"/>
    </row>
    <row r="716" spans="2:37" s="27" customFormat="1" ht="13.5" customHeight="1" x14ac:dyDescent="0.2">
      <c r="B716" s="1">
        <v>234</v>
      </c>
      <c r="C716" s="34"/>
      <c r="D716" s="1" t="s">
        <v>17</v>
      </c>
      <c r="E716" s="2" t="s">
        <v>762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55864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55864</v>
      </c>
      <c r="X716" s="35">
        <f t="shared" si="129"/>
        <v>0</v>
      </c>
      <c r="Y716" s="35">
        <f t="shared" si="130"/>
        <v>0</v>
      </c>
      <c r="Z716" s="35">
        <f t="shared" si="131"/>
        <v>0</v>
      </c>
      <c r="AA716" s="35">
        <f t="shared" si="132"/>
        <v>0</v>
      </c>
      <c r="AB716" s="35">
        <v>0</v>
      </c>
      <c r="AC716" s="35">
        <f t="shared" si="133"/>
        <v>0</v>
      </c>
      <c r="AD716" s="35">
        <f t="shared" si="134"/>
        <v>0</v>
      </c>
      <c r="AE716" s="35">
        <f t="shared" si="135"/>
        <v>0</v>
      </c>
      <c r="AF716" s="35">
        <f t="shared" si="136"/>
        <v>0</v>
      </c>
      <c r="AG716" s="35">
        <f t="shared" si="137"/>
        <v>0</v>
      </c>
      <c r="AH716" s="35">
        <f t="shared" si="138"/>
        <v>0</v>
      </c>
      <c r="AI716" s="35"/>
      <c r="AJ716" s="81">
        <f t="shared" si="127"/>
        <v>0</v>
      </c>
      <c r="AK716" s="87"/>
    </row>
    <row r="717" spans="2:37" s="27" customFormat="1" ht="13.5" customHeight="1" x14ac:dyDescent="0.2">
      <c r="B717" s="1">
        <v>235</v>
      </c>
      <c r="C717" s="34"/>
      <c r="D717" s="1" t="s">
        <v>17</v>
      </c>
      <c r="E717" s="2" t="s">
        <v>763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25500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10">
        <v>25500</v>
      </c>
      <c r="X717" s="35">
        <f t="shared" si="129"/>
        <v>0</v>
      </c>
      <c r="Y717" s="35">
        <f t="shared" si="130"/>
        <v>0</v>
      </c>
      <c r="Z717" s="35">
        <f t="shared" si="131"/>
        <v>0</v>
      </c>
      <c r="AA717" s="35">
        <f t="shared" si="132"/>
        <v>0</v>
      </c>
      <c r="AB717" s="35">
        <v>0</v>
      </c>
      <c r="AC717" s="35">
        <f t="shared" si="133"/>
        <v>0</v>
      </c>
      <c r="AD717" s="35">
        <f t="shared" si="134"/>
        <v>0</v>
      </c>
      <c r="AE717" s="35">
        <f t="shared" si="135"/>
        <v>0</v>
      </c>
      <c r="AF717" s="35">
        <f t="shared" si="136"/>
        <v>0</v>
      </c>
      <c r="AG717" s="35">
        <f t="shared" si="137"/>
        <v>0</v>
      </c>
      <c r="AH717" s="35">
        <f t="shared" si="138"/>
        <v>0</v>
      </c>
      <c r="AI717" s="35"/>
      <c r="AJ717" s="81">
        <f t="shared" si="127"/>
        <v>0</v>
      </c>
      <c r="AK717" s="87"/>
    </row>
    <row r="718" spans="2:37" s="27" customFormat="1" ht="13.5" customHeight="1" x14ac:dyDescent="0.2">
      <c r="B718" s="1">
        <v>236</v>
      </c>
      <c r="C718" s="34"/>
      <c r="D718" s="1" t="s">
        <v>17</v>
      </c>
      <c r="E718" s="2" t="s">
        <v>764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45000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45000</v>
      </c>
      <c r="X718" s="35">
        <f t="shared" si="129"/>
        <v>0</v>
      </c>
      <c r="Y718" s="35">
        <f t="shared" si="130"/>
        <v>0</v>
      </c>
      <c r="Z718" s="35">
        <f t="shared" si="131"/>
        <v>0</v>
      </c>
      <c r="AA718" s="35">
        <f t="shared" si="132"/>
        <v>0</v>
      </c>
      <c r="AB718" s="35">
        <v>0</v>
      </c>
      <c r="AC718" s="35">
        <f t="shared" si="133"/>
        <v>0</v>
      </c>
      <c r="AD718" s="35">
        <f t="shared" si="134"/>
        <v>0</v>
      </c>
      <c r="AE718" s="35">
        <f t="shared" si="135"/>
        <v>0</v>
      </c>
      <c r="AF718" s="35">
        <f t="shared" si="136"/>
        <v>0</v>
      </c>
      <c r="AG718" s="35">
        <f t="shared" si="137"/>
        <v>0</v>
      </c>
      <c r="AH718" s="35">
        <f t="shared" si="138"/>
        <v>0</v>
      </c>
      <c r="AI718" s="35"/>
      <c r="AJ718" s="81">
        <f t="shared" si="127"/>
        <v>0</v>
      </c>
      <c r="AK718" s="87"/>
    </row>
    <row r="719" spans="2:37" s="27" customFormat="1" ht="13.5" customHeight="1" x14ac:dyDescent="0.2">
      <c r="B719" s="1">
        <v>237</v>
      </c>
      <c r="C719" s="34"/>
      <c r="D719" s="1" t="s">
        <v>17</v>
      </c>
      <c r="E719" s="2" t="s">
        <v>765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31500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31500</v>
      </c>
      <c r="X719" s="35">
        <f t="shared" si="129"/>
        <v>0</v>
      </c>
      <c r="Y719" s="35">
        <f t="shared" si="130"/>
        <v>0</v>
      </c>
      <c r="Z719" s="35">
        <f t="shared" si="131"/>
        <v>0</v>
      </c>
      <c r="AA719" s="35">
        <f t="shared" si="132"/>
        <v>0</v>
      </c>
      <c r="AB719" s="35">
        <v>0</v>
      </c>
      <c r="AC719" s="35">
        <f t="shared" si="133"/>
        <v>0</v>
      </c>
      <c r="AD719" s="35">
        <f t="shared" si="134"/>
        <v>0</v>
      </c>
      <c r="AE719" s="35">
        <f t="shared" si="135"/>
        <v>0</v>
      </c>
      <c r="AF719" s="35">
        <f t="shared" si="136"/>
        <v>0</v>
      </c>
      <c r="AG719" s="35">
        <f t="shared" si="137"/>
        <v>0</v>
      </c>
      <c r="AH719" s="35">
        <f t="shared" si="138"/>
        <v>0</v>
      </c>
      <c r="AI719" s="35"/>
      <c r="AJ719" s="81">
        <f t="shared" si="127"/>
        <v>0</v>
      </c>
      <c r="AK719" s="87"/>
    </row>
    <row r="720" spans="2:37" s="27" customFormat="1" ht="13.5" customHeight="1" x14ac:dyDescent="0.2">
      <c r="B720" s="1">
        <v>238</v>
      </c>
      <c r="C720" s="34"/>
      <c r="D720" s="1" t="s">
        <v>17</v>
      </c>
      <c r="E720" s="2" t="s">
        <v>766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27000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27000</v>
      </c>
      <c r="X720" s="35">
        <f t="shared" si="129"/>
        <v>0</v>
      </c>
      <c r="Y720" s="35">
        <f t="shared" si="130"/>
        <v>0</v>
      </c>
      <c r="Z720" s="35">
        <f t="shared" si="131"/>
        <v>0</v>
      </c>
      <c r="AA720" s="35">
        <f t="shared" si="132"/>
        <v>0</v>
      </c>
      <c r="AB720" s="35">
        <v>0</v>
      </c>
      <c r="AC720" s="35">
        <f t="shared" si="133"/>
        <v>0</v>
      </c>
      <c r="AD720" s="35">
        <f t="shared" si="134"/>
        <v>0</v>
      </c>
      <c r="AE720" s="35">
        <f t="shared" si="135"/>
        <v>0</v>
      </c>
      <c r="AF720" s="35">
        <f t="shared" si="136"/>
        <v>0</v>
      </c>
      <c r="AG720" s="35">
        <f t="shared" si="137"/>
        <v>0</v>
      </c>
      <c r="AH720" s="35">
        <f t="shared" si="138"/>
        <v>0</v>
      </c>
      <c r="AI720" s="35"/>
      <c r="AJ720" s="81">
        <f t="shared" ref="AJ720:AJ783" si="139">(AH720-AI720)</f>
        <v>0</v>
      </c>
      <c r="AK720" s="87"/>
    </row>
    <row r="721" spans="2:37" s="27" customFormat="1" ht="13.5" customHeight="1" x14ac:dyDescent="0.2">
      <c r="B721" s="1">
        <v>239</v>
      </c>
      <c r="C721" s="34"/>
      <c r="D721" s="1" t="s">
        <v>17</v>
      </c>
      <c r="E721" s="2" t="s">
        <v>767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13500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13500</v>
      </c>
      <c r="X721" s="35">
        <f t="shared" si="129"/>
        <v>0</v>
      </c>
      <c r="Y721" s="35">
        <f t="shared" si="130"/>
        <v>0</v>
      </c>
      <c r="Z721" s="35">
        <f t="shared" si="131"/>
        <v>0</v>
      </c>
      <c r="AA721" s="35">
        <f t="shared" si="132"/>
        <v>0</v>
      </c>
      <c r="AB721" s="35">
        <v>0</v>
      </c>
      <c r="AC721" s="35">
        <f t="shared" si="133"/>
        <v>0</v>
      </c>
      <c r="AD721" s="35">
        <f t="shared" si="134"/>
        <v>0</v>
      </c>
      <c r="AE721" s="35">
        <f t="shared" si="135"/>
        <v>0</v>
      </c>
      <c r="AF721" s="35">
        <f t="shared" si="136"/>
        <v>0</v>
      </c>
      <c r="AG721" s="35">
        <f t="shared" si="137"/>
        <v>0</v>
      </c>
      <c r="AH721" s="35">
        <f t="shared" si="138"/>
        <v>0</v>
      </c>
      <c r="AI721" s="35"/>
      <c r="AJ721" s="81">
        <f t="shared" si="139"/>
        <v>0</v>
      </c>
      <c r="AK721" s="87"/>
    </row>
    <row r="722" spans="2:37" s="27" customFormat="1" ht="13.5" customHeight="1" x14ac:dyDescent="0.2">
      <c r="B722" s="1">
        <v>240</v>
      </c>
      <c r="C722" s="34"/>
      <c r="D722" s="1" t="s">
        <v>17</v>
      </c>
      <c r="E722" s="2" t="s">
        <v>768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13500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13500</v>
      </c>
      <c r="X722" s="35">
        <f t="shared" si="129"/>
        <v>0</v>
      </c>
      <c r="Y722" s="35">
        <f t="shared" si="130"/>
        <v>0</v>
      </c>
      <c r="Z722" s="35">
        <f t="shared" si="131"/>
        <v>0</v>
      </c>
      <c r="AA722" s="35">
        <f t="shared" si="132"/>
        <v>0</v>
      </c>
      <c r="AB722" s="35">
        <v>0</v>
      </c>
      <c r="AC722" s="35">
        <f t="shared" si="133"/>
        <v>0</v>
      </c>
      <c r="AD722" s="35">
        <f t="shared" si="134"/>
        <v>0</v>
      </c>
      <c r="AE722" s="35">
        <f t="shared" si="135"/>
        <v>0</v>
      </c>
      <c r="AF722" s="35">
        <f t="shared" si="136"/>
        <v>0</v>
      </c>
      <c r="AG722" s="35">
        <f t="shared" si="137"/>
        <v>0</v>
      </c>
      <c r="AH722" s="35">
        <f t="shared" si="138"/>
        <v>0</v>
      </c>
      <c r="AI722" s="35"/>
      <c r="AJ722" s="81">
        <f t="shared" si="139"/>
        <v>0</v>
      </c>
      <c r="AK722" s="87"/>
    </row>
    <row r="723" spans="2:37" s="27" customFormat="1" ht="13.5" customHeight="1" x14ac:dyDescent="0.2">
      <c r="B723" s="1">
        <v>241</v>
      </c>
      <c r="C723" s="34"/>
      <c r="D723" s="1" t="s">
        <v>17</v>
      </c>
      <c r="E723" s="2" t="s">
        <v>769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18000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10">
        <v>18000</v>
      </c>
      <c r="X723" s="35">
        <f t="shared" si="129"/>
        <v>0</v>
      </c>
      <c r="Y723" s="35">
        <f t="shared" si="130"/>
        <v>0</v>
      </c>
      <c r="Z723" s="35">
        <f t="shared" si="131"/>
        <v>0</v>
      </c>
      <c r="AA723" s="35">
        <f t="shared" si="132"/>
        <v>0</v>
      </c>
      <c r="AB723" s="35">
        <v>0</v>
      </c>
      <c r="AC723" s="35">
        <f t="shared" si="133"/>
        <v>0</v>
      </c>
      <c r="AD723" s="35">
        <f t="shared" si="134"/>
        <v>0</v>
      </c>
      <c r="AE723" s="35">
        <f t="shared" si="135"/>
        <v>0</v>
      </c>
      <c r="AF723" s="35">
        <f t="shared" si="136"/>
        <v>0</v>
      </c>
      <c r="AG723" s="35">
        <f t="shared" si="137"/>
        <v>0</v>
      </c>
      <c r="AH723" s="35">
        <f t="shared" si="138"/>
        <v>0</v>
      </c>
      <c r="AI723" s="35"/>
      <c r="AJ723" s="81">
        <f t="shared" si="139"/>
        <v>0</v>
      </c>
      <c r="AK723" s="87"/>
    </row>
    <row r="724" spans="2:37" s="27" customFormat="1" ht="13.5" customHeight="1" x14ac:dyDescent="0.2">
      <c r="B724" s="1">
        <v>242</v>
      </c>
      <c r="C724" s="34"/>
      <c r="D724" s="1" t="s">
        <v>17</v>
      </c>
      <c r="E724" s="2" t="s">
        <v>770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2000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2000</v>
      </c>
      <c r="X724" s="35">
        <f t="shared" si="129"/>
        <v>0</v>
      </c>
      <c r="Y724" s="35">
        <f t="shared" si="130"/>
        <v>0</v>
      </c>
      <c r="Z724" s="35">
        <f t="shared" si="131"/>
        <v>0</v>
      </c>
      <c r="AA724" s="35">
        <f t="shared" si="132"/>
        <v>0</v>
      </c>
      <c r="AB724" s="35">
        <v>0</v>
      </c>
      <c r="AC724" s="35">
        <f t="shared" si="133"/>
        <v>0</v>
      </c>
      <c r="AD724" s="35">
        <f t="shared" si="134"/>
        <v>0</v>
      </c>
      <c r="AE724" s="35">
        <f t="shared" si="135"/>
        <v>0</v>
      </c>
      <c r="AF724" s="35">
        <f t="shared" si="136"/>
        <v>0</v>
      </c>
      <c r="AG724" s="35">
        <f t="shared" si="137"/>
        <v>0</v>
      </c>
      <c r="AH724" s="35">
        <f t="shared" si="138"/>
        <v>0</v>
      </c>
      <c r="AI724" s="35"/>
      <c r="AJ724" s="81">
        <f t="shared" si="139"/>
        <v>0</v>
      </c>
      <c r="AK724" s="87"/>
    </row>
    <row r="725" spans="2:37" s="27" customFormat="1" ht="13.5" customHeight="1" x14ac:dyDescent="0.2">
      <c r="B725" s="1">
        <v>243</v>
      </c>
      <c r="C725" s="34"/>
      <c r="D725" s="1" t="s">
        <v>17</v>
      </c>
      <c r="E725" s="2" t="s">
        <v>771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2000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2000</v>
      </c>
      <c r="X725" s="35">
        <f t="shared" si="129"/>
        <v>0</v>
      </c>
      <c r="Y725" s="35">
        <f t="shared" si="130"/>
        <v>0</v>
      </c>
      <c r="Z725" s="35">
        <f t="shared" si="131"/>
        <v>0</v>
      </c>
      <c r="AA725" s="35">
        <f t="shared" si="132"/>
        <v>0</v>
      </c>
      <c r="AB725" s="35">
        <v>0</v>
      </c>
      <c r="AC725" s="35">
        <f t="shared" si="133"/>
        <v>0</v>
      </c>
      <c r="AD725" s="35">
        <f t="shared" si="134"/>
        <v>0</v>
      </c>
      <c r="AE725" s="35">
        <f t="shared" si="135"/>
        <v>0</v>
      </c>
      <c r="AF725" s="35">
        <f t="shared" si="136"/>
        <v>0</v>
      </c>
      <c r="AG725" s="35">
        <f t="shared" si="137"/>
        <v>0</v>
      </c>
      <c r="AH725" s="35">
        <f t="shared" si="138"/>
        <v>0</v>
      </c>
      <c r="AI725" s="35"/>
      <c r="AJ725" s="81">
        <f t="shared" si="139"/>
        <v>0</v>
      </c>
      <c r="AK725" s="87"/>
    </row>
    <row r="726" spans="2:37" s="27" customFormat="1" ht="13.5" customHeight="1" x14ac:dyDescent="0.2">
      <c r="B726" s="1">
        <v>244</v>
      </c>
      <c r="C726" s="34"/>
      <c r="D726" s="1" t="s">
        <v>17</v>
      </c>
      <c r="E726" s="2" t="s">
        <v>772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65000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10">
        <v>65000</v>
      </c>
      <c r="X726" s="35">
        <f t="shared" si="129"/>
        <v>0</v>
      </c>
      <c r="Y726" s="35">
        <f t="shared" si="130"/>
        <v>0</v>
      </c>
      <c r="Z726" s="35">
        <f t="shared" si="131"/>
        <v>0</v>
      </c>
      <c r="AA726" s="35">
        <f t="shared" si="132"/>
        <v>0</v>
      </c>
      <c r="AB726" s="35">
        <v>0</v>
      </c>
      <c r="AC726" s="35">
        <f t="shared" si="133"/>
        <v>0</v>
      </c>
      <c r="AD726" s="35">
        <f t="shared" si="134"/>
        <v>0</v>
      </c>
      <c r="AE726" s="35">
        <f t="shared" si="135"/>
        <v>0</v>
      </c>
      <c r="AF726" s="35">
        <f t="shared" si="136"/>
        <v>0</v>
      </c>
      <c r="AG726" s="35">
        <f t="shared" si="137"/>
        <v>0</v>
      </c>
      <c r="AH726" s="35">
        <f t="shared" si="138"/>
        <v>0</v>
      </c>
      <c r="AI726" s="35"/>
      <c r="AJ726" s="81">
        <f t="shared" si="139"/>
        <v>0</v>
      </c>
      <c r="AK726" s="87"/>
    </row>
    <row r="727" spans="2:37" s="27" customFormat="1" ht="13.5" customHeight="1" x14ac:dyDescent="0.2">
      <c r="B727" s="1">
        <v>245</v>
      </c>
      <c r="C727" s="34"/>
      <c r="D727" s="1" t="s">
        <v>17</v>
      </c>
      <c r="E727" s="2" t="s">
        <v>773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43750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10">
        <v>43750</v>
      </c>
      <c r="X727" s="35">
        <f t="shared" si="129"/>
        <v>0</v>
      </c>
      <c r="Y727" s="35">
        <f t="shared" si="130"/>
        <v>0</v>
      </c>
      <c r="Z727" s="35">
        <f t="shared" si="131"/>
        <v>0</v>
      </c>
      <c r="AA727" s="35">
        <f t="shared" si="132"/>
        <v>0</v>
      </c>
      <c r="AB727" s="35">
        <v>0</v>
      </c>
      <c r="AC727" s="35">
        <f t="shared" si="133"/>
        <v>0</v>
      </c>
      <c r="AD727" s="35">
        <f t="shared" si="134"/>
        <v>0</v>
      </c>
      <c r="AE727" s="35">
        <f t="shared" si="135"/>
        <v>0</v>
      </c>
      <c r="AF727" s="35">
        <f t="shared" si="136"/>
        <v>0</v>
      </c>
      <c r="AG727" s="35">
        <f t="shared" si="137"/>
        <v>0</v>
      </c>
      <c r="AH727" s="35">
        <f t="shared" si="138"/>
        <v>0</v>
      </c>
      <c r="AI727" s="35"/>
      <c r="AJ727" s="81">
        <f t="shared" si="139"/>
        <v>0</v>
      </c>
      <c r="AK727" s="87"/>
    </row>
    <row r="728" spans="2:37" s="27" customFormat="1" ht="13.5" customHeight="1" x14ac:dyDescent="0.2">
      <c r="B728" s="1">
        <v>246</v>
      </c>
      <c r="C728" s="34"/>
      <c r="D728" s="1" t="s">
        <v>17</v>
      </c>
      <c r="E728" s="2" t="s">
        <v>774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10">
        <v>0</v>
      </c>
      <c r="X728" s="35">
        <f t="shared" si="129"/>
        <v>0</v>
      </c>
      <c r="Y728" s="35">
        <f t="shared" si="130"/>
        <v>0</v>
      </c>
      <c r="Z728" s="35">
        <f t="shared" si="131"/>
        <v>0</v>
      </c>
      <c r="AA728" s="35">
        <f t="shared" si="132"/>
        <v>0</v>
      </c>
      <c r="AB728" s="35">
        <v>0</v>
      </c>
      <c r="AC728" s="35">
        <f t="shared" si="133"/>
        <v>0</v>
      </c>
      <c r="AD728" s="35">
        <f t="shared" si="134"/>
        <v>0</v>
      </c>
      <c r="AE728" s="35">
        <f t="shared" si="135"/>
        <v>0</v>
      </c>
      <c r="AF728" s="35">
        <f t="shared" si="136"/>
        <v>0</v>
      </c>
      <c r="AG728" s="35">
        <f t="shared" si="137"/>
        <v>0</v>
      </c>
      <c r="AH728" s="35">
        <f t="shared" si="138"/>
        <v>0</v>
      </c>
      <c r="AI728" s="35"/>
      <c r="AJ728" s="81">
        <f t="shared" si="139"/>
        <v>0</v>
      </c>
      <c r="AK728" s="87"/>
    </row>
    <row r="729" spans="2:37" s="27" customFormat="1" ht="13.5" customHeight="1" x14ac:dyDescent="0.2">
      <c r="B729" s="1">
        <v>247</v>
      </c>
      <c r="C729" s="34"/>
      <c r="D729" s="1" t="s">
        <v>17</v>
      </c>
      <c r="E729" s="2" t="s">
        <v>775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12000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12000</v>
      </c>
      <c r="X729" s="35">
        <f t="shared" si="129"/>
        <v>0</v>
      </c>
      <c r="Y729" s="35">
        <f t="shared" si="130"/>
        <v>0</v>
      </c>
      <c r="Z729" s="35">
        <f t="shared" si="131"/>
        <v>0</v>
      </c>
      <c r="AA729" s="35">
        <f t="shared" si="132"/>
        <v>0</v>
      </c>
      <c r="AB729" s="35">
        <v>0</v>
      </c>
      <c r="AC729" s="35">
        <f t="shared" si="133"/>
        <v>0</v>
      </c>
      <c r="AD729" s="35">
        <f t="shared" si="134"/>
        <v>0</v>
      </c>
      <c r="AE729" s="35">
        <f t="shared" si="135"/>
        <v>0</v>
      </c>
      <c r="AF729" s="35">
        <f t="shared" si="136"/>
        <v>0</v>
      </c>
      <c r="AG729" s="35">
        <f t="shared" si="137"/>
        <v>0</v>
      </c>
      <c r="AH729" s="35">
        <f t="shared" si="138"/>
        <v>0</v>
      </c>
      <c r="AI729" s="35"/>
      <c r="AJ729" s="81">
        <f t="shared" si="139"/>
        <v>0</v>
      </c>
      <c r="AK729" s="87"/>
    </row>
    <row r="730" spans="2:37" s="27" customFormat="1" ht="13.5" customHeight="1" x14ac:dyDescent="0.2">
      <c r="B730" s="1">
        <v>248</v>
      </c>
      <c r="C730" s="34"/>
      <c r="D730" s="1" t="s">
        <v>17</v>
      </c>
      <c r="E730" s="2" t="s">
        <v>776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35">
        <f t="shared" si="129"/>
        <v>0</v>
      </c>
      <c r="Y730" s="35">
        <f t="shared" si="130"/>
        <v>0</v>
      </c>
      <c r="Z730" s="35">
        <f t="shared" si="131"/>
        <v>0</v>
      </c>
      <c r="AA730" s="35">
        <f t="shared" si="132"/>
        <v>0</v>
      </c>
      <c r="AB730" s="35">
        <v>0</v>
      </c>
      <c r="AC730" s="35">
        <f t="shared" si="133"/>
        <v>0</v>
      </c>
      <c r="AD730" s="35">
        <f t="shared" si="134"/>
        <v>0</v>
      </c>
      <c r="AE730" s="35">
        <f t="shared" si="135"/>
        <v>0</v>
      </c>
      <c r="AF730" s="35">
        <f t="shared" si="136"/>
        <v>0</v>
      </c>
      <c r="AG730" s="35">
        <f t="shared" si="137"/>
        <v>0</v>
      </c>
      <c r="AH730" s="35">
        <f t="shared" si="138"/>
        <v>0</v>
      </c>
      <c r="AI730" s="35"/>
      <c r="AJ730" s="81">
        <f t="shared" si="139"/>
        <v>0</v>
      </c>
      <c r="AK730" s="87"/>
    </row>
    <row r="731" spans="2:37" s="27" customFormat="1" ht="13.5" customHeight="1" x14ac:dyDescent="0.2">
      <c r="B731" s="1">
        <v>249</v>
      </c>
      <c r="C731" s="34"/>
      <c r="D731" s="1" t="s">
        <v>17</v>
      </c>
      <c r="E731" s="2" t="s">
        <v>777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18500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10">
        <v>18500</v>
      </c>
      <c r="X731" s="35">
        <f t="shared" si="129"/>
        <v>0</v>
      </c>
      <c r="Y731" s="35">
        <f t="shared" si="130"/>
        <v>0</v>
      </c>
      <c r="Z731" s="35">
        <f t="shared" si="131"/>
        <v>0</v>
      </c>
      <c r="AA731" s="35">
        <f t="shared" si="132"/>
        <v>0</v>
      </c>
      <c r="AB731" s="35">
        <v>0</v>
      </c>
      <c r="AC731" s="35">
        <f t="shared" si="133"/>
        <v>0</v>
      </c>
      <c r="AD731" s="35">
        <f t="shared" si="134"/>
        <v>0</v>
      </c>
      <c r="AE731" s="35">
        <f t="shared" si="135"/>
        <v>0</v>
      </c>
      <c r="AF731" s="35">
        <f t="shared" si="136"/>
        <v>0</v>
      </c>
      <c r="AG731" s="35">
        <f t="shared" si="137"/>
        <v>0</v>
      </c>
      <c r="AH731" s="35">
        <f t="shared" si="138"/>
        <v>0</v>
      </c>
      <c r="AI731" s="35"/>
      <c r="AJ731" s="81">
        <f t="shared" si="139"/>
        <v>0</v>
      </c>
      <c r="AK731" s="87"/>
    </row>
    <row r="732" spans="2:37" s="27" customFormat="1" ht="13.5" customHeight="1" x14ac:dyDescent="0.2">
      <c r="B732" s="1">
        <v>250</v>
      </c>
      <c r="C732" s="34"/>
      <c r="D732" s="1" t="s">
        <v>17</v>
      </c>
      <c r="E732" s="2" t="s">
        <v>778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17500</v>
      </c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10">
        <v>17500</v>
      </c>
      <c r="X732" s="35">
        <f t="shared" si="129"/>
        <v>0</v>
      </c>
      <c r="Y732" s="35">
        <f t="shared" si="130"/>
        <v>0</v>
      </c>
      <c r="Z732" s="35">
        <f t="shared" si="131"/>
        <v>0</v>
      </c>
      <c r="AA732" s="35">
        <f t="shared" si="132"/>
        <v>0</v>
      </c>
      <c r="AB732" s="35">
        <v>0</v>
      </c>
      <c r="AC732" s="35">
        <f t="shared" si="133"/>
        <v>0</v>
      </c>
      <c r="AD732" s="35">
        <f t="shared" si="134"/>
        <v>0</v>
      </c>
      <c r="AE732" s="35">
        <f t="shared" si="135"/>
        <v>0</v>
      </c>
      <c r="AF732" s="35">
        <f t="shared" si="136"/>
        <v>0</v>
      </c>
      <c r="AG732" s="35">
        <f t="shared" si="137"/>
        <v>0</v>
      </c>
      <c r="AH732" s="35">
        <f t="shared" si="138"/>
        <v>0</v>
      </c>
      <c r="AI732" s="35"/>
      <c r="AJ732" s="81">
        <f t="shared" si="139"/>
        <v>0</v>
      </c>
      <c r="AK732" s="87"/>
    </row>
    <row r="733" spans="2:37" s="27" customFormat="1" ht="13.5" customHeight="1" x14ac:dyDescent="0.2">
      <c r="B733" s="1">
        <v>251</v>
      </c>
      <c r="C733" s="34"/>
      <c r="D733" s="1" t="s">
        <v>17</v>
      </c>
      <c r="E733" s="2" t="s">
        <v>779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10">
        <v>0</v>
      </c>
      <c r="X733" s="35">
        <f t="shared" si="129"/>
        <v>0</v>
      </c>
      <c r="Y733" s="35">
        <f t="shared" si="130"/>
        <v>0</v>
      </c>
      <c r="Z733" s="35">
        <f t="shared" si="131"/>
        <v>0</v>
      </c>
      <c r="AA733" s="35">
        <f t="shared" si="132"/>
        <v>0</v>
      </c>
      <c r="AB733" s="35">
        <v>0</v>
      </c>
      <c r="AC733" s="35">
        <f t="shared" si="133"/>
        <v>0</v>
      </c>
      <c r="AD733" s="35">
        <f t="shared" si="134"/>
        <v>0</v>
      </c>
      <c r="AE733" s="35">
        <f t="shared" si="135"/>
        <v>0</v>
      </c>
      <c r="AF733" s="35">
        <f t="shared" si="136"/>
        <v>0</v>
      </c>
      <c r="AG733" s="35">
        <f t="shared" si="137"/>
        <v>0</v>
      </c>
      <c r="AH733" s="35">
        <f t="shared" si="138"/>
        <v>0</v>
      </c>
      <c r="AI733" s="35"/>
      <c r="AJ733" s="81">
        <f t="shared" si="139"/>
        <v>0</v>
      </c>
      <c r="AK733" s="87"/>
    </row>
    <row r="734" spans="2:37" s="27" customFormat="1" ht="13.5" customHeight="1" x14ac:dyDescent="0.2">
      <c r="B734" s="1">
        <v>252</v>
      </c>
      <c r="C734" s="34"/>
      <c r="D734" s="1" t="s">
        <v>17</v>
      </c>
      <c r="E734" s="2" t="s">
        <v>780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13500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10">
        <v>13500</v>
      </c>
      <c r="X734" s="35">
        <f t="shared" si="129"/>
        <v>0</v>
      </c>
      <c r="Y734" s="35">
        <f t="shared" si="130"/>
        <v>0</v>
      </c>
      <c r="Z734" s="35">
        <f t="shared" si="131"/>
        <v>0</v>
      </c>
      <c r="AA734" s="35">
        <f t="shared" si="132"/>
        <v>0</v>
      </c>
      <c r="AB734" s="35">
        <v>0</v>
      </c>
      <c r="AC734" s="35">
        <f t="shared" si="133"/>
        <v>0</v>
      </c>
      <c r="AD734" s="35">
        <f t="shared" si="134"/>
        <v>0</v>
      </c>
      <c r="AE734" s="35">
        <f t="shared" si="135"/>
        <v>0</v>
      </c>
      <c r="AF734" s="35">
        <f t="shared" si="136"/>
        <v>0</v>
      </c>
      <c r="AG734" s="35">
        <f t="shared" si="137"/>
        <v>0</v>
      </c>
      <c r="AH734" s="35">
        <f t="shared" si="138"/>
        <v>0</v>
      </c>
      <c r="AI734" s="35"/>
      <c r="AJ734" s="81">
        <f t="shared" si="139"/>
        <v>0</v>
      </c>
      <c r="AK734" s="87"/>
    </row>
    <row r="735" spans="2:37" s="27" customFormat="1" ht="13.5" customHeight="1" x14ac:dyDescent="0.2">
      <c r="B735" s="1">
        <v>253</v>
      </c>
      <c r="C735" s="34"/>
      <c r="D735" s="1" t="s">
        <v>17</v>
      </c>
      <c r="E735" s="2" t="s">
        <v>781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15750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15750</v>
      </c>
      <c r="X735" s="35">
        <f t="shared" si="129"/>
        <v>0</v>
      </c>
      <c r="Y735" s="35">
        <f t="shared" si="130"/>
        <v>0</v>
      </c>
      <c r="Z735" s="35">
        <f t="shared" si="131"/>
        <v>0</v>
      </c>
      <c r="AA735" s="35">
        <f t="shared" si="132"/>
        <v>0</v>
      </c>
      <c r="AB735" s="35">
        <v>0</v>
      </c>
      <c r="AC735" s="35">
        <f t="shared" si="133"/>
        <v>0</v>
      </c>
      <c r="AD735" s="35">
        <f t="shared" si="134"/>
        <v>0</v>
      </c>
      <c r="AE735" s="35">
        <f t="shared" si="135"/>
        <v>0</v>
      </c>
      <c r="AF735" s="35">
        <f t="shared" si="136"/>
        <v>0</v>
      </c>
      <c r="AG735" s="35">
        <f t="shared" si="137"/>
        <v>0</v>
      </c>
      <c r="AH735" s="35">
        <f t="shared" si="138"/>
        <v>0</v>
      </c>
      <c r="AI735" s="35"/>
      <c r="AJ735" s="81">
        <f t="shared" si="139"/>
        <v>0</v>
      </c>
      <c r="AK735" s="87"/>
    </row>
    <row r="736" spans="2:37" s="27" customFormat="1" ht="13.5" customHeight="1" x14ac:dyDescent="0.2">
      <c r="B736" s="1">
        <v>254</v>
      </c>
      <c r="C736" s="34"/>
      <c r="D736" s="1" t="s">
        <v>17</v>
      </c>
      <c r="E736" s="2" t="s">
        <v>782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10500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10500</v>
      </c>
      <c r="X736" s="35">
        <f t="shared" si="129"/>
        <v>0</v>
      </c>
      <c r="Y736" s="35">
        <f t="shared" si="130"/>
        <v>0</v>
      </c>
      <c r="Z736" s="35">
        <f t="shared" si="131"/>
        <v>0</v>
      </c>
      <c r="AA736" s="35">
        <f t="shared" si="132"/>
        <v>0</v>
      </c>
      <c r="AB736" s="35">
        <v>0</v>
      </c>
      <c r="AC736" s="35">
        <f t="shared" si="133"/>
        <v>0</v>
      </c>
      <c r="AD736" s="35">
        <f t="shared" si="134"/>
        <v>0</v>
      </c>
      <c r="AE736" s="35">
        <f t="shared" si="135"/>
        <v>0</v>
      </c>
      <c r="AF736" s="35">
        <f t="shared" si="136"/>
        <v>0</v>
      </c>
      <c r="AG736" s="35">
        <f t="shared" si="137"/>
        <v>0</v>
      </c>
      <c r="AH736" s="35">
        <f t="shared" si="138"/>
        <v>0</v>
      </c>
      <c r="AI736" s="35"/>
      <c r="AJ736" s="81">
        <f t="shared" si="139"/>
        <v>0</v>
      </c>
      <c r="AK736" s="87"/>
    </row>
    <row r="737" spans="2:37" s="27" customFormat="1" ht="13.5" customHeight="1" x14ac:dyDescent="0.2">
      <c r="B737" s="1">
        <v>255</v>
      </c>
      <c r="C737" s="34"/>
      <c r="D737" s="1" t="s">
        <v>17</v>
      </c>
      <c r="E737" s="2" t="s">
        <v>783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1500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1500</v>
      </c>
      <c r="X737" s="35">
        <f t="shared" si="129"/>
        <v>0</v>
      </c>
      <c r="Y737" s="35">
        <f t="shared" si="130"/>
        <v>0</v>
      </c>
      <c r="Z737" s="35">
        <f t="shared" si="131"/>
        <v>0</v>
      </c>
      <c r="AA737" s="35">
        <f t="shared" si="132"/>
        <v>0</v>
      </c>
      <c r="AB737" s="35">
        <v>0</v>
      </c>
      <c r="AC737" s="35">
        <f t="shared" si="133"/>
        <v>0</v>
      </c>
      <c r="AD737" s="35">
        <f t="shared" si="134"/>
        <v>0</v>
      </c>
      <c r="AE737" s="35">
        <f t="shared" si="135"/>
        <v>0</v>
      </c>
      <c r="AF737" s="35">
        <f t="shared" si="136"/>
        <v>0</v>
      </c>
      <c r="AG737" s="35">
        <f t="shared" si="137"/>
        <v>0</v>
      </c>
      <c r="AH737" s="35">
        <f t="shared" si="138"/>
        <v>0</v>
      </c>
      <c r="AI737" s="35"/>
      <c r="AJ737" s="81">
        <f t="shared" si="139"/>
        <v>0</v>
      </c>
      <c r="AK737" s="87"/>
    </row>
    <row r="738" spans="2:37" s="27" customFormat="1" ht="13.5" customHeight="1" x14ac:dyDescent="0.2">
      <c r="B738" s="1">
        <v>256</v>
      </c>
      <c r="C738" s="34"/>
      <c r="D738" s="1" t="s">
        <v>17</v>
      </c>
      <c r="E738" s="2" t="s">
        <v>784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2500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2500</v>
      </c>
      <c r="X738" s="35">
        <f t="shared" si="129"/>
        <v>0</v>
      </c>
      <c r="Y738" s="35">
        <f t="shared" si="130"/>
        <v>0</v>
      </c>
      <c r="Z738" s="35">
        <f t="shared" si="131"/>
        <v>0</v>
      </c>
      <c r="AA738" s="35">
        <f t="shared" si="132"/>
        <v>0</v>
      </c>
      <c r="AB738" s="35">
        <v>0</v>
      </c>
      <c r="AC738" s="35">
        <f t="shared" si="133"/>
        <v>0</v>
      </c>
      <c r="AD738" s="35">
        <f t="shared" si="134"/>
        <v>0</v>
      </c>
      <c r="AE738" s="35">
        <f t="shared" si="135"/>
        <v>0</v>
      </c>
      <c r="AF738" s="35">
        <f t="shared" si="136"/>
        <v>0</v>
      </c>
      <c r="AG738" s="35">
        <f t="shared" si="137"/>
        <v>0</v>
      </c>
      <c r="AH738" s="35">
        <f t="shared" si="138"/>
        <v>0</v>
      </c>
      <c r="AI738" s="35"/>
      <c r="AJ738" s="81">
        <f t="shared" si="139"/>
        <v>0</v>
      </c>
      <c r="AK738" s="87"/>
    </row>
    <row r="739" spans="2:37" s="27" customFormat="1" ht="13.5" customHeight="1" x14ac:dyDescent="0.2">
      <c r="B739" s="1">
        <v>257</v>
      </c>
      <c r="C739" s="34"/>
      <c r="D739" s="1" t="s">
        <v>17</v>
      </c>
      <c r="E739" s="2" t="s">
        <v>785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4000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10">
        <v>4000</v>
      </c>
      <c r="X739" s="35">
        <f t="shared" ref="X739:X791" si="140">+F739-O739</f>
        <v>0</v>
      </c>
      <c r="Y739" s="35">
        <f t="shared" ref="Y739:Y791" si="141">+G739-P739</f>
        <v>0</v>
      </c>
      <c r="Z739" s="35">
        <f t="shared" ref="Z739:Z791" si="142">+H739-Q739</f>
        <v>0</v>
      </c>
      <c r="AA739" s="35">
        <f t="shared" ref="AA739:AA791" si="143">+I739-R739</f>
        <v>0</v>
      </c>
      <c r="AB739" s="35">
        <v>0</v>
      </c>
      <c r="AC739" s="35">
        <f t="shared" ref="AC739:AC791" si="144">+J739-S739</f>
        <v>0</v>
      </c>
      <c r="AD739" s="35">
        <f t="shared" ref="AD739:AD791" si="145">+K739-T739</f>
        <v>0</v>
      </c>
      <c r="AE739" s="35">
        <f t="shared" ref="AE739:AE791" si="146">+L739-U739</f>
        <v>0</v>
      </c>
      <c r="AF739" s="35">
        <f t="shared" ref="AF739:AF791" si="147">+M739-V739</f>
        <v>0</v>
      </c>
      <c r="AG739" s="35">
        <f t="shared" ref="AG739:AG793" si="148">+N739-W739</f>
        <v>0</v>
      </c>
      <c r="AH739" s="35">
        <f t="shared" ref="AH739:AH793" si="149">+X739+Y739+Z739+AA739+AB739+AC739+AD739+AE739+AF739+AG739</f>
        <v>0</v>
      </c>
      <c r="AI739" s="35"/>
      <c r="AJ739" s="81">
        <f t="shared" si="139"/>
        <v>0</v>
      </c>
      <c r="AK739" s="87"/>
    </row>
    <row r="740" spans="2:37" s="27" customFormat="1" ht="13.5" customHeight="1" x14ac:dyDescent="0.2">
      <c r="B740" s="1">
        <v>258</v>
      </c>
      <c r="C740" s="34"/>
      <c r="D740" s="1" t="s">
        <v>17</v>
      </c>
      <c r="E740" s="2" t="s">
        <v>786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17500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10">
        <v>17500</v>
      </c>
      <c r="X740" s="35">
        <f t="shared" si="140"/>
        <v>0</v>
      </c>
      <c r="Y740" s="35">
        <f t="shared" si="141"/>
        <v>0</v>
      </c>
      <c r="Z740" s="35">
        <f t="shared" si="142"/>
        <v>0</v>
      </c>
      <c r="AA740" s="35">
        <f t="shared" si="143"/>
        <v>0</v>
      </c>
      <c r="AB740" s="35">
        <v>0</v>
      </c>
      <c r="AC740" s="35">
        <f t="shared" si="144"/>
        <v>0</v>
      </c>
      <c r="AD740" s="35">
        <f t="shared" si="145"/>
        <v>0</v>
      </c>
      <c r="AE740" s="35">
        <f t="shared" si="146"/>
        <v>0</v>
      </c>
      <c r="AF740" s="35">
        <f t="shared" si="147"/>
        <v>0</v>
      </c>
      <c r="AG740" s="35">
        <f t="shared" si="148"/>
        <v>0</v>
      </c>
      <c r="AH740" s="35">
        <f t="shared" si="149"/>
        <v>0</v>
      </c>
      <c r="AI740" s="35"/>
      <c r="AJ740" s="81">
        <f t="shared" si="139"/>
        <v>0</v>
      </c>
      <c r="AK740" s="87"/>
    </row>
    <row r="741" spans="2:37" s="27" customFormat="1" ht="13.5" customHeight="1" x14ac:dyDescent="0.2">
      <c r="B741" s="1">
        <v>259</v>
      </c>
      <c r="C741" s="34"/>
      <c r="D741" s="1" t="s">
        <v>17</v>
      </c>
      <c r="E741" s="2" t="s">
        <v>787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24500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10">
        <v>24500</v>
      </c>
      <c r="X741" s="35">
        <f t="shared" si="140"/>
        <v>0</v>
      </c>
      <c r="Y741" s="35">
        <f t="shared" si="141"/>
        <v>0</v>
      </c>
      <c r="Z741" s="35">
        <f t="shared" si="142"/>
        <v>0</v>
      </c>
      <c r="AA741" s="35">
        <f t="shared" si="143"/>
        <v>0</v>
      </c>
      <c r="AB741" s="35">
        <v>0</v>
      </c>
      <c r="AC741" s="35">
        <f t="shared" si="144"/>
        <v>0</v>
      </c>
      <c r="AD741" s="35">
        <f t="shared" si="145"/>
        <v>0</v>
      </c>
      <c r="AE741" s="35">
        <f t="shared" si="146"/>
        <v>0</v>
      </c>
      <c r="AF741" s="35">
        <f t="shared" si="147"/>
        <v>0</v>
      </c>
      <c r="AG741" s="35">
        <f t="shared" si="148"/>
        <v>0</v>
      </c>
      <c r="AH741" s="35">
        <f t="shared" si="149"/>
        <v>0</v>
      </c>
      <c r="AI741" s="35"/>
      <c r="AJ741" s="81">
        <f t="shared" si="139"/>
        <v>0</v>
      </c>
      <c r="AK741" s="87"/>
    </row>
    <row r="742" spans="2:37" s="27" customFormat="1" ht="13.5" customHeight="1" x14ac:dyDescent="0.2">
      <c r="B742" s="1">
        <v>260</v>
      </c>
      <c r="C742" s="34"/>
      <c r="D742" s="1" t="s">
        <v>17</v>
      </c>
      <c r="E742" s="2" t="s">
        <v>788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90683.73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10">
        <v>90683.73</v>
      </c>
      <c r="X742" s="35">
        <f t="shared" si="140"/>
        <v>0</v>
      </c>
      <c r="Y742" s="35">
        <f t="shared" si="141"/>
        <v>0</v>
      </c>
      <c r="Z742" s="35">
        <f t="shared" si="142"/>
        <v>0</v>
      </c>
      <c r="AA742" s="35">
        <f t="shared" si="143"/>
        <v>0</v>
      </c>
      <c r="AB742" s="35">
        <v>0</v>
      </c>
      <c r="AC742" s="35">
        <f t="shared" si="144"/>
        <v>0</v>
      </c>
      <c r="AD742" s="35">
        <f t="shared" si="145"/>
        <v>0</v>
      </c>
      <c r="AE742" s="35">
        <f t="shared" si="146"/>
        <v>0</v>
      </c>
      <c r="AF742" s="35">
        <f t="shared" si="147"/>
        <v>0</v>
      </c>
      <c r="AG742" s="35">
        <f t="shared" si="148"/>
        <v>0</v>
      </c>
      <c r="AH742" s="35">
        <f t="shared" si="149"/>
        <v>0</v>
      </c>
      <c r="AI742" s="35"/>
      <c r="AJ742" s="81">
        <f t="shared" si="139"/>
        <v>0</v>
      </c>
      <c r="AK742" s="87"/>
    </row>
    <row r="743" spans="2:37" s="27" customFormat="1" ht="13.5" customHeight="1" x14ac:dyDescent="0.2">
      <c r="B743" s="1">
        <v>261</v>
      </c>
      <c r="C743" s="34"/>
      <c r="D743" s="1" t="s">
        <v>17</v>
      </c>
      <c r="E743" s="2" t="s">
        <v>789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24000.14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10">
        <v>24000.14</v>
      </c>
      <c r="X743" s="35">
        <f t="shared" si="140"/>
        <v>0</v>
      </c>
      <c r="Y743" s="35">
        <f t="shared" si="141"/>
        <v>0</v>
      </c>
      <c r="Z743" s="35">
        <f t="shared" si="142"/>
        <v>0</v>
      </c>
      <c r="AA743" s="35">
        <f t="shared" si="143"/>
        <v>0</v>
      </c>
      <c r="AB743" s="35">
        <v>0</v>
      </c>
      <c r="AC743" s="35">
        <f t="shared" si="144"/>
        <v>0</v>
      </c>
      <c r="AD743" s="35">
        <f t="shared" si="145"/>
        <v>0</v>
      </c>
      <c r="AE743" s="35">
        <f t="shared" si="146"/>
        <v>0</v>
      </c>
      <c r="AF743" s="35">
        <f t="shared" si="147"/>
        <v>0</v>
      </c>
      <c r="AG743" s="35">
        <f t="shared" si="148"/>
        <v>0</v>
      </c>
      <c r="AH743" s="35">
        <f t="shared" si="149"/>
        <v>0</v>
      </c>
      <c r="AI743" s="35"/>
      <c r="AJ743" s="81">
        <f t="shared" si="139"/>
        <v>0</v>
      </c>
      <c r="AK743" s="87"/>
    </row>
    <row r="744" spans="2:37" s="27" customFormat="1" ht="13.5" customHeight="1" x14ac:dyDescent="0.2">
      <c r="B744" s="1">
        <v>262</v>
      </c>
      <c r="C744" s="34"/>
      <c r="D744" s="1" t="s">
        <v>17</v>
      </c>
      <c r="E744" s="2" t="s">
        <v>790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108000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108000</v>
      </c>
      <c r="X744" s="35">
        <f t="shared" si="140"/>
        <v>0</v>
      </c>
      <c r="Y744" s="35">
        <f t="shared" si="141"/>
        <v>0</v>
      </c>
      <c r="Z744" s="35">
        <f t="shared" si="142"/>
        <v>0</v>
      </c>
      <c r="AA744" s="35">
        <f t="shared" si="143"/>
        <v>0</v>
      </c>
      <c r="AB744" s="35">
        <v>0</v>
      </c>
      <c r="AC744" s="35">
        <f t="shared" si="144"/>
        <v>0</v>
      </c>
      <c r="AD744" s="35">
        <f t="shared" si="145"/>
        <v>0</v>
      </c>
      <c r="AE744" s="35">
        <f t="shared" si="146"/>
        <v>0</v>
      </c>
      <c r="AF744" s="35">
        <f t="shared" si="147"/>
        <v>0</v>
      </c>
      <c r="AG744" s="35">
        <f t="shared" si="148"/>
        <v>0</v>
      </c>
      <c r="AH744" s="35">
        <f t="shared" si="149"/>
        <v>0</v>
      </c>
      <c r="AI744" s="35"/>
      <c r="AJ744" s="81">
        <f t="shared" si="139"/>
        <v>0</v>
      </c>
      <c r="AK744" s="87"/>
    </row>
    <row r="745" spans="2:37" s="27" customFormat="1" ht="13.5" customHeight="1" x14ac:dyDescent="0.2">
      <c r="B745" s="1">
        <v>263</v>
      </c>
      <c r="C745" s="34"/>
      <c r="D745" s="1" t="s">
        <v>17</v>
      </c>
      <c r="E745" s="2" t="s">
        <v>791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6000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10">
        <v>6000</v>
      </c>
      <c r="X745" s="35">
        <f t="shared" si="140"/>
        <v>0</v>
      </c>
      <c r="Y745" s="35">
        <f t="shared" si="141"/>
        <v>0</v>
      </c>
      <c r="Z745" s="35">
        <f t="shared" si="142"/>
        <v>0</v>
      </c>
      <c r="AA745" s="35">
        <f t="shared" si="143"/>
        <v>0</v>
      </c>
      <c r="AB745" s="35">
        <v>0</v>
      </c>
      <c r="AC745" s="35">
        <f t="shared" si="144"/>
        <v>0</v>
      </c>
      <c r="AD745" s="35">
        <f t="shared" si="145"/>
        <v>0</v>
      </c>
      <c r="AE745" s="35">
        <f t="shared" si="146"/>
        <v>0</v>
      </c>
      <c r="AF745" s="35">
        <f t="shared" si="147"/>
        <v>0</v>
      </c>
      <c r="AG745" s="35">
        <f t="shared" si="148"/>
        <v>0</v>
      </c>
      <c r="AH745" s="35">
        <f t="shared" si="149"/>
        <v>0</v>
      </c>
      <c r="AI745" s="35"/>
      <c r="AJ745" s="81">
        <f t="shared" si="139"/>
        <v>0</v>
      </c>
      <c r="AK745" s="87"/>
    </row>
    <row r="746" spans="2:37" s="27" customFormat="1" ht="13.5" customHeight="1" x14ac:dyDescent="0.2">
      <c r="B746" s="1">
        <v>264</v>
      </c>
      <c r="C746" s="34"/>
      <c r="D746" s="1" t="s">
        <v>17</v>
      </c>
      <c r="E746" s="2" t="s">
        <v>792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56175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10">
        <v>56175</v>
      </c>
      <c r="X746" s="35">
        <f t="shared" si="140"/>
        <v>0</v>
      </c>
      <c r="Y746" s="35">
        <f t="shared" si="141"/>
        <v>0</v>
      </c>
      <c r="Z746" s="35">
        <f t="shared" si="142"/>
        <v>0</v>
      </c>
      <c r="AA746" s="35">
        <f t="shared" si="143"/>
        <v>0</v>
      </c>
      <c r="AB746" s="35">
        <v>0</v>
      </c>
      <c r="AC746" s="35">
        <f t="shared" si="144"/>
        <v>0</v>
      </c>
      <c r="AD746" s="35">
        <f t="shared" si="145"/>
        <v>0</v>
      </c>
      <c r="AE746" s="35">
        <f t="shared" si="146"/>
        <v>0</v>
      </c>
      <c r="AF746" s="35">
        <f t="shared" si="147"/>
        <v>0</v>
      </c>
      <c r="AG746" s="35">
        <f t="shared" si="148"/>
        <v>0</v>
      </c>
      <c r="AH746" s="35">
        <f t="shared" si="149"/>
        <v>0</v>
      </c>
      <c r="AI746" s="35"/>
      <c r="AJ746" s="81">
        <f t="shared" si="139"/>
        <v>0</v>
      </c>
      <c r="AK746" s="87"/>
    </row>
    <row r="747" spans="2:37" s="27" customFormat="1" ht="13.5" customHeight="1" x14ac:dyDescent="0.2">
      <c r="B747" s="1">
        <v>265</v>
      </c>
      <c r="C747" s="34"/>
      <c r="D747" s="1" t="s">
        <v>17</v>
      </c>
      <c r="E747" s="2" t="s">
        <v>793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30250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10">
        <v>30250</v>
      </c>
      <c r="X747" s="35">
        <f t="shared" si="140"/>
        <v>0</v>
      </c>
      <c r="Y747" s="35">
        <f t="shared" si="141"/>
        <v>0</v>
      </c>
      <c r="Z747" s="35">
        <f t="shared" si="142"/>
        <v>0</v>
      </c>
      <c r="AA747" s="35">
        <f t="shared" si="143"/>
        <v>0</v>
      </c>
      <c r="AB747" s="35">
        <v>0</v>
      </c>
      <c r="AC747" s="35">
        <f t="shared" si="144"/>
        <v>0</v>
      </c>
      <c r="AD747" s="35">
        <f t="shared" si="145"/>
        <v>0</v>
      </c>
      <c r="AE747" s="35">
        <f t="shared" si="146"/>
        <v>0</v>
      </c>
      <c r="AF747" s="35">
        <f t="shared" si="147"/>
        <v>0</v>
      </c>
      <c r="AG747" s="35">
        <f t="shared" si="148"/>
        <v>0</v>
      </c>
      <c r="AH747" s="35">
        <f t="shared" si="149"/>
        <v>0</v>
      </c>
      <c r="AI747" s="35"/>
      <c r="AJ747" s="81">
        <f t="shared" si="139"/>
        <v>0</v>
      </c>
      <c r="AK747" s="87"/>
    </row>
    <row r="748" spans="2:37" s="27" customFormat="1" ht="13.5" customHeight="1" x14ac:dyDescent="0.2">
      <c r="B748" s="1">
        <v>266</v>
      </c>
      <c r="C748" s="34"/>
      <c r="D748" s="1" t="s">
        <v>17</v>
      </c>
      <c r="E748" s="2" t="s">
        <v>794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2500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10">
        <v>2500</v>
      </c>
      <c r="X748" s="35">
        <f t="shared" si="140"/>
        <v>0</v>
      </c>
      <c r="Y748" s="35">
        <f t="shared" si="141"/>
        <v>0</v>
      </c>
      <c r="Z748" s="35">
        <f t="shared" si="142"/>
        <v>0</v>
      </c>
      <c r="AA748" s="35">
        <f t="shared" si="143"/>
        <v>0</v>
      </c>
      <c r="AB748" s="35">
        <v>0</v>
      </c>
      <c r="AC748" s="35">
        <f t="shared" si="144"/>
        <v>0</v>
      </c>
      <c r="AD748" s="35">
        <f t="shared" si="145"/>
        <v>0</v>
      </c>
      <c r="AE748" s="35">
        <f t="shared" si="146"/>
        <v>0</v>
      </c>
      <c r="AF748" s="35">
        <f t="shared" si="147"/>
        <v>0</v>
      </c>
      <c r="AG748" s="35">
        <f t="shared" si="148"/>
        <v>0</v>
      </c>
      <c r="AH748" s="35">
        <f t="shared" si="149"/>
        <v>0</v>
      </c>
      <c r="AI748" s="35"/>
      <c r="AJ748" s="81">
        <f t="shared" si="139"/>
        <v>0</v>
      </c>
      <c r="AK748" s="87"/>
    </row>
    <row r="749" spans="2:37" s="27" customFormat="1" ht="13.5" customHeight="1" x14ac:dyDescent="0.2">
      <c r="B749" s="1">
        <v>267</v>
      </c>
      <c r="C749" s="34"/>
      <c r="D749" s="1" t="s">
        <v>17</v>
      </c>
      <c r="E749" s="2" t="s">
        <v>795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39918.5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10">
        <v>39918.5</v>
      </c>
      <c r="X749" s="35">
        <f t="shared" si="140"/>
        <v>0</v>
      </c>
      <c r="Y749" s="35">
        <f t="shared" si="141"/>
        <v>0</v>
      </c>
      <c r="Z749" s="35">
        <f t="shared" si="142"/>
        <v>0</v>
      </c>
      <c r="AA749" s="35">
        <f t="shared" si="143"/>
        <v>0</v>
      </c>
      <c r="AB749" s="35">
        <v>0</v>
      </c>
      <c r="AC749" s="35">
        <f t="shared" si="144"/>
        <v>0</v>
      </c>
      <c r="AD749" s="35">
        <f t="shared" si="145"/>
        <v>0</v>
      </c>
      <c r="AE749" s="35">
        <f t="shared" si="146"/>
        <v>0</v>
      </c>
      <c r="AF749" s="35">
        <f t="shared" si="147"/>
        <v>0</v>
      </c>
      <c r="AG749" s="35">
        <f t="shared" si="148"/>
        <v>0</v>
      </c>
      <c r="AH749" s="35">
        <f t="shared" si="149"/>
        <v>0</v>
      </c>
      <c r="AI749" s="35"/>
      <c r="AJ749" s="81">
        <f t="shared" si="139"/>
        <v>0</v>
      </c>
      <c r="AK749" s="87"/>
    </row>
    <row r="750" spans="2:37" s="27" customFormat="1" ht="13.5" customHeight="1" x14ac:dyDescent="0.2">
      <c r="B750" s="1">
        <v>268</v>
      </c>
      <c r="C750" s="34"/>
      <c r="D750" s="1" t="s">
        <v>17</v>
      </c>
      <c r="E750" s="2" t="s">
        <v>796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17000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10">
        <v>17000</v>
      </c>
      <c r="X750" s="35">
        <f t="shared" si="140"/>
        <v>0</v>
      </c>
      <c r="Y750" s="35">
        <f t="shared" si="141"/>
        <v>0</v>
      </c>
      <c r="Z750" s="35">
        <f t="shared" si="142"/>
        <v>0</v>
      </c>
      <c r="AA750" s="35">
        <f t="shared" si="143"/>
        <v>0</v>
      </c>
      <c r="AB750" s="35">
        <v>0</v>
      </c>
      <c r="AC750" s="35">
        <f t="shared" si="144"/>
        <v>0</v>
      </c>
      <c r="AD750" s="35">
        <f t="shared" si="145"/>
        <v>0</v>
      </c>
      <c r="AE750" s="35">
        <f t="shared" si="146"/>
        <v>0</v>
      </c>
      <c r="AF750" s="35">
        <f t="shared" si="147"/>
        <v>0</v>
      </c>
      <c r="AG750" s="35">
        <f t="shared" si="148"/>
        <v>0</v>
      </c>
      <c r="AH750" s="35">
        <f t="shared" si="149"/>
        <v>0</v>
      </c>
      <c r="AI750" s="35"/>
      <c r="AJ750" s="81">
        <f t="shared" si="139"/>
        <v>0</v>
      </c>
      <c r="AK750" s="87"/>
    </row>
    <row r="751" spans="2:37" s="27" customFormat="1" ht="13.5" customHeight="1" x14ac:dyDescent="0.2">
      <c r="B751" s="1">
        <v>269</v>
      </c>
      <c r="C751" s="34"/>
      <c r="D751" s="1" t="s">
        <v>17</v>
      </c>
      <c r="E751" s="2" t="s">
        <v>797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5000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5000</v>
      </c>
      <c r="X751" s="35">
        <f t="shared" si="140"/>
        <v>0</v>
      </c>
      <c r="Y751" s="35">
        <f t="shared" si="141"/>
        <v>0</v>
      </c>
      <c r="Z751" s="35">
        <f t="shared" si="142"/>
        <v>0</v>
      </c>
      <c r="AA751" s="35">
        <f t="shared" si="143"/>
        <v>0</v>
      </c>
      <c r="AB751" s="35">
        <v>0</v>
      </c>
      <c r="AC751" s="35">
        <f t="shared" si="144"/>
        <v>0</v>
      </c>
      <c r="AD751" s="35">
        <f t="shared" si="145"/>
        <v>0</v>
      </c>
      <c r="AE751" s="35">
        <f t="shared" si="146"/>
        <v>0</v>
      </c>
      <c r="AF751" s="35">
        <f t="shared" si="147"/>
        <v>0</v>
      </c>
      <c r="AG751" s="35">
        <f t="shared" si="148"/>
        <v>0</v>
      </c>
      <c r="AH751" s="35">
        <f t="shared" si="149"/>
        <v>0</v>
      </c>
      <c r="AI751" s="35"/>
      <c r="AJ751" s="81">
        <f t="shared" si="139"/>
        <v>0</v>
      </c>
      <c r="AK751" s="87"/>
    </row>
    <row r="752" spans="2:37" s="27" customFormat="1" ht="13.5" customHeight="1" x14ac:dyDescent="0.2">
      <c r="B752" s="1">
        <v>270</v>
      </c>
      <c r="C752" s="34"/>
      <c r="D752" s="1" t="s">
        <v>17</v>
      </c>
      <c r="E752" s="2" t="s">
        <v>798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10000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10000</v>
      </c>
      <c r="X752" s="35">
        <f t="shared" si="140"/>
        <v>0</v>
      </c>
      <c r="Y752" s="35">
        <f t="shared" si="141"/>
        <v>0</v>
      </c>
      <c r="Z752" s="35">
        <f t="shared" si="142"/>
        <v>0</v>
      </c>
      <c r="AA752" s="35">
        <f t="shared" si="143"/>
        <v>0</v>
      </c>
      <c r="AB752" s="35">
        <v>0</v>
      </c>
      <c r="AC752" s="35">
        <f t="shared" si="144"/>
        <v>0</v>
      </c>
      <c r="AD752" s="35">
        <f t="shared" si="145"/>
        <v>0</v>
      </c>
      <c r="AE752" s="35">
        <f t="shared" si="146"/>
        <v>0</v>
      </c>
      <c r="AF752" s="35">
        <f t="shared" si="147"/>
        <v>0</v>
      </c>
      <c r="AG752" s="35">
        <f t="shared" si="148"/>
        <v>0</v>
      </c>
      <c r="AH752" s="35">
        <f t="shared" si="149"/>
        <v>0</v>
      </c>
      <c r="AI752" s="35"/>
      <c r="AJ752" s="81">
        <f t="shared" si="139"/>
        <v>0</v>
      </c>
      <c r="AK752" s="87"/>
    </row>
    <row r="753" spans="2:37" s="27" customFormat="1" ht="13.5" customHeight="1" x14ac:dyDescent="0.2">
      <c r="B753" s="1">
        <v>271</v>
      </c>
      <c r="C753" s="34"/>
      <c r="D753" s="1" t="s">
        <v>17</v>
      </c>
      <c r="E753" s="2" t="s">
        <v>799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92000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10">
        <v>92000</v>
      </c>
      <c r="X753" s="35">
        <f t="shared" si="140"/>
        <v>0</v>
      </c>
      <c r="Y753" s="35">
        <f t="shared" si="141"/>
        <v>0</v>
      </c>
      <c r="Z753" s="35">
        <f t="shared" si="142"/>
        <v>0</v>
      </c>
      <c r="AA753" s="35">
        <f t="shared" si="143"/>
        <v>0</v>
      </c>
      <c r="AB753" s="35">
        <v>0</v>
      </c>
      <c r="AC753" s="35">
        <f t="shared" si="144"/>
        <v>0</v>
      </c>
      <c r="AD753" s="35">
        <f t="shared" si="145"/>
        <v>0</v>
      </c>
      <c r="AE753" s="35">
        <f t="shared" si="146"/>
        <v>0</v>
      </c>
      <c r="AF753" s="35">
        <f t="shared" si="147"/>
        <v>0</v>
      </c>
      <c r="AG753" s="35">
        <f t="shared" si="148"/>
        <v>0</v>
      </c>
      <c r="AH753" s="35">
        <f t="shared" si="149"/>
        <v>0</v>
      </c>
      <c r="AI753" s="35"/>
      <c r="AJ753" s="81">
        <f t="shared" si="139"/>
        <v>0</v>
      </c>
      <c r="AK753" s="87"/>
    </row>
    <row r="754" spans="2:37" s="27" customFormat="1" ht="13.5" customHeight="1" x14ac:dyDescent="0.2">
      <c r="B754" s="1">
        <v>272</v>
      </c>
      <c r="C754" s="34"/>
      <c r="D754" s="1" t="s">
        <v>17</v>
      </c>
      <c r="E754" s="2" t="s">
        <v>800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92000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10">
        <v>92000</v>
      </c>
      <c r="X754" s="35">
        <f t="shared" si="140"/>
        <v>0</v>
      </c>
      <c r="Y754" s="35">
        <f t="shared" si="141"/>
        <v>0</v>
      </c>
      <c r="Z754" s="35">
        <f t="shared" si="142"/>
        <v>0</v>
      </c>
      <c r="AA754" s="35">
        <f t="shared" si="143"/>
        <v>0</v>
      </c>
      <c r="AB754" s="35">
        <v>0</v>
      </c>
      <c r="AC754" s="35">
        <f t="shared" si="144"/>
        <v>0</v>
      </c>
      <c r="AD754" s="35">
        <f t="shared" si="145"/>
        <v>0</v>
      </c>
      <c r="AE754" s="35">
        <f t="shared" si="146"/>
        <v>0</v>
      </c>
      <c r="AF754" s="35">
        <f t="shared" si="147"/>
        <v>0</v>
      </c>
      <c r="AG754" s="35">
        <f t="shared" si="148"/>
        <v>0</v>
      </c>
      <c r="AH754" s="35">
        <f t="shared" si="149"/>
        <v>0</v>
      </c>
      <c r="AI754" s="35"/>
      <c r="AJ754" s="81">
        <f t="shared" si="139"/>
        <v>0</v>
      </c>
      <c r="AK754" s="87"/>
    </row>
    <row r="755" spans="2:37" s="27" customFormat="1" ht="13.5" customHeight="1" x14ac:dyDescent="0.2">
      <c r="B755" s="1">
        <v>273</v>
      </c>
      <c r="C755" s="34"/>
      <c r="D755" s="1" t="s">
        <v>17</v>
      </c>
      <c r="E755" s="2" t="s">
        <v>801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48360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48360</v>
      </c>
      <c r="X755" s="35">
        <f t="shared" si="140"/>
        <v>0</v>
      </c>
      <c r="Y755" s="35">
        <f t="shared" si="141"/>
        <v>0</v>
      </c>
      <c r="Z755" s="35">
        <f t="shared" si="142"/>
        <v>0</v>
      </c>
      <c r="AA755" s="35">
        <f t="shared" si="143"/>
        <v>0</v>
      </c>
      <c r="AB755" s="35">
        <v>0</v>
      </c>
      <c r="AC755" s="35">
        <f t="shared" si="144"/>
        <v>0</v>
      </c>
      <c r="AD755" s="35">
        <f t="shared" si="145"/>
        <v>0</v>
      </c>
      <c r="AE755" s="35">
        <f t="shared" si="146"/>
        <v>0</v>
      </c>
      <c r="AF755" s="35">
        <f t="shared" si="147"/>
        <v>0</v>
      </c>
      <c r="AG755" s="35">
        <f t="shared" si="148"/>
        <v>0</v>
      </c>
      <c r="AH755" s="35">
        <f t="shared" si="149"/>
        <v>0</v>
      </c>
      <c r="AI755" s="35"/>
      <c r="AJ755" s="81">
        <f t="shared" si="139"/>
        <v>0</v>
      </c>
      <c r="AK755" s="87"/>
    </row>
    <row r="756" spans="2:37" s="27" customFormat="1" ht="13.5" customHeight="1" x14ac:dyDescent="0.2">
      <c r="B756" s="1">
        <v>274</v>
      </c>
      <c r="C756" s="34"/>
      <c r="D756" s="1" t="s">
        <v>17</v>
      </c>
      <c r="E756" s="2" t="s">
        <v>802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24000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24000</v>
      </c>
      <c r="X756" s="35">
        <f t="shared" si="140"/>
        <v>0</v>
      </c>
      <c r="Y756" s="35">
        <f t="shared" si="141"/>
        <v>0</v>
      </c>
      <c r="Z756" s="35">
        <f t="shared" si="142"/>
        <v>0</v>
      </c>
      <c r="AA756" s="35">
        <f t="shared" si="143"/>
        <v>0</v>
      </c>
      <c r="AB756" s="35">
        <v>0</v>
      </c>
      <c r="AC756" s="35">
        <f t="shared" si="144"/>
        <v>0</v>
      </c>
      <c r="AD756" s="35">
        <f t="shared" si="145"/>
        <v>0</v>
      </c>
      <c r="AE756" s="35">
        <f t="shared" si="146"/>
        <v>0</v>
      </c>
      <c r="AF756" s="35">
        <f t="shared" si="147"/>
        <v>0</v>
      </c>
      <c r="AG756" s="35">
        <f t="shared" si="148"/>
        <v>0</v>
      </c>
      <c r="AH756" s="35">
        <f t="shared" si="149"/>
        <v>0</v>
      </c>
      <c r="AI756" s="35"/>
      <c r="AJ756" s="81">
        <f t="shared" si="139"/>
        <v>0</v>
      </c>
      <c r="AK756" s="87"/>
    </row>
    <row r="757" spans="2:37" s="27" customFormat="1" ht="13.5" customHeight="1" x14ac:dyDescent="0.2">
      <c r="B757" s="1">
        <v>275</v>
      </c>
      <c r="C757" s="34"/>
      <c r="D757" s="1" t="s">
        <v>17</v>
      </c>
      <c r="E757" s="2" t="s">
        <v>803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113630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10">
        <v>113630</v>
      </c>
      <c r="X757" s="35">
        <f t="shared" si="140"/>
        <v>0</v>
      </c>
      <c r="Y757" s="35">
        <f t="shared" si="141"/>
        <v>0</v>
      </c>
      <c r="Z757" s="35">
        <f t="shared" si="142"/>
        <v>0</v>
      </c>
      <c r="AA757" s="35">
        <f t="shared" si="143"/>
        <v>0</v>
      </c>
      <c r="AB757" s="35">
        <v>0</v>
      </c>
      <c r="AC757" s="35">
        <f t="shared" si="144"/>
        <v>0</v>
      </c>
      <c r="AD757" s="35">
        <f t="shared" si="145"/>
        <v>0</v>
      </c>
      <c r="AE757" s="35">
        <f t="shared" si="146"/>
        <v>0</v>
      </c>
      <c r="AF757" s="35">
        <f t="shared" si="147"/>
        <v>0</v>
      </c>
      <c r="AG757" s="35">
        <f t="shared" si="148"/>
        <v>0</v>
      </c>
      <c r="AH757" s="35">
        <f t="shared" si="149"/>
        <v>0</v>
      </c>
      <c r="AI757" s="35"/>
      <c r="AJ757" s="81">
        <f t="shared" si="139"/>
        <v>0</v>
      </c>
      <c r="AK757" s="87"/>
    </row>
    <row r="758" spans="2:37" s="27" customFormat="1" ht="13.5" customHeight="1" x14ac:dyDescent="0.2">
      <c r="B758" s="1">
        <v>276</v>
      </c>
      <c r="C758" s="34"/>
      <c r="D758" s="1" t="s">
        <v>17</v>
      </c>
      <c r="E758" s="2" t="s">
        <v>804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3000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10">
        <v>3000</v>
      </c>
      <c r="X758" s="35">
        <f t="shared" si="140"/>
        <v>0</v>
      </c>
      <c r="Y758" s="35">
        <f t="shared" si="141"/>
        <v>0</v>
      </c>
      <c r="Z758" s="35">
        <f t="shared" si="142"/>
        <v>0</v>
      </c>
      <c r="AA758" s="35">
        <f t="shared" si="143"/>
        <v>0</v>
      </c>
      <c r="AB758" s="35">
        <v>0</v>
      </c>
      <c r="AC758" s="35">
        <f t="shared" si="144"/>
        <v>0</v>
      </c>
      <c r="AD758" s="35">
        <f t="shared" si="145"/>
        <v>0</v>
      </c>
      <c r="AE758" s="35">
        <f t="shared" si="146"/>
        <v>0</v>
      </c>
      <c r="AF758" s="35">
        <f t="shared" si="147"/>
        <v>0</v>
      </c>
      <c r="AG758" s="35">
        <f t="shared" si="148"/>
        <v>0</v>
      </c>
      <c r="AH758" s="35">
        <f t="shared" si="149"/>
        <v>0</v>
      </c>
      <c r="AI758" s="35"/>
      <c r="AJ758" s="81">
        <f t="shared" si="139"/>
        <v>0</v>
      </c>
      <c r="AK758" s="87"/>
    </row>
    <row r="759" spans="2:37" s="27" customFormat="1" ht="13.5" customHeight="1" x14ac:dyDescent="0.2">
      <c r="B759" s="1">
        <v>277</v>
      </c>
      <c r="C759" s="34"/>
      <c r="D759" s="1" t="s">
        <v>17</v>
      </c>
      <c r="E759" s="2" t="s">
        <v>805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19815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19815</v>
      </c>
      <c r="X759" s="35">
        <f t="shared" si="140"/>
        <v>0</v>
      </c>
      <c r="Y759" s="35">
        <f t="shared" si="141"/>
        <v>0</v>
      </c>
      <c r="Z759" s="35">
        <f t="shared" si="142"/>
        <v>0</v>
      </c>
      <c r="AA759" s="35">
        <f t="shared" si="143"/>
        <v>0</v>
      </c>
      <c r="AB759" s="35">
        <v>0</v>
      </c>
      <c r="AC759" s="35">
        <f t="shared" si="144"/>
        <v>0</v>
      </c>
      <c r="AD759" s="35">
        <f t="shared" si="145"/>
        <v>0</v>
      </c>
      <c r="AE759" s="35">
        <f t="shared" si="146"/>
        <v>0</v>
      </c>
      <c r="AF759" s="35">
        <f t="shared" si="147"/>
        <v>0</v>
      </c>
      <c r="AG759" s="35">
        <f t="shared" si="148"/>
        <v>0</v>
      </c>
      <c r="AH759" s="35">
        <f t="shared" si="149"/>
        <v>0</v>
      </c>
      <c r="AI759" s="35"/>
      <c r="AJ759" s="81">
        <f t="shared" si="139"/>
        <v>0</v>
      </c>
      <c r="AK759" s="87"/>
    </row>
    <row r="760" spans="2:37" s="27" customFormat="1" ht="13.5" customHeight="1" x14ac:dyDescent="0.2">
      <c r="B760" s="1">
        <v>278</v>
      </c>
      <c r="C760" s="34"/>
      <c r="D760" s="1" t="s">
        <v>17</v>
      </c>
      <c r="E760" s="2" t="s">
        <v>806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15000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15000</v>
      </c>
      <c r="X760" s="35">
        <f t="shared" si="140"/>
        <v>0</v>
      </c>
      <c r="Y760" s="35">
        <f t="shared" si="141"/>
        <v>0</v>
      </c>
      <c r="Z760" s="35">
        <f t="shared" si="142"/>
        <v>0</v>
      </c>
      <c r="AA760" s="35">
        <f t="shared" si="143"/>
        <v>0</v>
      </c>
      <c r="AB760" s="35">
        <v>0</v>
      </c>
      <c r="AC760" s="35">
        <f t="shared" si="144"/>
        <v>0</v>
      </c>
      <c r="AD760" s="35">
        <f t="shared" si="145"/>
        <v>0</v>
      </c>
      <c r="AE760" s="35">
        <f t="shared" si="146"/>
        <v>0</v>
      </c>
      <c r="AF760" s="35">
        <f t="shared" si="147"/>
        <v>0</v>
      </c>
      <c r="AG760" s="35">
        <f t="shared" si="148"/>
        <v>0</v>
      </c>
      <c r="AH760" s="35">
        <f t="shared" si="149"/>
        <v>0</v>
      </c>
      <c r="AI760" s="35"/>
      <c r="AJ760" s="81">
        <f t="shared" si="139"/>
        <v>0</v>
      </c>
      <c r="AK760" s="87"/>
    </row>
    <row r="761" spans="2:37" s="27" customFormat="1" ht="13.5" customHeight="1" x14ac:dyDescent="0.2">
      <c r="B761" s="1">
        <v>279</v>
      </c>
      <c r="C761" s="34"/>
      <c r="D761" s="1" t="s">
        <v>17</v>
      </c>
      <c r="E761" s="2" t="s">
        <v>807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70904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70904</v>
      </c>
      <c r="X761" s="35">
        <f t="shared" si="140"/>
        <v>0</v>
      </c>
      <c r="Y761" s="35">
        <f t="shared" si="141"/>
        <v>0</v>
      </c>
      <c r="Z761" s="35">
        <f t="shared" si="142"/>
        <v>0</v>
      </c>
      <c r="AA761" s="35">
        <f t="shared" si="143"/>
        <v>0</v>
      </c>
      <c r="AB761" s="35">
        <v>0</v>
      </c>
      <c r="AC761" s="35">
        <f t="shared" si="144"/>
        <v>0</v>
      </c>
      <c r="AD761" s="35">
        <f t="shared" si="145"/>
        <v>0</v>
      </c>
      <c r="AE761" s="35">
        <f t="shared" si="146"/>
        <v>0</v>
      </c>
      <c r="AF761" s="35">
        <f t="shared" si="147"/>
        <v>0</v>
      </c>
      <c r="AG761" s="35">
        <f t="shared" si="148"/>
        <v>0</v>
      </c>
      <c r="AH761" s="35">
        <f t="shared" si="149"/>
        <v>0</v>
      </c>
      <c r="AI761" s="35"/>
      <c r="AJ761" s="81">
        <f t="shared" si="139"/>
        <v>0</v>
      </c>
      <c r="AK761" s="87"/>
    </row>
    <row r="762" spans="2:37" s="27" customFormat="1" ht="13.5" customHeight="1" x14ac:dyDescent="0.2">
      <c r="B762" s="1">
        <v>280</v>
      </c>
      <c r="C762" s="34"/>
      <c r="D762" s="1" t="s">
        <v>17</v>
      </c>
      <c r="E762" s="2" t="s">
        <v>808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16260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10">
        <v>16260</v>
      </c>
      <c r="X762" s="35">
        <f t="shared" si="140"/>
        <v>0</v>
      </c>
      <c r="Y762" s="35">
        <f t="shared" si="141"/>
        <v>0</v>
      </c>
      <c r="Z762" s="35">
        <f t="shared" si="142"/>
        <v>0</v>
      </c>
      <c r="AA762" s="35">
        <f t="shared" si="143"/>
        <v>0</v>
      </c>
      <c r="AB762" s="35">
        <v>0</v>
      </c>
      <c r="AC762" s="35">
        <f t="shared" si="144"/>
        <v>0</v>
      </c>
      <c r="AD762" s="35">
        <f t="shared" si="145"/>
        <v>0</v>
      </c>
      <c r="AE762" s="35">
        <f t="shared" si="146"/>
        <v>0</v>
      </c>
      <c r="AF762" s="35">
        <f t="shared" si="147"/>
        <v>0</v>
      </c>
      <c r="AG762" s="35">
        <f t="shared" si="148"/>
        <v>0</v>
      </c>
      <c r="AH762" s="35">
        <f t="shared" si="149"/>
        <v>0</v>
      </c>
      <c r="AI762" s="35"/>
      <c r="AJ762" s="81">
        <f t="shared" si="139"/>
        <v>0</v>
      </c>
      <c r="AK762" s="87"/>
    </row>
    <row r="763" spans="2:37" s="27" customFormat="1" ht="13.5" customHeight="1" x14ac:dyDescent="0.2">
      <c r="B763" s="1">
        <v>281</v>
      </c>
      <c r="C763" s="34"/>
      <c r="D763" s="1" t="s">
        <v>17</v>
      </c>
      <c r="E763" s="2" t="s">
        <v>809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22764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22764</v>
      </c>
      <c r="X763" s="35">
        <f t="shared" si="140"/>
        <v>0</v>
      </c>
      <c r="Y763" s="35">
        <f t="shared" si="141"/>
        <v>0</v>
      </c>
      <c r="Z763" s="35">
        <f t="shared" si="142"/>
        <v>0</v>
      </c>
      <c r="AA763" s="35">
        <f t="shared" si="143"/>
        <v>0</v>
      </c>
      <c r="AB763" s="35">
        <v>0</v>
      </c>
      <c r="AC763" s="35">
        <f t="shared" si="144"/>
        <v>0</v>
      </c>
      <c r="AD763" s="35">
        <f t="shared" si="145"/>
        <v>0</v>
      </c>
      <c r="AE763" s="35">
        <f t="shared" si="146"/>
        <v>0</v>
      </c>
      <c r="AF763" s="35">
        <f t="shared" si="147"/>
        <v>0</v>
      </c>
      <c r="AG763" s="35">
        <f t="shared" si="148"/>
        <v>0</v>
      </c>
      <c r="AH763" s="35">
        <f t="shared" si="149"/>
        <v>0</v>
      </c>
      <c r="AI763" s="35"/>
      <c r="AJ763" s="81">
        <f t="shared" si="139"/>
        <v>0</v>
      </c>
      <c r="AK763" s="87"/>
    </row>
    <row r="764" spans="2:37" s="27" customFormat="1" ht="13.5" customHeight="1" x14ac:dyDescent="0.2">
      <c r="B764" s="1">
        <v>282</v>
      </c>
      <c r="C764" s="34"/>
      <c r="D764" s="1" t="s">
        <v>17</v>
      </c>
      <c r="E764" s="2" t="s">
        <v>810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12000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12000</v>
      </c>
      <c r="X764" s="35">
        <f t="shared" si="140"/>
        <v>0</v>
      </c>
      <c r="Y764" s="35">
        <f t="shared" si="141"/>
        <v>0</v>
      </c>
      <c r="Z764" s="35">
        <f t="shared" si="142"/>
        <v>0</v>
      </c>
      <c r="AA764" s="35">
        <f t="shared" si="143"/>
        <v>0</v>
      </c>
      <c r="AB764" s="35">
        <v>0</v>
      </c>
      <c r="AC764" s="35">
        <f t="shared" si="144"/>
        <v>0</v>
      </c>
      <c r="AD764" s="35">
        <f t="shared" si="145"/>
        <v>0</v>
      </c>
      <c r="AE764" s="35">
        <f t="shared" si="146"/>
        <v>0</v>
      </c>
      <c r="AF764" s="35">
        <f t="shared" si="147"/>
        <v>0</v>
      </c>
      <c r="AG764" s="35">
        <f t="shared" si="148"/>
        <v>0</v>
      </c>
      <c r="AH764" s="35">
        <f t="shared" si="149"/>
        <v>0</v>
      </c>
      <c r="AI764" s="35"/>
      <c r="AJ764" s="81">
        <f t="shared" si="139"/>
        <v>0</v>
      </c>
      <c r="AK764" s="87"/>
    </row>
    <row r="765" spans="2:37" s="27" customFormat="1" ht="13.5" customHeight="1" x14ac:dyDescent="0.2">
      <c r="B765" s="1">
        <v>283</v>
      </c>
      <c r="C765" s="34"/>
      <c r="D765" s="1" t="s">
        <v>17</v>
      </c>
      <c r="E765" s="2" t="s">
        <v>811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18000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18000</v>
      </c>
      <c r="X765" s="35">
        <f t="shared" si="140"/>
        <v>0</v>
      </c>
      <c r="Y765" s="35">
        <f t="shared" si="141"/>
        <v>0</v>
      </c>
      <c r="Z765" s="35">
        <f t="shared" si="142"/>
        <v>0</v>
      </c>
      <c r="AA765" s="35">
        <f t="shared" si="143"/>
        <v>0</v>
      </c>
      <c r="AB765" s="35">
        <v>0</v>
      </c>
      <c r="AC765" s="35">
        <f t="shared" si="144"/>
        <v>0</v>
      </c>
      <c r="AD765" s="35">
        <f t="shared" si="145"/>
        <v>0</v>
      </c>
      <c r="AE765" s="35">
        <f t="shared" si="146"/>
        <v>0</v>
      </c>
      <c r="AF765" s="35">
        <f t="shared" si="147"/>
        <v>0</v>
      </c>
      <c r="AG765" s="35">
        <f t="shared" si="148"/>
        <v>0</v>
      </c>
      <c r="AH765" s="35">
        <f t="shared" si="149"/>
        <v>0</v>
      </c>
      <c r="AI765" s="35"/>
      <c r="AJ765" s="81">
        <f t="shared" si="139"/>
        <v>0</v>
      </c>
      <c r="AK765" s="87"/>
    </row>
    <row r="766" spans="2:37" s="27" customFormat="1" ht="13.5" customHeight="1" x14ac:dyDescent="0.2">
      <c r="B766" s="1">
        <v>284</v>
      </c>
      <c r="C766" s="34"/>
      <c r="D766" s="1" t="s">
        <v>17</v>
      </c>
      <c r="E766" s="2" t="s">
        <v>812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11200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10">
        <v>11200</v>
      </c>
      <c r="X766" s="35">
        <f t="shared" si="140"/>
        <v>0</v>
      </c>
      <c r="Y766" s="35">
        <f t="shared" si="141"/>
        <v>0</v>
      </c>
      <c r="Z766" s="35">
        <f t="shared" si="142"/>
        <v>0</v>
      </c>
      <c r="AA766" s="35">
        <f t="shared" si="143"/>
        <v>0</v>
      </c>
      <c r="AB766" s="35">
        <v>0</v>
      </c>
      <c r="AC766" s="35">
        <f t="shared" si="144"/>
        <v>0</v>
      </c>
      <c r="AD766" s="35">
        <f t="shared" si="145"/>
        <v>0</v>
      </c>
      <c r="AE766" s="35">
        <f t="shared" si="146"/>
        <v>0</v>
      </c>
      <c r="AF766" s="35">
        <f t="shared" si="147"/>
        <v>0</v>
      </c>
      <c r="AG766" s="35">
        <f t="shared" si="148"/>
        <v>0</v>
      </c>
      <c r="AH766" s="35">
        <f t="shared" si="149"/>
        <v>0</v>
      </c>
      <c r="AI766" s="35"/>
      <c r="AJ766" s="81">
        <f t="shared" si="139"/>
        <v>0</v>
      </c>
      <c r="AK766" s="87"/>
    </row>
    <row r="767" spans="2:37" s="27" customFormat="1" ht="13.5" customHeight="1" x14ac:dyDescent="0.2">
      <c r="B767" s="1">
        <v>285</v>
      </c>
      <c r="C767" s="34"/>
      <c r="D767" s="1" t="s">
        <v>17</v>
      </c>
      <c r="E767" s="2" t="s">
        <v>813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3200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10">
        <v>3200</v>
      </c>
      <c r="X767" s="35">
        <f t="shared" si="140"/>
        <v>0</v>
      </c>
      <c r="Y767" s="35">
        <f t="shared" si="141"/>
        <v>0</v>
      </c>
      <c r="Z767" s="35">
        <f t="shared" si="142"/>
        <v>0</v>
      </c>
      <c r="AA767" s="35">
        <f t="shared" si="143"/>
        <v>0</v>
      </c>
      <c r="AB767" s="35">
        <v>0</v>
      </c>
      <c r="AC767" s="35">
        <f t="shared" si="144"/>
        <v>0</v>
      </c>
      <c r="AD767" s="35">
        <f t="shared" si="145"/>
        <v>0</v>
      </c>
      <c r="AE767" s="35">
        <f t="shared" si="146"/>
        <v>0</v>
      </c>
      <c r="AF767" s="35">
        <f t="shared" si="147"/>
        <v>0</v>
      </c>
      <c r="AG767" s="35">
        <f t="shared" si="148"/>
        <v>0</v>
      </c>
      <c r="AH767" s="35">
        <f t="shared" si="149"/>
        <v>0</v>
      </c>
      <c r="AI767" s="35"/>
      <c r="AJ767" s="81">
        <f t="shared" si="139"/>
        <v>0</v>
      </c>
      <c r="AK767" s="87"/>
    </row>
    <row r="768" spans="2:37" s="27" customFormat="1" ht="13.5" customHeight="1" x14ac:dyDescent="0.2">
      <c r="B768" s="1">
        <v>286</v>
      </c>
      <c r="C768" s="34"/>
      <c r="D768" s="1" t="s">
        <v>17</v>
      </c>
      <c r="E768" s="2" t="s">
        <v>814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1100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1100</v>
      </c>
      <c r="X768" s="35">
        <f t="shared" si="140"/>
        <v>0</v>
      </c>
      <c r="Y768" s="35">
        <f t="shared" si="141"/>
        <v>0</v>
      </c>
      <c r="Z768" s="35">
        <f t="shared" si="142"/>
        <v>0</v>
      </c>
      <c r="AA768" s="35">
        <f t="shared" si="143"/>
        <v>0</v>
      </c>
      <c r="AB768" s="35">
        <v>0</v>
      </c>
      <c r="AC768" s="35">
        <f t="shared" si="144"/>
        <v>0</v>
      </c>
      <c r="AD768" s="35">
        <f t="shared" si="145"/>
        <v>0</v>
      </c>
      <c r="AE768" s="35">
        <f t="shared" si="146"/>
        <v>0</v>
      </c>
      <c r="AF768" s="35">
        <f t="shared" si="147"/>
        <v>0</v>
      </c>
      <c r="AG768" s="35">
        <f t="shared" si="148"/>
        <v>0</v>
      </c>
      <c r="AH768" s="35">
        <f t="shared" si="149"/>
        <v>0</v>
      </c>
      <c r="AI768" s="35"/>
      <c r="AJ768" s="81">
        <f t="shared" si="139"/>
        <v>0</v>
      </c>
      <c r="AK768" s="87"/>
    </row>
    <row r="769" spans="2:37" s="27" customFormat="1" ht="13.5" customHeight="1" x14ac:dyDescent="0.2">
      <c r="B769" s="1">
        <v>287</v>
      </c>
      <c r="C769" s="34"/>
      <c r="D769" s="1" t="s">
        <v>17</v>
      </c>
      <c r="E769" s="2" t="s">
        <v>815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12000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10">
        <v>12000</v>
      </c>
      <c r="X769" s="35">
        <f t="shared" si="140"/>
        <v>0</v>
      </c>
      <c r="Y769" s="35">
        <f t="shared" si="141"/>
        <v>0</v>
      </c>
      <c r="Z769" s="35">
        <f t="shared" si="142"/>
        <v>0</v>
      </c>
      <c r="AA769" s="35">
        <f t="shared" si="143"/>
        <v>0</v>
      </c>
      <c r="AB769" s="35">
        <v>0</v>
      </c>
      <c r="AC769" s="35">
        <f t="shared" si="144"/>
        <v>0</v>
      </c>
      <c r="AD769" s="35">
        <f t="shared" si="145"/>
        <v>0</v>
      </c>
      <c r="AE769" s="35">
        <f t="shared" si="146"/>
        <v>0</v>
      </c>
      <c r="AF769" s="35">
        <f t="shared" si="147"/>
        <v>0</v>
      </c>
      <c r="AG769" s="35">
        <f t="shared" si="148"/>
        <v>0</v>
      </c>
      <c r="AH769" s="35">
        <f t="shared" si="149"/>
        <v>0</v>
      </c>
      <c r="AI769" s="35"/>
      <c r="AJ769" s="81">
        <f t="shared" si="139"/>
        <v>0</v>
      </c>
      <c r="AK769" s="87"/>
    </row>
    <row r="770" spans="2:37" s="27" customFormat="1" ht="13.5" customHeight="1" x14ac:dyDescent="0.2">
      <c r="B770" s="1">
        <v>288</v>
      </c>
      <c r="C770" s="34"/>
      <c r="D770" s="1" t="s">
        <v>17</v>
      </c>
      <c r="E770" s="2" t="s">
        <v>816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0</v>
      </c>
      <c r="N770" s="10">
        <v>8800</v>
      </c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10">
        <v>8800</v>
      </c>
      <c r="X770" s="35">
        <f t="shared" si="140"/>
        <v>0</v>
      </c>
      <c r="Y770" s="35">
        <f t="shared" si="141"/>
        <v>0</v>
      </c>
      <c r="Z770" s="35">
        <f t="shared" si="142"/>
        <v>0</v>
      </c>
      <c r="AA770" s="35">
        <f t="shared" si="143"/>
        <v>0</v>
      </c>
      <c r="AB770" s="35">
        <v>0</v>
      </c>
      <c r="AC770" s="35">
        <f t="shared" si="144"/>
        <v>0</v>
      </c>
      <c r="AD770" s="35">
        <f t="shared" si="145"/>
        <v>0</v>
      </c>
      <c r="AE770" s="35">
        <f t="shared" si="146"/>
        <v>0</v>
      </c>
      <c r="AF770" s="35">
        <f t="shared" si="147"/>
        <v>0</v>
      </c>
      <c r="AG770" s="35">
        <f t="shared" si="148"/>
        <v>0</v>
      </c>
      <c r="AH770" s="35">
        <f t="shared" si="149"/>
        <v>0</v>
      </c>
      <c r="AI770" s="35"/>
      <c r="AJ770" s="81">
        <f t="shared" si="139"/>
        <v>0</v>
      </c>
      <c r="AK770" s="87"/>
    </row>
    <row r="771" spans="2:37" s="27" customFormat="1" ht="13.5" customHeight="1" x14ac:dyDescent="0.2">
      <c r="B771" s="1">
        <v>289</v>
      </c>
      <c r="C771" s="34"/>
      <c r="D771" s="1" t="s">
        <v>17</v>
      </c>
      <c r="E771" s="2" t="s">
        <v>817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20000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20000</v>
      </c>
      <c r="X771" s="35">
        <f t="shared" si="140"/>
        <v>0</v>
      </c>
      <c r="Y771" s="35">
        <f t="shared" si="141"/>
        <v>0</v>
      </c>
      <c r="Z771" s="35">
        <f t="shared" si="142"/>
        <v>0</v>
      </c>
      <c r="AA771" s="35">
        <f t="shared" si="143"/>
        <v>0</v>
      </c>
      <c r="AB771" s="35">
        <v>0</v>
      </c>
      <c r="AC771" s="35">
        <f t="shared" si="144"/>
        <v>0</v>
      </c>
      <c r="AD771" s="35">
        <f t="shared" si="145"/>
        <v>0</v>
      </c>
      <c r="AE771" s="35">
        <f t="shared" si="146"/>
        <v>0</v>
      </c>
      <c r="AF771" s="35">
        <f t="shared" si="147"/>
        <v>0</v>
      </c>
      <c r="AG771" s="35">
        <f t="shared" si="148"/>
        <v>0</v>
      </c>
      <c r="AH771" s="35">
        <f t="shared" si="149"/>
        <v>0</v>
      </c>
      <c r="AI771" s="35"/>
      <c r="AJ771" s="81">
        <f t="shared" si="139"/>
        <v>0</v>
      </c>
      <c r="AK771" s="87"/>
    </row>
    <row r="772" spans="2:37" s="27" customFormat="1" ht="13.5" customHeight="1" x14ac:dyDescent="0.2">
      <c r="B772" s="1">
        <v>290</v>
      </c>
      <c r="C772" s="34"/>
      <c r="D772" s="1" t="s">
        <v>17</v>
      </c>
      <c r="E772" s="2" t="s">
        <v>818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16000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16000</v>
      </c>
      <c r="X772" s="35">
        <f t="shared" si="140"/>
        <v>0</v>
      </c>
      <c r="Y772" s="35">
        <f t="shared" si="141"/>
        <v>0</v>
      </c>
      <c r="Z772" s="35">
        <f t="shared" si="142"/>
        <v>0</v>
      </c>
      <c r="AA772" s="35">
        <f t="shared" si="143"/>
        <v>0</v>
      </c>
      <c r="AB772" s="35">
        <v>0</v>
      </c>
      <c r="AC772" s="35">
        <f t="shared" si="144"/>
        <v>0</v>
      </c>
      <c r="AD772" s="35">
        <f t="shared" si="145"/>
        <v>0</v>
      </c>
      <c r="AE772" s="35">
        <f t="shared" si="146"/>
        <v>0</v>
      </c>
      <c r="AF772" s="35">
        <f t="shared" si="147"/>
        <v>0</v>
      </c>
      <c r="AG772" s="35">
        <f t="shared" si="148"/>
        <v>0</v>
      </c>
      <c r="AH772" s="35">
        <f t="shared" si="149"/>
        <v>0</v>
      </c>
      <c r="AI772" s="35"/>
      <c r="AJ772" s="81">
        <f t="shared" si="139"/>
        <v>0</v>
      </c>
      <c r="AK772" s="87"/>
    </row>
    <row r="773" spans="2:37" s="27" customFormat="1" ht="13.5" customHeight="1" x14ac:dyDescent="0.2">
      <c r="B773" s="1">
        <v>291</v>
      </c>
      <c r="C773" s="34"/>
      <c r="D773" s="1" t="s">
        <v>17</v>
      </c>
      <c r="E773" s="2" t="s">
        <v>819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88630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10">
        <v>88630</v>
      </c>
      <c r="X773" s="35">
        <f t="shared" si="140"/>
        <v>0</v>
      </c>
      <c r="Y773" s="35">
        <f t="shared" si="141"/>
        <v>0</v>
      </c>
      <c r="Z773" s="35">
        <f t="shared" si="142"/>
        <v>0</v>
      </c>
      <c r="AA773" s="35">
        <f t="shared" si="143"/>
        <v>0</v>
      </c>
      <c r="AB773" s="35">
        <v>0</v>
      </c>
      <c r="AC773" s="35">
        <f t="shared" si="144"/>
        <v>0</v>
      </c>
      <c r="AD773" s="35">
        <f t="shared" si="145"/>
        <v>0</v>
      </c>
      <c r="AE773" s="35">
        <f t="shared" si="146"/>
        <v>0</v>
      </c>
      <c r="AF773" s="35">
        <f t="shared" si="147"/>
        <v>0</v>
      </c>
      <c r="AG773" s="35">
        <f t="shared" si="148"/>
        <v>0</v>
      </c>
      <c r="AH773" s="35">
        <f t="shared" si="149"/>
        <v>0</v>
      </c>
      <c r="AI773" s="35"/>
      <c r="AJ773" s="81">
        <f t="shared" si="139"/>
        <v>0</v>
      </c>
      <c r="AK773" s="87"/>
    </row>
    <row r="774" spans="2:37" s="27" customFormat="1" ht="13.5" customHeight="1" x14ac:dyDescent="0.2">
      <c r="B774" s="1">
        <v>292</v>
      </c>
      <c r="C774" s="34"/>
      <c r="D774" s="1" t="s">
        <v>17</v>
      </c>
      <c r="E774" s="2" t="s">
        <v>820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24600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10">
        <v>24600</v>
      </c>
      <c r="X774" s="35">
        <f t="shared" si="140"/>
        <v>0</v>
      </c>
      <c r="Y774" s="35">
        <f t="shared" si="141"/>
        <v>0</v>
      </c>
      <c r="Z774" s="35">
        <f t="shared" si="142"/>
        <v>0</v>
      </c>
      <c r="AA774" s="35">
        <f t="shared" si="143"/>
        <v>0</v>
      </c>
      <c r="AB774" s="35">
        <v>0</v>
      </c>
      <c r="AC774" s="35">
        <f t="shared" si="144"/>
        <v>0</v>
      </c>
      <c r="AD774" s="35">
        <f t="shared" si="145"/>
        <v>0</v>
      </c>
      <c r="AE774" s="35">
        <f t="shared" si="146"/>
        <v>0</v>
      </c>
      <c r="AF774" s="35">
        <f t="shared" si="147"/>
        <v>0</v>
      </c>
      <c r="AG774" s="35">
        <f t="shared" si="148"/>
        <v>0</v>
      </c>
      <c r="AH774" s="35">
        <f t="shared" si="149"/>
        <v>0</v>
      </c>
      <c r="AI774" s="35"/>
      <c r="AJ774" s="81">
        <f t="shared" si="139"/>
        <v>0</v>
      </c>
      <c r="AK774" s="87"/>
    </row>
    <row r="775" spans="2:37" s="27" customFormat="1" ht="13.5" customHeight="1" x14ac:dyDescent="0.2">
      <c r="B775" s="1">
        <v>293</v>
      </c>
      <c r="C775" s="34"/>
      <c r="D775" s="1" t="s">
        <v>17</v>
      </c>
      <c r="E775" s="2" t="s">
        <v>821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40000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40000</v>
      </c>
      <c r="X775" s="35">
        <f t="shared" si="140"/>
        <v>0</v>
      </c>
      <c r="Y775" s="35">
        <f t="shared" si="141"/>
        <v>0</v>
      </c>
      <c r="Z775" s="35">
        <f t="shared" si="142"/>
        <v>0</v>
      </c>
      <c r="AA775" s="35">
        <f t="shared" si="143"/>
        <v>0</v>
      </c>
      <c r="AB775" s="35">
        <v>0</v>
      </c>
      <c r="AC775" s="35">
        <f t="shared" si="144"/>
        <v>0</v>
      </c>
      <c r="AD775" s="35">
        <f t="shared" si="145"/>
        <v>0</v>
      </c>
      <c r="AE775" s="35">
        <f t="shared" si="146"/>
        <v>0</v>
      </c>
      <c r="AF775" s="35">
        <f t="shared" si="147"/>
        <v>0</v>
      </c>
      <c r="AG775" s="35">
        <f t="shared" si="148"/>
        <v>0</v>
      </c>
      <c r="AH775" s="35">
        <f t="shared" si="149"/>
        <v>0</v>
      </c>
      <c r="AI775" s="35"/>
      <c r="AJ775" s="81">
        <f t="shared" si="139"/>
        <v>0</v>
      </c>
      <c r="AK775" s="87"/>
    </row>
    <row r="776" spans="2:37" s="27" customFormat="1" ht="13.5" customHeight="1" x14ac:dyDescent="0.2">
      <c r="B776" s="1">
        <v>294</v>
      </c>
      <c r="C776" s="34"/>
      <c r="D776" s="1" t="s">
        <v>17</v>
      </c>
      <c r="E776" s="2" t="s">
        <v>822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38886.06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38886.06</v>
      </c>
      <c r="X776" s="35">
        <f t="shared" si="140"/>
        <v>0</v>
      </c>
      <c r="Y776" s="35">
        <f t="shared" si="141"/>
        <v>0</v>
      </c>
      <c r="Z776" s="35">
        <f t="shared" si="142"/>
        <v>0</v>
      </c>
      <c r="AA776" s="35">
        <f t="shared" si="143"/>
        <v>0</v>
      </c>
      <c r="AB776" s="35">
        <v>0</v>
      </c>
      <c r="AC776" s="35">
        <f t="shared" si="144"/>
        <v>0</v>
      </c>
      <c r="AD776" s="35">
        <f t="shared" si="145"/>
        <v>0</v>
      </c>
      <c r="AE776" s="35">
        <f t="shared" si="146"/>
        <v>0</v>
      </c>
      <c r="AF776" s="35">
        <f t="shared" si="147"/>
        <v>0</v>
      </c>
      <c r="AG776" s="35">
        <f t="shared" si="148"/>
        <v>0</v>
      </c>
      <c r="AH776" s="35">
        <f t="shared" si="149"/>
        <v>0</v>
      </c>
      <c r="AI776" s="35"/>
      <c r="AJ776" s="81">
        <f t="shared" si="139"/>
        <v>0</v>
      </c>
      <c r="AK776" s="87"/>
    </row>
    <row r="777" spans="2:37" s="27" customFormat="1" ht="13.5" customHeight="1" x14ac:dyDescent="0.2">
      <c r="B777" s="1">
        <v>295</v>
      </c>
      <c r="C777" s="34"/>
      <c r="D777" s="1" t="s">
        <v>17</v>
      </c>
      <c r="E777" s="2" t="s">
        <v>823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16000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16000</v>
      </c>
      <c r="X777" s="35">
        <f t="shared" si="140"/>
        <v>0</v>
      </c>
      <c r="Y777" s="35">
        <f t="shared" si="141"/>
        <v>0</v>
      </c>
      <c r="Z777" s="35">
        <f t="shared" si="142"/>
        <v>0</v>
      </c>
      <c r="AA777" s="35">
        <f t="shared" si="143"/>
        <v>0</v>
      </c>
      <c r="AB777" s="35">
        <v>0</v>
      </c>
      <c r="AC777" s="35">
        <f t="shared" si="144"/>
        <v>0</v>
      </c>
      <c r="AD777" s="35">
        <f t="shared" si="145"/>
        <v>0</v>
      </c>
      <c r="AE777" s="35">
        <f t="shared" si="146"/>
        <v>0</v>
      </c>
      <c r="AF777" s="35">
        <f t="shared" si="147"/>
        <v>0</v>
      </c>
      <c r="AG777" s="35">
        <f t="shared" si="148"/>
        <v>0</v>
      </c>
      <c r="AH777" s="35">
        <f t="shared" si="149"/>
        <v>0</v>
      </c>
      <c r="AI777" s="35"/>
      <c r="AJ777" s="81">
        <f t="shared" si="139"/>
        <v>0</v>
      </c>
      <c r="AK777" s="87"/>
    </row>
    <row r="778" spans="2:37" s="27" customFormat="1" ht="13.5" customHeight="1" x14ac:dyDescent="0.2">
      <c r="B778" s="1">
        <v>296</v>
      </c>
      <c r="C778" s="34"/>
      <c r="D778" s="1" t="s">
        <v>17</v>
      </c>
      <c r="E778" s="2" t="s">
        <v>824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26016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26016</v>
      </c>
      <c r="X778" s="35">
        <f t="shared" si="140"/>
        <v>0</v>
      </c>
      <c r="Y778" s="35">
        <f t="shared" si="141"/>
        <v>0</v>
      </c>
      <c r="Z778" s="35">
        <f t="shared" si="142"/>
        <v>0</v>
      </c>
      <c r="AA778" s="35">
        <f t="shared" si="143"/>
        <v>0</v>
      </c>
      <c r="AB778" s="35">
        <v>0</v>
      </c>
      <c r="AC778" s="35">
        <f t="shared" si="144"/>
        <v>0</v>
      </c>
      <c r="AD778" s="35">
        <f t="shared" si="145"/>
        <v>0</v>
      </c>
      <c r="AE778" s="35">
        <f t="shared" si="146"/>
        <v>0</v>
      </c>
      <c r="AF778" s="35">
        <f t="shared" si="147"/>
        <v>0</v>
      </c>
      <c r="AG778" s="35">
        <f t="shared" si="148"/>
        <v>0</v>
      </c>
      <c r="AH778" s="35">
        <f t="shared" si="149"/>
        <v>0</v>
      </c>
      <c r="AI778" s="35"/>
      <c r="AJ778" s="81">
        <f t="shared" si="139"/>
        <v>0</v>
      </c>
      <c r="AK778" s="87"/>
    </row>
    <row r="779" spans="2:37" s="27" customFormat="1" ht="13.5" customHeight="1" x14ac:dyDescent="0.2">
      <c r="B779" s="1">
        <v>297</v>
      </c>
      <c r="C779" s="34"/>
      <c r="D779" s="1" t="s">
        <v>17</v>
      </c>
      <c r="E779" s="2" t="s">
        <v>825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3000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3000</v>
      </c>
      <c r="X779" s="35">
        <f t="shared" si="140"/>
        <v>0</v>
      </c>
      <c r="Y779" s="35">
        <f t="shared" si="141"/>
        <v>0</v>
      </c>
      <c r="Z779" s="35">
        <f t="shared" si="142"/>
        <v>0</v>
      </c>
      <c r="AA779" s="35">
        <f t="shared" si="143"/>
        <v>0</v>
      </c>
      <c r="AB779" s="35">
        <v>0</v>
      </c>
      <c r="AC779" s="35">
        <f t="shared" si="144"/>
        <v>0</v>
      </c>
      <c r="AD779" s="35">
        <f t="shared" si="145"/>
        <v>0</v>
      </c>
      <c r="AE779" s="35">
        <f t="shared" si="146"/>
        <v>0</v>
      </c>
      <c r="AF779" s="35">
        <f t="shared" si="147"/>
        <v>0</v>
      </c>
      <c r="AG779" s="35">
        <f t="shared" si="148"/>
        <v>0</v>
      </c>
      <c r="AH779" s="35">
        <f t="shared" si="149"/>
        <v>0</v>
      </c>
      <c r="AI779" s="35"/>
      <c r="AJ779" s="81">
        <f t="shared" si="139"/>
        <v>0</v>
      </c>
      <c r="AK779" s="87"/>
    </row>
    <row r="780" spans="2:37" s="27" customFormat="1" ht="13.5" customHeight="1" x14ac:dyDescent="0.2">
      <c r="B780" s="1">
        <v>298</v>
      </c>
      <c r="C780" s="34"/>
      <c r="D780" s="1" t="s">
        <v>17</v>
      </c>
      <c r="E780" s="2" t="s">
        <v>826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31260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31260</v>
      </c>
      <c r="X780" s="35">
        <f t="shared" si="140"/>
        <v>0</v>
      </c>
      <c r="Y780" s="35">
        <f t="shared" si="141"/>
        <v>0</v>
      </c>
      <c r="Z780" s="35">
        <f t="shared" si="142"/>
        <v>0</v>
      </c>
      <c r="AA780" s="35">
        <f t="shared" si="143"/>
        <v>0</v>
      </c>
      <c r="AB780" s="35">
        <v>0</v>
      </c>
      <c r="AC780" s="35">
        <f t="shared" si="144"/>
        <v>0</v>
      </c>
      <c r="AD780" s="35">
        <f t="shared" si="145"/>
        <v>0</v>
      </c>
      <c r="AE780" s="35">
        <f t="shared" si="146"/>
        <v>0</v>
      </c>
      <c r="AF780" s="35">
        <f t="shared" si="147"/>
        <v>0</v>
      </c>
      <c r="AG780" s="35">
        <f t="shared" si="148"/>
        <v>0</v>
      </c>
      <c r="AH780" s="35">
        <f t="shared" si="149"/>
        <v>0</v>
      </c>
      <c r="AI780" s="35"/>
      <c r="AJ780" s="81">
        <f t="shared" si="139"/>
        <v>0</v>
      </c>
      <c r="AK780" s="87"/>
    </row>
    <row r="781" spans="2:37" s="27" customFormat="1" ht="13.5" customHeight="1" x14ac:dyDescent="0.2">
      <c r="B781" s="1">
        <v>299</v>
      </c>
      <c r="C781" s="34"/>
      <c r="D781" s="1" t="s">
        <v>17</v>
      </c>
      <c r="E781" s="2" t="s">
        <v>827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27000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27000</v>
      </c>
      <c r="X781" s="35">
        <f t="shared" si="140"/>
        <v>0</v>
      </c>
      <c r="Y781" s="35">
        <f t="shared" si="141"/>
        <v>0</v>
      </c>
      <c r="Z781" s="35">
        <f t="shared" si="142"/>
        <v>0</v>
      </c>
      <c r="AA781" s="35">
        <f t="shared" si="143"/>
        <v>0</v>
      </c>
      <c r="AB781" s="35">
        <v>0</v>
      </c>
      <c r="AC781" s="35">
        <f t="shared" si="144"/>
        <v>0</v>
      </c>
      <c r="AD781" s="35">
        <f t="shared" si="145"/>
        <v>0</v>
      </c>
      <c r="AE781" s="35">
        <f t="shared" si="146"/>
        <v>0</v>
      </c>
      <c r="AF781" s="35">
        <f t="shared" si="147"/>
        <v>0</v>
      </c>
      <c r="AG781" s="35">
        <f t="shared" si="148"/>
        <v>0</v>
      </c>
      <c r="AH781" s="35">
        <f t="shared" si="149"/>
        <v>0</v>
      </c>
      <c r="AI781" s="35"/>
      <c r="AJ781" s="81">
        <f t="shared" si="139"/>
        <v>0</v>
      </c>
      <c r="AK781" s="87"/>
    </row>
    <row r="782" spans="2:37" s="27" customFormat="1" ht="13.5" customHeight="1" x14ac:dyDescent="0.2">
      <c r="B782" s="1">
        <v>300</v>
      </c>
      <c r="C782" s="34"/>
      <c r="D782" s="1" t="s">
        <v>17</v>
      </c>
      <c r="E782" s="2" t="s">
        <v>828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51000</v>
      </c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10">
        <v>51000</v>
      </c>
      <c r="X782" s="35">
        <f t="shared" si="140"/>
        <v>0</v>
      </c>
      <c r="Y782" s="35">
        <f t="shared" si="141"/>
        <v>0</v>
      </c>
      <c r="Z782" s="35">
        <f t="shared" si="142"/>
        <v>0</v>
      </c>
      <c r="AA782" s="35">
        <f t="shared" si="143"/>
        <v>0</v>
      </c>
      <c r="AB782" s="35">
        <v>0</v>
      </c>
      <c r="AC782" s="35">
        <f t="shared" si="144"/>
        <v>0</v>
      </c>
      <c r="AD782" s="35">
        <f t="shared" si="145"/>
        <v>0</v>
      </c>
      <c r="AE782" s="35">
        <f t="shared" si="146"/>
        <v>0</v>
      </c>
      <c r="AF782" s="35">
        <f t="shared" si="147"/>
        <v>0</v>
      </c>
      <c r="AG782" s="35">
        <f t="shared" si="148"/>
        <v>0</v>
      </c>
      <c r="AH782" s="35">
        <f t="shared" si="149"/>
        <v>0</v>
      </c>
      <c r="AI782" s="35"/>
      <c r="AJ782" s="81">
        <f t="shared" si="139"/>
        <v>0</v>
      </c>
      <c r="AK782" s="87"/>
    </row>
    <row r="783" spans="2:37" s="27" customFormat="1" ht="13.5" customHeight="1" x14ac:dyDescent="0.2">
      <c r="B783" s="1">
        <v>301</v>
      </c>
      <c r="C783" s="34"/>
      <c r="D783" s="1" t="s">
        <v>17</v>
      </c>
      <c r="E783" s="2" t="s">
        <v>829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12000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10">
        <v>12000</v>
      </c>
      <c r="X783" s="35">
        <f t="shared" si="140"/>
        <v>0</v>
      </c>
      <c r="Y783" s="35">
        <f t="shared" si="141"/>
        <v>0</v>
      </c>
      <c r="Z783" s="35">
        <f t="shared" si="142"/>
        <v>0</v>
      </c>
      <c r="AA783" s="35">
        <f t="shared" si="143"/>
        <v>0</v>
      </c>
      <c r="AB783" s="35">
        <v>0</v>
      </c>
      <c r="AC783" s="35">
        <f t="shared" si="144"/>
        <v>0</v>
      </c>
      <c r="AD783" s="35">
        <f t="shared" si="145"/>
        <v>0</v>
      </c>
      <c r="AE783" s="35">
        <f t="shared" si="146"/>
        <v>0</v>
      </c>
      <c r="AF783" s="35">
        <f t="shared" si="147"/>
        <v>0</v>
      </c>
      <c r="AG783" s="35">
        <f t="shared" si="148"/>
        <v>0</v>
      </c>
      <c r="AH783" s="35">
        <f t="shared" si="149"/>
        <v>0</v>
      </c>
      <c r="AI783" s="35"/>
      <c r="AJ783" s="81">
        <f t="shared" si="139"/>
        <v>0</v>
      </c>
      <c r="AK783" s="87"/>
    </row>
    <row r="784" spans="2:37" s="27" customFormat="1" ht="13.5" customHeight="1" x14ac:dyDescent="0.2">
      <c r="B784" s="1">
        <v>302</v>
      </c>
      <c r="C784" s="34"/>
      <c r="D784" s="1" t="s">
        <v>17</v>
      </c>
      <c r="E784" s="2" t="s">
        <v>830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6510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10">
        <v>6510</v>
      </c>
      <c r="X784" s="35">
        <f t="shared" si="140"/>
        <v>0</v>
      </c>
      <c r="Y784" s="35">
        <f t="shared" si="141"/>
        <v>0</v>
      </c>
      <c r="Z784" s="35">
        <f t="shared" si="142"/>
        <v>0</v>
      </c>
      <c r="AA784" s="35">
        <f t="shared" si="143"/>
        <v>0</v>
      </c>
      <c r="AB784" s="35">
        <v>0</v>
      </c>
      <c r="AC784" s="35">
        <f t="shared" si="144"/>
        <v>0</v>
      </c>
      <c r="AD784" s="35">
        <f t="shared" si="145"/>
        <v>0</v>
      </c>
      <c r="AE784" s="35">
        <f t="shared" si="146"/>
        <v>0</v>
      </c>
      <c r="AF784" s="35">
        <f t="shared" si="147"/>
        <v>0</v>
      </c>
      <c r="AG784" s="35">
        <f t="shared" si="148"/>
        <v>0</v>
      </c>
      <c r="AH784" s="35">
        <f t="shared" si="149"/>
        <v>0</v>
      </c>
      <c r="AI784" s="35"/>
      <c r="AJ784" s="81">
        <f t="shared" ref="AJ784:AJ793" si="150">(AH784-AI784)</f>
        <v>0</v>
      </c>
      <c r="AK784" s="87"/>
    </row>
    <row r="785" spans="1:40" s="27" customFormat="1" ht="13.5" customHeight="1" x14ac:dyDescent="0.2">
      <c r="B785" s="1">
        <v>303</v>
      </c>
      <c r="C785" s="34"/>
      <c r="D785" s="1" t="s">
        <v>17</v>
      </c>
      <c r="E785" s="2" t="s">
        <v>831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13019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13019</v>
      </c>
      <c r="X785" s="35">
        <f t="shared" si="140"/>
        <v>0</v>
      </c>
      <c r="Y785" s="35">
        <f t="shared" si="141"/>
        <v>0</v>
      </c>
      <c r="Z785" s="35">
        <f t="shared" si="142"/>
        <v>0</v>
      </c>
      <c r="AA785" s="35">
        <f t="shared" si="143"/>
        <v>0</v>
      </c>
      <c r="AB785" s="35">
        <v>0</v>
      </c>
      <c r="AC785" s="35">
        <f t="shared" si="144"/>
        <v>0</v>
      </c>
      <c r="AD785" s="35">
        <f t="shared" si="145"/>
        <v>0</v>
      </c>
      <c r="AE785" s="35">
        <f t="shared" si="146"/>
        <v>0</v>
      </c>
      <c r="AF785" s="35">
        <f t="shared" si="147"/>
        <v>0</v>
      </c>
      <c r="AG785" s="35">
        <f t="shared" si="148"/>
        <v>0</v>
      </c>
      <c r="AH785" s="35">
        <f t="shared" si="149"/>
        <v>0</v>
      </c>
      <c r="AI785" s="35"/>
      <c r="AJ785" s="81">
        <f t="shared" si="150"/>
        <v>0</v>
      </c>
      <c r="AK785" s="87"/>
    </row>
    <row r="786" spans="1:40" s="27" customFormat="1" ht="13.5" customHeight="1" x14ac:dyDescent="0.2">
      <c r="B786" s="1">
        <v>304</v>
      </c>
      <c r="C786" s="34"/>
      <c r="D786" s="1" t="s">
        <v>17</v>
      </c>
      <c r="E786" s="2" t="s">
        <v>832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8679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8679</v>
      </c>
      <c r="X786" s="35">
        <f t="shared" si="140"/>
        <v>0</v>
      </c>
      <c r="Y786" s="35">
        <f t="shared" si="141"/>
        <v>0</v>
      </c>
      <c r="Z786" s="35">
        <f t="shared" si="142"/>
        <v>0</v>
      </c>
      <c r="AA786" s="35">
        <f t="shared" si="143"/>
        <v>0</v>
      </c>
      <c r="AB786" s="35">
        <v>0</v>
      </c>
      <c r="AC786" s="35">
        <f t="shared" si="144"/>
        <v>0</v>
      </c>
      <c r="AD786" s="35">
        <f t="shared" si="145"/>
        <v>0</v>
      </c>
      <c r="AE786" s="35">
        <f t="shared" si="146"/>
        <v>0</v>
      </c>
      <c r="AF786" s="35">
        <f t="shared" si="147"/>
        <v>0</v>
      </c>
      <c r="AG786" s="35">
        <f t="shared" si="148"/>
        <v>0</v>
      </c>
      <c r="AH786" s="35">
        <f t="shared" si="149"/>
        <v>0</v>
      </c>
      <c r="AI786" s="35"/>
      <c r="AJ786" s="81">
        <f t="shared" si="150"/>
        <v>0</v>
      </c>
      <c r="AK786" s="87"/>
    </row>
    <row r="787" spans="1:40" s="27" customFormat="1" ht="13.5" customHeight="1" x14ac:dyDescent="0.2">
      <c r="B787" s="1">
        <v>305</v>
      </c>
      <c r="C787" s="34"/>
      <c r="D787" s="1" t="s">
        <v>17</v>
      </c>
      <c r="E787" s="2" t="s">
        <v>833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27123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10">
        <v>27123</v>
      </c>
      <c r="X787" s="35">
        <f t="shared" si="140"/>
        <v>0</v>
      </c>
      <c r="Y787" s="35">
        <f t="shared" si="141"/>
        <v>0</v>
      </c>
      <c r="Z787" s="35">
        <f t="shared" si="142"/>
        <v>0</v>
      </c>
      <c r="AA787" s="35">
        <f t="shared" si="143"/>
        <v>0</v>
      </c>
      <c r="AB787" s="35">
        <v>0</v>
      </c>
      <c r="AC787" s="35">
        <f t="shared" si="144"/>
        <v>0</v>
      </c>
      <c r="AD787" s="35">
        <f t="shared" si="145"/>
        <v>0</v>
      </c>
      <c r="AE787" s="35">
        <f t="shared" si="146"/>
        <v>0</v>
      </c>
      <c r="AF787" s="35">
        <f t="shared" si="147"/>
        <v>0</v>
      </c>
      <c r="AG787" s="35">
        <f t="shared" si="148"/>
        <v>0</v>
      </c>
      <c r="AH787" s="35">
        <f t="shared" si="149"/>
        <v>0</v>
      </c>
      <c r="AI787" s="35"/>
      <c r="AJ787" s="81">
        <f t="shared" si="150"/>
        <v>0</v>
      </c>
      <c r="AK787" s="87"/>
    </row>
    <row r="788" spans="1:40" s="27" customFormat="1" ht="13.5" customHeight="1" x14ac:dyDescent="0.2">
      <c r="B788" s="1">
        <v>306</v>
      </c>
      <c r="C788" s="34"/>
      <c r="D788" s="1" t="s">
        <v>17</v>
      </c>
      <c r="E788" s="2" t="s">
        <v>834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40004.699999999997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10">
        <v>40000</v>
      </c>
      <c r="X788" s="35">
        <f t="shared" si="140"/>
        <v>0</v>
      </c>
      <c r="Y788" s="35">
        <f t="shared" si="141"/>
        <v>0</v>
      </c>
      <c r="Z788" s="35">
        <f t="shared" si="142"/>
        <v>0</v>
      </c>
      <c r="AA788" s="35">
        <f t="shared" si="143"/>
        <v>0</v>
      </c>
      <c r="AB788" s="35">
        <v>0</v>
      </c>
      <c r="AC788" s="35">
        <f t="shared" si="144"/>
        <v>0</v>
      </c>
      <c r="AD788" s="35">
        <f t="shared" si="145"/>
        <v>0</v>
      </c>
      <c r="AE788" s="35">
        <f t="shared" si="146"/>
        <v>0</v>
      </c>
      <c r="AF788" s="35">
        <f t="shared" si="147"/>
        <v>0</v>
      </c>
      <c r="AG788" s="35">
        <f t="shared" si="148"/>
        <v>4.6999999999970896</v>
      </c>
      <c r="AH788" s="35">
        <f t="shared" si="149"/>
        <v>4.6999999999970896</v>
      </c>
      <c r="AI788" s="35"/>
      <c r="AJ788" s="81">
        <f t="shared" si="150"/>
        <v>4.6999999999970896</v>
      </c>
      <c r="AK788" s="87"/>
    </row>
    <row r="789" spans="1:40" s="27" customFormat="1" ht="13.5" customHeight="1" x14ac:dyDescent="0.2">
      <c r="B789" s="1">
        <v>307</v>
      </c>
      <c r="C789" s="34"/>
      <c r="D789" s="1" t="s">
        <v>17</v>
      </c>
      <c r="E789" s="2" t="s">
        <v>835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1031.96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35">
        <f t="shared" si="140"/>
        <v>0</v>
      </c>
      <c r="Y789" s="35">
        <f t="shared" si="141"/>
        <v>0</v>
      </c>
      <c r="Z789" s="35">
        <f t="shared" si="142"/>
        <v>0</v>
      </c>
      <c r="AA789" s="35">
        <f t="shared" si="143"/>
        <v>0</v>
      </c>
      <c r="AB789" s="35">
        <v>0</v>
      </c>
      <c r="AC789" s="35">
        <f t="shared" si="144"/>
        <v>0</v>
      </c>
      <c r="AD789" s="35">
        <f t="shared" si="145"/>
        <v>0</v>
      </c>
      <c r="AE789" s="35">
        <f t="shared" si="146"/>
        <v>0</v>
      </c>
      <c r="AF789" s="35">
        <f t="shared" si="147"/>
        <v>0</v>
      </c>
      <c r="AG789" s="35">
        <f>+N789-W789</f>
        <v>1031.96</v>
      </c>
      <c r="AH789" s="35">
        <f t="shared" si="149"/>
        <v>1031.96</v>
      </c>
      <c r="AI789" s="35"/>
      <c r="AJ789" s="81">
        <f t="shared" si="150"/>
        <v>1031.96</v>
      </c>
      <c r="AK789" s="87"/>
    </row>
    <row r="790" spans="1:40" s="27" customFormat="1" ht="13.5" customHeight="1" x14ac:dyDescent="0.2">
      <c r="B790" s="1">
        <v>308</v>
      </c>
      <c r="C790" s="34"/>
      <c r="D790" s="1" t="s">
        <v>17</v>
      </c>
      <c r="E790" s="2" t="s">
        <v>836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4.7699999999999996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10">
        <v>0</v>
      </c>
      <c r="X790" s="35">
        <f t="shared" si="140"/>
        <v>0</v>
      </c>
      <c r="Y790" s="35">
        <f t="shared" si="141"/>
        <v>0</v>
      </c>
      <c r="Z790" s="35">
        <f t="shared" si="142"/>
        <v>0</v>
      </c>
      <c r="AA790" s="35">
        <f t="shared" si="143"/>
        <v>0</v>
      </c>
      <c r="AB790" s="35">
        <v>0</v>
      </c>
      <c r="AC790" s="35">
        <f t="shared" si="144"/>
        <v>0</v>
      </c>
      <c r="AD790" s="35">
        <f t="shared" si="145"/>
        <v>0</v>
      </c>
      <c r="AE790" s="35">
        <f t="shared" si="146"/>
        <v>0</v>
      </c>
      <c r="AF790" s="35">
        <f t="shared" si="147"/>
        <v>0</v>
      </c>
      <c r="AG790" s="35">
        <f t="shared" si="148"/>
        <v>4.7699999999999996</v>
      </c>
      <c r="AH790" s="35">
        <f t="shared" si="149"/>
        <v>4.7699999999999996</v>
      </c>
      <c r="AI790" s="35"/>
      <c r="AJ790" s="81">
        <f t="shared" si="150"/>
        <v>4.7699999999999996</v>
      </c>
      <c r="AK790" s="87"/>
    </row>
    <row r="791" spans="1:40" s="27" customFormat="1" ht="13.5" customHeight="1" x14ac:dyDescent="0.2">
      <c r="B791" s="1">
        <v>309</v>
      </c>
      <c r="C791" s="34"/>
      <c r="D791" s="1" t="s">
        <v>17</v>
      </c>
      <c r="E791" s="2" t="s">
        <v>837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0.01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35">
        <f t="shared" si="140"/>
        <v>0</v>
      </c>
      <c r="Y791" s="35">
        <f t="shared" si="141"/>
        <v>0</v>
      </c>
      <c r="Z791" s="35">
        <f t="shared" si="142"/>
        <v>0</v>
      </c>
      <c r="AA791" s="35">
        <f t="shared" si="143"/>
        <v>0</v>
      </c>
      <c r="AB791" s="35">
        <v>0</v>
      </c>
      <c r="AC791" s="35">
        <f t="shared" si="144"/>
        <v>0</v>
      </c>
      <c r="AD791" s="35">
        <f t="shared" si="145"/>
        <v>0</v>
      </c>
      <c r="AE791" s="35">
        <f t="shared" si="146"/>
        <v>0</v>
      </c>
      <c r="AF791" s="35">
        <f t="shared" si="147"/>
        <v>0</v>
      </c>
      <c r="AG791" s="35">
        <f t="shared" si="148"/>
        <v>0.01</v>
      </c>
      <c r="AH791" s="35">
        <f t="shared" si="149"/>
        <v>0.01</v>
      </c>
      <c r="AI791" s="35"/>
      <c r="AJ791" s="81">
        <f t="shared" si="150"/>
        <v>0.01</v>
      </c>
      <c r="AK791" s="87"/>
    </row>
    <row r="792" spans="1:40" s="27" customFormat="1" ht="13.5" customHeight="1" x14ac:dyDescent="0.2">
      <c r="B792" s="1">
        <v>310</v>
      </c>
      <c r="C792" s="34"/>
      <c r="D792" s="1" t="s">
        <v>17</v>
      </c>
      <c r="E792" s="2" t="s">
        <v>838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10.79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35">
        <f t="shared" ref="X792:X793" si="151">+F792-O792</f>
        <v>0</v>
      </c>
      <c r="Y792" s="35">
        <f t="shared" ref="Y792:Y793" si="152">+G792-P792</f>
        <v>0</v>
      </c>
      <c r="Z792" s="35">
        <f t="shared" ref="Z792:Z793" si="153">+H792-Q792</f>
        <v>0</v>
      </c>
      <c r="AA792" s="35">
        <f t="shared" ref="AA792:AA793" si="154">+I792-R792</f>
        <v>0</v>
      </c>
      <c r="AB792" s="35">
        <v>0</v>
      </c>
      <c r="AC792" s="35">
        <f t="shared" ref="AC792:AC793" si="155">+J792-S792</f>
        <v>0</v>
      </c>
      <c r="AD792" s="35">
        <f t="shared" ref="AD792:AD793" si="156">+K792-T792</f>
        <v>0</v>
      </c>
      <c r="AE792" s="35">
        <f t="shared" ref="AE792:AE793" si="157">+L792-U792</f>
        <v>0</v>
      </c>
      <c r="AF792" s="35">
        <f t="shared" ref="AF792:AF793" si="158">+M792-V792</f>
        <v>0</v>
      </c>
      <c r="AG792" s="35">
        <f t="shared" si="148"/>
        <v>10.79</v>
      </c>
      <c r="AH792" s="35">
        <f t="shared" si="149"/>
        <v>10.79</v>
      </c>
      <c r="AI792" s="35"/>
      <c r="AJ792" s="81">
        <f t="shared" si="150"/>
        <v>10.79</v>
      </c>
      <c r="AK792" s="87"/>
    </row>
    <row r="793" spans="1:40" s="27" customFormat="1" ht="13.5" customHeight="1" x14ac:dyDescent="0.2">
      <c r="B793" s="1">
        <v>311</v>
      </c>
      <c r="C793" s="34"/>
      <c r="D793" s="1" t="s">
        <v>17</v>
      </c>
      <c r="E793" s="2" t="s">
        <v>839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4.76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35">
        <f t="shared" si="151"/>
        <v>0</v>
      </c>
      <c r="Y793" s="35">
        <f t="shared" si="152"/>
        <v>0</v>
      </c>
      <c r="Z793" s="35">
        <f t="shared" si="153"/>
        <v>0</v>
      </c>
      <c r="AA793" s="35">
        <f t="shared" si="154"/>
        <v>0</v>
      </c>
      <c r="AB793" s="35">
        <v>0</v>
      </c>
      <c r="AC793" s="35">
        <f t="shared" si="155"/>
        <v>0</v>
      </c>
      <c r="AD793" s="35">
        <f t="shared" si="156"/>
        <v>0</v>
      </c>
      <c r="AE793" s="35">
        <f t="shared" si="157"/>
        <v>0</v>
      </c>
      <c r="AF793" s="35">
        <f t="shared" si="158"/>
        <v>0</v>
      </c>
      <c r="AG793" s="35">
        <f t="shared" si="148"/>
        <v>4.76</v>
      </c>
      <c r="AH793" s="35">
        <f t="shared" si="149"/>
        <v>4.76</v>
      </c>
      <c r="AI793" s="35"/>
      <c r="AJ793" s="81">
        <f t="shared" si="150"/>
        <v>4.76</v>
      </c>
      <c r="AK793" s="87"/>
    </row>
    <row r="794" spans="1:40" s="27" customFormat="1" ht="13.5" customHeight="1" x14ac:dyDescent="0.25">
      <c r="B794" s="1"/>
      <c r="C794" s="34"/>
      <c r="D794" s="106" t="s">
        <v>68</v>
      </c>
      <c r="E794" s="106"/>
      <c r="F794" s="44">
        <f t="shared" ref="F794:AH794" si="159">SUM(F483:F793)</f>
        <v>0</v>
      </c>
      <c r="G794" s="44">
        <f t="shared" si="159"/>
        <v>0</v>
      </c>
      <c r="H794" s="44">
        <f>SUM(H483:H793)</f>
        <v>25572.43</v>
      </c>
      <c r="I794" s="44">
        <f>SUM(I483:I793)</f>
        <v>197021.46999999997</v>
      </c>
      <c r="J794" s="44">
        <f t="shared" si="159"/>
        <v>0</v>
      </c>
      <c r="K794" s="44">
        <f t="shared" si="159"/>
        <v>0</v>
      </c>
      <c r="L794" s="44">
        <f t="shared" si="159"/>
        <v>0</v>
      </c>
      <c r="M794" s="44">
        <f t="shared" si="159"/>
        <v>0</v>
      </c>
      <c r="N794" s="44">
        <f t="shared" si="159"/>
        <v>8760445.2400000002</v>
      </c>
      <c r="O794" s="44">
        <f t="shared" si="159"/>
        <v>0</v>
      </c>
      <c r="P794" s="44">
        <f t="shared" si="159"/>
        <v>0</v>
      </c>
      <c r="Q794" s="44">
        <f t="shared" si="159"/>
        <v>25572.43</v>
      </c>
      <c r="R794" s="44">
        <f t="shared" si="159"/>
        <v>197021.46999999997</v>
      </c>
      <c r="S794" s="44">
        <f t="shared" si="159"/>
        <v>0</v>
      </c>
      <c r="T794" s="44">
        <f t="shared" si="159"/>
        <v>0</v>
      </c>
      <c r="U794" s="44">
        <f t="shared" si="159"/>
        <v>0</v>
      </c>
      <c r="V794" s="44">
        <f t="shared" si="159"/>
        <v>0</v>
      </c>
      <c r="W794" s="44">
        <f t="shared" si="159"/>
        <v>8727546.660000002</v>
      </c>
      <c r="X794" s="44">
        <f t="shared" si="159"/>
        <v>0</v>
      </c>
      <c r="Y794" s="44">
        <f t="shared" si="159"/>
        <v>0</v>
      </c>
      <c r="Z794" s="44">
        <f t="shared" si="159"/>
        <v>0</v>
      </c>
      <c r="AA794" s="44">
        <f t="shared" si="159"/>
        <v>0</v>
      </c>
      <c r="AB794" s="44">
        <f t="shared" si="159"/>
        <v>0</v>
      </c>
      <c r="AC794" s="44">
        <f t="shared" si="159"/>
        <v>0</v>
      </c>
      <c r="AD794" s="44">
        <f t="shared" si="159"/>
        <v>0</v>
      </c>
      <c r="AE794" s="44">
        <f t="shared" si="159"/>
        <v>0</v>
      </c>
      <c r="AF794" s="44">
        <f t="shared" si="159"/>
        <v>0</v>
      </c>
      <c r="AG794" s="44">
        <f t="shared" si="159"/>
        <v>32898.58</v>
      </c>
      <c r="AH794" s="44">
        <f t="shared" si="159"/>
        <v>32898.58</v>
      </c>
      <c r="AI794" s="44"/>
      <c r="AJ794" s="83">
        <f>SUM(AJ483:AJ793)</f>
        <v>32898.58</v>
      </c>
      <c r="AK794" s="87"/>
    </row>
    <row r="795" spans="1:40" s="27" customFormat="1" ht="13.5" customHeight="1" x14ac:dyDescent="0.25">
      <c r="B795" s="1"/>
      <c r="C795" s="34"/>
      <c r="D795" s="42"/>
      <c r="E795" s="42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84"/>
      <c r="AK795" s="87"/>
    </row>
    <row r="796" spans="1:40" s="27" customFormat="1" ht="13.5" customHeight="1" x14ac:dyDescent="0.25">
      <c r="B796" s="45"/>
      <c r="C796" s="46"/>
      <c r="F796" s="47"/>
      <c r="G796" s="47"/>
      <c r="H796" s="47"/>
      <c r="I796" s="47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87"/>
    </row>
    <row r="797" spans="1:40" s="27" customFormat="1" ht="13.5" customHeight="1" thickBot="1" x14ac:dyDescent="0.3">
      <c r="B797" s="1"/>
      <c r="C797" s="106" t="s">
        <v>69</v>
      </c>
      <c r="D797" s="106"/>
      <c r="E797" s="106"/>
      <c r="F797" s="49">
        <f t="shared" ref="F797:AI797" si="160">+F473+F477+F480+F794</f>
        <v>0</v>
      </c>
      <c r="G797" s="49">
        <f t="shared" si="160"/>
        <v>0</v>
      </c>
      <c r="H797" s="49">
        <f>+H473+H477+H480+H794</f>
        <v>405309.47000000003</v>
      </c>
      <c r="I797" s="49">
        <f t="shared" si="160"/>
        <v>1213908.3700000001</v>
      </c>
      <c r="J797" s="49">
        <f t="shared" si="160"/>
        <v>0</v>
      </c>
      <c r="K797" s="49">
        <f t="shared" si="160"/>
        <v>133672.58000000002</v>
      </c>
      <c r="L797" s="49">
        <f t="shared" si="160"/>
        <v>0</v>
      </c>
      <c r="M797" s="49">
        <f t="shared" si="160"/>
        <v>0</v>
      </c>
      <c r="N797" s="49">
        <f t="shared" si="160"/>
        <v>41642818.680000022</v>
      </c>
      <c r="O797" s="49">
        <f t="shared" si="160"/>
        <v>0</v>
      </c>
      <c r="P797" s="49">
        <f t="shared" si="160"/>
        <v>0</v>
      </c>
      <c r="Q797" s="49">
        <f t="shared" si="160"/>
        <v>171456.71</v>
      </c>
      <c r="R797" s="49">
        <f t="shared" si="160"/>
        <v>1213077.1399999999</v>
      </c>
      <c r="S797" s="49">
        <f t="shared" si="160"/>
        <v>0</v>
      </c>
      <c r="T797" s="49">
        <f t="shared" si="160"/>
        <v>130672.58</v>
      </c>
      <c r="U797" s="49">
        <f t="shared" si="160"/>
        <v>0</v>
      </c>
      <c r="V797" s="49">
        <f t="shared" si="160"/>
        <v>0</v>
      </c>
      <c r="W797" s="49">
        <f t="shared" si="160"/>
        <v>40790666.870000012</v>
      </c>
      <c r="X797" s="49">
        <f t="shared" si="160"/>
        <v>0</v>
      </c>
      <c r="Y797" s="49">
        <f t="shared" si="160"/>
        <v>0</v>
      </c>
      <c r="Z797" s="92">
        <f t="shared" si="160"/>
        <v>233852.76</v>
      </c>
      <c r="AA797" s="78">
        <f t="shared" si="160"/>
        <v>831.23</v>
      </c>
      <c r="AB797" s="78">
        <f t="shared" si="160"/>
        <v>0</v>
      </c>
      <c r="AC797" s="78">
        <f t="shared" si="160"/>
        <v>0</v>
      </c>
      <c r="AD797" s="78">
        <f t="shared" si="160"/>
        <v>3000</v>
      </c>
      <c r="AE797" s="78">
        <f t="shared" si="160"/>
        <v>0</v>
      </c>
      <c r="AF797" s="78">
        <f t="shared" si="160"/>
        <v>0</v>
      </c>
      <c r="AG797" s="78">
        <f t="shared" si="160"/>
        <v>852151.80999999959</v>
      </c>
      <c r="AH797" s="78">
        <f t="shared" si="160"/>
        <v>1089835.7999999996</v>
      </c>
      <c r="AI797" s="78">
        <f t="shared" si="160"/>
        <v>0</v>
      </c>
      <c r="AJ797" s="84">
        <f>+AJ473+AJ477+AJ480+AJ794</f>
        <v>1089835.7999999996</v>
      </c>
      <c r="AK797" s="87"/>
      <c r="AL797" s="73"/>
      <c r="AM797" s="73"/>
      <c r="AN797" s="73"/>
    </row>
    <row r="798" spans="1:40" s="52" customFormat="1" ht="25.9" customHeight="1" thickTop="1" x14ac:dyDescent="0.25">
      <c r="A798" s="13"/>
      <c r="B798" s="77"/>
      <c r="C798" s="109" t="s">
        <v>845</v>
      </c>
      <c r="D798" s="109"/>
      <c r="E798" s="109"/>
      <c r="F798" s="109"/>
      <c r="G798" s="109"/>
      <c r="H798" s="68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69"/>
      <c r="Y798" s="69"/>
      <c r="Z798" s="44">
        <v>0</v>
      </c>
      <c r="AA798" s="10">
        <v>0</v>
      </c>
      <c r="AB798" s="10">
        <v>0</v>
      </c>
      <c r="AC798" s="10"/>
      <c r="AD798" s="10"/>
      <c r="AE798" s="10"/>
      <c r="AF798" s="10"/>
      <c r="AG798" s="10"/>
      <c r="AH798" s="10">
        <v>0</v>
      </c>
      <c r="AI798" s="44"/>
      <c r="AJ798" s="83"/>
      <c r="AK798" s="89"/>
      <c r="AL798" s="74"/>
      <c r="AM798" s="79"/>
      <c r="AN798" s="75"/>
    </row>
    <row r="799" spans="1:40" ht="13.5" customHeight="1" thickBot="1" x14ac:dyDescent="0.3">
      <c r="B799" s="77"/>
      <c r="C799" s="110" t="s">
        <v>846</v>
      </c>
      <c r="D799" s="110"/>
      <c r="E799" s="110"/>
      <c r="F799" s="110"/>
      <c r="G799" s="111"/>
      <c r="H799" s="68"/>
      <c r="I799" s="53"/>
      <c r="J799" s="53"/>
      <c r="K799" s="70"/>
      <c r="L799" s="70"/>
      <c r="M799" s="53"/>
      <c r="N799" s="54" t="s">
        <v>65</v>
      </c>
      <c r="O799" s="53"/>
      <c r="P799" s="53"/>
      <c r="Q799" s="53"/>
      <c r="R799" s="53"/>
      <c r="S799" s="53"/>
      <c r="T799" s="53"/>
      <c r="U799" s="53"/>
      <c r="V799" s="53"/>
      <c r="W799" s="53"/>
      <c r="X799" s="71"/>
      <c r="Y799" s="71">
        <f t="shared" ref="Y799:Z799" si="161">(Y797-Y798)</f>
        <v>0</v>
      </c>
      <c r="Z799" s="91">
        <f t="shared" si="161"/>
        <v>233852.76</v>
      </c>
      <c r="AA799" s="71">
        <f>(AA797-AA798)</f>
        <v>831.23</v>
      </c>
      <c r="AB799" s="71">
        <f>(AB797-AB798)</f>
        <v>0</v>
      </c>
      <c r="AC799" s="72">
        <f t="shared" ref="AC799:AJ799" si="162">(AC797-AC798)</f>
        <v>0</v>
      </c>
      <c r="AD799" s="72">
        <f t="shared" si="162"/>
        <v>3000</v>
      </c>
      <c r="AE799" s="72">
        <f t="shared" si="162"/>
        <v>0</v>
      </c>
      <c r="AF799" s="72">
        <f t="shared" si="162"/>
        <v>0</v>
      </c>
      <c r="AG799" s="72">
        <f t="shared" si="162"/>
        <v>852151.80999999959</v>
      </c>
      <c r="AH799" s="71">
        <f t="shared" si="162"/>
        <v>1089835.7999999996</v>
      </c>
      <c r="AI799" s="72">
        <f t="shared" si="162"/>
        <v>0</v>
      </c>
      <c r="AJ799" s="85">
        <f t="shared" si="162"/>
        <v>1089835.7999999996</v>
      </c>
      <c r="AK799" s="90"/>
      <c r="AL799" s="76"/>
      <c r="AM799" s="76"/>
      <c r="AN799" s="79"/>
    </row>
    <row r="800" spans="1:40" ht="13.5" customHeight="1" thickTop="1" x14ac:dyDescent="0.2">
      <c r="B800" s="98"/>
      <c r="C800" s="98"/>
      <c r="D800" s="98"/>
      <c r="E800" s="98"/>
      <c r="F800" s="51"/>
      <c r="G800" s="51"/>
      <c r="H800" s="51"/>
      <c r="I800" s="51"/>
      <c r="J800" s="50"/>
      <c r="K800" s="50"/>
      <c r="L800" s="53"/>
      <c r="M800" s="54" t="s">
        <v>65</v>
      </c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2:34" ht="13.5" customHeight="1" x14ac:dyDescent="0.2">
      <c r="B801" s="98"/>
      <c r="C801" s="98"/>
      <c r="D801" s="98"/>
      <c r="E801" s="98"/>
      <c r="F801" s="55"/>
      <c r="G801" s="55"/>
      <c r="H801" s="55"/>
      <c r="I801" s="55"/>
      <c r="J801" s="56"/>
      <c r="K801" s="56"/>
      <c r="L801" s="57" t="s">
        <v>70</v>
      </c>
      <c r="M801" s="53">
        <v>1752890.42</v>
      </c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  <c r="AA801" s="56"/>
      <c r="AB801" s="56"/>
    </row>
    <row r="802" spans="2:34" ht="13.5" customHeight="1" thickBot="1" x14ac:dyDescent="0.25">
      <c r="B802" s="98"/>
      <c r="C802" s="98"/>
      <c r="D802" s="98"/>
      <c r="E802" s="98"/>
      <c r="F802" s="55"/>
      <c r="G802" s="55"/>
      <c r="H802" s="55"/>
      <c r="I802" s="55"/>
      <c r="J802" s="59"/>
      <c r="K802" s="59"/>
      <c r="L802" s="57" t="s">
        <v>67</v>
      </c>
      <c r="M802" s="60">
        <f>+F797+G797+H797+I797+J797+K797+L797+M797-M801</f>
        <v>0</v>
      </c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</row>
    <row r="803" spans="2:34" ht="13.5" customHeight="1" thickTop="1" x14ac:dyDescent="0.2">
      <c r="F803" s="55"/>
      <c r="G803" s="55"/>
      <c r="H803" s="55"/>
      <c r="I803" s="55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0"/>
      <c r="AD803" s="50"/>
      <c r="AE803" s="50"/>
      <c r="AF803" s="50"/>
      <c r="AG803" s="53"/>
      <c r="AH803" s="54" t="s">
        <v>65</v>
      </c>
    </row>
    <row r="804" spans="2:34" ht="13.5" customHeight="1" x14ac:dyDescent="0.2">
      <c r="F804" s="55"/>
      <c r="G804" s="55"/>
      <c r="H804" s="55"/>
      <c r="I804" s="55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50"/>
      <c r="AA804" s="61"/>
      <c r="AB804" s="61"/>
      <c r="AC804" s="50"/>
      <c r="AD804" s="50"/>
      <c r="AE804" s="50"/>
      <c r="AF804" s="50"/>
      <c r="AG804" s="57" t="s">
        <v>66</v>
      </c>
      <c r="AH804" s="53">
        <v>855983.04</v>
      </c>
    </row>
    <row r="805" spans="2:34" ht="13.5" customHeight="1" thickBot="1" x14ac:dyDescent="0.25">
      <c r="F805" s="55"/>
      <c r="G805" s="55"/>
      <c r="H805" s="55"/>
      <c r="I805" s="55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0"/>
      <c r="AD805" s="50"/>
      <c r="AE805" s="50"/>
      <c r="AF805" s="50"/>
      <c r="AG805" s="57" t="s">
        <v>67</v>
      </c>
      <c r="AH805" s="60">
        <f>(AH804-AJ797)</f>
        <v>-233852.75999999954</v>
      </c>
    </row>
    <row r="806" spans="2:34" ht="13.5" customHeight="1" thickTop="1" x14ac:dyDescent="0.25">
      <c r="F806" s="62"/>
      <c r="G806" s="62"/>
      <c r="H806" s="62"/>
      <c r="I806" s="62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  <c r="AB806" s="63"/>
      <c r="AG806" s="63"/>
      <c r="AH806" s="63"/>
    </row>
    <row r="807" spans="2:34" ht="13.5" customHeight="1" x14ac:dyDescent="0.25">
      <c r="F807" s="62"/>
      <c r="G807" s="62"/>
      <c r="H807" s="62"/>
      <c r="I807" s="62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  <c r="AB807" s="63"/>
      <c r="AG807" s="63"/>
      <c r="AH807" s="63"/>
    </row>
    <row r="808" spans="2:34" ht="13.5" customHeight="1" x14ac:dyDescent="0.25">
      <c r="F808" s="62"/>
      <c r="G808" s="62"/>
      <c r="H808" s="62"/>
      <c r="I808" s="62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  <c r="AB808" s="63"/>
      <c r="AG808" s="63"/>
      <c r="AH808" s="63"/>
    </row>
    <row r="809" spans="2:34" ht="13.5" customHeight="1" x14ac:dyDescent="0.25">
      <c r="F809" s="62"/>
      <c r="G809" s="62"/>
      <c r="H809" s="62"/>
      <c r="I809" s="62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  <c r="AB809" s="63"/>
      <c r="AG809" s="63"/>
      <c r="AH809" s="63"/>
    </row>
    <row r="810" spans="2:34" ht="13.5" customHeight="1" x14ac:dyDescent="0.25">
      <c r="F810" s="62"/>
      <c r="G810" s="62"/>
      <c r="H810" s="62"/>
      <c r="I810" s="62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  <c r="AB810" s="63"/>
      <c r="AG810" s="63"/>
      <c r="AH810" s="63"/>
    </row>
    <row r="811" spans="2:34" ht="13.5" customHeight="1" x14ac:dyDescent="0.25">
      <c r="F811" s="62"/>
      <c r="G811" s="62"/>
      <c r="H811" s="62"/>
      <c r="I811" s="62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  <c r="AB811" s="63"/>
      <c r="AG811" s="63"/>
      <c r="AH811" s="63"/>
    </row>
    <row r="812" spans="2:34" ht="13.5" customHeight="1" x14ac:dyDescent="0.25">
      <c r="F812" s="62"/>
      <c r="G812" s="62"/>
      <c r="H812" s="62"/>
      <c r="I812" s="62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  <c r="AB812" s="63"/>
      <c r="AG812" s="63"/>
      <c r="AH812" s="63"/>
    </row>
    <row r="813" spans="2:34" ht="13.5" customHeight="1" x14ac:dyDescent="0.25">
      <c r="F813" s="62"/>
      <c r="G813" s="62"/>
      <c r="H813" s="62"/>
      <c r="I813" s="62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  <c r="AB813" s="63"/>
      <c r="AG813" s="63"/>
      <c r="AH813" s="63"/>
    </row>
    <row r="814" spans="2:34" ht="13.5" customHeight="1" x14ac:dyDescent="0.25">
      <c r="F814" s="62"/>
      <c r="G814" s="62"/>
      <c r="H814" s="62"/>
      <c r="I814" s="62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  <c r="AB814" s="63"/>
      <c r="AG814" s="63"/>
      <c r="AH814" s="63"/>
    </row>
    <row r="815" spans="2:34" ht="13.5" customHeight="1" x14ac:dyDescent="0.25">
      <c r="F815" s="62"/>
      <c r="G815" s="62"/>
      <c r="H815" s="62"/>
      <c r="I815" s="62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  <c r="AB815" s="63"/>
      <c r="AG815" s="63"/>
      <c r="AH815" s="63"/>
    </row>
    <row r="816" spans="2:34" ht="13.5" customHeight="1" x14ac:dyDescent="0.25">
      <c r="F816" s="62"/>
      <c r="G816" s="62"/>
      <c r="H816" s="62"/>
      <c r="I816" s="62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  <c r="AB816" s="63"/>
      <c r="AG816" s="63"/>
      <c r="AH816" s="63"/>
    </row>
    <row r="817" spans="6:34" ht="13.5" customHeight="1" x14ac:dyDescent="0.25">
      <c r="F817" s="62"/>
      <c r="G817" s="62"/>
      <c r="H817" s="62"/>
      <c r="I817" s="62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  <c r="AB817" s="63"/>
      <c r="AG817" s="63"/>
      <c r="AH817" s="63"/>
    </row>
    <row r="818" spans="6:34" ht="13.5" customHeight="1" x14ac:dyDescent="0.25">
      <c r="F818" s="62"/>
      <c r="G818" s="62"/>
      <c r="H818" s="62"/>
      <c r="I818" s="62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  <c r="AG818" s="58"/>
      <c r="AH818" s="58"/>
    </row>
    <row r="819" spans="6:34" ht="13.5" customHeight="1" x14ac:dyDescent="0.25">
      <c r="F819" s="62"/>
      <c r="G819" s="62"/>
      <c r="H819" s="62"/>
      <c r="I819" s="62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  <c r="AG819" s="58"/>
      <c r="AH819" s="58"/>
    </row>
    <row r="820" spans="6:34" ht="13.5" customHeight="1" x14ac:dyDescent="0.25">
      <c r="F820" s="62"/>
      <c r="G820" s="62"/>
      <c r="H820" s="62"/>
      <c r="I820" s="62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  <c r="AG820" s="58"/>
      <c r="AH820" s="58"/>
    </row>
    <row r="821" spans="6:34" ht="13.5" customHeight="1" x14ac:dyDescent="0.25">
      <c r="F821" s="62"/>
      <c r="G821" s="62"/>
      <c r="H821" s="62"/>
      <c r="I821" s="62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  <c r="AG821" s="58"/>
      <c r="AH821" s="58"/>
    </row>
    <row r="822" spans="6:34" ht="13.5" customHeight="1" x14ac:dyDescent="0.25">
      <c r="F822" s="62"/>
      <c r="G822" s="62"/>
      <c r="H822" s="62"/>
      <c r="I822" s="62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  <c r="AG822" s="58"/>
      <c r="AH822" s="58"/>
    </row>
  </sheetData>
  <mergeCells count="32">
    <mergeCell ref="C1:AH1"/>
    <mergeCell ref="C2:AH2"/>
    <mergeCell ref="C3:AH3"/>
    <mergeCell ref="C5:AH5"/>
    <mergeCell ref="J10:M10"/>
    <mergeCell ref="F9:M9"/>
    <mergeCell ref="N9:N11"/>
    <mergeCell ref="O10:R10"/>
    <mergeCell ref="AH9:AH11"/>
    <mergeCell ref="S10:V10"/>
    <mergeCell ref="W10:W11"/>
    <mergeCell ref="X10:AB10"/>
    <mergeCell ref="AC10:AF10"/>
    <mergeCell ref="X9:AG9"/>
    <mergeCell ref="O9:W9"/>
    <mergeCell ref="C9:C11"/>
    <mergeCell ref="B800:E802"/>
    <mergeCell ref="AK9:AK11"/>
    <mergeCell ref="AI9:AI11"/>
    <mergeCell ref="AJ9:AJ11"/>
    <mergeCell ref="C6:AH6"/>
    <mergeCell ref="C797:E797"/>
    <mergeCell ref="D473:E473"/>
    <mergeCell ref="D477:E477"/>
    <mergeCell ref="D480:E480"/>
    <mergeCell ref="D794:E794"/>
    <mergeCell ref="C798:G798"/>
    <mergeCell ref="C799:G799"/>
    <mergeCell ref="B9:B11"/>
    <mergeCell ref="D9:D11"/>
    <mergeCell ref="E9:E11"/>
    <mergeCell ref="F10:I10"/>
  </mergeCells>
  <pageMargins left="0.23622047244094491" right="0.23622047244094491" top="0.74803149606299213" bottom="0.74803149606299213" header="0.31496062992125984" footer="0.31496062992125984"/>
  <pageSetup paperSize="5" scale="40" fitToHeight="100" orientation="landscape" r:id="rId1"/>
  <headerFooter>
    <oddFooter>&amp;C&amp;"Arial,Normal"&amp;8&amp;P de &amp;N</oddFooter>
  </headerFooter>
  <ignoredErrors>
    <ignoredError sqref="D47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26B55D4-68D2-4CD0-A57C-35B59F53BC87}"/>
</file>

<file path=customXml/itemProps2.xml><?xml version="1.0" encoding="utf-8"?>
<ds:datastoreItem xmlns:ds="http://schemas.openxmlformats.org/officeDocument/2006/customXml" ds:itemID="{C0F04408-AA01-4945-AF00-F6847F294D6C}"/>
</file>

<file path=customXml/itemProps3.xml><?xml version="1.0" encoding="utf-8"?>
<ds:datastoreItem xmlns:ds="http://schemas.openxmlformats.org/officeDocument/2006/customXml" ds:itemID="{B2B02B83-8A32-4696-86EF-A20F6EA70C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3_JL</vt:lpstr>
      <vt:lpstr>'Anexo 3_JL'!Área_de_impresión</vt:lpstr>
      <vt:lpstr>'Anexo 3_JL'!Títulos_a_imprimir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INE77NJ6</cp:lastModifiedBy>
  <cp:lastPrinted>2019-10-01T17:43:59Z</cp:lastPrinted>
  <dcterms:created xsi:type="dcterms:W3CDTF">2017-08-25T18:49:45Z</dcterms:created>
  <dcterms:modified xsi:type="dcterms:W3CDTF">2020-03-07T03:48:58Z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