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s.torres\Desktop\SUP-RAP con sentencias 2019\13-12-19\PVEM Zacatecas\Acatamiento SM-RAP-66-2019\PVEM 2da adecuación\ANEXOS_PVEM_ZC con SM-RAP-66-2019\"/>
    </mc:Choice>
  </mc:AlternateContent>
  <xr:revisionPtr revIDLastSave="0" documentId="13_ncr:1_{743E81C4-F775-4F2F-B3B5-90B36B7499D9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Anexo 8-ZC" sheetId="2" r:id="rId1"/>
  </sheets>
  <definedNames>
    <definedName name="_xlnm._FilterDatabase" localSheetId="0" hidden="1">'Anexo 8-ZC'!$B$12:$AK$98</definedName>
    <definedName name="_xlnm.Print_Area" localSheetId="0">'Anexo 8-ZC'!$B$1:$AH$46</definedName>
    <definedName name="_xlnm.Print_Titles" localSheetId="0">'Anexo 8-ZC'!$1:$12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77" i="2" l="1"/>
  <c r="AP87" i="2" l="1"/>
  <c r="AP56" i="2"/>
  <c r="AQ40" i="2"/>
  <c r="AQ39" i="2"/>
  <c r="AQ14" i="2"/>
  <c r="AP100" i="2" l="1"/>
  <c r="AO78" i="2" l="1"/>
  <c r="AO39" i="2"/>
  <c r="AO40" i="2"/>
  <c r="AO14" i="2"/>
  <c r="AN87" i="2"/>
  <c r="AN56" i="2"/>
  <c r="AN100" i="2" l="1"/>
  <c r="AL56" i="2"/>
  <c r="AJ56" i="2"/>
  <c r="AI56" i="2"/>
  <c r="AB56" i="2"/>
  <c r="W56" i="2"/>
  <c r="AG55" i="2"/>
  <c r="V56" i="2"/>
  <c r="AF55" i="2"/>
  <c r="U56" i="2"/>
  <c r="AE55" i="2"/>
  <c r="T56" i="2"/>
  <c r="AD55" i="2"/>
  <c r="S56" i="2"/>
  <c r="AC55" i="2"/>
  <c r="R56" i="2"/>
  <c r="AA55" i="2"/>
  <c r="AQ55" i="2" s="1"/>
  <c r="Q56" i="2"/>
  <c r="Z55" i="2"/>
  <c r="AO55" i="2" s="1"/>
  <c r="P56" i="2"/>
  <c r="Y55" i="2"/>
  <c r="O56" i="2"/>
  <c r="X55" i="2"/>
  <c r="AH55" i="2" s="1"/>
  <c r="AK55" i="2" s="1"/>
  <c r="AM55" i="2" s="1"/>
  <c r="N56" i="2"/>
  <c r="M56" i="2"/>
  <c r="L56" i="2"/>
  <c r="K56" i="2"/>
  <c r="J56" i="2"/>
  <c r="I56" i="2"/>
  <c r="H56" i="2"/>
  <c r="G56" i="2"/>
  <c r="F56" i="2"/>
  <c r="AG41" i="2"/>
  <c r="AG34" i="2"/>
  <c r="AD87" i="2" l="1"/>
  <c r="AG27" i="2" l="1"/>
  <c r="AF27" i="2"/>
  <c r="AE27" i="2"/>
  <c r="AD27" i="2"/>
  <c r="AC27" i="2"/>
  <c r="Z27" i="2"/>
  <c r="AO27" i="2" s="1"/>
  <c r="Y27" i="2"/>
  <c r="X27" i="2"/>
  <c r="AH27" i="2" l="1"/>
  <c r="AL87" i="2" l="1"/>
  <c r="AL100" i="2" l="1"/>
  <c r="V87" i="2" l="1"/>
  <c r="W87" i="2"/>
  <c r="AB87" i="2"/>
  <c r="AJ87" i="2"/>
  <c r="AI87" i="2"/>
  <c r="AF14" i="2"/>
  <c r="AF40" i="2"/>
  <c r="AF39" i="2"/>
  <c r="AG40" i="2"/>
  <c r="AG39" i="2"/>
  <c r="AH14" i="2" l="1"/>
  <c r="AK14" i="2" s="1"/>
  <c r="AM14" i="2" s="1"/>
  <c r="AH40" i="2"/>
  <c r="AK40" i="2" s="1"/>
  <c r="AM40" i="2" s="1"/>
  <c r="AH39" i="2"/>
  <c r="AK39" i="2" s="1"/>
  <c r="AM39" i="2" s="1"/>
  <c r="N87" i="2"/>
  <c r="AG16" i="2" l="1"/>
  <c r="AG17" i="2"/>
  <c r="AG18" i="2"/>
  <c r="AG19" i="2"/>
  <c r="AG20" i="2"/>
  <c r="AG21" i="2"/>
  <c r="AG22" i="2"/>
  <c r="AG23" i="2"/>
  <c r="AG24" i="2"/>
  <c r="AG25" i="2"/>
  <c r="AG26" i="2"/>
  <c r="AG28" i="2"/>
  <c r="AG29" i="2"/>
  <c r="AG30" i="2"/>
  <c r="AG31" i="2"/>
  <c r="AG32" i="2"/>
  <c r="AG33" i="2"/>
  <c r="AG35" i="2"/>
  <c r="AG36" i="2"/>
  <c r="AG37" i="2"/>
  <c r="AG38" i="2"/>
  <c r="AG42" i="2"/>
  <c r="AG43" i="2"/>
  <c r="AF16" i="2"/>
  <c r="AF17" i="2"/>
  <c r="AF18" i="2"/>
  <c r="AF19" i="2"/>
  <c r="AF20" i="2"/>
  <c r="AF21" i="2"/>
  <c r="AF22" i="2"/>
  <c r="AF23" i="2"/>
  <c r="AF24" i="2"/>
  <c r="AF25" i="2"/>
  <c r="AF26" i="2"/>
  <c r="AF28" i="2"/>
  <c r="AF29" i="2"/>
  <c r="AF30" i="2"/>
  <c r="AF31" i="2"/>
  <c r="AF32" i="2"/>
  <c r="AF33" i="2"/>
  <c r="AF34" i="2"/>
  <c r="AF35" i="2"/>
  <c r="AF36" i="2"/>
  <c r="AF37" i="2"/>
  <c r="AF38" i="2"/>
  <c r="AF41" i="2"/>
  <c r="AF42" i="2"/>
  <c r="AF43" i="2"/>
  <c r="AE16" i="2"/>
  <c r="AE17" i="2"/>
  <c r="AE18" i="2"/>
  <c r="AE19" i="2"/>
  <c r="AE20" i="2"/>
  <c r="AE21" i="2"/>
  <c r="AE22" i="2"/>
  <c r="AE23" i="2"/>
  <c r="AE24" i="2"/>
  <c r="AE25" i="2"/>
  <c r="AE26" i="2"/>
  <c r="AE28" i="2"/>
  <c r="AE29" i="2"/>
  <c r="AE30" i="2"/>
  <c r="AE31" i="2"/>
  <c r="AE32" i="2"/>
  <c r="AE33" i="2"/>
  <c r="AE34" i="2"/>
  <c r="AE35" i="2"/>
  <c r="AE36" i="2"/>
  <c r="AE37" i="2"/>
  <c r="AE38" i="2"/>
  <c r="AE41" i="2"/>
  <c r="AE42" i="2"/>
  <c r="AE43" i="2"/>
  <c r="AD16" i="2"/>
  <c r="AD17" i="2"/>
  <c r="AD18" i="2"/>
  <c r="AD19" i="2"/>
  <c r="AD20" i="2"/>
  <c r="AD21" i="2"/>
  <c r="AD22" i="2"/>
  <c r="AD23" i="2"/>
  <c r="AD25" i="2"/>
  <c r="AD26" i="2"/>
  <c r="AD28" i="2"/>
  <c r="AD29" i="2"/>
  <c r="AD30" i="2"/>
  <c r="AD31" i="2"/>
  <c r="AD32" i="2"/>
  <c r="AD33" i="2"/>
  <c r="AD34" i="2"/>
  <c r="AD35" i="2"/>
  <c r="AD36" i="2"/>
  <c r="AD37" i="2"/>
  <c r="AD38" i="2"/>
  <c r="AD41" i="2"/>
  <c r="AD42" i="2"/>
  <c r="AD43" i="2"/>
  <c r="AC16" i="2"/>
  <c r="AC17" i="2"/>
  <c r="AC18" i="2"/>
  <c r="AC19" i="2"/>
  <c r="AC20" i="2"/>
  <c r="AC21" i="2"/>
  <c r="AC22" i="2"/>
  <c r="AC23" i="2"/>
  <c r="AC24" i="2"/>
  <c r="AC25" i="2"/>
  <c r="AC26" i="2"/>
  <c r="AC28" i="2"/>
  <c r="AC29" i="2"/>
  <c r="AC30" i="2"/>
  <c r="AC31" i="2"/>
  <c r="AC32" i="2"/>
  <c r="AC33" i="2"/>
  <c r="AC34" i="2"/>
  <c r="AC35" i="2"/>
  <c r="AC36" i="2"/>
  <c r="AC37" i="2"/>
  <c r="AC38" i="2"/>
  <c r="AC41" i="2"/>
  <c r="AC42" i="2"/>
  <c r="AC43" i="2"/>
  <c r="AA16" i="2"/>
  <c r="AQ16" i="2" s="1"/>
  <c r="AA17" i="2"/>
  <c r="AQ17" i="2" s="1"/>
  <c r="AA18" i="2"/>
  <c r="AQ18" i="2" s="1"/>
  <c r="AA19" i="2"/>
  <c r="AQ19" i="2" s="1"/>
  <c r="AA20" i="2"/>
  <c r="AQ20" i="2" s="1"/>
  <c r="AA21" i="2"/>
  <c r="AQ21" i="2" s="1"/>
  <c r="AA22" i="2"/>
  <c r="AQ22" i="2" s="1"/>
  <c r="AA23" i="2"/>
  <c r="AQ23" i="2" s="1"/>
  <c r="AA24" i="2"/>
  <c r="AQ24" i="2" s="1"/>
  <c r="AA25" i="2"/>
  <c r="AQ25" i="2" s="1"/>
  <c r="AA26" i="2"/>
  <c r="AQ26" i="2" s="1"/>
  <c r="AA28" i="2"/>
  <c r="AQ28" i="2" s="1"/>
  <c r="AA29" i="2"/>
  <c r="AQ29" i="2" s="1"/>
  <c r="AA30" i="2"/>
  <c r="AQ30" i="2" s="1"/>
  <c r="AA31" i="2"/>
  <c r="AQ31" i="2" s="1"/>
  <c r="AA32" i="2"/>
  <c r="AQ32" i="2" s="1"/>
  <c r="AA33" i="2"/>
  <c r="AQ33" i="2" s="1"/>
  <c r="AA34" i="2"/>
  <c r="AQ34" i="2" s="1"/>
  <c r="AA35" i="2"/>
  <c r="AQ35" i="2" s="1"/>
  <c r="AA36" i="2"/>
  <c r="AQ36" i="2" s="1"/>
  <c r="AA37" i="2"/>
  <c r="AQ37" i="2" s="1"/>
  <c r="AA38" i="2"/>
  <c r="AQ38" i="2" s="1"/>
  <c r="AA41" i="2"/>
  <c r="AQ41" i="2" s="1"/>
  <c r="AA42" i="2"/>
  <c r="AQ42" i="2" s="1"/>
  <c r="AA43" i="2"/>
  <c r="AQ43" i="2" s="1"/>
  <c r="Z16" i="2"/>
  <c r="AO16" i="2" s="1"/>
  <c r="Z17" i="2"/>
  <c r="AO17" i="2" s="1"/>
  <c r="Z18" i="2"/>
  <c r="AO18" i="2" s="1"/>
  <c r="Z19" i="2"/>
  <c r="AO19" i="2" s="1"/>
  <c r="Z20" i="2"/>
  <c r="AO20" i="2" s="1"/>
  <c r="Z21" i="2"/>
  <c r="AO21" i="2" s="1"/>
  <c r="Z22" i="2"/>
  <c r="AO22" i="2" s="1"/>
  <c r="Z23" i="2"/>
  <c r="AO23" i="2" s="1"/>
  <c r="Z24" i="2"/>
  <c r="AO24" i="2" s="1"/>
  <c r="Z25" i="2"/>
  <c r="AO25" i="2" s="1"/>
  <c r="Z26" i="2"/>
  <c r="AO26" i="2" s="1"/>
  <c r="Z28" i="2"/>
  <c r="AO28" i="2" s="1"/>
  <c r="Z29" i="2"/>
  <c r="AO29" i="2" s="1"/>
  <c r="Z30" i="2"/>
  <c r="AO30" i="2" s="1"/>
  <c r="Z31" i="2"/>
  <c r="AO31" i="2" s="1"/>
  <c r="Z32" i="2"/>
  <c r="AO32" i="2" s="1"/>
  <c r="Z33" i="2"/>
  <c r="AO33" i="2" s="1"/>
  <c r="Z34" i="2"/>
  <c r="AO34" i="2" s="1"/>
  <c r="Z35" i="2"/>
  <c r="AO35" i="2" s="1"/>
  <c r="Z36" i="2"/>
  <c r="AO36" i="2" s="1"/>
  <c r="Z37" i="2"/>
  <c r="AO37" i="2" s="1"/>
  <c r="Z38" i="2"/>
  <c r="AO38" i="2" s="1"/>
  <c r="Z41" i="2"/>
  <c r="AO41" i="2" s="1"/>
  <c r="Z42" i="2"/>
  <c r="AO42" i="2" s="1"/>
  <c r="Z43" i="2"/>
  <c r="AO43" i="2" s="1"/>
  <c r="Y16" i="2"/>
  <c r="Y17" i="2"/>
  <c r="Y18" i="2"/>
  <c r="Y19" i="2"/>
  <c r="Y20" i="2"/>
  <c r="Y21" i="2"/>
  <c r="Y22" i="2"/>
  <c r="Y23" i="2"/>
  <c r="Y24" i="2"/>
  <c r="Y25" i="2"/>
  <c r="Y26" i="2"/>
  <c r="Y28" i="2"/>
  <c r="Y29" i="2"/>
  <c r="Y30" i="2"/>
  <c r="Y31" i="2"/>
  <c r="Y32" i="2"/>
  <c r="Y33" i="2"/>
  <c r="Y34" i="2"/>
  <c r="Y35" i="2"/>
  <c r="Y36" i="2"/>
  <c r="Y37" i="2"/>
  <c r="Y38" i="2"/>
  <c r="Y41" i="2"/>
  <c r="Y42" i="2"/>
  <c r="Y43" i="2"/>
  <c r="X16" i="2"/>
  <c r="X17" i="2"/>
  <c r="X18" i="2"/>
  <c r="X19" i="2"/>
  <c r="X20" i="2"/>
  <c r="X21" i="2"/>
  <c r="X22" i="2"/>
  <c r="X23" i="2"/>
  <c r="X24" i="2"/>
  <c r="X25" i="2"/>
  <c r="X26" i="2"/>
  <c r="X28" i="2"/>
  <c r="X29" i="2"/>
  <c r="X30" i="2"/>
  <c r="X31" i="2"/>
  <c r="X32" i="2"/>
  <c r="X33" i="2"/>
  <c r="X34" i="2"/>
  <c r="X35" i="2"/>
  <c r="X36" i="2"/>
  <c r="X37" i="2"/>
  <c r="X38" i="2"/>
  <c r="X43" i="2"/>
  <c r="AG78" i="2"/>
  <c r="AG79" i="2"/>
  <c r="AF78" i="2"/>
  <c r="AF79" i="2"/>
  <c r="AE78" i="2"/>
  <c r="AE79" i="2"/>
  <c r="AC78" i="2"/>
  <c r="AC79" i="2"/>
  <c r="AA78" i="2"/>
  <c r="AQ78" i="2" s="1"/>
  <c r="AA79" i="2"/>
  <c r="AQ79" i="2" s="1"/>
  <c r="Z79" i="2"/>
  <c r="AO79" i="2" s="1"/>
  <c r="Y78" i="2"/>
  <c r="Y79" i="2"/>
  <c r="X78" i="2"/>
  <c r="X79" i="2"/>
  <c r="AH78" i="2" l="1"/>
  <c r="AH29" i="2"/>
  <c r="AK29" i="2" s="1"/>
  <c r="AM29" i="2" s="1"/>
  <c r="AH37" i="2"/>
  <c r="AK37" i="2" s="1"/>
  <c r="AM37" i="2" s="1"/>
  <c r="AH33" i="2"/>
  <c r="AK33" i="2" s="1"/>
  <c r="AM33" i="2" s="1"/>
  <c r="AH20" i="2"/>
  <c r="AK20" i="2" s="1"/>
  <c r="AM20" i="2" s="1"/>
  <c r="AH42" i="2"/>
  <c r="AK42" i="2" s="1"/>
  <c r="AM42" i="2" s="1"/>
  <c r="AH36" i="2"/>
  <c r="AK36" i="2" s="1"/>
  <c r="AM36" i="2" s="1"/>
  <c r="AH32" i="2"/>
  <c r="AK32" i="2" s="1"/>
  <c r="AM32" i="2" s="1"/>
  <c r="AH28" i="2"/>
  <c r="AK28" i="2" s="1"/>
  <c r="AM28" i="2" s="1"/>
  <c r="AH23" i="2"/>
  <c r="AK23" i="2" s="1"/>
  <c r="AM23" i="2" s="1"/>
  <c r="AH19" i="2"/>
  <c r="AK19" i="2" s="1"/>
  <c r="AM19" i="2" s="1"/>
  <c r="AH22" i="2"/>
  <c r="AH16" i="2"/>
  <c r="AK16" i="2" s="1"/>
  <c r="AM16" i="2" s="1"/>
  <c r="AH43" i="2"/>
  <c r="AK43" i="2" s="1"/>
  <c r="AM43" i="2" s="1"/>
  <c r="AH35" i="2"/>
  <c r="AK35" i="2" s="1"/>
  <c r="AM35" i="2" s="1"/>
  <c r="AH31" i="2"/>
  <c r="AK31" i="2" s="1"/>
  <c r="AM31" i="2" s="1"/>
  <c r="AH26" i="2"/>
  <c r="AK26" i="2" s="1"/>
  <c r="AM26" i="2" s="1"/>
  <c r="AH18" i="2"/>
  <c r="AK18" i="2" s="1"/>
  <c r="AM18" i="2" s="1"/>
  <c r="AH38" i="2"/>
  <c r="AK38" i="2" s="1"/>
  <c r="AM38" i="2" s="1"/>
  <c r="AH34" i="2"/>
  <c r="AK34" i="2" s="1"/>
  <c r="AM34" i="2" s="1"/>
  <c r="AH30" i="2"/>
  <c r="AK30" i="2" s="1"/>
  <c r="AM30" i="2" s="1"/>
  <c r="AH25" i="2"/>
  <c r="AK25" i="2" s="1"/>
  <c r="AM25" i="2" s="1"/>
  <c r="AH21" i="2"/>
  <c r="AK21" i="2" s="1"/>
  <c r="AM21" i="2" s="1"/>
  <c r="AH17" i="2"/>
  <c r="AK17" i="2" s="1"/>
  <c r="AM17" i="2" s="1"/>
  <c r="AK27" i="2"/>
  <c r="AH24" i="2"/>
  <c r="AM24" i="2" s="1"/>
  <c r="AH41" i="2"/>
  <c r="AH79" i="2"/>
  <c r="AK79" i="2" s="1"/>
  <c r="AM79" i="2" s="1"/>
  <c r="AK78" i="2"/>
  <c r="AM78" i="2" s="1"/>
  <c r="AJ98" i="2"/>
  <c r="AI98" i="2"/>
  <c r="AB98" i="2"/>
  <c r="AJ94" i="2"/>
  <c r="AI94" i="2"/>
  <c r="AB94" i="2"/>
  <c r="AJ90" i="2"/>
  <c r="AI90" i="2"/>
  <c r="AB90" i="2"/>
  <c r="AJ74" i="2"/>
  <c r="AI74" i="2"/>
  <c r="AB74" i="2"/>
  <c r="AJ64" i="2"/>
  <c r="AI64" i="2"/>
  <c r="AB64" i="2"/>
  <c r="AG97" i="2"/>
  <c r="AG98" i="2" s="1"/>
  <c r="AF97" i="2"/>
  <c r="AF98" i="2" s="1"/>
  <c r="AE97" i="2"/>
  <c r="AE98" i="2" s="1"/>
  <c r="AD97" i="2"/>
  <c r="AD98" i="2" s="1"/>
  <c r="AC97" i="2"/>
  <c r="AC98" i="2" s="1"/>
  <c r="AA97" i="2"/>
  <c r="AA98" i="2" s="1"/>
  <c r="Z97" i="2"/>
  <c r="Z98" i="2" s="1"/>
  <c r="Y97" i="2"/>
  <c r="Y98" i="2" s="1"/>
  <c r="X97" i="2"/>
  <c r="AG93" i="2"/>
  <c r="AG94" i="2" s="1"/>
  <c r="AF93" i="2"/>
  <c r="AF94" i="2" s="1"/>
  <c r="AE93" i="2"/>
  <c r="AE94" i="2" s="1"/>
  <c r="AD93" i="2"/>
  <c r="AD94" i="2" s="1"/>
  <c r="AC93" i="2"/>
  <c r="AC94" i="2" s="1"/>
  <c r="AA93" i="2"/>
  <c r="AA94" i="2" s="1"/>
  <c r="Z93" i="2"/>
  <c r="Z94" i="2" s="1"/>
  <c r="Y93" i="2"/>
  <c r="X93" i="2"/>
  <c r="AG89" i="2"/>
  <c r="AG90" i="2" s="1"/>
  <c r="AF89" i="2"/>
  <c r="AF90" i="2" s="1"/>
  <c r="AE89" i="2"/>
  <c r="AE90" i="2" s="1"/>
  <c r="AD89" i="2"/>
  <c r="AD90" i="2" s="1"/>
  <c r="AC89" i="2"/>
  <c r="AC90" i="2" s="1"/>
  <c r="AA89" i="2"/>
  <c r="AA90" i="2" s="1"/>
  <c r="Z89" i="2"/>
  <c r="Z90" i="2" s="1"/>
  <c r="Y89" i="2"/>
  <c r="Y90" i="2" s="1"/>
  <c r="X89" i="2"/>
  <c r="AG86" i="2"/>
  <c r="AF86" i="2"/>
  <c r="AE86" i="2"/>
  <c r="AC86" i="2"/>
  <c r="AA86" i="2"/>
  <c r="AQ86" i="2" s="1"/>
  <c r="Z86" i="2"/>
  <c r="AO86" i="2" s="1"/>
  <c r="Y86" i="2"/>
  <c r="X86" i="2"/>
  <c r="AG85" i="2"/>
  <c r="AF85" i="2"/>
  <c r="AE85" i="2"/>
  <c r="AC85" i="2"/>
  <c r="AA85" i="2"/>
  <c r="AQ85" i="2" s="1"/>
  <c r="Z85" i="2"/>
  <c r="AO85" i="2" s="1"/>
  <c r="Y85" i="2"/>
  <c r="X85" i="2"/>
  <c r="AG84" i="2"/>
  <c r="AF84" i="2"/>
  <c r="AE84" i="2"/>
  <c r="AC84" i="2"/>
  <c r="AA84" i="2"/>
  <c r="AQ84" i="2" s="1"/>
  <c r="Z84" i="2"/>
  <c r="AO84" i="2" s="1"/>
  <c r="Y84" i="2"/>
  <c r="X84" i="2"/>
  <c r="AG83" i="2"/>
  <c r="AF83" i="2"/>
  <c r="AE83" i="2"/>
  <c r="AC83" i="2"/>
  <c r="AA83" i="2"/>
  <c r="AQ83" i="2" s="1"/>
  <c r="Z83" i="2"/>
  <c r="AO83" i="2" s="1"/>
  <c r="Y83" i="2"/>
  <c r="X83" i="2"/>
  <c r="AG82" i="2"/>
  <c r="AF82" i="2"/>
  <c r="AE82" i="2"/>
  <c r="AC82" i="2"/>
  <c r="AA82" i="2"/>
  <c r="AQ82" i="2" s="1"/>
  <c r="Z82" i="2"/>
  <c r="AO82" i="2" s="1"/>
  <c r="Y82" i="2"/>
  <c r="X82" i="2"/>
  <c r="AG81" i="2"/>
  <c r="AF81" i="2"/>
  <c r="AE81" i="2"/>
  <c r="AC81" i="2"/>
  <c r="AA81" i="2"/>
  <c r="AQ81" i="2" s="1"/>
  <c r="Z81" i="2"/>
  <c r="AO81" i="2" s="1"/>
  <c r="Y81" i="2"/>
  <c r="X81" i="2"/>
  <c r="AG80" i="2"/>
  <c r="AF80" i="2"/>
  <c r="AE80" i="2"/>
  <c r="AC80" i="2"/>
  <c r="AA80" i="2"/>
  <c r="AQ80" i="2" s="1"/>
  <c r="Z80" i="2"/>
  <c r="AO80" i="2" s="1"/>
  <c r="Y80" i="2"/>
  <c r="X80" i="2"/>
  <c r="AG77" i="2"/>
  <c r="AG87" i="2" s="1"/>
  <c r="AF77" i="2"/>
  <c r="AF87" i="2" s="1"/>
  <c r="AE77" i="2"/>
  <c r="AE87" i="2" s="1"/>
  <c r="AC77" i="2"/>
  <c r="AC87" i="2" s="1"/>
  <c r="AA77" i="2"/>
  <c r="AQ77" i="2" s="1"/>
  <c r="AQ87" i="2" s="1"/>
  <c r="Z77" i="2"/>
  <c r="Y77" i="2"/>
  <c r="Y87" i="2" s="1"/>
  <c r="X77" i="2"/>
  <c r="AG73" i="2"/>
  <c r="AF73" i="2"/>
  <c r="AE73" i="2"/>
  <c r="AD73" i="2"/>
  <c r="AC73" i="2"/>
  <c r="AA73" i="2"/>
  <c r="Z73" i="2"/>
  <c r="Y73" i="2"/>
  <c r="X73" i="2"/>
  <c r="AG72" i="2"/>
  <c r="AF72" i="2"/>
  <c r="AE72" i="2"/>
  <c r="AD72" i="2"/>
  <c r="AC72" i="2"/>
  <c r="AA72" i="2"/>
  <c r="Z72" i="2"/>
  <c r="Y72" i="2"/>
  <c r="X72" i="2"/>
  <c r="AG71" i="2"/>
  <c r="AF71" i="2"/>
  <c r="AE71" i="2"/>
  <c r="AD71" i="2"/>
  <c r="AC71" i="2"/>
  <c r="AA71" i="2"/>
  <c r="Z71" i="2"/>
  <c r="Y71" i="2"/>
  <c r="X71" i="2"/>
  <c r="AG70" i="2"/>
  <c r="AF70" i="2"/>
  <c r="AE70" i="2"/>
  <c r="AD70" i="2"/>
  <c r="AC70" i="2"/>
  <c r="AA70" i="2"/>
  <c r="Z70" i="2"/>
  <c r="Y70" i="2"/>
  <c r="X70" i="2"/>
  <c r="AG69" i="2"/>
  <c r="AF69" i="2"/>
  <c r="AE69" i="2"/>
  <c r="AD69" i="2"/>
  <c r="AC69" i="2"/>
  <c r="AA69" i="2"/>
  <c r="Z69" i="2"/>
  <c r="Y69" i="2"/>
  <c r="X69" i="2"/>
  <c r="AG68" i="2"/>
  <c r="AF68" i="2"/>
  <c r="AE68" i="2"/>
  <c r="AD68" i="2"/>
  <c r="AC68" i="2"/>
  <c r="AA68" i="2"/>
  <c r="Z68" i="2"/>
  <c r="Y68" i="2"/>
  <c r="X68" i="2"/>
  <c r="AG67" i="2"/>
  <c r="AF67" i="2"/>
  <c r="AE67" i="2"/>
  <c r="AD67" i="2"/>
  <c r="AC67" i="2"/>
  <c r="AA67" i="2"/>
  <c r="Z67" i="2"/>
  <c r="Y67" i="2"/>
  <c r="X67" i="2"/>
  <c r="AG66" i="2"/>
  <c r="AF66" i="2"/>
  <c r="AE66" i="2"/>
  <c r="AD66" i="2"/>
  <c r="AC66" i="2"/>
  <c r="AA66" i="2"/>
  <c r="Z66" i="2"/>
  <c r="Y66" i="2"/>
  <c r="X66" i="2"/>
  <c r="AG63" i="2"/>
  <c r="AF63" i="2"/>
  <c r="AE63" i="2"/>
  <c r="AD63" i="2"/>
  <c r="AC63" i="2"/>
  <c r="AA63" i="2"/>
  <c r="Z63" i="2"/>
  <c r="Y63" i="2"/>
  <c r="X63" i="2"/>
  <c r="AG62" i="2"/>
  <c r="AF62" i="2"/>
  <c r="AE62" i="2"/>
  <c r="AD62" i="2"/>
  <c r="AC62" i="2"/>
  <c r="AA62" i="2"/>
  <c r="Z62" i="2"/>
  <c r="Y62" i="2"/>
  <c r="X62" i="2"/>
  <c r="AG61" i="2"/>
  <c r="AF61" i="2"/>
  <c r="AE61" i="2"/>
  <c r="AD61" i="2"/>
  <c r="AC61" i="2"/>
  <c r="AA61" i="2"/>
  <c r="Z61" i="2"/>
  <c r="Y61" i="2"/>
  <c r="X61" i="2"/>
  <c r="AG60" i="2"/>
  <c r="AF60" i="2"/>
  <c r="AE60" i="2"/>
  <c r="AD60" i="2"/>
  <c r="AC60" i="2"/>
  <c r="AA60" i="2"/>
  <c r="Z60" i="2"/>
  <c r="Y60" i="2"/>
  <c r="X60" i="2"/>
  <c r="AG59" i="2"/>
  <c r="AF59" i="2"/>
  <c r="AE59" i="2"/>
  <c r="AD59" i="2"/>
  <c r="AC59" i="2"/>
  <c r="AA59" i="2"/>
  <c r="Z59" i="2"/>
  <c r="Y59" i="2"/>
  <c r="X59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I98" i="2"/>
  <c r="H98" i="2"/>
  <c r="G98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U87" i="2"/>
  <c r="T87" i="2"/>
  <c r="S87" i="2"/>
  <c r="R87" i="2"/>
  <c r="Q87" i="2"/>
  <c r="P87" i="2"/>
  <c r="O87" i="2"/>
  <c r="M87" i="2"/>
  <c r="L87" i="2"/>
  <c r="K87" i="2"/>
  <c r="J87" i="2"/>
  <c r="I87" i="2"/>
  <c r="H87" i="2"/>
  <c r="G87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AG54" i="2"/>
  <c r="AF54" i="2"/>
  <c r="AE54" i="2"/>
  <c r="AD54" i="2"/>
  <c r="AC54" i="2"/>
  <c r="AA54" i="2"/>
  <c r="AQ54" i="2" s="1"/>
  <c r="Z54" i="2"/>
  <c r="AO54" i="2" s="1"/>
  <c r="Y54" i="2"/>
  <c r="X54" i="2"/>
  <c r="AG53" i="2"/>
  <c r="AF53" i="2"/>
  <c r="AE53" i="2"/>
  <c r="AD53" i="2"/>
  <c r="AC53" i="2"/>
  <c r="AA53" i="2"/>
  <c r="AQ53" i="2" s="1"/>
  <c r="Z53" i="2"/>
  <c r="AO53" i="2" s="1"/>
  <c r="Y53" i="2"/>
  <c r="X53" i="2"/>
  <c r="AG52" i="2"/>
  <c r="AF52" i="2"/>
  <c r="AE52" i="2"/>
  <c r="AD52" i="2"/>
  <c r="AC52" i="2"/>
  <c r="AA52" i="2"/>
  <c r="AQ52" i="2" s="1"/>
  <c r="Z52" i="2"/>
  <c r="AO52" i="2" s="1"/>
  <c r="Y52" i="2"/>
  <c r="X52" i="2"/>
  <c r="AG51" i="2"/>
  <c r="AF51" i="2"/>
  <c r="AE51" i="2"/>
  <c r="AD51" i="2"/>
  <c r="AC51" i="2"/>
  <c r="AA51" i="2"/>
  <c r="AQ51" i="2" s="1"/>
  <c r="Z51" i="2"/>
  <c r="AO51" i="2" s="1"/>
  <c r="Y51" i="2"/>
  <c r="X51" i="2"/>
  <c r="AG50" i="2"/>
  <c r="AF50" i="2"/>
  <c r="AE50" i="2"/>
  <c r="AD50" i="2"/>
  <c r="AC50" i="2"/>
  <c r="AA50" i="2"/>
  <c r="AQ50" i="2" s="1"/>
  <c r="Z50" i="2"/>
  <c r="AO50" i="2" s="1"/>
  <c r="Y50" i="2"/>
  <c r="X50" i="2"/>
  <c r="AG49" i="2"/>
  <c r="AF49" i="2"/>
  <c r="AE49" i="2"/>
  <c r="AD49" i="2"/>
  <c r="AC49" i="2"/>
  <c r="AA49" i="2"/>
  <c r="AQ49" i="2" s="1"/>
  <c r="Z49" i="2"/>
  <c r="AO49" i="2" s="1"/>
  <c r="Y49" i="2"/>
  <c r="X49" i="2"/>
  <c r="AG48" i="2"/>
  <c r="AF48" i="2"/>
  <c r="AE48" i="2"/>
  <c r="AD48" i="2"/>
  <c r="AC48" i="2"/>
  <c r="AA48" i="2"/>
  <c r="AQ48" i="2" s="1"/>
  <c r="Z48" i="2"/>
  <c r="AO48" i="2" s="1"/>
  <c r="Y48" i="2"/>
  <c r="X48" i="2"/>
  <c r="AG47" i="2"/>
  <c r="AF47" i="2"/>
  <c r="AE47" i="2"/>
  <c r="AD47" i="2"/>
  <c r="AC47" i="2"/>
  <c r="AA47" i="2"/>
  <c r="AQ47" i="2" s="1"/>
  <c r="Z47" i="2"/>
  <c r="AO47" i="2" s="1"/>
  <c r="Y47" i="2"/>
  <c r="X47" i="2"/>
  <c r="AG46" i="2"/>
  <c r="AF46" i="2"/>
  <c r="AE46" i="2"/>
  <c r="AD46" i="2"/>
  <c r="AC46" i="2"/>
  <c r="AA46" i="2"/>
  <c r="AQ46" i="2" s="1"/>
  <c r="Z46" i="2"/>
  <c r="AO46" i="2" s="1"/>
  <c r="Y46" i="2"/>
  <c r="X46" i="2"/>
  <c r="AG45" i="2"/>
  <c r="AF45" i="2"/>
  <c r="AE45" i="2"/>
  <c r="AD45" i="2"/>
  <c r="AC45" i="2"/>
  <c r="AA45" i="2"/>
  <c r="AQ45" i="2" s="1"/>
  <c r="Z45" i="2"/>
  <c r="AO45" i="2" s="1"/>
  <c r="Y45" i="2"/>
  <c r="X45" i="2"/>
  <c r="AG44" i="2"/>
  <c r="AF44" i="2"/>
  <c r="AE44" i="2"/>
  <c r="AD44" i="2"/>
  <c r="AC44" i="2"/>
  <c r="AA44" i="2"/>
  <c r="AQ44" i="2" s="1"/>
  <c r="Z44" i="2"/>
  <c r="AO44" i="2" s="1"/>
  <c r="Y44" i="2"/>
  <c r="AG15" i="2"/>
  <c r="AF15" i="2"/>
  <c r="AE15" i="2"/>
  <c r="AD15" i="2"/>
  <c r="AC15" i="2"/>
  <c r="AA15" i="2"/>
  <c r="AQ15" i="2" s="1"/>
  <c r="Z15" i="2"/>
  <c r="AO15" i="2" s="1"/>
  <c r="AO56" i="2" s="1"/>
  <c r="Y15" i="2"/>
  <c r="X15" i="2"/>
  <c r="AQ56" i="2" l="1"/>
  <c r="AQ100" i="2" s="1"/>
  <c r="AA56" i="2"/>
  <c r="AF56" i="2"/>
  <c r="AG56" i="2"/>
  <c r="AA87" i="2"/>
  <c r="Z87" i="2"/>
  <c r="AO87" i="2"/>
  <c r="AO100" i="2" s="1"/>
  <c r="X87" i="2"/>
  <c r="AC56" i="2"/>
  <c r="Y56" i="2"/>
  <c r="AH49" i="2"/>
  <c r="AK49" i="2" s="1"/>
  <c r="AM49" i="2" s="1"/>
  <c r="AH53" i="2"/>
  <c r="AK53" i="2" s="1"/>
  <c r="AM53" i="2" s="1"/>
  <c r="X56" i="2"/>
  <c r="AD56" i="2"/>
  <c r="AH45" i="2"/>
  <c r="AK45" i="2" s="1"/>
  <c r="AM45" i="2" s="1"/>
  <c r="Z56" i="2"/>
  <c r="AE56" i="2"/>
  <c r="AM27" i="2"/>
  <c r="AK22" i="2"/>
  <c r="AM22" i="2" s="1"/>
  <c r="AK41" i="2"/>
  <c r="AM41" i="2" s="1"/>
  <c r="AH46" i="2"/>
  <c r="AK46" i="2" s="1"/>
  <c r="AM46" i="2" s="1"/>
  <c r="AH50" i="2"/>
  <c r="AK50" i="2" s="1"/>
  <c r="AM50" i="2" s="1"/>
  <c r="AH54" i="2"/>
  <c r="AK54" i="2" s="1"/>
  <c r="AM54" i="2" s="1"/>
  <c r="AH47" i="2"/>
  <c r="AK47" i="2" s="1"/>
  <c r="AM47" i="2" s="1"/>
  <c r="AH51" i="2"/>
  <c r="AK51" i="2" s="1"/>
  <c r="AM51" i="2" s="1"/>
  <c r="AH15" i="2"/>
  <c r="AK15" i="2" s="1"/>
  <c r="AM15" i="2" s="1"/>
  <c r="AH44" i="2"/>
  <c r="AK44" i="2" s="1"/>
  <c r="AM44" i="2" s="1"/>
  <c r="AH48" i="2"/>
  <c r="AK48" i="2" s="1"/>
  <c r="AM48" i="2" s="1"/>
  <c r="AH52" i="2"/>
  <c r="AK52" i="2" s="1"/>
  <c r="AM52" i="2" s="1"/>
  <c r="I100" i="2"/>
  <c r="U100" i="2"/>
  <c r="M100" i="2"/>
  <c r="Q100" i="2"/>
  <c r="AA74" i="2"/>
  <c r="AD64" i="2"/>
  <c r="AC64" i="2"/>
  <c r="AG64" i="2"/>
  <c r="AC74" i="2"/>
  <c r="AG74" i="2"/>
  <c r="AF74" i="2"/>
  <c r="G100" i="2"/>
  <c r="K100" i="2"/>
  <c r="O100" i="2"/>
  <c r="S100" i="2"/>
  <c r="W100" i="2"/>
  <c r="J100" i="2"/>
  <c r="N100" i="2"/>
  <c r="R100" i="2"/>
  <c r="V100" i="2"/>
  <c r="H100" i="2"/>
  <c r="L100" i="2"/>
  <c r="P100" i="2"/>
  <c r="T100" i="2"/>
  <c r="Z64" i="2"/>
  <c r="AA64" i="2"/>
  <c r="AF64" i="2"/>
  <c r="AE64" i="2"/>
  <c r="AH61" i="2"/>
  <c r="AK61" i="2" s="1"/>
  <c r="AH62" i="2"/>
  <c r="AK62" i="2" s="1"/>
  <c r="Z74" i="2"/>
  <c r="AE74" i="2"/>
  <c r="AD74" i="2"/>
  <c r="AH68" i="2"/>
  <c r="AK68" i="2" s="1"/>
  <c r="AH71" i="2"/>
  <c r="AK71" i="2" s="1"/>
  <c r="AH72" i="2"/>
  <c r="AK72" i="2" s="1"/>
  <c r="AH80" i="2"/>
  <c r="AK80" i="2" s="1"/>
  <c r="AM80" i="2" s="1"/>
  <c r="AH81" i="2"/>
  <c r="AK81" i="2" s="1"/>
  <c r="AM81" i="2" s="1"/>
  <c r="AH84" i="2"/>
  <c r="AK84" i="2" s="1"/>
  <c r="AM84" i="2" s="1"/>
  <c r="AH63" i="2"/>
  <c r="AK63" i="2" s="1"/>
  <c r="AH69" i="2"/>
  <c r="AK69" i="2" s="1"/>
  <c r="AH82" i="2"/>
  <c r="AK82" i="2" s="1"/>
  <c r="AM82" i="2" s="1"/>
  <c r="AH85" i="2"/>
  <c r="AK85" i="2" s="1"/>
  <c r="AM85" i="2" s="1"/>
  <c r="AH93" i="2"/>
  <c r="AH97" i="2"/>
  <c r="Y94" i="2"/>
  <c r="AH59" i="2"/>
  <c r="AH70" i="2"/>
  <c r="AK70" i="2" s="1"/>
  <c r="AH73" i="2"/>
  <c r="AK73" i="2" s="1"/>
  <c r="AH77" i="2"/>
  <c r="AH83" i="2"/>
  <c r="AK83" i="2" s="1"/>
  <c r="AM83" i="2" s="1"/>
  <c r="AH89" i="2"/>
  <c r="Y64" i="2"/>
  <c r="AH60" i="2"/>
  <c r="AK60" i="2" s="1"/>
  <c r="AH66" i="2"/>
  <c r="AH67" i="2"/>
  <c r="AK67" i="2" s="1"/>
  <c r="AH86" i="2"/>
  <c r="AK86" i="2" s="1"/>
  <c r="AM86" i="2" s="1"/>
  <c r="Y74" i="2"/>
  <c r="AH56" i="2" l="1"/>
  <c r="AK56" i="2"/>
  <c r="AM56" i="2" s="1"/>
  <c r="AH87" i="2"/>
  <c r="AF100" i="2"/>
  <c r="AA100" i="2"/>
  <c r="Z100" i="2"/>
  <c r="AD100" i="2"/>
  <c r="AE100" i="2"/>
  <c r="Y100" i="2"/>
  <c r="AK66" i="2"/>
  <c r="AK74" i="2" s="1"/>
  <c r="AH74" i="2"/>
  <c r="AK59" i="2"/>
  <c r="AK64" i="2" s="1"/>
  <c r="AH64" i="2"/>
  <c r="AK89" i="2"/>
  <c r="AK90" i="2" s="1"/>
  <c r="AH90" i="2"/>
  <c r="AK93" i="2"/>
  <c r="AK94" i="2" s="1"/>
  <c r="AH94" i="2"/>
  <c r="AK77" i="2"/>
  <c r="AM77" i="2" s="1"/>
  <c r="AK97" i="2"/>
  <c r="AK98" i="2" s="1"/>
  <c r="AH98" i="2"/>
  <c r="AK87" i="2" l="1"/>
  <c r="AM87" i="2" s="1"/>
  <c r="AH100" i="2"/>
  <c r="F74" i="2"/>
  <c r="F98" i="2"/>
  <c r="X94" i="2" l="1"/>
  <c r="F90" i="2"/>
  <c r="X90" i="2"/>
  <c r="F64" i="2"/>
  <c r="AI100" i="2" l="1"/>
  <c r="AJ100" i="2"/>
  <c r="X98" i="2"/>
  <c r="F87" i="2"/>
  <c r="F100" i="2" s="1"/>
  <c r="M105" i="2" s="1"/>
  <c r="AG100" i="2" l="1"/>
  <c r="AC100" i="2"/>
  <c r="X64" i="2"/>
  <c r="AB100" i="2"/>
  <c r="AK100" i="2" l="1"/>
  <c r="X74" i="2"/>
  <c r="X100" i="2" s="1"/>
  <c r="AM100" i="2" l="1"/>
  <c r="AH104" i="2"/>
  <c r="AH105" i="2" s="1"/>
</calcChain>
</file>

<file path=xl/sharedStrings.xml><?xml version="1.0" encoding="utf-8"?>
<sst xmlns="http://schemas.openxmlformats.org/spreadsheetml/2006/main" count="334" uniqueCount="164">
  <si>
    <t>UNIDAD TÉCNICA DE FISCALIZACIÓN</t>
  </si>
  <si>
    <t>DIRECCIÓN DE AUDITORÍA DE PARTIDOS POLÍTICOS,  AGRUPACIONES POLÍTICAS Y OTROS</t>
  </si>
  <si>
    <t>CONS.</t>
  </si>
  <si>
    <t xml:space="preserve">COMITÉ  </t>
  </si>
  <si>
    <t>(A)</t>
  </si>
  <si>
    <t>(B)</t>
  </si>
  <si>
    <t>(C)</t>
  </si>
  <si>
    <t>(D)</t>
  </si>
  <si>
    <t>(E)</t>
  </si>
  <si>
    <t>(F)</t>
  </si>
  <si>
    <t>2-1-01-00-0000</t>
  </si>
  <si>
    <t>PROVEEDORES</t>
  </si>
  <si>
    <t>CUENTAS POR PAGAR:</t>
  </si>
  <si>
    <t>DOCUMENTOS POR PAGAR</t>
  </si>
  <si>
    <t>2102010000</t>
  </si>
  <si>
    <t>SUELDOS POR PAGAR</t>
  </si>
  <si>
    <t>ACREEDORES DIVERSOS</t>
  </si>
  <si>
    <t>2-1-02-03-0000</t>
  </si>
  <si>
    <t>CREDITOS BANCARIOS</t>
  </si>
  <si>
    <t>LARGO PLAZO:</t>
  </si>
  <si>
    <t>DOCUMENTOS POR PAGAR A LARGO PLAZO</t>
  </si>
  <si>
    <t>CARGO</t>
  </si>
  <si>
    <t>ABONO</t>
  </si>
  <si>
    <t>(L)</t>
  </si>
  <si>
    <t>(M)</t>
  </si>
  <si>
    <t>21-02-00-0000</t>
  </si>
  <si>
    <t>AJUSTES Y/O RECLASIFICACIONES</t>
  </si>
  <si>
    <t>2-2-00-00-0000</t>
  </si>
  <si>
    <t>2-2-01-00-0000</t>
  </si>
  <si>
    <t>2-2-02-00-0000</t>
  </si>
  <si>
    <t>2-1-02-04-0000</t>
  </si>
  <si>
    <t>2-1-02-02-0000</t>
  </si>
  <si>
    <t>NÚM. DE CUENTA</t>
  </si>
  <si>
    <t>NOMBRE DE LA CUENTA O SUBCUENTA</t>
  </si>
  <si>
    <t>INFORME ANUAL 2018</t>
  </si>
  <si>
    <t>INTEGRACIÓN DE PASIVOS Y CUENTAS POR PAGAR AL 31 DE DICIEMBRE DE 2018</t>
  </si>
  <si>
    <t>SALDO INICIAL AL 1-1-18</t>
  </si>
  <si>
    <t xml:space="preserve">DE  SALDOS NO SANCIONADO EN EJERCICIOS ANTERIORES DEL:                         </t>
  </si>
  <si>
    <t>2014</t>
  </si>
  <si>
    <t>2015</t>
  </si>
  <si>
    <t>2016</t>
  </si>
  <si>
    <t>2017</t>
  </si>
  <si>
    <t xml:space="preserve">DE SALDOS SANCIONADOS EN EJERCICIOS ANTERIORES DEL:            </t>
  </si>
  <si>
    <t>(G)</t>
  </si>
  <si>
    <t>(H)</t>
  </si>
  <si>
    <t>OBLIGACIONES GENERADOS EN EL EJERCICIO 2018</t>
  </si>
  <si>
    <t>( I)</t>
  </si>
  <si>
    <t>PAGOS REALIZADOS EN EL EJERCICIO 2018</t>
  </si>
  <si>
    <t xml:space="preserve">DE  SALDOS NO SANCIONADO EN EJERCICIOS ANTERIORES DEL: </t>
  </si>
  <si>
    <t>(J)</t>
  </si>
  <si>
    <t>(K)</t>
  </si>
  <si>
    <t xml:space="preserve">DE SALDOS SANCIONADOS EN EJERCICIOS ANTERIORES DEL:     </t>
  </si>
  <si>
    <t>( N )</t>
  </si>
  <si>
    <t>( Ñ )</t>
  </si>
  <si>
    <t>( O )</t>
  </si>
  <si>
    <t>( P )</t>
  </si>
  <si>
    <t>DE OBLIGACIONES  DEL 2018</t>
  </si>
  <si>
    <t>( Q)</t>
  </si>
  <si>
    <t>SALDOS PENDIENTES DE PAGO O DE LIQUIDAR EN EL EJERCICIO 2018</t>
  </si>
  <si>
    <t>Con soporte documental o excepción legal</t>
  </si>
  <si>
    <t>R= (A-J)</t>
  </si>
  <si>
    <t>S= (B-K)</t>
  </si>
  <si>
    <t>T= (C-L)</t>
  </si>
  <si>
    <t>U= (D-M)</t>
  </si>
  <si>
    <t>(V)</t>
  </si>
  <si>
    <t>SALDOS CON ANTIGÜEDAD MAYOR A UN AÑO PENDIENTES DE PAGO QUE NO HAN SIDO SANCIONADOS</t>
  </si>
  <si>
    <t>SALDOS CON ANTIGÜEDAD MAYOR A UN AÑO Y QUE YA FUERON SANCIONADOS EN EJERCICIOS ANTERIORES DEL:</t>
  </si>
  <si>
    <t>W= (E-N)</t>
  </si>
  <si>
    <t>X= (F-Ñ)</t>
  </si>
  <si>
    <t>Y= (G-O)</t>
  </si>
  <si>
    <t>Z= (H-P)</t>
  </si>
  <si>
    <t>SALDOS CON ANTIGÜEDAD MENOR A UN AÑO</t>
  </si>
  <si>
    <t>AA= (I-Q)</t>
  </si>
  <si>
    <t>SALDO FINAL AL
 31-12-18</t>
  </si>
  <si>
    <t>AB=(R+S+T+U+V+W+X+Y+Z+AA)</t>
  </si>
  <si>
    <t>(AC)</t>
  </si>
  <si>
    <t>(AD)</t>
  </si>
  <si>
    <t>AE=(AB+AC-AD)</t>
  </si>
  <si>
    <t>SALDO FINAL AJUSTADO DE AUDITORÍA AL
 31-12-18</t>
  </si>
  <si>
    <t>Comprobación:</t>
  </si>
  <si>
    <t>Saldos de la balanza de comprobación del sujeto obligado al 31-12-18</t>
  </si>
  <si>
    <t>Diferencia</t>
  </si>
  <si>
    <t>Subtotal</t>
  </si>
  <si>
    <t>Suma total del pasivo</t>
  </si>
  <si>
    <t>Saldos de la balanza de comprobación del sujeto obligado al 31-12-17</t>
  </si>
  <si>
    <t>PVEM</t>
  </si>
  <si>
    <t>PARTIDO VERDE ECOLOGISTA DE MEXICO</t>
  </si>
  <si>
    <t>329 JAVIER ALEJANDRO GUADARRAMA PADILLA</t>
  </si>
  <si>
    <t>330 CELIA PATRICIA BAEZ MEDINA</t>
  </si>
  <si>
    <t>331 QUINTA REAL ZACATECAS S A</t>
  </si>
  <si>
    <t xml:space="preserve">332 INTER CLEAN S A DE C V </t>
  </si>
  <si>
    <t>333 TV ZAC SA DE CV</t>
  </si>
  <si>
    <t>387 ERNESTO MANUEL ALEJANDRO ROMERO ARAUJO</t>
  </si>
  <si>
    <t>389 BLANCA ESTHELA IBARRA ARREDONDO</t>
  </si>
  <si>
    <t>710 CENTRAL DE ALARMAS DE ZACATECAS, S.A. DE C.V.</t>
  </si>
  <si>
    <t>711 VIAJES MAZZOCO S.A. DE C.V.</t>
  </si>
  <si>
    <t>764 IMPACTOS FRECUENCIA Y COBERTURA EN MEDIOS S.A. DE</t>
  </si>
  <si>
    <t>903 OCTAVIO ROMERO SANCHEZ</t>
  </si>
  <si>
    <t>947 MA SOCORRO ROSALES GARCIA</t>
  </si>
  <si>
    <t>1320 GASISLO 2000 SA DE CV</t>
  </si>
  <si>
    <t>1321 JESUS MIGUEL BANDA AVILA</t>
  </si>
  <si>
    <t>1351 CIA PERIODISTICA DEL SOL DE ZACATECAS SA DE CV</t>
  </si>
  <si>
    <t>1398 ROCIO GODOY SANCHEZ</t>
  </si>
  <si>
    <t>1410 CONSULTORES Y ASESORES EN INNOVACION TRIBUTARIA S.C.</t>
  </si>
  <si>
    <t>1461 GUILLERMO SERNA CARLOS</t>
  </si>
  <si>
    <t xml:space="preserve">1476 DANIELA KUSA </t>
  </si>
  <si>
    <t>1666 LUIS MANUEL DEL RIO JASSO</t>
  </si>
  <si>
    <t>1789 FLAVIO EDUARDO MAYORGA HERNANDEZ</t>
  </si>
  <si>
    <t>1840 MEROLI SA DE CV</t>
  </si>
  <si>
    <t>1841 UBALDO CASAS MENDEZ</t>
  </si>
  <si>
    <t>1842 ALFREDO HERRERA SOTO</t>
  </si>
  <si>
    <t>1979 GRUPO A.T.M. CORP SA DE CV</t>
  </si>
  <si>
    <t>2018 IMAGEN DE AGUASCALIENTES SA DE CV</t>
  </si>
  <si>
    <t>2108 RAMON ALVAREZ CARDOSO</t>
  </si>
  <si>
    <t>2117 ECOLORA INC SA DE CV</t>
  </si>
  <si>
    <t>2127 ULISES FLORES PALACIO</t>
  </si>
  <si>
    <t>2128 DICOTECH MAYORISTA DE TECNOLOGIA SA DE CV</t>
  </si>
  <si>
    <t>2129 ISSSTEZAC</t>
  </si>
  <si>
    <t>2130 PAPELERA COMERCIAL DEL ITSMO S.A. DE C.V.</t>
  </si>
  <si>
    <t>2131 DESARROLLO INMOBILIARIO DE ZACATECAS SA DE CV</t>
  </si>
  <si>
    <t>2132 ALEJANDRO HERNANDEZ BECERRA</t>
  </si>
  <si>
    <t>2167 INFORMACION PARA LA DEMOCRACIA SA DE CV</t>
  </si>
  <si>
    <t>2175 COLEGIO ILUSTRE DE MAESTRIAS EN MEXICO S.C.</t>
  </si>
  <si>
    <t>2187 MOTEL LA FORTUNA SA DE CV</t>
  </si>
  <si>
    <t>2242 GRUPO DE SERVICIOS INTEGRALES GERSON S DE RL DE CV</t>
  </si>
  <si>
    <t>Zacatecas</t>
  </si>
  <si>
    <t>14 INSTITUTO ELECTORAL DEL ESTADO DE ZACATECAS</t>
  </si>
  <si>
    <t>15 JOSE MANUEL CARLOS SANCHEZ</t>
  </si>
  <si>
    <t>16 CARLOS ALVARADO CAMPA</t>
  </si>
  <si>
    <t>17 JUAN JOSE NAJERA CRUZ</t>
  </si>
  <si>
    <t>18 JESUS MARTINEZ SAGREDO</t>
  </si>
  <si>
    <t>21 PARTIDO VERDE ECOLOGISTA DE MEXICO</t>
  </si>
  <si>
    <t>26 TORRES CORZO AUTOMOTRIZ S.A. DE C.V.</t>
  </si>
  <si>
    <t>97 VICTOR MANUEL JIMENEZ BRAVO PIÑA</t>
  </si>
  <si>
    <t>104 ENRIQUE MUÑOZ DELGADO</t>
  </si>
  <si>
    <t>121 PARTIDO VERDE ECOLOGISTA DE MEXICO CEN</t>
  </si>
  <si>
    <t>esta es a la cifra que debe llegar</t>
  </si>
  <si>
    <t xml:space="preserve">1977 ANTONIO CARLOS GIRON </t>
  </si>
  <si>
    <t>1978 VICENTE ANIBAL GIRON CORREA</t>
  </si>
  <si>
    <t>(1)</t>
  </si>
  <si>
    <t>(2)</t>
  </si>
  <si>
    <t>SALDO PENDIENTE DE RECUPERAR</t>
  </si>
  <si>
    <t>100 EDGAR PATRON ZUNIGA</t>
  </si>
  <si>
    <t>A</t>
  </si>
  <si>
    <t>REFERENCIA FINAL</t>
  </si>
  <si>
    <t>MENOS RECUPERACIONES DEL EJERCICIO 2019</t>
  </si>
  <si>
    <t>B</t>
  </si>
  <si>
    <t>C</t>
  </si>
  <si>
    <t>AF</t>
  </si>
  <si>
    <t>AG</t>
  </si>
  <si>
    <t>AH</t>
  </si>
  <si>
    <t>9999 CENTRALIZADO GENERICO</t>
  </si>
  <si>
    <t>D</t>
  </si>
  <si>
    <t>REFERENCIA OFICIO INE/UTF/DA/9128/19</t>
  </si>
  <si>
    <t>ANEXO 8-ZC</t>
  </si>
  <si>
    <t>E</t>
  </si>
  <si>
    <t>PAGOS DE 2016 REALIZADOS EN 2019</t>
  </si>
  <si>
    <t>SALDO PENDIENTE DE PAGO DE 2016</t>
  </si>
  <si>
    <t>AL</t>
  </si>
  <si>
    <t>AM</t>
  </si>
  <si>
    <t>AI=(T-AH)</t>
  </si>
  <si>
    <t>PAGOS DE 2017 REALIZADOS EN 2019</t>
  </si>
  <si>
    <t>AJ</t>
  </si>
  <si>
    <t>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</si>
</sst>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\$#,##0.00;\-\$#,##0.00"/>
    <numFmt numFmtId="166" formatCode="&quot;$&quot;#,##0.00"/>
    <numFmt numFmtId="167" formatCode="\$#,##0.00;[Red]\-\$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44" fontId="1" fillId="0" borderId="0" applyFont="0" applyFill="0" applyBorder="0" applyAlignment="0" applyProtection="0"/>
  </cellStyleXfs>
  <cellXfs count="152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9" xfId="0" applyFont="1" applyFill="1" applyBorder="1" applyAlignment="1">
      <alignment horizontal="left" vertical="center"/>
    </xf>
    <xf numFmtId="43" fontId="5" fillId="0" borderId="9" xfId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4" fontId="4" fillId="0" borderId="0" xfId="5" applyFont="1" applyFill="1" applyAlignment="1">
      <alignment vertical="center"/>
    </xf>
    <xf numFmtId="165" fontId="7" fillId="0" borderId="9" xfId="0" applyNumberFormat="1" applyFont="1" applyFill="1" applyBorder="1" applyAlignment="1">
      <alignment horizontal="center" vertical="center"/>
    </xf>
    <xf numFmtId="165" fontId="7" fillId="0" borderId="9" xfId="0" applyNumberFormat="1" applyFont="1" applyFill="1" applyBorder="1" applyAlignment="1">
      <alignment vertical="center"/>
    </xf>
    <xf numFmtId="0" fontId="4" fillId="0" borderId="9" xfId="0" applyFont="1" applyFill="1" applyBorder="1" applyAlignment="1">
      <alignment horizontal="left" vertical="center"/>
    </xf>
    <xf numFmtId="165" fontId="6" fillId="0" borderId="9" xfId="0" applyNumberFormat="1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165" fontId="6" fillId="0" borderId="9" xfId="0" applyNumberFormat="1" applyFont="1" applyFill="1" applyBorder="1" applyAlignment="1">
      <alignment horizontal="center" vertical="center"/>
    </xf>
    <xf numFmtId="165" fontId="7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166" fontId="6" fillId="0" borderId="6" xfId="5" applyNumberFormat="1" applyFont="1" applyFill="1" applyBorder="1" applyAlignment="1">
      <alignment horizontal="right" vertical="center"/>
    </xf>
    <xf numFmtId="166" fontId="6" fillId="0" borderId="9" xfId="1" applyNumberFormat="1" applyFont="1" applyFill="1" applyBorder="1" applyAlignment="1">
      <alignment horizontal="right" vertical="center"/>
    </xf>
    <xf numFmtId="166" fontId="6" fillId="0" borderId="6" xfId="1" applyNumberFormat="1" applyFont="1" applyFill="1" applyBorder="1" applyAlignment="1">
      <alignment horizontal="right" vertical="center"/>
    </xf>
    <xf numFmtId="166" fontId="4" fillId="0" borderId="9" xfId="1" applyNumberFormat="1" applyFont="1" applyFill="1" applyBorder="1" applyAlignment="1">
      <alignment vertical="center"/>
    </xf>
    <xf numFmtId="166" fontId="5" fillId="0" borderId="9" xfId="1" applyNumberFormat="1" applyFont="1" applyFill="1" applyBorder="1" applyAlignment="1">
      <alignment vertical="center"/>
    </xf>
    <xf numFmtId="166" fontId="4" fillId="0" borderId="9" xfId="0" applyNumberFormat="1" applyFont="1" applyFill="1" applyBorder="1" applyAlignment="1">
      <alignment vertical="center"/>
    </xf>
    <xf numFmtId="166" fontId="5" fillId="0" borderId="6" xfId="1" applyNumberFormat="1" applyFont="1" applyFill="1" applyBorder="1" applyAlignment="1">
      <alignment vertical="center"/>
    </xf>
    <xf numFmtId="166" fontId="4" fillId="0" borderId="0" xfId="1" applyNumberFormat="1" applyFont="1" applyFill="1" applyAlignment="1">
      <alignment vertical="center"/>
    </xf>
    <xf numFmtId="166" fontId="4" fillId="0" borderId="0" xfId="0" applyNumberFormat="1" applyFont="1" applyFill="1" applyAlignment="1">
      <alignment vertical="center"/>
    </xf>
    <xf numFmtId="166" fontId="5" fillId="0" borderId="9" xfId="5" applyNumberFormat="1" applyFont="1" applyFill="1" applyBorder="1" applyAlignment="1">
      <alignment vertical="center"/>
    </xf>
    <xf numFmtId="1" fontId="7" fillId="0" borderId="0" xfId="0" applyNumberFormat="1" applyFont="1" applyFill="1" applyAlignment="1">
      <alignment horizontal="center" vertical="center"/>
    </xf>
    <xf numFmtId="43" fontId="4" fillId="0" borderId="0" xfId="1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166" fontId="6" fillId="0" borderId="9" xfId="5" applyNumberFormat="1" applyFont="1" applyFill="1" applyBorder="1" applyAlignment="1">
      <alignment horizontal="right" vertical="center"/>
    </xf>
    <xf numFmtId="166" fontId="6" fillId="0" borderId="9" xfId="5" applyNumberFormat="1" applyFont="1" applyFill="1" applyBorder="1" applyAlignment="1">
      <alignment vertical="center"/>
    </xf>
    <xf numFmtId="165" fontId="6" fillId="0" borderId="5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6" fillId="0" borderId="5" xfId="0" applyFont="1" applyFill="1" applyBorder="1" applyAlignment="1">
      <alignment horizontal="left" vertical="center"/>
    </xf>
    <xf numFmtId="166" fontId="6" fillId="0" borderId="0" xfId="5" applyNumberFormat="1" applyFont="1" applyFill="1" applyAlignment="1">
      <alignment vertical="center"/>
    </xf>
    <xf numFmtId="166" fontId="4" fillId="0" borderId="6" xfId="0" applyNumberFormat="1" applyFont="1" applyFill="1" applyBorder="1" applyAlignment="1">
      <alignment vertical="center"/>
    </xf>
    <xf numFmtId="43" fontId="5" fillId="0" borderId="5" xfId="1" applyFont="1" applyFill="1" applyBorder="1" applyAlignment="1">
      <alignment vertical="center"/>
    </xf>
    <xf numFmtId="43" fontId="5" fillId="0" borderId="7" xfId="1" applyFont="1" applyFill="1" applyBorder="1" applyAlignment="1">
      <alignment vertical="center"/>
    </xf>
    <xf numFmtId="43" fontId="5" fillId="0" borderId="6" xfId="1" applyFont="1" applyFill="1" applyBorder="1" applyAlignment="1">
      <alignment vertical="center"/>
    </xf>
    <xf numFmtId="166" fontId="4" fillId="0" borderId="9" xfId="1" applyNumberFormat="1" applyFont="1" applyFill="1" applyBorder="1"/>
    <xf numFmtId="166" fontId="5" fillId="0" borderId="15" xfId="1" applyNumberFormat="1" applyFont="1" applyFill="1" applyBorder="1" applyAlignment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4" fontId="4" fillId="0" borderId="0" xfId="0" applyNumberFormat="1" applyFont="1" applyFill="1" applyAlignment="1">
      <alignment horizontal="right" vertical="center"/>
    </xf>
    <xf numFmtId="0" fontId="8" fillId="0" borderId="0" xfId="0" applyFont="1" applyFill="1" applyAlignment="1">
      <alignment horizontal="center" vertical="center" wrapText="1"/>
    </xf>
    <xf numFmtId="4" fontId="9" fillId="0" borderId="0" xfId="0" applyNumberFormat="1" applyFont="1" applyFill="1" applyAlignment="1">
      <alignment horizontal="right" vertical="center" wrapText="1"/>
    </xf>
    <xf numFmtId="8" fontId="4" fillId="0" borderId="0" xfId="0" applyNumberFormat="1" applyFont="1" applyFill="1" applyAlignment="1">
      <alignment vertical="center"/>
    </xf>
    <xf numFmtId="4" fontId="4" fillId="0" borderId="0" xfId="0" applyNumberFormat="1" applyFont="1" applyFill="1" applyAlignment="1">
      <alignment vertical="center"/>
    </xf>
    <xf numFmtId="164" fontId="5" fillId="0" borderId="0" xfId="1" applyNumberFormat="1" applyFont="1" applyFill="1" applyAlignment="1">
      <alignment horizontal="center" vertical="center"/>
    </xf>
    <xf numFmtId="43" fontId="4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164" fontId="5" fillId="0" borderId="4" xfId="2" applyNumberFormat="1" applyFont="1" applyFill="1" applyBorder="1" applyAlignment="1">
      <alignment horizontal="center" vertical="center" wrapText="1"/>
    </xf>
    <xf numFmtId="49" fontId="5" fillId="0" borderId="9" xfId="1" applyNumberFormat="1" applyFont="1" applyFill="1" applyBorder="1" applyAlignment="1">
      <alignment horizontal="center" vertical="center" wrapText="1"/>
    </xf>
    <xf numFmtId="164" fontId="5" fillId="0" borderId="9" xfId="1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164" fontId="5" fillId="0" borderId="10" xfId="1" applyNumberFormat="1" applyFont="1" applyFill="1" applyBorder="1" applyAlignment="1">
      <alignment horizontal="center" vertical="center" wrapText="1"/>
    </xf>
    <xf numFmtId="43" fontId="5" fillId="0" borderId="9" xfId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center"/>
    </xf>
    <xf numFmtId="166" fontId="7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164" fontId="4" fillId="0" borderId="0" xfId="1" applyNumberFormat="1" applyFont="1" applyFill="1"/>
    <xf numFmtId="166" fontId="4" fillId="0" borderId="0" xfId="1" applyNumberFormat="1" applyFont="1" applyFill="1" applyBorder="1" applyAlignment="1">
      <alignment vertical="center"/>
    </xf>
    <xf numFmtId="166" fontId="4" fillId="0" borderId="0" xfId="0" applyNumberFormat="1" applyFont="1" applyFill="1" applyBorder="1" applyAlignment="1">
      <alignment vertical="center"/>
    </xf>
    <xf numFmtId="164" fontId="4" fillId="0" borderId="0" xfId="1" applyNumberFormat="1" applyFont="1" applyFill="1" applyAlignment="1">
      <alignment horizontal="right"/>
    </xf>
    <xf numFmtId="166" fontId="4" fillId="0" borderId="0" xfId="0" applyNumberFormat="1" applyFont="1" applyFill="1" applyBorder="1" applyAlignment="1">
      <alignment horizontal="center" vertical="center"/>
    </xf>
    <xf numFmtId="164" fontId="4" fillId="0" borderId="14" xfId="1" applyNumberFormat="1" applyFont="1" applyFill="1" applyBorder="1"/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167" fontId="6" fillId="0" borderId="0" xfId="0" applyNumberFormat="1" applyFont="1" applyFill="1"/>
    <xf numFmtId="167" fontId="6" fillId="0" borderId="9" xfId="0" applyNumberFormat="1" applyFont="1" applyFill="1" applyBorder="1"/>
    <xf numFmtId="166" fontId="4" fillId="0" borderId="9" xfId="1" quotePrefix="1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66" fontId="5" fillId="0" borderId="9" xfId="1" applyNumberFormat="1" applyFont="1" applyFill="1" applyBorder="1"/>
    <xf numFmtId="166" fontId="4" fillId="0" borderId="9" xfId="1" quotePrefix="1" applyNumberFormat="1" applyFont="1" applyFill="1" applyBorder="1" applyAlignment="1">
      <alignment horizontal="right"/>
    </xf>
    <xf numFmtId="166" fontId="5" fillId="0" borderId="9" xfId="1" applyNumberFormat="1" applyFont="1" applyFill="1" applyBorder="1" applyAlignment="1">
      <alignment horizontal="right"/>
    </xf>
    <xf numFmtId="166" fontId="5" fillId="0" borderId="9" xfId="1" applyNumberFormat="1" applyFont="1" applyFill="1" applyBorder="1" applyAlignment="1">
      <alignment horizontal="right" vertical="center"/>
    </xf>
    <xf numFmtId="166" fontId="4" fillId="0" borderId="9" xfId="0" applyNumberFormat="1" applyFont="1" applyFill="1" applyBorder="1" applyAlignment="1">
      <alignment horizontal="right" vertical="center"/>
    </xf>
    <xf numFmtId="166" fontId="4" fillId="0" borderId="9" xfId="1" applyNumberFormat="1" applyFont="1" applyFill="1" applyBorder="1" applyAlignment="1">
      <alignment horizontal="right"/>
    </xf>
    <xf numFmtId="166" fontId="4" fillId="0" borderId="9" xfId="1" applyNumberFormat="1" applyFont="1" applyFill="1" applyBorder="1" applyAlignment="1">
      <alignment horizontal="center"/>
    </xf>
    <xf numFmtId="166" fontId="5" fillId="0" borderId="9" xfId="1" applyNumberFormat="1" applyFont="1" applyFill="1" applyBorder="1" applyAlignment="1">
      <alignment horizontal="center" vertical="center"/>
    </xf>
    <xf numFmtId="166" fontId="4" fillId="0" borderId="9" xfId="0" applyNumberFormat="1" applyFont="1" applyFill="1" applyBorder="1" applyAlignment="1">
      <alignment horizontal="center" vertical="center"/>
    </xf>
    <xf numFmtId="166" fontId="5" fillId="0" borderId="9" xfId="5" applyNumberFormat="1" applyFont="1" applyFill="1" applyBorder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5" fillId="0" borderId="15" xfId="1" applyNumberFormat="1" applyFont="1" applyFill="1" applyBorder="1" applyAlignment="1">
      <alignment horizontal="center" vertical="center"/>
    </xf>
    <xf numFmtId="164" fontId="5" fillId="0" borderId="8" xfId="2" applyNumberFormat="1" applyFont="1" applyFill="1" applyBorder="1" applyAlignment="1">
      <alignment horizontal="center" vertical="center" wrapText="1"/>
    </xf>
    <xf numFmtId="164" fontId="5" fillId="0" borderId="10" xfId="2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Alignment="1">
      <alignment vertical="center"/>
    </xf>
    <xf numFmtId="49" fontId="5" fillId="2" borderId="9" xfId="1" applyNumberFormat="1" applyFont="1" applyFill="1" applyBorder="1" applyAlignment="1">
      <alignment horizontal="center" vertical="center" wrapText="1"/>
    </xf>
    <xf numFmtId="164" fontId="5" fillId="2" borderId="9" xfId="1" applyNumberFormat="1" applyFont="1" applyFill="1" applyBorder="1" applyAlignment="1">
      <alignment horizontal="center" vertical="center" wrapText="1"/>
    </xf>
    <xf numFmtId="43" fontId="5" fillId="2" borderId="9" xfId="1" applyFont="1" applyFill="1" applyBorder="1" applyAlignment="1">
      <alignment horizontal="center" vertical="center"/>
    </xf>
    <xf numFmtId="166" fontId="6" fillId="2" borderId="9" xfId="5" applyNumberFormat="1" applyFont="1" applyFill="1" applyBorder="1" applyAlignment="1">
      <alignment horizontal="right" vertical="center"/>
    </xf>
    <xf numFmtId="166" fontId="4" fillId="2" borderId="9" xfId="1" applyNumberFormat="1" applyFont="1" applyFill="1" applyBorder="1"/>
    <xf numFmtId="166" fontId="5" fillId="2" borderId="9" xfId="1" applyNumberFormat="1" applyFont="1" applyFill="1" applyBorder="1" applyAlignment="1">
      <alignment vertical="center"/>
    </xf>
    <xf numFmtId="166" fontId="4" fillId="2" borderId="9" xfId="0" applyNumberFormat="1" applyFont="1" applyFill="1" applyBorder="1" applyAlignment="1">
      <alignment vertical="center"/>
    </xf>
    <xf numFmtId="166" fontId="5" fillId="2" borderId="9" xfId="5" applyNumberFormat="1" applyFont="1" applyFill="1" applyBorder="1" applyAlignment="1">
      <alignment vertical="center"/>
    </xf>
    <xf numFmtId="166" fontId="5" fillId="2" borderId="15" xfId="1" applyNumberFormat="1" applyFont="1" applyFill="1" applyBorder="1" applyAlignment="1">
      <alignment vertical="center"/>
    </xf>
    <xf numFmtId="166" fontId="4" fillId="2" borderId="0" xfId="0" applyNumberFormat="1" applyFont="1" applyFill="1" applyAlignment="1">
      <alignment vertical="center"/>
    </xf>
    <xf numFmtId="166" fontId="4" fillId="2" borderId="0" xfId="0" applyNumberFormat="1" applyFont="1" applyFill="1" applyBorder="1" applyAlignment="1">
      <alignment vertical="center"/>
    </xf>
    <xf numFmtId="166" fontId="4" fillId="2" borderId="0" xfId="0" applyNumberFormat="1" applyFont="1" applyFill="1" applyBorder="1" applyAlignment="1">
      <alignment horizontal="center" vertical="center"/>
    </xf>
    <xf numFmtId="166" fontId="4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166" fontId="4" fillId="3" borderId="9" xfId="1" applyNumberFormat="1" applyFont="1" applyFill="1" applyBorder="1"/>
    <xf numFmtId="166" fontId="5" fillId="3" borderId="9" xfId="5" applyNumberFormat="1" applyFont="1" applyFill="1" applyBorder="1" applyAlignment="1">
      <alignment vertical="center"/>
    </xf>
    <xf numFmtId="166" fontId="5" fillId="3" borderId="15" xfId="1" applyNumberFormat="1" applyFont="1" applyFill="1" applyBorder="1" applyAlignment="1">
      <alignment vertical="center"/>
    </xf>
    <xf numFmtId="166" fontId="4" fillId="2" borderId="9" xfId="1" quotePrefix="1" applyNumberFormat="1" applyFont="1" applyFill="1" applyBorder="1" applyAlignment="1">
      <alignment horizontal="center"/>
    </xf>
    <xf numFmtId="164" fontId="5" fillId="2" borderId="10" xfId="2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/>
    </xf>
    <xf numFmtId="166" fontId="4" fillId="2" borderId="9" xfId="1" quotePrefix="1" applyNumberFormat="1" applyFont="1" applyFill="1" applyBorder="1" applyAlignment="1">
      <alignment horizontal="right"/>
    </xf>
    <xf numFmtId="166" fontId="5" fillId="2" borderId="9" xfId="1" applyNumberFormat="1" applyFont="1" applyFill="1" applyBorder="1" applyAlignment="1">
      <alignment horizontal="right"/>
    </xf>
    <xf numFmtId="166" fontId="5" fillId="2" borderId="9" xfId="1" applyNumberFormat="1" applyFont="1" applyFill="1" applyBorder="1" applyAlignment="1">
      <alignment horizontal="right" vertical="center"/>
    </xf>
    <xf numFmtId="166" fontId="4" fillId="2" borderId="9" xfId="0" applyNumberFormat="1" applyFont="1" applyFill="1" applyBorder="1" applyAlignment="1">
      <alignment horizontal="right" vertical="center"/>
    </xf>
    <xf numFmtId="166" fontId="4" fillId="2" borderId="9" xfId="1" applyNumberFormat="1" applyFont="1" applyFill="1" applyBorder="1" applyAlignment="1">
      <alignment horizontal="right"/>
    </xf>
    <xf numFmtId="166" fontId="5" fillId="2" borderId="9" xfId="5" applyNumberFormat="1" applyFont="1" applyFill="1" applyBorder="1" applyAlignment="1">
      <alignment horizontal="right" vertical="center"/>
    </xf>
    <xf numFmtId="164" fontId="5" fillId="2" borderId="9" xfId="2" applyNumberFormat="1" applyFont="1" applyFill="1" applyBorder="1" applyAlignment="1">
      <alignment horizontal="center" vertical="center" wrapText="1"/>
    </xf>
    <xf numFmtId="164" fontId="5" fillId="0" borderId="9" xfId="2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164" fontId="5" fillId="0" borderId="4" xfId="2" applyNumberFormat="1" applyFont="1" applyFill="1" applyBorder="1" applyAlignment="1">
      <alignment horizontal="center" vertical="center" wrapText="1"/>
    </xf>
    <xf numFmtId="164" fontId="5" fillId="0" borderId="8" xfId="2" applyNumberFormat="1" applyFont="1" applyFill="1" applyBorder="1" applyAlignment="1">
      <alignment horizontal="center" vertical="center" wrapText="1"/>
    </xf>
    <xf numFmtId="164" fontId="5" fillId="0" borderId="10" xfId="2" applyNumberFormat="1" applyFont="1" applyFill="1" applyBorder="1" applyAlignment="1">
      <alignment horizontal="center" vertical="center" wrapText="1"/>
    </xf>
    <xf numFmtId="43" fontId="5" fillId="0" borderId="9" xfId="1" applyFont="1" applyFill="1" applyBorder="1" applyAlignment="1">
      <alignment horizontal="center" vertical="center" wrapText="1"/>
    </xf>
    <xf numFmtId="43" fontId="5" fillId="0" borderId="9" xfId="1" applyFont="1" applyFill="1" applyBorder="1" applyAlignment="1">
      <alignment horizontal="center" vertical="center"/>
    </xf>
    <xf numFmtId="43" fontId="5" fillId="0" borderId="5" xfId="1" applyFont="1" applyFill="1" applyBorder="1" applyAlignment="1">
      <alignment horizontal="center" vertical="center" wrapText="1"/>
    </xf>
    <xf numFmtId="43" fontId="5" fillId="0" borderId="7" xfId="1" applyFont="1" applyFill="1" applyBorder="1" applyAlignment="1">
      <alignment horizontal="center" vertical="center" wrapText="1"/>
    </xf>
    <xf numFmtId="43" fontId="5" fillId="0" borderId="6" xfId="1" applyFont="1" applyFill="1" applyBorder="1" applyAlignment="1">
      <alignment horizontal="center" vertical="center" wrapText="1"/>
    </xf>
    <xf numFmtId="164" fontId="5" fillId="0" borderId="5" xfId="2" applyNumberFormat="1" applyFont="1" applyFill="1" applyBorder="1" applyAlignment="1">
      <alignment horizontal="center" vertical="center" wrapText="1"/>
    </xf>
    <xf numFmtId="164" fontId="5" fillId="0" borderId="7" xfId="2" applyNumberFormat="1" applyFont="1" applyFill="1" applyBorder="1" applyAlignment="1">
      <alignment horizontal="center" vertical="center" wrapText="1"/>
    </xf>
    <xf numFmtId="164" fontId="5" fillId="0" borderId="6" xfId="2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164" fontId="5" fillId="0" borderId="12" xfId="2" applyNumberFormat="1" applyFont="1" applyFill="1" applyBorder="1" applyAlignment="1">
      <alignment horizontal="center" vertical="center" wrapText="1"/>
    </xf>
    <xf numFmtId="164" fontId="5" fillId="0" borderId="13" xfId="2" applyNumberFormat="1" applyFont="1" applyFill="1" applyBorder="1" applyAlignment="1">
      <alignment horizontal="center" vertical="center" wrapText="1"/>
    </xf>
    <xf numFmtId="164" fontId="5" fillId="0" borderId="11" xfId="2" applyNumberFormat="1" applyFont="1" applyFill="1" applyBorder="1" applyAlignment="1">
      <alignment horizontal="center" vertical="center" wrapText="1"/>
    </xf>
    <xf numFmtId="164" fontId="5" fillId="0" borderId="9" xfId="2" applyNumberFormat="1" applyFont="1" applyFill="1" applyBorder="1" applyAlignment="1">
      <alignment horizontal="center" vertical="center"/>
    </xf>
    <xf numFmtId="164" fontId="5" fillId="0" borderId="5" xfId="2" applyNumberFormat="1" applyFont="1" applyFill="1" applyBorder="1" applyAlignment="1">
      <alignment horizontal="center" vertical="center"/>
    </xf>
    <xf numFmtId="164" fontId="5" fillId="0" borderId="7" xfId="2" applyNumberFormat="1" applyFont="1" applyFill="1" applyBorder="1" applyAlignment="1">
      <alignment horizontal="center" vertical="center"/>
    </xf>
    <xf numFmtId="164" fontId="5" fillId="0" borderId="6" xfId="2" applyNumberFormat="1" applyFont="1" applyFill="1" applyBorder="1" applyAlignment="1">
      <alignment horizontal="center" vertical="center"/>
    </xf>
    <xf numFmtId="166" fontId="5" fillId="0" borderId="9" xfId="5" applyNumberFormat="1" applyFont="1" applyFill="1" applyBorder="1" applyAlignment="1">
      <alignment horizontal="right" vertical="center"/>
    </xf>
  </cellXfs>
  <cellStyles count="6">
    <cellStyle name="Millares" xfId="1" builtinId="3"/>
    <cellStyle name="Millares 2" xfId="2" xr:uid="{00000000-0005-0000-0000-000001000000}"/>
    <cellStyle name="Moneda" xfId="5" builtinId="4"/>
    <cellStyle name="Normal" xfId="0" builtinId="0"/>
    <cellStyle name="Normal 2" xfId="4" xr:uid="{00000000-0005-0000-0000-000004000000}"/>
    <cellStyle name="Normal 3" xfId="3" xr:uid="{00000000-0005-0000-0000-00000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00FF00"/>
      <color rgb="FFFF66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21772</xdr:colOff>
      <xdr:row>1</xdr:row>
      <xdr:rowOff>0</xdr:rowOff>
    </xdr:from>
    <xdr:to>
      <xdr:col>3</xdr:col>
      <xdr:colOff>392527</xdr:colOff>
      <xdr:row>6</xdr:row>
      <xdr:rowOff>51867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715" y="217714"/>
          <a:ext cx="1927412" cy="8247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125"/>
  <sheetViews>
    <sheetView showGridLines="0" tabSelected="1" zoomScale="85" zoomScaleNormal="85" workbookViewId="0">
      <pane xSplit="5" ySplit="12" topLeftCell="AL45" activePane="bottomRight" state="frozen"/>
      <selection pane="topRight" activeCell="F1" sqref="F1"/>
      <selection pane="bottomLeft" activeCell="A13" sqref="A13"/>
      <selection pane="bottomRight" activeCell="AO85" sqref="AO85"/>
    </sheetView>
  </sheetViews>
  <sheetFormatPr baseColWidth="10" defaultColWidth="11.42578125" defaultRowHeight="13.5" customHeight="1" x14ac:dyDescent="0.25"/>
  <cols>
    <col min="1" max="1" width="2" style="1" customWidth="1"/>
    <col min="2" max="2" width="6.28515625" style="15" customWidth="1"/>
    <col min="3" max="3" width="22.7109375" style="28" bestFit="1" customWidth="1"/>
    <col min="4" max="4" width="16" style="1" customWidth="1"/>
    <col min="5" max="5" width="63.140625" style="1" bestFit="1" customWidth="1"/>
    <col min="6" max="6" width="18.140625" style="27" customWidth="1"/>
    <col min="7" max="9" width="14.140625" style="27" customWidth="1"/>
    <col min="10" max="13" width="15.5703125" style="1" customWidth="1"/>
    <col min="14" max="14" width="15" style="1" customWidth="1"/>
    <col min="15" max="15" width="14.28515625" style="1" bestFit="1" customWidth="1"/>
    <col min="16" max="18" width="14.28515625" style="1" customWidth="1"/>
    <col min="19" max="22" width="14.140625" style="1" customWidth="1"/>
    <col min="23" max="23" width="16.5703125" style="1" customWidth="1"/>
    <col min="24" max="25" width="12.85546875" style="1" customWidth="1"/>
    <col min="26" max="26" width="12.42578125" style="92" customWidth="1"/>
    <col min="27" max="27" width="13.140625" style="1" customWidth="1"/>
    <col min="28" max="28" width="14.7109375" style="1" customWidth="1"/>
    <col min="29" max="29" width="18.85546875" style="1" customWidth="1"/>
    <col min="30" max="32" width="20.140625" style="1" customWidth="1"/>
    <col min="33" max="33" width="16.140625" style="1" customWidth="1"/>
    <col min="34" max="34" width="27.7109375" style="1" customWidth="1"/>
    <col min="35" max="35" width="17.42578125" style="1" customWidth="1"/>
    <col min="36" max="36" width="18.140625" style="1" customWidth="1"/>
    <col min="37" max="38" width="17.85546875" style="1" customWidth="1"/>
    <col min="39" max="43" width="13.42578125" style="1" customWidth="1"/>
    <col min="44" max="44" width="12.42578125" style="1" customWidth="1"/>
    <col min="45" max="45" width="11.42578125" style="15"/>
    <col min="46" max="16384" width="11.42578125" style="1"/>
  </cols>
  <sheetData>
    <row r="1" spans="1:45" ht="12" x14ac:dyDescent="0.25">
      <c r="C1" s="139" t="s">
        <v>0</v>
      </c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44"/>
      <c r="AJ1" s="44"/>
      <c r="AL1" s="76"/>
      <c r="AR1" s="140" t="s">
        <v>85</v>
      </c>
    </row>
    <row r="2" spans="1:45" ht="12" x14ac:dyDescent="0.25">
      <c r="C2" s="139" t="s">
        <v>1</v>
      </c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44"/>
      <c r="AJ2" s="44"/>
      <c r="AL2" s="76"/>
      <c r="AR2" s="141"/>
    </row>
    <row r="3" spans="1:45" ht="12" x14ac:dyDescent="0.25">
      <c r="C3" s="139" t="s">
        <v>34</v>
      </c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44"/>
      <c r="AJ3" s="44"/>
      <c r="AL3" s="76"/>
      <c r="AR3" s="141"/>
    </row>
    <row r="4" spans="1:45" ht="12.75" thickBot="1" x14ac:dyDescent="0.3">
      <c r="AI4" s="44"/>
      <c r="AJ4" s="44"/>
      <c r="AL4" s="76"/>
      <c r="AR4" s="142"/>
    </row>
    <row r="5" spans="1:45" ht="12" x14ac:dyDescent="0.25">
      <c r="C5" s="139" t="s">
        <v>86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J5" s="45"/>
    </row>
    <row r="6" spans="1:45" ht="12" x14ac:dyDescent="0.25">
      <c r="C6" s="143" t="s">
        <v>35</v>
      </c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46"/>
      <c r="AJ6" s="47"/>
      <c r="AK6" s="46"/>
      <c r="AL6" s="75"/>
    </row>
    <row r="7" spans="1:45" ht="12" x14ac:dyDescent="0.25">
      <c r="S7" s="48"/>
      <c r="T7" s="48"/>
      <c r="U7" s="48"/>
      <c r="V7" s="48"/>
      <c r="AJ7" s="49"/>
      <c r="AK7" s="50"/>
      <c r="AL7" s="50"/>
      <c r="AR7" s="50" t="s">
        <v>154</v>
      </c>
    </row>
    <row r="8" spans="1:45" ht="12" x14ac:dyDescent="0.25">
      <c r="O8" s="27"/>
      <c r="P8" s="27"/>
      <c r="Q8" s="27"/>
      <c r="R8" s="27"/>
      <c r="S8" s="51"/>
      <c r="T8" s="51"/>
      <c r="U8" s="51"/>
      <c r="V8" s="51"/>
      <c r="X8" s="27"/>
      <c r="Y8" s="27"/>
      <c r="Z8" s="93"/>
      <c r="AA8" s="27"/>
      <c r="AB8" s="27"/>
      <c r="AH8" s="52"/>
      <c r="AI8" s="52"/>
      <c r="AJ8" s="52"/>
    </row>
    <row r="9" spans="1:45" s="15" customFormat="1" ht="27" customHeight="1" x14ac:dyDescent="0.25">
      <c r="B9" s="123" t="s">
        <v>2</v>
      </c>
      <c r="C9" s="123" t="s">
        <v>3</v>
      </c>
      <c r="D9" s="123" t="s">
        <v>32</v>
      </c>
      <c r="E9" s="123" t="s">
        <v>33</v>
      </c>
      <c r="F9" s="129" t="s">
        <v>36</v>
      </c>
      <c r="G9" s="129"/>
      <c r="H9" s="129"/>
      <c r="I9" s="129"/>
      <c r="J9" s="129"/>
      <c r="K9" s="129"/>
      <c r="L9" s="129"/>
      <c r="M9" s="129"/>
      <c r="N9" s="125" t="s">
        <v>45</v>
      </c>
      <c r="O9" s="148" t="s">
        <v>47</v>
      </c>
      <c r="P9" s="149"/>
      <c r="Q9" s="149"/>
      <c r="R9" s="149"/>
      <c r="S9" s="149"/>
      <c r="T9" s="149"/>
      <c r="U9" s="149"/>
      <c r="V9" s="149"/>
      <c r="W9" s="150"/>
      <c r="X9" s="147" t="s">
        <v>58</v>
      </c>
      <c r="Y9" s="147"/>
      <c r="Z9" s="147"/>
      <c r="AA9" s="147"/>
      <c r="AB9" s="147"/>
      <c r="AC9" s="147"/>
      <c r="AD9" s="147"/>
      <c r="AE9" s="147"/>
      <c r="AF9" s="147"/>
      <c r="AG9" s="147"/>
      <c r="AH9" s="125" t="s">
        <v>73</v>
      </c>
      <c r="AI9" s="122" t="s">
        <v>26</v>
      </c>
      <c r="AJ9" s="122"/>
      <c r="AK9" s="125" t="s">
        <v>78</v>
      </c>
      <c r="AL9" s="122" t="s">
        <v>145</v>
      </c>
      <c r="AM9" s="122" t="s">
        <v>141</v>
      </c>
      <c r="AN9" s="121" t="s">
        <v>156</v>
      </c>
      <c r="AO9" s="121" t="s">
        <v>157</v>
      </c>
      <c r="AP9" s="121" t="s">
        <v>161</v>
      </c>
      <c r="AQ9" s="121" t="s">
        <v>161</v>
      </c>
      <c r="AR9" s="122" t="s">
        <v>153</v>
      </c>
      <c r="AS9" s="122" t="s">
        <v>144</v>
      </c>
    </row>
    <row r="10" spans="1:45" s="15" customFormat="1" ht="48" customHeight="1" x14ac:dyDescent="0.25">
      <c r="B10" s="124"/>
      <c r="C10" s="124"/>
      <c r="D10" s="124"/>
      <c r="E10" s="124"/>
      <c r="F10" s="128" t="s">
        <v>37</v>
      </c>
      <c r="G10" s="128"/>
      <c r="H10" s="128"/>
      <c r="I10" s="128"/>
      <c r="J10" s="122" t="s">
        <v>42</v>
      </c>
      <c r="K10" s="122"/>
      <c r="L10" s="122"/>
      <c r="M10" s="122"/>
      <c r="N10" s="126"/>
      <c r="O10" s="130" t="s">
        <v>48</v>
      </c>
      <c r="P10" s="131"/>
      <c r="Q10" s="131"/>
      <c r="R10" s="132"/>
      <c r="S10" s="133" t="s">
        <v>51</v>
      </c>
      <c r="T10" s="134"/>
      <c r="U10" s="134"/>
      <c r="V10" s="135"/>
      <c r="W10" s="125" t="s">
        <v>56</v>
      </c>
      <c r="X10" s="133" t="s">
        <v>65</v>
      </c>
      <c r="Y10" s="134"/>
      <c r="Z10" s="134"/>
      <c r="AA10" s="134"/>
      <c r="AB10" s="135"/>
      <c r="AC10" s="144" t="s">
        <v>66</v>
      </c>
      <c r="AD10" s="145"/>
      <c r="AE10" s="145"/>
      <c r="AF10" s="146"/>
      <c r="AG10" s="53" t="s">
        <v>71</v>
      </c>
      <c r="AH10" s="126"/>
      <c r="AI10" s="125" t="s">
        <v>21</v>
      </c>
      <c r="AJ10" s="125" t="s">
        <v>22</v>
      </c>
      <c r="AK10" s="126"/>
      <c r="AL10" s="122"/>
      <c r="AM10" s="122"/>
      <c r="AN10" s="121"/>
      <c r="AO10" s="121"/>
      <c r="AP10" s="121"/>
      <c r="AQ10" s="121"/>
      <c r="AR10" s="122"/>
      <c r="AS10" s="122"/>
    </row>
    <row r="11" spans="1:45" s="15" customFormat="1" ht="34.15" customHeight="1" x14ac:dyDescent="0.25">
      <c r="B11" s="124"/>
      <c r="C11" s="124"/>
      <c r="D11" s="124"/>
      <c r="E11" s="124"/>
      <c r="F11" s="54" t="s">
        <v>38</v>
      </c>
      <c r="G11" s="54" t="s">
        <v>39</v>
      </c>
      <c r="H11" s="54" t="s">
        <v>40</v>
      </c>
      <c r="I11" s="54" t="s">
        <v>41</v>
      </c>
      <c r="J11" s="54">
        <v>2014</v>
      </c>
      <c r="K11" s="54" t="s">
        <v>39</v>
      </c>
      <c r="L11" s="54" t="s">
        <v>40</v>
      </c>
      <c r="M11" s="54" t="s">
        <v>41</v>
      </c>
      <c r="N11" s="127"/>
      <c r="O11" s="54">
        <v>2014</v>
      </c>
      <c r="P11" s="54" t="s">
        <v>39</v>
      </c>
      <c r="Q11" s="54" t="s">
        <v>40</v>
      </c>
      <c r="R11" s="54" t="s">
        <v>41</v>
      </c>
      <c r="S11" s="54">
        <v>2014</v>
      </c>
      <c r="T11" s="54" t="s">
        <v>39</v>
      </c>
      <c r="U11" s="54" t="s">
        <v>40</v>
      </c>
      <c r="V11" s="54" t="s">
        <v>41</v>
      </c>
      <c r="W11" s="127"/>
      <c r="X11" s="54">
        <v>2014</v>
      </c>
      <c r="Y11" s="54" t="s">
        <v>39</v>
      </c>
      <c r="Z11" s="94" t="s">
        <v>40</v>
      </c>
      <c r="AA11" s="54" t="s">
        <v>41</v>
      </c>
      <c r="AB11" s="55" t="s">
        <v>59</v>
      </c>
      <c r="AC11" s="54">
        <v>2014</v>
      </c>
      <c r="AD11" s="54" t="s">
        <v>39</v>
      </c>
      <c r="AE11" s="54" t="s">
        <v>40</v>
      </c>
      <c r="AF11" s="54" t="s">
        <v>41</v>
      </c>
      <c r="AG11" s="54">
        <v>2018</v>
      </c>
      <c r="AH11" s="127"/>
      <c r="AI11" s="127"/>
      <c r="AJ11" s="127"/>
      <c r="AK11" s="127"/>
      <c r="AL11" s="122"/>
      <c r="AM11" s="122"/>
      <c r="AN11" s="121"/>
      <c r="AO11" s="121"/>
      <c r="AP11" s="121"/>
      <c r="AQ11" s="121"/>
      <c r="AR11" s="122"/>
      <c r="AS11" s="122"/>
    </row>
    <row r="12" spans="1:45" s="15" customFormat="1" ht="31.9" customHeight="1" x14ac:dyDescent="0.25">
      <c r="B12" s="56"/>
      <c r="C12" s="56"/>
      <c r="D12" s="56"/>
      <c r="E12" s="56"/>
      <c r="F12" s="55" t="s">
        <v>4</v>
      </c>
      <c r="G12" s="55" t="s">
        <v>5</v>
      </c>
      <c r="H12" s="55" t="s">
        <v>6</v>
      </c>
      <c r="I12" s="55" t="s">
        <v>7</v>
      </c>
      <c r="J12" s="55" t="s">
        <v>8</v>
      </c>
      <c r="K12" s="55" t="s">
        <v>9</v>
      </c>
      <c r="L12" s="55" t="s">
        <v>43</v>
      </c>
      <c r="M12" s="55" t="s">
        <v>44</v>
      </c>
      <c r="N12" s="57" t="s">
        <v>46</v>
      </c>
      <c r="O12" s="55" t="s">
        <v>49</v>
      </c>
      <c r="P12" s="55" t="s">
        <v>50</v>
      </c>
      <c r="Q12" s="55" t="s">
        <v>23</v>
      </c>
      <c r="R12" s="55" t="s">
        <v>24</v>
      </c>
      <c r="S12" s="55" t="s">
        <v>52</v>
      </c>
      <c r="T12" s="55" t="s">
        <v>53</v>
      </c>
      <c r="U12" s="55" t="s">
        <v>54</v>
      </c>
      <c r="V12" s="55" t="s">
        <v>55</v>
      </c>
      <c r="W12" s="55" t="s">
        <v>57</v>
      </c>
      <c r="X12" s="55" t="s">
        <v>60</v>
      </c>
      <c r="Y12" s="55" t="s">
        <v>61</v>
      </c>
      <c r="Z12" s="95" t="s">
        <v>62</v>
      </c>
      <c r="AA12" s="55" t="s">
        <v>63</v>
      </c>
      <c r="AB12" s="55" t="s">
        <v>64</v>
      </c>
      <c r="AC12" s="55" t="s">
        <v>67</v>
      </c>
      <c r="AD12" s="55" t="s">
        <v>68</v>
      </c>
      <c r="AE12" s="55" t="s">
        <v>69</v>
      </c>
      <c r="AF12" s="55" t="s">
        <v>70</v>
      </c>
      <c r="AG12" s="55" t="s">
        <v>72</v>
      </c>
      <c r="AH12" s="58" t="s">
        <v>74</v>
      </c>
      <c r="AI12" s="57" t="s">
        <v>75</v>
      </c>
      <c r="AJ12" s="57" t="s">
        <v>76</v>
      </c>
      <c r="AK12" s="55" t="s">
        <v>77</v>
      </c>
      <c r="AL12" s="57" t="s">
        <v>148</v>
      </c>
      <c r="AM12" s="90" t="s">
        <v>149</v>
      </c>
      <c r="AN12" s="113" t="s">
        <v>150</v>
      </c>
      <c r="AO12" s="113" t="s">
        <v>160</v>
      </c>
      <c r="AP12" s="113" t="s">
        <v>162</v>
      </c>
      <c r="AQ12" s="113" t="s">
        <v>163</v>
      </c>
      <c r="AR12" s="90" t="s">
        <v>158</v>
      </c>
      <c r="AS12" s="89" t="s">
        <v>159</v>
      </c>
    </row>
    <row r="13" spans="1:45" ht="13.5" customHeight="1" x14ac:dyDescent="0.25">
      <c r="B13" s="41"/>
      <c r="C13" s="2"/>
      <c r="D13" s="41" t="s">
        <v>10</v>
      </c>
      <c r="E13" s="2" t="s">
        <v>11</v>
      </c>
      <c r="F13" s="3"/>
      <c r="G13" s="3"/>
      <c r="H13" s="3"/>
      <c r="I13" s="3"/>
      <c r="J13" s="3"/>
      <c r="K13" s="3"/>
      <c r="L13" s="3"/>
      <c r="M13" s="3"/>
      <c r="N13" s="3"/>
      <c r="O13" s="36"/>
      <c r="P13" s="37"/>
      <c r="Q13" s="37"/>
      <c r="R13" s="37"/>
      <c r="S13" s="37"/>
      <c r="T13" s="37"/>
      <c r="U13" s="37"/>
      <c r="V13" s="37"/>
      <c r="W13" s="38"/>
      <c r="X13" s="3"/>
      <c r="Y13" s="3"/>
      <c r="Z13" s="96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4"/>
      <c r="AL13" s="4"/>
      <c r="AM13" s="4"/>
      <c r="AN13" s="114"/>
      <c r="AO13" s="114"/>
      <c r="AP13" s="114"/>
      <c r="AQ13" s="114"/>
      <c r="AR13" s="4"/>
      <c r="AS13" s="6"/>
    </row>
    <row r="14" spans="1:45" ht="13.5" customHeight="1" x14ac:dyDescent="0.2">
      <c r="B14" s="5">
        <v>1</v>
      </c>
      <c r="C14" s="10" t="s">
        <v>125</v>
      </c>
      <c r="D14" s="6" t="s">
        <v>10</v>
      </c>
      <c r="E14" s="10" t="s">
        <v>142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97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39">
        <f>+M14-V14</f>
        <v>0</v>
      </c>
      <c r="AG14" s="39">
        <v>0</v>
      </c>
      <c r="AH14" s="39">
        <f>+X14+Y14+Z14+AA14+AB14+AC14+AD14+AE14+AF14+AG14</f>
        <v>0</v>
      </c>
      <c r="AI14" s="39">
        <v>0</v>
      </c>
      <c r="AJ14" s="39">
        <v>0</v>
      </c>
      <c r="AK14" s="39">
        <f>AH14+AI14+-AJ14</f>
        <v>0</v>
      </c>
      <c r="AL14" s="39">
        <v>2320</v>
      </c>
      <c r="AM14" s="78">
        <f t="shared" ref="AM14:AM56" si="0">AK14-AL14</f>
        <v>-2320</v>
      </c>
      <c r="AN14" s="115">
        <v>0</v>
      </c>
      <c r="AO14" s="115">
        <f t="shared" ref="AO14:AO55" si="1">Z14-AN14</f>
        <v>0</v>
      </c>
      <c r="AP14" s="115">
        <v>0</v>
      </c>
      <c r="AQ14" s="115">
        <f>AA14-AP14</f>
        <v>0</v>
      </c>
      <c r="AR14" s="74" t="s">
        <v>139</v>
      </c>
      <c r="AS14" s="74"/>
    </row>
    <row r="15" spans="1:45" s="7" customFormat="1" ht="13.5" customHeight="1" x14ac:dyDescent="0.2">
      <c r="A15" s="1"/>
      <c r="B15" s="5">
        <v>2</v>
      </c>
      <c r="C15" s="10" t="s">
        <v>125</v>
      </c>
      <c r="D15" s="6" t="s">
        <v>10</v>
      </c>
      <c r="E15" s="12" t="s">
        <v>87</v>
      </c>
      <c r="F15" s="29">
        <v>21329.8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39">
        <f>+F15-O15</f>
        <v>21329.8</v>
      </c>
      <c r="Y15" s="39">
        <f>+G15-P15</f>
        <v>0</v>
      </c>
      <c r="Z15" s="98">
        <f>+H15-Q15</f>
        <v>0</v>
      </c>
      <c r="AA15" s="39">
        <f>+I15-R15</f>
        <v>0</v>
      </c>
      <c r="AB15" s="39">
        <v>0</v>
      </c>
      <c r="AC15" s="39">
        <f>+J15-S15</f>
        <v>0</v>
      </c>
      <c r="AD15" s="39">
        <f>+K15-T15</f>
        <v>0</v>
      </c>
      <c r="AE15" s="39">
        <f>+L15-U15</f>
        <v>0</v>
      </c>
      <c r="AF15" s="39">
        <f>+M15-V15</f>
        <v>0</v>
      </c>
      <c r="AG15" s="39">
        <f>+N15-W15</f>
        <v>0</v>
      </c>
      <c r="AH15" s="39">
        <f t="shared" ref="AH15:AH55" si="2">+X15+Y15+Z15+AA15+AB15+AC15+AD15+AE15+AF15+AG15</f>
        <v>21329.8</v>
      </c>
      <c r="AI15" s="39">
        <v>0</v>
      </c>
      <c r="AJ15" s="39">
        <v>0</v>
      </c>
      <c r="AK15" s="39">
        <f t="shared" ref="AK15:AK55" si="3">AH15+AI15+-AJ15</f>
        <v>21329.8</v>
      </c>
      <c r="AL15" s="39">
        <v>0</v>
      </c>
      <c r="AM15" s="78">
        <f t="shared" si="0"/>
        <v>21329.8</v>
      </c>
      <c r="AN15" s="115">
        <v>0</v>
      </c>
      <c r="AO15" s="115">
        <f t="shared" si="1"/>
        <v>0</v>
      </c>
      <c r="AP15" s="115">
        <v>0</v>
      </c>
      <c r="AQ15" s="115">
        <f t="shared" ref="AQ15:AQ55" si="4">AA15-AP15</f>
        <v>0</v>
      </c>
      <c r="AR15" s="39"/>
      <c r="AS15" s="83"/>
    </row>
    <row r="16" spans="1:45" s="7" customFormat="1" ht="13.5" customHeight="1" x14ac:dyDescent="0.2">
      <c r="A16" s="1"/>
      <c r="B16" s="5">
        <v>3</v>
      </c>
      <c r="C16" s="10" t="s">
        <v>125</v>
      </c>
      <c r="D16" s="6" t="s">
        <v>10</v>
      </c>
      <c r="E16" s="12" t="s">
        <v>88</v>
      </c>
      <c r="F16" s="29">
        <v>3016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39">
        <f t="shared" ref="X16:X43" si="5">+F16-O16</f>
        <v>3016</v>
      </c>
      <c r="Y16" s="39">
        <f t="shared" ref="Y16:Y43" si="6">+G16-P16</f>
        <v>0</v>
      </c>
      <c r="Z16" s="98">
        <f t="shared" ref="Z16:Z43" si="7">+H16-Q16</f>
        <v>0</v>
      </c>
      <c r="AA16" s="39">
        <f t="shared" ref="AA16:AA43" si="8">+I16-R16</f>
        <v>0</v>
      </c>
      <c r="AB16" s="39">
        <v>0</v>
      </c>
      <c r="AC16" s="39">
        <f t="shared" ref="AC16:AC43" si="9">+J16-S16</f>
        <v>0</v>
      </c>
      <c r="AD16" s="39">
        <f t="shared" ref="AD16:AD43" si="10">+K16-T16</f>
        <v>0</v>
      </c>
      <c r="AE16" s="39">
        <f t="shared" ref="AE16:AE43" si="11">+L16-U16</f>
        <v>0</v>
      </c>
      <c r="AF16" s="39">
        <f t="shared" ref="AF16:AF43" si="12">+M16-V16</f>
        <v>0</v>
      </c>
      <c r="AG16" s="39">
        <f t="shared" ref="AG16:AG43" si="13">+N16-W16</f>
        <v>0</v>
      </c>
      <c r="AH16" s="39">
        <f t="shared" si="2"/>
        <v>3016</v>
      </c>
      <c r="AI16" s="39">
        <v>0</v>
      </c>
      <c r="AJ16" s="39">
        <v>0</v>
      </c>
      <c r="AK16" s="39">
        <f t="shared" si="3"/>
        <v>3016</v>
      </c>
      <c r="AL16" s="39">
        <v>0</v>
      </c>
      <c r="AM16" s="78">
        <f t="shared" si="0"/>
        <v>3016</v>
      </c>
      <c r="AN16" s="115">
        <v>0</v>
      </c>
      <c r="AO16" s="115">
        <f t="shared" si="1"/>
        <v>0</v>
      </c>
      <c r="AP16" s="115">
        <v>0</v>
      </c>
      <c r="AQ16" s="115">
        <f t="shared" si="4"/>
        <v>0</v>
      </c>
      <c r="AR16" s="39"/>
      <c r="AS16" s="83"/>
    </row>
    <row r="17" spans="1:46" s="7" customFormat="1" ht="13.5" customHeight="1" x14ac:dyDescent="0.2">
      <c r="A17" s="1"/>
      <c r="B17" s="5">
        <v>4</v>
      </c>
      <c r="C17" s="10" t="s">
        <v>125</v>
      </c>
      <c r="D17" s="6" t="s">
        <v>10</v>
      </c>
      <c r="E17" s="12" t="s">
        <v>89</v>
      </c>
      <c r="F17" s="29">
        <v>485.15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v>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39">
        <f t="shared" si="5"/>
        <v>485.15</v>
      </c>
      <c r="Y17" s="39">
        <f t="shared" si="6"/>
        <v>0</v>
      </c>
      <c r="Z17" s="98">
        <f t="shared" si="7"/>
        <v>0</v>
      </c>
      <c r="AA17" s="39">
        <f t="shared" si="8"/>
        <v>0</v>
      </c>
      <c r="AB17" s="39">
        <v>0</v>
      </c>
      <c r="AC17" s="39">
        <f t="shared" si="9"/>
        <v>0</v>
      </c>
      <c r="AD17" s="39">
        <f t="shared" si="10"/>
        <v>0</v>
      </c>
      <c r="AE17" s="39">
        <f t="shared" si="11"/>
        <v>0</v>
      </c>
      <c r="AF17" s="39">
        <f t="shared" si="12"/>
        <v>0</v>
      </c>
      <c r="AG17" s="39">
        <f t="shared" si="13"/>
        <v>0</v>
      </c>
      <c r="AH17" s="39">
        <f t="shared" si="2"/>
        <v>485.15</v>
      </c>
      <c r="AI17" s="39">
        <v>0</v>
      </c>
      <c r="AJ17" s="39">
        <v>0</v>
      </c>
      <c r="AK17" s="39">
        <f t="shared" si="3"/>
        <v>485.15</v>
      </c>
      <c r="AL17" s="39">
        <v>0</v>
      </c>
      <c r="AM17" s="78">
        <f t="shared" si="0"/>
        <v>485.15</v>
      </c>
      <c r="AN17" s="115">
        <v>0</v>
      </c>
      <c r="AO17" s="115">
        <f t="shared" si="1"/>
        <v>0</v>
      </c>
      <c r="AP17" s="115">
        <v>0</v>
      </c>
      <c r="AQ17" s="115">
        <f t="shared" si="4"/>
        <v>0</v>
      </c>
      <c r="AR17" s="39"/>
      <c r="AS17" s="83"/>
    </row>
    <row r="18" spans="1:46" s="7" customFormat="1" ht="13.5" customHeight="1" x14ac:dyDescent="0.2">
      <c r="A18" s="1"/>
      <c r="B18" s="5">
        <v>5</v>
      </c>
      <c r="C18" s="10" t="s">
        <v>125</v>
      </c>
      <c r="D18" s="6" t="s">
        <v>10</v>
      </c>
      <c r="E18" s="12" t="s">
        <v>90</v>
      </c>
      <c r="F18" s="29">
        <v>1289.74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  <c r="Q18" s="29">
        <v>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39">
        <f t="shared" si="5"/>
        <v>1289.74</v>
      </c>
      <c r="Y18" s="39">
        <f t="shared" si="6"/>
        <v>0</v>
      </c>
      <c r="Z18" s="98">
        <f t="shared" si="7"/>
        <v>0</v>
      </c>
      <c r="AA18" s="39">
        <f t="shared" si="8"/>
        <v>0</v>
      </c>
      <c r="AB18" s="39">
        <v>0</v>
      </c>
      <c r="AC18" s="39">
        <f t="shared" si="9"/>
        <v>0</v>
      </c>
      <c r="AD18" s="39">
        <f t="shared" si="10"/>
        <v>0</v>
      </c>
      <c r="AE18" s="39">
        <f t="shared" si="11"/>
        <v>0</v>
      </c>
      <c r="AF18" s="39">
        <f t="shared" si="12"/>
        <v>0</v>
      </c>
      <c r="AG18" s="39">
        <f t="shared" si="13"/>
        <v>0</v>
      </c>
      <c r="AH18" s="39">
        <f t="shared" si="2"/>
        <v>1289.74</v>
      </c>
      <c r="AI18" s="39">
        <v>0</v>
      </c>
      <c r="AJ18" s="39">
        <v>0</v>
      </c>
      <c r="AK18" s="39">
        <f t="shared" si="3"/>
        <v>1289.74</v>
      </c>
      <c r="AL18" s="39">
        <v>0</v>
      </c>
      <c r="AM18" s="78">
        <f t="shared" si="0"/>
        <v>1289.74</v>
      </c>
      <c r="AN18" s="115">
        <v>0</v>
      </c>
      <c r="AO18" s="115">
        <f t="shared" si="1"/>
        <v>0</v>
      </c>
      <c r="AP18" s="115">
        <v>0</v>
      </c>
      <c r="AQ18" s="115">
        <f t="shared" si="4"/>
        <v>0</v>
      </c>
      <c r="AR18" s="39"/>
      <c r="AS18" s="83"/>
    </row>
    <row r="19" spans="1:46" s="7" customFormat="1" ht="13.5" customHeight="1" x14ac:dyDescent="0.2">
      <c r="A19" s="1"/>
      <c r="B19" s="5">
        <v>6</v>
      </c>
      <c r="C19" s="10" t="s">
        <v>125</v>
      </c>
      <c r="D19" s="6" t="s">
        <v>10</v>
      </c>
      <c r="E19" s="12" t="s">
        <v>91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12468.01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12468.01</v>
      </c>
      <c r="X19" s="39">
        <f t="shared" si="5"/>
        <v>0</v>
      </c>
      <c r="Y19" s="39">
        <f t="shared" si="6"/>
        <v>0</v>
      </c>
      <c r="Z19" s="98">
        <f t="shared" si="7"/>
        <v>0</v>
      </c>
      <c r="AA19" s="39">
        <f t="shared" si="8"/>
        <v>0</v>
      </c>
      <c r="AB19" s="39">
        <v>0</v>
      </c>
      <c r="AC19" s="39">
        <f t="shared" si="9"/>
        <v>0</v>
      </c>
      <c r="AD19" s="39">
        <f t="shared" si="10"/>
        <v>0</v>
      </c>
      <c r="AE19" s="39">
        <f t="shared" si="11"/>
        <v>0</v>
      </c>
      <c r="AF19" s="39">
        <f t="shared" si="12"/>
        <v>0</v>
      </c>
      <c r="AG19" s="39">
        <f t="shared" si="13"/>
        <v>0</v>
      </c>
      <c r="AH19" s="39">
        <f t="shared" si="2"/>
        <v>0</v>
      </c>
      <c r="AI19" s="39">
        <v>0</v>
      </c>
      <c r="AJ19" s="39">
        <v>0</v>
      </c>
      <c r="AK19" s="39">
        <f t="shared" si="3"/>
        <v>0</v>
      </c>
      <c r="AL19" s="39">
        <v>0</v>
      </c>
      <c r="AM19" s="78">
        <f t="shared" si="0"/>
        <v>0</v>
      </c>
      <c r="AN19" s="115">
        <v>0</v>
      </c>
      <c r="AO19" s="115">
        <f t="shared" si="1"/>
        <v>0</v>
      </c>
      <c r="AP19" s="115">
        <v>0</v>
      </c>
      <c r="AQ19" s="115">
        <f t="shared" si="4"/>
        <v>0</v>
      </c>
      <c r="AR19" s="39"/>
      <c r="AS19" s="83"/>
    </row>
    <row r="20" spans="1:46" s="7" customFormat="1" ht="13.5" customHeight="1" x14ac:dyDescent="0.2">
      <c r="A20" s="1"/>
      <c r="B20" s="5">
        <v>7</v>
      </c>
      <c r="C20" s="10" t="s">
        <v>125</v>
      </c>
      <c r="D20" s="6" t="s">
        <v>10</v>
      </c>
      <c r="E20" s="12" t="s">
        <v>92</v>
      </c>
      <c r="F20" s="29">
        <v>11971.2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39">
        <f t="shared" si="5"/>
        <v>11971.2</v>
      </c>
      <c r="Y20" s="39">
        <f t="shared" si="6"/>
        <v>0</v>
      </c>
      <c r="Z20" s="98">
        <f t="shared" si="7"/>
        <v>0</v>
      </c>
      <c r="AA20" s="39">
        <f t="shared" si="8"/>
        <v>0</v>
      </c>
      <c r="AB20" s="39">
        <v>0</v>
      </c>
      <c r="AC20" s="39">
        <f t="shared" si="9"/>
        <v>0</v>
      </c>
      <c r="AD20" s="39">
        <f t="shared" si="10"/>
        <v>0</v>
      </c>
      <c r="AE20" s="39">
        <f t="shared" si="11"/>
        <v>0</v>
      </c>
      <c r="AF20" s="39">
        <f t="shared" si="12"/>
        <v>0</v>
      </c>
      <c r="AG20" s="39">
        <f t="shared" si="13"/>
        <v>0</v>
      </c>
      <c r="AH20" s="39">
        <f t="shared" si="2"/>
        <v>11971.2</v>
      </c>
      <c r="AI20" s="39">
        <v>0</v>
      </c>
      <c r="AJ20" s="39">
        <v>0</v>
      </c>
      <c r="AK20" s="39">
        <f t="shared" si="3"/>
        <v>11971.2</v>
      </c>
      <c r="AL20" s="39">
        <v>0</v>
      </c>
      <c r="AM20" s="78">
        <f t="shared" si="0"/>
        <v>11971.2</v>
      </c>
      <c r="AN20" s="115">
        <v>0</v>
      </c>
      <c r="AO20" s="115">
        <f t="shared" si="1"/>
        <v>0</v>
      </c>
      <c r="AP20" s="115">
        <v>0</v>
      </c>
      <c r="AQ20" s="115">
        <f t="shared" si="4"/>
        <v>0</v>
      </c>
      <c r="AR20" s="39"/>
      <c r="AS20" s="83"/>
    </row>
    <row r="21" spans="1:46" s="7" customFormat="1" ht="13.5" customHeight="1" x14ac:dyDescent="0.2">
      <c r="A21" s="1"/>
      <c r="B21" s="5">
        <v>8</v>
      </c>
      <c r="C21" s="10" t="s">
        <v>125</v>
      </c>
      <c r="D21" s="6" t="s">
        <v>10</v>
      </c>
      <c r="E21" s="12" t="s">
        <v>93</v>
      </c>
      <c r="F21" s="29">
        <v>6960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39">
        <f t="shared" si="5"/>
        <v>6960</v>
      </c>
      <c r="Y21" s="39">
        <f t="shared" si="6"/>
        <v>0</v>
      </c>
      <c r="Z21" s="98">
        <f t="shared" si="7"/>
        <v>0</v>
      </c>
      <c r="AA21" s="39">
        <f t="shared" si="8"/>
        <v>0</v>
      </c>
      <c r="AB21" s="39">
        <v>0</v>
      </c>
      <c r="AC21" s="39">
        <f t="shared" si="9"/>
        <v>0</v>
      </c>
      <c r="AD21" s="39">
        <f t="shared" si="10"/>
        <v>0</v>
      </c>
      <c r="AE21" s="39">
        <f t="shared" si="11"/>
        <v>0</v>
      </c>
      <c r="AF21" s="39">
        <f t="shared" si="12"/>
        <v>0</v>
      </c>
      <c r="AG21" s="39">
        <f t="shared" si="13"/>
        <v>0</v>
      </c>
      <c r="AH21" s="39">
        <f t="shared" si="2"/>
        <v>6960</v>
      </c>
      <c r="AI21" s="39">
        <v>0</v>
      </c>
      <c r="AJ21" s="39">
        <v>0</v>
      </c>
      <c r="AK21" s="39">
        <f t="shared" si="3"/>
        <v>6960</v>
      </c>
      <c r="AL21" s="39">
        <v>0</v>
      </c>
      <c r="AM21" s="78">
        <f t="shared" si="0"/>
        <v>6960</v>
      </c>
      <c r="AN21" s="115">
        <v>0</v>
      </c>
      <c r="AO21" s="115">
        <f t="shared" si="1"/>
        <v>0</v>
      </c>
      <c r="AP21" s="115">
        <v>0</v>
      </c>
      <c r="AQ21" s="115">
        <f t="shared" si="4"/>
        <v>0</v>
      </c>
      <c r="AR21" s="39"/>
      <c r="AS21" s="83"/>
    </row>
    <row r="22" spans="1:46" s="7" customFormat="1" ht="13.5" customHeight="1" x14ac:dyDescent="0.2">
      <c r="A22" s="1"/>
      <c r="B22" s="5">
        <v>9</v>
      </c>
      <c r="C22" s="10" t="s">
        <v>125</v>
      </c>
      <c r="D22" s="6" t="s">
        <v>10</v>
      </c>
      <c r="E22" s="12" t="s">
        <v>94</v>
      </c>
      <c r="F22" s="29">
        <v>0</v>
      </c>
      <c r="G22" s="29">
        <v>0</v>
      </c>
      <c r="H22" s="29">
        <v>0</v>
      </c>
      <c r="I22" s="29">
        <v>300</v>
      </c>
      <c r="J22" s="29">
        <v>0</v>
      </c>
      <c r="K22" s="29">
        <v>0</v>
      </c>
      <c r="L22" s="29">
        <v>0</v>
      </c>
      <c r="M22" s="29">
        <v>0</v>
      </c>
      <c r="N22" s="29">
        <v>2300</v>
      </c>
      <c r="O22" s="29">
        <v>0</v>
      </c>
      <c r="P22" s="29">
        <v>0</v>
      </c>
      <c r="Q22" s="29">
        <v>0</v>
      </c>
      <c r="R22" s="29">
        <v>300</v>
      </c>
      <c r="S22" s="29">
        <v>0</v>
      </c>
      <c r="T22" s="29">
        <v>0</v>
      </c>
      <c r="U22" s="29">
        <v>0</v>
      </c>
      <c r="V22" s="29">
        <v>0</v>
      </c>
      <c r="W22" s="29">
        <v>2230</v>
      </c>
      <c r="X22" s="39">
        <f t="shared" si="5"/>
        <v>0</v>
      </c>
      <c r="Y22" s="39">
        <f t="shared" si="6"/>
        <v>0</v>
      </c>
      <c r="Z22" s="98">
        <f t="shared" si="7"/>
        <v>0</v>
      </c>
      <c r="AA22" s="39">
        <f t="shared" si="8"/>
        <v>0</v>
      </c>
      <c r="AB22" s="39">
        <v>0</v>
      </c>
      <c r="AC22" s="39">
        <f t="shared" si="9"/>
        <v>0</v>
      </c>
      <c r="AD22" s="39">
        <f t="shared" si="10"/>
        <v>0</v>
      </c>
      <c r="AE22" s="39">
        <f t="shared" si="11"/>
        <v>0</v>
      </c>
      <c r="AF22" s="39">
        <f t="shared" si="12"/>
        <v>0</v>
      </c>
      <c r="AG22" s="39">
        <f t="shared" si="13"/>
        <v>70</v>
      </c>
      <c r="AH22" s="39">
        <f t="shared" si="2"/>
        <v>70</v>
      </c>
      <c r="AI22" s="39">
        <v>0</v>
      </c>
      <c r="AJ22" s="39">
        <v>0</v>
      </c>
      <c r="AK22" s="39">
        <f t="shared" si="3"/>
        <v>70</v>
      </c>
      <c r="AL22" s="39">
        <v>0</v>
      </c>
      <c r="AM22" s="78">
        <f t="shared" si="0"/>
        <v>70</v>
      </c>
      <c r="AN22" s="115">
        <v>0</v>
      </c>
      <c r="AO22" s="115">
        <f t="shared" si="1"/>
        <v>0</v>
      </c>
      <c r="AP22" s="115">
        <v>0</v>
      </c>
      <c r="AQ22" s="115">
        <f t="shared" si="4"/>
        <v>0</v>
      </c>
      <c r="AR22" s="39"/>
      <c r="AS22" s="83"/>
    </row>
    <row r="23" spans="1:46" s="7" customFormat="1" ht="13.5" customHeight="1" x14ac:dyDescent="0.2">
      <c r="A23" s="1"/>
      <c r="B23" s="5">
        <v>10</v>
      </c>
      <c r="C23" s="10" t="s">
        <v>125</v>
      </c>
      <c r="D23" s="6" t="s">
        <v>10</v>
      </c>
      <c r="E23" s="12" t="s">
        <v>95</v>
      </c>
      <c r="F23" s="29">
        <v>0</v>
      </c>
      <c r="G23" s="29">
        <v>0</v>
      </c>
      <c r="H23" s="29">
        <v>37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17510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17510</v>
      </c>
      <c r="X23" s="39">
        <f t="shared" si="5"/>
        <v>0</v>
      </c>
      <c r="Y23" s="39">
        <f t="shared" si="6"/>
        <v>0</v>
      </c>
      <c r="Z23" s="98">
        <f t="shared" si="7"/>
        <v>37</v>
      </c>
      <c r="AA23" s="39">
        <f t="shared" si="8"/>
        <v>0</v>
      </c>
      <c r="AB23" s="39">
        <v>0</v>
      </c>
      <c r="AC23" s="39">
        <f t="shared" si="9"/>
        <v>0</v>
      </c>
      <c r="AD23" s="39">
        <f t="shared" si="10"/>
        <v>0</v>
      </c>
      <c r="AE23" s="39">
        <f t="shared" si="11"/>
        <v>0</v>
      </c>
      <c r="AF23" s="39">
        <f t="shared" si="12"/>
        <v>0</v>
      </c>
      <c r="AG23" s="39">
        <f t="shared" si="13"/>
        <v>0</v>
      </c>
      <c r="AH23" s="39">
        <f t="shared" si="2"/>
        <v>37</v>
      </c>
      <c r="AI23" s="39">
        <v>0</v>
      </c>
      <c r="AJ23" s="39">
        <v>0</v>
      </c>
      <c r="AK23" s="39">
        <f t="shared" si="3"/>
        <v>37</v>
      </c>
      <c r="AL23" s="39">
        <v>0</v>
      </c>
      <c r="AM23" s="78">
        <f t="shared" si="0"/>
        <v>37</v>
      </c>
      <c r="AN23" s="115">
        <v>0</v>
      </c>
      <c r="AO23" s="115">
        <f t="shared" si="1"/>
        <v>37</v>
      </c>
      <c r="AP23" s="115">
        <v>0</v>
      </c>
      <c r="AQ23" s="115">
        <f t="shared" si="4"/>
        <v>0</v>
      </c>
      <c r="AR23" s="39"/>
      <c r="AS23" s="83"/>
    </row>
    <row r="24" spans="1:46" s="7" customFormat="1" ht="13.5" customHeight="1" x14ac:dyDescent="0.2">
      <c r="A24" s="1"/>
      <c r="B24" s="5">
        <v>11</v>
      </c>
      <c r="C24" s="10" t="s">
        <v>125</v>
      </c>
      <c r="D24" s="6" t="s">
        <v>10</v>
      </c>
      <c r="E24" s="12" t="s">
        <v>96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11600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  <c r="Q24" s="29">
        <v>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39">
        <f t="shared" si="5"/>
        <v>0</v>
      </c>
      <c r="Y24" s="39">
        <f t="shared" si="6"/>
        <v>0</v>
      </c>
      <c r="Z24" s="98">
        <f t="shared" si="7"/>
        <v>0</v>
      </c>
      <c r="AA24" s="39">
        <f t="shared" si="8"/>
        <v>0</v>
      </c>
      <c r="AB24" s="39">
        <v>0</v>
      </c>
      <c r="AC24" s="39">
        <f t="shared" si="9"/>
        <v>0</v>
      </c>
      <c r="AD24" s="29">
        <v>11600</v>
      </c>
      <c r="AE24" s="39">
        <f t="shared" si="11"/>
        <v>0</v>
      </c>
      <c r="AF24" s="39">
        <f t="shared" si="12"/>
        <v>0</v>
      </c>
      <c r="AG24" s="39">
        <f t="shared" si="13"/>
        <v>0</v>
      </c>
      <c r="AH24" s="39">
        <f t="shared" si="2"/>
        <v>11600</v>
      </c>
      <c r="AI24" s="39">
        <v>0</v>
      </c>
      <c r="AJ24" s="39">
        <v>11600</v>
      </c>
      <c r="AK24" s="39">
        <v>0</v>
      </c>
      <c r="AL24" s="39">
        <v>0</v>
      </c>
      <c r="AM24" s="78">
        <f t="shared" si="0"/>
        <v>0</v>
      </c>
      <c r="AN24" s="115">
        <v>0</v>
      </c>
      <c r="AO24" s="115">
        <f t="shared" si="1"/>
        <v>0</v>
      </c>
      <c r="AP24" s="115">
        <v>0</v>
      </c>
      <c r="AQ24" s="115">
        <f t="shared" si="4"/>
        <v>0</v>
      </c>
      <c r="AR24" s="39"/>
      <c r="AS24" s="83" t="s">
        <v>143</v>
      </c>
      <c r="AT24" s="1"/>
    </row>
    <row r="25" spans="1:46" s="7" customFormat="1" ht="13.5" customHeight="1" x14ac:dyDescent="0.2">
      <c r="A25" s="1"/>
      <c r="B25" s="5">
        <v>12</v>
      </c>
      <c r="C25" s="10" t="s">
        <v>125</v>
      </c>
      <c r="D25" s="6" t="s">
        <v>10</v>
      </c>
      <c r="E25" s="12" t="s">
        <v>97</v>
      </c>
      <c r="F25" s="29">
        <v>0</v>
      </c>
      <c r="G25" s="29">
        <v>0</v>
      </c>
      <c r="H25" s="29">
        <v>0</v>
      </c>
      <c r="I25" s="29">
        <v>21203.62</v>
      </c>
      <c r="J25" s="29">
        <v>0</v>
      </c>
      <c r="K25" s="29">
        <v>0</v>
      </c>
      <c r="L25" s="29">
        <v>0</v>
      </c>
      <c r="M25" s="29">
        <v>0</v>
      </c>
      <c r="N25" s="29">
        <v>254443.5</v>
      </c>
      <c r="O25" s="29">
        <v>0</v>
      </c>
      <c r="P25" s="29">
        <v>0</v>
      </c>
      <c r="Q25" s="29">
        <v>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254443.49</v>
      </c>
      <c r="X25" s="39">
        <f t="shared" si="5"/>
        <v>0</v>
      </c>
      <c r="Y25" s="39">
        <f t="shared" si="6"/>
        <v>0</v>
      </c>
      <c r="Z25" s="98">
        <f t="shared" si="7"/>
        <v>0</v>
      </c>
      <c r="AA25" s="39">
        <f t="shared" si="8"/>
        <v>21203.62</v>
      </c>
      <c r="AB25" s="39">
        <v>0</v>
      </c>
      <c r="AC25" s="39">
        <f t="shared" si="9"/>
        <v>0</v>
      </c>
      <c r="AD25" s="39">
        <f t="shared" si="10"/>
        <v>0</v>
      </c>
      <c r="AE25" s="39">
        <f t="shared" si="11"/>
        <v>0</v>
      </c>
      <c r="AF25" s="39">
        <f t="shared" si="12"/>
        <v>0</v>
      </c>
      <c r="AG25" s="39">
        <f t="shared" si="13"/>
        <v>1.0000000009313226E-2</v>
      </c>
      <c r="AH25" s="39">
        <f t="shared" si="2"/>
        <v>21203.630000000008</v>
      </c>
      <c r="AI25" s="39">
        <v>0</v>
      </c>
      <c r="AJ25" s="39">
        <v>0</v>
      </c>
      <c r="AK25" s="39">
        <f t="shared" si="3"/>
        <v>21203.630000000008</v>
      </c>
      <c r="AL25" s="39">
        <v>0</v>
      </c>
      <c r="AM25" s="78">
        <f t="shared" si="0"/>
        <v>21203.630000000008</v>
      </c>
      <c r="AN25" s="115">
        <v>0</v>
      </c>
      <c r="AO25" s="115">
        <f t="shared" si="1"/>
        <v>0</v>
      </c>
      <c r="AP25" s="115">
        <v>0</v>
      </c>
      <c r="AQ25" s="115">
        <f t="shared" si="4"/>
        <v>21203.62</v>
      </c>
      <c r="AR25" s="39"/>
      <c r="AS25" s="83"/>
    </row>
    <row r="26" spans="1:46" s="7" customFormat="1" ht="13.5" customHeight="1" x14ac:dyDescent="0.2">
      <c r="A26" s="1"/>
      <c r="B26" s="5">
        <v>13</v>
      </c>
      <c r="C26" s="10" t="s">
        <v>125</v>
      </c>
      <c r="D26" s="6" t="s">
        <v>10</v>
      </c>
      <c r="E26" s="12" t="s">
        <v>98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1479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1479</v>
      </c>
      <c r="X26" s="39">
        <f t="shared" si="5"/>
        <v>0</v>
      </c>
      <c r="Y26" s="39">
        <f t="shared" si="6"/>
        <v>0</v>
      </c>
      <c r="Z26" s="98">
        <f t="shared" si="7"/>
        <v>0</v>
      </c>
      <c r="AA26" s="39">
        <f t="shared" si="8"/>
        <v>0</v>
      </c>
      <c r="AB26" s="39">
        <v>0</v>
      </c>
      <c r="AC26" s="39">
        <f t="shared" si="9"/>
        <v>0</v>
      </c>
      <c r="AD26" s="39">
        <f t="shared" si="10"/>
        <v>0</v>
      </c>
      <c r="AE26" s="39">
        <f t="shared" si="11"/>
        <v>0</v>
      </c>
      <c r="AF26" s="39">
        <f t="shared" si="12"/>
        <v>0</v>
      </c>
      <c r="AG26" s="39">
        <f t="shared" si="13"/>
        <v>0</v>
      </c>
      <c r="AH26" s="39">
        <f t="shared" si="2"/>
        <v>0</v>
      </c>
      <c r="AI26" s="39">
        <v>0</v>
      </c>
      <c r="AJ26" s="39">
        <v>0</v>
      </c>
      <c r="AK26" s="39">
        <f t="shared" si="3"/>
        <v>0</v>
      </c>
      <c r="AL26" s="39">
        <v>0</v>
      </c>
      <c r="AM26" s="78">
        <f t="shared" si="0"/>
        <v>0</v>
      </c>
      <c r="AN26" s="115">
        <v>0</v>
      </c>
      <c r="AO26" s="115">
        <f t="shared" si="1"/>
        <v>0</v>
      </c>
      <c r="AP26" s="115">
        <v>0</v>
      </c>
      <c r="AQ26" s="115">
        <f t="shared" si="4"/>
        <v>0</v>
      </c>
      <c r="AR26" s="39"/>
      <c r="AS26" s="83"/>
    </row>
    <row r="27" spans="1:46" s="7" customFormat="1" ht="13.5" customHeight="1" x14ac:dyDescent="0.2">
      <c r="A27" s="1"/>
      <c r="B27" s="5">
        <v>14</v>
      </c>
      <c r="C27" s="10" t="s">
        <v>125</v>
      </c>
      <c r="D27" s="6" t="s">
        <v>10</v>
      </c>
      <c r="E27" s="12" t="s">
        <v>99</v>
      </c>
      <c r="F27" s="29">
        <v>0</v>
      </c>
      <c r="G27" s="29">
        <v>0</v>
      </c>
      <c r="H27" s="29">
        <v>0</v>
      </c>
      <c r="I27" s="29">
        <v>20000</v>
      </c>
      <c r="J27" s="29">
        <v>0</v>
      </c>
      <c r="K27" s="29">
        <v>0</v>
      </c>
      <c r="L27" s="29">
        <v>0</v>
      </c>
      <c r="M27" s="29">
        <v>0</v>
      </c>
      <c r="N27" s="29">
        <v>16330.6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16330.6</v>
      </c>
      <c r="X27" s="39">
        <f t="shared" si="5"/>
        <v>0</v>
      </c>
      <c r="Y27" s="39">
        <f t="shared" si="6"/>
        <v>0</v>
      </c>
      <c r="Z27" s="98">
        <f t="shared" si="7"/>
        <v>0</v>
      </c>
      <c r="AA27" s="29">
        <v>20000</v>
      </c>
      <c r="AB27" s="39">
        <v>0</v>
      </c>
      <c r="AC27" s="39">
        <f t="shared" si="9"/>
        <v>0</v>
      </c>
      <c r="AD27" s="39">
        <f t="shared" si="10"/>
        <v>0</v>
      </c>
      <c r="AE27" s="39">
        <f t="shared" si="11"/>
        <v>0</v>
      </c>
      <c r="AF27" s="39">
        <f t="shared" si="12"/>
        <v>0</v>
      </c>
      <c r="AG27" s="39">
        <f t="shared" si="13"/>
        <v>0</v>
      </c>
      <c r="AH27" s="39">
        <f t="shared" si="2"/>
        <v>20000</v>
      </c>
      <c r="AI27" s="39">
        <v>-20000</v>
      </c>
      <c r="AJ27" s="39">
        <v>0</v>
      </c>
      <c r="AK27" s="39">
        <f t="shared" si="3"/>
        <v>0</v>
      </c>
      <c r="AL27" s="39">
        <v>0</v>
      </c>
      <c r="AM27" s="78">
        <f t="shared" si="0"/>
        <v>0</v>
      </c>
      <c r="AN27" s="115">
        <v>0</v>
      </c>
      <c r="AO27" s="115">
        <f t="shared" si="1"/>
        <v>0</v>
      </c>
      <c r="AP27" s="115">
        <v>0</v>
      </c>
      <c r="AQ27" s="115">
        <v>0</v>
      </c>
      <c r="AR27" s="39"/>
      <c r="AS27" s="83" t="s">
        <v>152</v>
      </c>
      <c r="AT27" s="1"/>
    </row>
    <row r="28" spans="1:46" s="7" customFormat="1" ht="13.5" customHeight="1" x14ac:dyDescent="0.2">
      <c r="A28" s="1"/>
      <c r="B28" s="5">
        <v>15</v>
      </c>
      <c r="C28" s="10" t="s">
        <v>125</v>
      </c>
      <c r="D28" s="6" t="s">
        <v>10</v>
      </c>
      <c r="E28" s="12" t="s">
        <v>100</v>
      </c>
      <c r="F28" s="29">
        <v>0</v>
      </c>
      <c r="G28" s="29">
        <v>0</v>
      </c>
      <c r="H28" s="29">
        <v>0</v>
      </c>
      <c r="I28" s="29">
        <v>0.01</v>
      </c>
      <c r="J28" s="29">
        <v>0</v>
      </c>
      <c r="K28" s="29">
        <v>0</v>
      </c>
      <c r="L28" s="29">
        <v>0</v>
      </c>
      <c r="M28" s="29">
        <v>0</v>
      </c>
      <c r="N28" s="29">
        <v>103524.2</v>
      </c>
      <c r="O28" s="29">
        <v>0</v>
      </c>
      <c r="P28" s="29">
        <v>0</v>
      </c>
      <c r="Q28" s="29">
        <v>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128441.01</v>
      </c>
      <c r="X28" s="39">
        <f t="shared" si="5"/>
        <v>0</v>
      </c>
      <c r="Y28" s="39">
        <f t="shared" si="6"/>
        <v>0</v>
      </c>
      <c r="Z28" s="98">
        <f t="shared" si="7"/>
        <v>0</v>
      </c>
      <c r="AA28" s="39">
        <f t="shared" si="8"/>
        <v>0.01</v>
      </c>
      <c r="AB28" s="39">
        <v>0</v>
      </c>
      <c r="AC28" s="39">
        <f t="shared" si="9"/>
        <v>0</v>
      </c>
      <c r="AD28" s="39">
        <f t="shared" si="10"/>
        <v>0</v>
      </c>
      <c r="AE28" s="39">
        <f t="shared" si="11"/>
        <v>0</v>
      </c>
      <c r="AF28" s="39">
        <f t="shared" si="12"/>
        <v>0</v>
      </c>
      <c r="AG28" s="39">
        <f t="shared" si="13"/>
        <v>-24916.809999999998</v>
      </c>
      <c r="AH28" s="39">
        <f t="shared" si="2"/>
        <v>-24916.799999999999</v>
      </c>
      <c r="AI28" s="39">
        <v>0</v>
      </c>
      <c r="AJ28" s="39">
        <v>0</v>
      </c>
      <c r="AK28" s="39">
        <f t="shared" si="3"/>
        <v>-24916.799999999999</v>
      </c>
      <c r="AL28" s="39">
        <v>0</v>
      </c>
      <c r="AM28" s="78">
        <f t="shared" si="0"/>
        <v>-24916.799999999999</v>
      </c>
      <c r="AN28" s="115">
        <v>0</v>
      </c>
      <c r="AO28" s="115">
        <f t="shared" si="1"/>
        <v>0</v>
      </c>
      <c r="AP28" s="115">
        <v>0</v>
      </c>
      <c r="AQ28" s="115">
        <f t="shared" si="4"/>
        <v>0.01</v>
      </c>
      <c r="AR28" s="39"/>
      <c r="AS28" s="83"/>
    </row>
    <row r="29" spans="1:46" s="7" customFormat="1" ht="13.5" customHeight="1" x14ac:dyDescent="0.2">
      <c r="A29" s="1"/>
      <c r="B29" s="5">
        <v>16</v>
      </c>
      <c r="C29" s="10" t="s">
        <v>125</v>
      </c>
      <c r="D29" s="6" t="s">
        <v>10</v>
      </c>
      <c r="E29" s="12" t="s">
        <v>101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4680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4680</v>
      </c>
      <c r="X29" s="39">
        <f t="shared" si="5"/>
        <v>0</v>
      </c>
      <c r="Y29" s="39">
        <f t="shared" si="6"/>
        <v>0</v>
      </c>
      <c r="Z29" s="98">
        <f t="shared" si="7"/>
        <v>0</v>
      </c>
      <c r="AA29" s="39">
        <f t="shared" si="8"/>
        <v>0</v>
      </c>
      <c r="AB29" s="39">
        <v>0</v>
      </c>
      <c r="AC29" s="39">
        <f t="shared" si="9"/>
        <v>0</v>
      </c>
      <c r="AD29" s="39">
        <f t="shared" si="10"/>
        <v>0</v>
      </c>
      <c r="AE29" s="39">
        <f t="shared" si="11"/>
        <v>0</v>
      </c>
      <c r="AF29" s="39">
        <f t="shared" si="12"/>
        <v>0</v>
      </c>
      <c r="AG29" s="39">
        <f t="shared" si="13"/>
        <v>0</v>
      </c>
      <c r="AH29" s="39">
        <f t="shared" si="2"/>
        <v>0</v>
      </c>
      <c r="AI29" s="39">
        <v>0</v>
      </c>
      <c r="AJ29" s="39">
        <v>0</v>
      </c>
      <c r="AK29" s="39">
        <f t="shared" si="3"/>
        <v>0</v>
      </c>
      <c r="AL29" s="39">
        <v>0</v>
      </c>
      <c r="AM29" s="78">
        <f t="shared" si="0"/>
        <v>0</v>
      </c>
      <c r="AN29" s="115">
        <v>0</v>
      </c>
      <c r="AO29" s="115">
        <f t="shared" si="1"/>
        <v>0</v>
      </c>
      <c r="AP29" s="115">
        <v>0</v>
      </c>
      <c r="AQ29" s="115">
        <f t="shared" si="4"/>
        <v>0</v>
      </c>
      <c r="AR29" s="39"/>
      <c r="AS29" s="83"/>
    </row>
    <row r="30" spans="1:46" s="7" customFormat="1" ht="13.5" customHeight="1" x14ac:dyDescent="0.2">
      <c r="A30" s="1"/>
      <c r="B30" s="5">
        <v>17</v>
      </c>
      <c r="C30" s="10" t="s">
        <v>125</v>
      </c>
      <c r="D30" s="6" t="s">
        <v>10</v>
      </c>
      <c r="E30" s="12" t="s">
        <v>102</v>
      </c>
      <c r="F30" s="29">
        <v>0</v>
      </c>
      <c r="G30" s="29">
        <v>0</v>
      </c>
      <c r="H30" s="29">
        <v>0</v>
      </c>
      <c r="I30" s="29">
        <v>5307</v>
      </c>
      <c r="J30" s="29">
        <v>0</v>
      </c>
      <c r="K30" s="29">
        <v>0</v>
      </c>
      <c r="L30" s="29">
        <v>0</v>
      </c>
      <c r="M30" s="29">
        <v>0</v>
      </c>
      <c r="N30" s="29">
        <v>14175.2</v>
      </c>
      <c r="O30" s="29">
        <v>0</v>
      </c>
      <c r="P30" s="29">
        <v>0</v>
      </c>
      <c r="Q30" s="29">
        <v>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14175.2</v>
      </c>
      <c r="X30" s="39">
        <f t="shared" si="5"/>
        <v>0</v>
      </c>
      <c r="Y30" s="39">
        <f t="shared" si="6"/>
        <v>0</v>
      </c>
      <c r="Z30" s="98">
        <f t="shared" si="7"/>
        <v>0</v>
      </c>
      <c r="AA30" s="39">
        <f t="shared" si="8"/>
        <v>5307</v>
      </c>
      <c r="AB30" s="39">
        <v>0</v>
      </c>
      <c r="AC30" s="39">
        <f t="shared" si="9"/>
        <v>0</v>
      </c>
      <c r="AD30" s="39">
        <f t="shared" si="10"/>
        <v>0</v>
      </c>
      <c r="AE30" s="39">
        <f t="shared" si="11"/>
        <v>0</v>
      </c>
      <c r="AF30" s="39">
        <f t="shared" si="12"/>
        <v>0</v>
      </c>
      <c r="AG30" s="39">
        <f t="shared" si="13"/>
        <v>0</v>
      </c>
      <c r="AH30" s="39">
        <f t="shared" si="2"/>
        <v>5307</v>
      </c>
      <c r="AI30" s="39">
        <v>0</v>
      </c>
      <c r="AJ30" s="39">
        <v>0</v>
      </c>
      <c r="AK30" s="39">
        <f t="shared" si="3"/>
        <v>5307</v>
      </c>
      <c r="AL30" s="39">
        <v>0</v>
      </c>
      <c r="AM30" s="78">
        <f t="shared" si="0"/>
        <v>5307</v>
      </c>
      <c r="AN30" s="115">
        <v>0</v>
      </c>
      <c r="AO30" s="115">
        <f t="shared" si="1"/>
        <v>0</v>
      </c>
      <c r="AP30" s="115">
        <v>0</v>
      </c>
      <c r="AQ30" s="115">
        <f t="shared" si="4"/>
        <v>5307</v>
      </c>
      <c r="AR30" s="39"/>
      <c r="AS30" s="83"/>
    </row>
    <row r="31" spans="1:46" s="7" customFormat="1" ht="13.5" customHeight="1" x14ac:dyDescent="0.2">
      <c r="A31" s="1"/>
      <c r="B31" s="5">
        <v>18</v>
      </c>
      <c r="C31" s="10" t="s">
        <v>125</v>
      </c>
      <c r="D31" s="6" t="s">
        <v>10</v>
      </c>
      <c r="E31" s="12" t="s">
        <v>103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17400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17400</v>
      </c>
      <c r="X31" s="39">
        <f t="shared" si="5"/>
        <v>0</v>
      </c>
      <c r="Y31" s="39">
        <f t="shared" si="6"/>
        <v>0</v>
      </c>
      <c r="Z31" s="98">
        <f t="shared" si="7"/>
        <v>0</v>
      </c>
      <c r="AA31" s="39">
        <f t="shared" si="8"/>
        <v>0</v>
      </c>
      <c r="AB31" s="39">
        <v>0</v>
      </c>
      <c r="AC31" s="39">
        <f t="shared" si="9"/>
        <v>0</v>
      </c>
      <c r="AD31" s="39">
        <f t="shared" si="10"/>
        <v>0</v>
      </c>
      <c r="AE31" s="39">
        <f t="shared" si="11"/>
        <v>0</v>
      </c>
      <c r="AF31" s="39">
        <f t="shared" si="12"/>
        <v>0</v>
      </c>
      <c r="AG31" s="39">
        <f t="shared" si="13"/>
        <v>0</v>
      </c>
      <c r="AH31" s="39">
        <f t="shared" si="2"/>
        <v>0</v>
      </c>
      <c r="AI31" s="39">
        <v>0</v>
      </c>
      <c r="AJ31" s="39">
        <v>0</v>
      </c>
      <c r="AK31" s="39">
        <f t="shared" si="3"/>
        <v>0</v>
      </c>
      <c r="AL31" s="39">
        <v>0</v>
      </c>
      <c r="AM31" s="78">
        <f t="shared" si="0"/>
        <v>0</v>
      </c>
      <c r="AN31" s="115">
        <v>0</v>
      </c>
      <c r="AO31" s="115">
        <f t="shared" si="1"/>
        <v>0</v>
      </c>
      <c r="AP31" s="115">
        <v>0</v>
      </c>
      <c r="AQ31" s="115">
        <f t="shared" si="4"/>
        <v>0</v>
      </c>
      <c r="AR31" s="39"/>
      <c r="AS31" s="83"/>
    </row>
    <row r="32" spans="1:46" s="7" customFormat="1" ht="13.5" customHeight="1" x14ac:dyDescent="0.2">
      <c r="A32" s="1"/>
      <c r="B32" s="5">
        <v>19</v>
      </c>
      <c r="C32" s="10" t="s">
        <v>125</v>
      </c>
      <c r="D32" s="6" t="s">
        <v>10</v>
      </c>
      <c r="E32" s="12" t="s">
        <v>104</v>
      </c>
      <c r="F32" s="29">
        <v>0</v>
      </c>
      <c r="G32" s="29">
        <v>0</v>
      </c>
      <c r="H32" s="29">
        <v>0</v>
      </c>
      <c r="I32" s="29">
        <v>2</v>
      </c>
      <c r="J32" s="29">
        <v>0</v>
      </c>
      <c r="K32" s="29">
        <v>0</v>
      </c>
      <c r="L32" s="29">
        <v>0</v>
      </c>
      <c r="M32" s="29">
        <v>0</v>
      </c>
      <c r="N32" s="29">
        <v>55506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55506</v>
      </c>
      <c r="X32" s="39">
        <f t="shared" si="5"/>
        <v>0</v>
      </c>
      <c r="Y32" s="39">
        <f t="shared" si="6"/>
        <v>0</v>
      </c>
      <c r="Z32" s="98">
        <f t="shared" si="7"/>
        <v>0</v>
      </c>
      <c r="AA32" s="39">
        <f t="shared" si="8"/>
        <v>2</v>
      </c>
      <c r="AB32" s="39">
        <v>0</v>
      </c>
      <c r="AC32" s="39">
        <f t="shared" si="9"/>
        <v>0</v>
      </c>
      <c r="AD32" s="39">
        <f t="shared" si="10"/>
        <v>0</v>
      </c>
      <c r="AE32" s="39">
        <f t="shared" si="11"/>
        <v>0</v>
      </c>
      <c r="AF32" s="39">
        <f t="shared" si="12"/>
        <v>0</v>
      </c>
      <c r="AG32" s="39">
        <f t="shared" si="13"/>
        <v>0</v>
      </c>
      <c r="AH32" s="39">
        <f t="shared" si="2"/>
        <v>2</v>
      </c>
      <c r="AI32" s="39">
        <v>0</v>
      </c>
      <c r="AJ32" s="39">
        <v>0</v>
      </c>
      <c r="AK32" s="39">
        <f t="shared" si="3"/>
        <v>2</v>
      </c>
      <c r="AL32" s="39">
        <v>0</v>
      </c>
      <c r="AM32" s="78">
        <f t="shared" si="0"/>
        <v>2</v>
      </c>
      <c r="AN32" s="115">
        <v>0</v>
      </c>
      <c r="AO32" s="115">
        <f t="shared" si="1"/>
        <v>0</v>
      </c>
      <c r="AP32" s="115">
        <v>0</v>
      </c>
      <c r="AQ32" s="115">
        <f t="shared" si="4"/>
        <v>2</v>
      </c>
      <c r="AR32" s="39"/>
      <c r="AS32" s="83"/>
    </row>
    <row r="33" spans="1:45" s="7" customFormat="1" ht="13.5" customHeight="1" x14ac:dyDescent="0.2">
      <c r="A33" s="1"/>
      <c r="B33" s="5">
        <v>20</v>
      </c>
      <c r="C33" s="10" t="s">
        <v>125</v>
      </c>
      <c r="D33" s="6" t="s">
        <v>10</v>
      </c>
      <c r="E33" s="12" t="s">
        <v>105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14081.99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29">
        <v>0</v>
      </c>
      <c r="U33" s="29">
        <v>0</v>
      </c>
      <c r="V33" s="29">
        <v>0</v>
      </c>
      <c r="W33" s="29">
        <v>14081.99</v>
      </c>
      <c r="X33" s="39">
        <f t="shared" si="5"/>
        <v>0</v>
      </c>
      <c r="Y33" s="39">
        <f t="shared" si="6"/>
        <v>0</v>
      </c>
      <c r="Z33" s="98">
        <f t="shared" si="7"/>
        <v>0</v>
      </c>
      <c r="AA33" s="39">
        <f t="shared" si="8"/>
        <v>0</v>
      </c>
      <c r="AB33" s="39">
        <v>0</v>
      </c>
      <c r="AC33" s="39">
        <f t="shared" si="9"/>
        <v>0</v>
      </c>
      <c r="AD33" s="39">
        <f t="shared" si="10"/>
        <v>0</v>
      </c>
      <c r="AE33" s="39">
        <f t="shared" si="11"/>
        <v>0</v>
      </c>
      <c r="AF33" s="39">
        <f t="shared" si="12"/>
        <v>0</v>
      </c>
      <c r="AG33" s="39">
        <f t="shared" si="13"/>
        <v>0</v>
      </c>
      <c r="AH33" s="39">
        <f t="shared" si="2"/>
        <v>0</v>
      </c>
      <c r="AI33" s="39">
        <v>0</v>
      </c>
      <c r="AJ33" s="39">
        <v>0</v>
      </c>
      <c r="AK33" s="39">
        <f t="shared" si="3"/>
        <v>0</v>
      </c>
      <c r="AL33" s="39">
        <v>0</v>
      </c>
      <c r="AM33" s="78">
        <f t="shared" si="0"/>
        <v>0</v>
      </c>
      <c r="AN33" s="115">
        <v>0</v>
      </c>
      <c r="AO33" s="115">
        <f t="shared" si="1"/>
        <v>0</v>
      </c>
      <c r="AP33" s="115">
        <v>0</v>
      </c>
      <c r="AQ33" s="115">
        <f t="shared" si="4"/>
        <v>0</v>
      </c>
      <c r="AR33" s="39"/>
      <c r="AS33" s="83"/>
    </row>
    <row r="34" spans="1:45" s="7" customFormat="1" ht="13.5" customHeight="1" x14ac:dyDescent="0.2">
      <c r="A34" s="1"/>
      <c r="B34" s="5">
        <v>21</v>
      </c>
      <c r="C34" s="10" t="s">
        <v>125</v>
      </c>
      <c r="D34" s="6" t="s">
        <v>10</v>
      </c>
      <c r="E34" s="12" t="s">
        <v>106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30009.200000000001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30577.599999999999</v>
      </c>
      <c r="X34" s="39">
        <f t="shared" si="5"/>
        <v>0</v>
      </c>
      <c r="Y34" s="39">
        <f t="shared" si="6"/>
        <v>0</v>
      </c>
      <c r="Z34" s="98">
        <f t="shared" si="7"/>
        <v>0</v>
      </c>
      <c r="AA34" s="39">
        <f t="shared" si="8"/>
        <v>0</v>
      </c>
      <c r="AB34" s="39">
        <v>0</v>
      </c>
      <c r="AC34" s="39">
        <f t="shared" si="9"/>
        <v>0</v>
      </c>
      <c r="AD34" s="39">
        <f t="shared" si="10"/>
        <v>0</v>
      </c>
      <c r="AE34" s="39">
        <f t="shared" si="11"/>
        <v>0</v>
      </c>
      <c r="AF34" s="39">
        <f t="shared" si="12"/>
        <v>0</v>
      </c>
      <c r="AG34" s="39">
        <f>+N34-W34</f>
        <v>-568.39999999999782</v>
      </c>
      <c r="AH34" s="39">
        <f t="shared" si="2"/>
        <v>-568.39999999999782</v>
      </c>
      <c r="AI34" s="39">
        <v>0</v>
      </c>
      <c r="AJ34" s="39">
        <v>0</v>
      </c>
      <c r="AK34" s="39">
        <f t="shared" si="3"/>
        <v>-568.39999999999782</v>
      </c>
      <c r="AL34" s="39">
        <v>0</v>
      </c>
      <c r="AM34" s="78">
        <f t="shared" si="0"/>
        <v>-568.39999999999782</v>
      </c>
      <c r="AN34" s="115">
        <v>0</v>
      </c>
      <c r="AO34" s="115">
        <f t="shared" si="1"/>
        <v>0</v>
      </c>
      <c r="AP34" s="115">
        <v>0</v>
      </c>
      <c r="AQ34" s="115">
        <f t="shared" si="4"/>
        <v>0</v>
      </c>
      <c r="AR34" s="39"/>
      <c r="AS34" s="83"/>
    </row>
    <row r="35" spans="1:45" s="7" customFormat="1" ht="13.5" customHeight="1" x14ac:dyDescent="0.2">
      <c r="A35" s="1"/>
      <c r="B35" s="5">
        <v>22</v>
      </c>
      <c r="C35" s="10" t="s">
        <v>125</v>
      </c>
      <c r="D35" s="6" t="s">
        <v>10</v>
      </c>
      <c r="E35" s="12" t="s">
        <v>107</v>
      </c>
      <c r="F35" s="29">
        <v>0</v>
      </c>
      <c r="G35" s="29">
        <v>0</v>
      </c>
      <c r="H35" s="29">
        <v>0</v>
      </c>
      <c r="I35" s="29">
        <v>1309.6400000000001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52199.64</v>
      </c>
      <c r="X35" s="39">
        <f t="shared" si="5"/>
        <v>0</v>
      </c>
      <c r="Y35" s="39">
        <f t="shared" si="6"/>
        <v>0</v>
      </c>
      <c r="Z35" s="98">
        <f t="shared" si="7"/>
        <v>0</v>
      </c>
      <c r="AA35" s="39">
        <f t="shared" si="8"/>
        <v>1309.6400000000001</v>
      </c>
      <c r="AB35" s="39">
        <v>0</v>
      </c>
      <c r="AC35" s="39">
        <f t="shared" si="9"/>
        <v>0</v>
      </c>
      <c r="AD35" s="39">
        <f t="shared" si="10"/>
        <v>0</v>
      </c>
      <c r="AE35" s="39">
        <f t="shared" si="11"/>
        <v>0</v>
      </c>
      <c r="AF35" s="39">
        <f t="shared" si="12"/>
        <v>0</v>
      </c>
      <c r="AG35" s="39">
        <f t="shared" si="13"/>
        <v>-52199.64</v>
      </c>
      <c r="AH35" s="39">
        <f t="shared" si="2"/>
        <v>-50890</v>
      </c>
      <c r="AI35" s="39">
        <v>0</v>
      </c>
      <c r="AJ35" s="39">
        <v>0</v>
      </c>
      <c r="AK35" s="39">
        <f t="shared" si="3"/>
        <v>-50890</v>
      </c>
      <c r="AL35" s="39">
        <v>0</v>
      </c>
      <c r="AM35" s="78">
        <f t="shared" si="0"/>
        <v>-50890</v>
      </c>
      <c r="AN35" s="115">
        <v>0</v>
      </c>
      <c r="AO35" s="115">
        <f t="shared" si="1"/>
        <v>0</v>
      </c>
      <c r="AP35" s="115">
        <v>0</v>
      </c>
      <c r="AQ35" s="115">
        <f t="shared" si="4"/>
        <v>1309.6400000000001</v>
      </c>
      <c r="AR35" s="39"/>
      <c r="AS35" s="83"/>
    </row>
    <row r="36" spans="1:45" s="7" customFormat="1" ht="13.5" customHeight="1" x14ac:dyDescent="0.2">
      <c r="A36" s="1"/>
      <c r="B36" s="5">
        <v>23</v>
      </c>
      <c r="C36" s="10" t="s">
        <v>125</v>
      </c>
      <c r="D36" s="6" t="s">
        <v>10</v>
      </c>
      <c r="E36" s="12" t="s">
        <v>108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12320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12320</v>
      </c>
      <c r="X36" s="39">
        <f t="shared" si="5"/>
        <v>0</v>
      </c>
      <c r="Y36" s="39">
        <f t="shared" si="6"/>
        <v>0</v>
      </c>
      <c r="Z36" s="98">
        <f t="shared" si="7"/>
        <v>0</v>
      </c>
      <c r="AA36" s="39">
        <f t="shared" si="8"/>
        <v>0</v>
      </c>
      <c r="AB36" s="39">
        <v>0</v>
      </c>
      <c r="AC36" s="39">
        <f t="shared" si="9"/>
        <v>0</v>
      </c>
      <c r="AD36" s="39">
        <f t="shared" si="10"/>
        <v>0</v>
      </c>
      <c r="AE36" s="39">
        <f t="shared" si="11"/>
        <v>0</v>
      </c>
      <c r="AF36" s="39">
        <f t="shared" si="12"/>
        <v>0</v>
      </c>
      <c r="AG36" s="39">
        <f t="shared" si="13"/>
        <v>0</v>
      </c>
      <c r="AH36" s="39">
        <f t="shared" si="2"/>
        <v>0</v>
      </c>
      <c r="AI36" s="39">
        <v>0</v>
      </c>
      <c r="AJ36" s="39">
        <v>0</v>
      </c>
      <c r="AK36" s="39">
        <f t="shared" si="3"/>
        <v>0</v>
      </c>
      <c r="AL36" s="39">
        <v>0</v>
      </c>
      <c r="AM36" s="78">
        <f t="shared" si="0"/>
        <v>0</v>
      </c>
      <c r="AN36" s="115">
        <v>0</v>
      </c>
      <c r="AO36" s="115">
        <f t="shared" si="1"/>
        <v>0</v>
      </c>
      <c r="AP36" s="115">
        <v>0</v>
      </c>
      <c r="AQ36" s="115">
        <f t="shared" si="4"/>
        <v>0</v>
      </c>
      <c r="AR36" s="39"/>
      <c r="AS36" s="83"/>
    </row>
    <row r="37" spans="1:45" s="7" customFormat="1" ht="13.5" customHeight="1" x14ac:dyDescent="0.2">
      <c r="A37" s="1"/>
      <c r="B37" s="5">
        <v>24</v>
      </c>
      <c r="C37" s="10" t="s">
        <v>125</v>
      </c>
      <c r="D37" s="6" t="s">
        <v>10</v>
      </c>
      <c r="E37" s="12" t="s">
        <v>109</v>
      </c>
      <c r="F37" s="29">
        <v>0</v>
      </c>
      <c r="G37" s="29">
        <v>0</v>
      </c>
      <c r="H37" s="29">
        <v>0</v>
      </c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82244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82244</v>
      </c>
      <c r="X37" s="39">
        <f t="shared" si="5"/>
        <v>0</v>
      </c>
      <c r="Y37" s="39">
        <f t="shared" si="6"/>
        <v>0</v>
      </c>
      <c r="Z37" s="98">
        <f t="shared" si="7"/>
        <v>0</v>
      </c>
      <c r="AA37" s="39">
        <f t="shared" si="8"/>
        <v>0</v>
      </c>
      <c r="AB37" s="39">
        <v>0</v>
      </c>
      <c r="AC37" s="39">
        <f t="shared" si="9"/>
        <v>0</v>
      </c>
      <c r="AD37" s="39">
        <f t="shared" si="10"/>
        <v>0</v>
      </c>
      <c r="AE37" s="39">
        <f t="shared" si="11"/>
        <v>0</v>
      </c>
      <c r="AF37" s="39">
        <f t="shared" si="12"/>
        <v>0</v>
      </c>
      <c r="AG37" s="39">
        <f t="shared" si="13"/>
        <v>0</v>
      </c>
      <c r="AH37" s="39">
        <f t="shared" si="2"/>
        <v>0</v>
      </c>
      <c r="AI37" s="39">
        <v>0</v>
      </c>
      <c r="AJ37" s="39">
        <v>0</v>
      </c>
      <c r="AK37" s="39">
        <f t="shared" si="3"/>
        <v>0</v>
      </c>
      <c r="AL37" s="39">
        <v>0</v>
      </c>
      <c r="AM37" s="78">
        <f t="shared" si="0"/>
        <v>0</v>
      </c>
      <c r="AN37" s="115">
        <v>0</v>
      </c>
      <c r="AO37" s="115">
        <f t="shared" si="1"/>
        <v>0</v>
      </c>
      <c r="AP37" s="115">
        <v>0</v>
      </c>
      <c r="AQ37" s="115">
        <f t="shared" si="4"/>
        <v>0</v>
      </c>
      <c r="AR37" s="39"/>
      <c r="AS37" s="83"/>
    </row>
    <row r="38" spans="1:45" s="7" customFormat="1" ht="13.5" customHeight="1" x14ac:dyDescent="0.2">
      <c r="A38" s="1"/>
      <c r="B38" s="5">
        <v>25</v>
      </c>
      <c r="C38" s="10" t="s">
        <v>125</v>
      </c>
      <c r="D38" s="6" t="s">
        <v>10</v>
      </c>
      <c r="E38" s="12" t="s">
        <v>110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13340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13340</v>
      </c>
      <c r="X38" s="39">
        <f t="shared" si="5"/>
        <v>0</v>
      </c>
      <c r="Y38" s="39">
        <f t="shared" si="6"/>
        <v>0</v>
      </c>
      <c r="Z38" s="98">
        <f t="shared" si="7"/>
        <v>0</v>
      </c>
      <c r="AA38" s="39">
        <f t="shared" si="8"/>
        <v>0</v>
      </c>
      <c r="AB38" s="39">
        <v>0</v>
      </c>
      <c r="AC38" s="39">
        <f t="shared" si="9"/>
        <v>0</v>
      </c>
      <c r="AD38" s="39">
        <f t="shared" si="10"/>
        <v>0</v>
      </c>
      <c r="AE38" s="39">
        <f t="shared" si="11"/>
        <v>0</v>
      </c>
      <c r="AF38" s="39">
        <f t="shared" si="12"/>
        <v>0</v>
      </c>
      <c r="AG38" s="39">
        <f t="shared" si="13"/>
        <v>0</v>
      </c>
      <c r="AH38" s="39">
        <f t="shared" si="2"/>
        <v>0</v>
      </c>
      <c r="AI38" s="39">
        <v>0</v>
      </c>
      <c r="AJ38" s="39">
        <v>0</v>
      </c>
      <c r="AK38" s="39">
        <f t="shared" si="3"/>
        <v>0</v>
      </c>
      <c r="AL38" s="39">
        <v>0</v>
      </c>
      <c r="AM38" s="78">
        <f t="shared" si="0"/>
        <v>0</v>
      </c>
      <c r="AN38" s="115">
        <v>0</v>
      </c>
      <c r="AO38" s="115">
        <f t="shared" si="1"/>
        <v>0</v>
      </c>
      <c r="AP38" s="115">
        <v>0</v>
      </c>
      <c r="AQ38" s="115">
        <f t="shared" si="4"/>
        <v>0</v>
      </c>
      <c r="AR38" s="39"/>
      <c r="AS38" s="83"/>
    </row>
    <row r="39" spans="1:45" s="7" customFormat="1" ht="13.5" customHeight="1" x14ac:dyDescent="0.2">
      <c r="A39" s="1"/>
      <c r="B39" s="5">
        <v>26</v>
      </c>
      <c r="C39" s="10" t="s">
        <v>125</v>
      </c>
      <c r="D39" s="6" t="s">
        <v>10</v>
      </c>
      <c r="E39" s="12" t="s">
        <v>137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v>0</v>
      </c>
      <c r="R39" s="29">
        <v>0</v>
      </c>
      <c r="S39" s="29">
        <v>0</v>
      </c>
      <c r="T39" s="29">
        <v>0</v>
      </c>
      <c r="U39" s="29">
        <v>0</v>
      </c>
      <c r="V39" s="29">
        <v>0</v>
      </c>
      <c r="W39" s="73">
        <v>0</v>
      </c>
      <c r="X39" s="73">
        <v>0</v>
      </c>
      <c r="Y39" s="29">
        <v>0</v>
      </c>
      <c r="Z39" s="97">
        <v>0</v>
      </c>
      <c r="AA39" s="29">
        <v>0</v>
      </c>
      <c r="AB39" s="29">
        <v>0</v>
      </c>
      <c r="AC39" s="29">
        <v>0</v>
      </c>
      <c r="AD39" s="29">
        <v>0</v>
      </c>
      <c r="AE39" s="29">
        <v>0</v>
      </c>
      <c r="AF39" s="39">
        <f t="shared" si="12"/>
        <v>0</v>
      </c>
      <c r="AG39" s="39">
        <f t="shared" si="13"/>
        <v>0</v>
      </c>
      <c r="AH39" s="39">
        <f t="shared" si="2"/>
        <v>0</v>
      </c>
      <c r="AI39" s="39">
        <v>0</v>
      </c>
      <c r="AJ39" s="39">
        <v>0</v>
      </c>
      <c r="AK39" s="39">
        <f t="shared" si="3"/>
        <v>0</v>
      </c>
      <c r="AL39" s="39">
        <v>0</v>
      </c>
      <c r="AM39" s="78">
        <f t="shared" si="0"/>
        <v>0</v>
      </c>
      <c r="AN39" s="115">
        <v>0</v>
      </c>
      <c r="AO39" s="115">
        <f t="shared" si="1"/>
        <v>0</v>
      </c>
      <c r="AP39" s="115">
        <v>0</v>
      </c>
      <c r="AQ39" s="115">
        <f t="shared" si="4"/>
        <v>0</v>
      </c>
      <c r="AR39" s="74"/>
      <c r="AS39" s="74"/>
    </row>
    <row r="40" spans="1:45" s="7" customFormat="1" ht="13.5" customHeight="1" x14ac:dyDescent="0.2">
      <c r="A40" s="1"/>
      <c r="B40" s="5">
        <v>27</v>
      </c>
      <c r="C40" s="10" t="s">
        <v>125</v>
      </c>
      <c r="D40" s="6" t="s">
        <v>10</v>
      </c>
      <c r="E40" s="12" t="s">
        <v>138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73">
        <v>0</v>
      </c>
      <c r="X40" s="73">
        <v>0</v>
      </c>
      <c r="Y40" s="29">
        <v>0</v>
      </c>
      <c r="Z40" s="97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  <c r="AF40" s="39">
        <f t="shared" si="12"/>
        <v>0</v>
      </c>
      <c r="AG40" s="39">
        <f t="shared" si="13"/>
        <v>0</v>
      </c>
      <c r="AH40" s="39">
        <f t="shared" si="2"/>
        <v>0</v>
      </c>
      <c r="AI40" s="39">
        <v>0</v>
      </c>
      <c r="AJ40" s="39">
        <v>0</v>
      </c>
      <c r="AK40" s="39">
        <f t="shared" si="3"/>
        <v>0</v>
      </c>
      <c r="AL40" s="39">
        <v>0</v>
      </c>
      <c r="AM40" s="78">
        <f t="shared" si="0"/>
        <v>0</v>
      </c>
      <c r="AN40" s="115">
        <v>0</v>
      </c>
      <c r="AO40" s="115">
        <f t="shared" si="1"/>
        <v>0</v>
      </c>
      <c r="AP40" s="115">
        <v>0</v>
      </c>
      <c r="AQ40" s="115">
        <f t="shared" si="4"/>
        <v>0</v>
      </c>
      <c r="AR40" s="74"/>
      <c r="AS40" s="74"/>
    </row>
    <row r="41" spans="1:45" s="7" customFormat="1" ht="13.5" customHeight="1" x14ac:dyDescent="0.2">
      <c r="A41" s="1"/>
      <c r="B41" s="5">
        <v>28</v>
      </c>
      <c r="C41" s="10" t="s">
        <v>125</v>
      </c>
      <c r="D41" s="6" t="s">
        <v>10</v>
      </c>
      <c r="E41" s="12" t="s">
        <v>111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31320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73">
        <v>31320</v>
      </c>
      <c r="X41" s="73">
        <v>0</v>
      </c>
      <c r="Y41" s="39">
        <f t="shared" si="6"/>
        <v>0</v>
      </c>
      <c r="Z41" s="98">
        <f t="shared" si="7"/>
        <v>0</v>
      </c>
      <c r="AA41" s="39">
        <f t="shared" si="8"/>
        <v>0</v>
      </c>
      <c r="AB41" s="39">
        <v>0</v>
      </c>
      <c r="AC41" s="39">
        <f t="shared" si="9"/>
        <v>0</v>
      </c>
      <c r="AD41" s="39">
        <f t="shared" si="10"/>
        <v>0</v>
      </c>
      <c r="AE41" s="39">
        <f t="shared" si="11"/>
        <v>0</v>
      </c>
      <c r="AF41" s="39">
        <f t="shared" si="12"/>
        <v>0</v>
      </c>
      <c r="AG41" s="39">
        <f>+N41-W41</f>
        <v>0</v>
      </c>
      <c r="AH41" s="39">
        <f t="shared" si="2"/>
        <v>0</v>
      </c>
      <c r="AI41" s="39">
        <v>0</v>
      </c>
      <c r="AJ41" s="39">
        <v>0</v>
      </c>
      <c r="AK41" s="39">
        <f>AH41+AI41+-AJ41</f>
        <v>0</v>
      </c>
      <c r="AL41" s="39">
        <v>0</v>
      </c>
      <c r="AM41" s="78">
        <f t="shared" si="0"/>
        <v>0</v>
      </c>
      <c r="AN41" s="115">
        <v>0</v>
      </c>
      <c r="AO41" s="115">
        <f t="shared" si="1"/>
        <v>0</v>
      </c>
      <c r="AP41" s="115">
        <v>0</v>
      </c>
      <c r="AQ41" s="115">
        <f t="shared" si="4"/>
        <v>0</v>
      </c>
      <c r="AR41" s="74"/>
      <c r="AS41" s="74"/>
    </row>
    <row r="42" spans="1:45" s="7" customFormat="1" ht="13.5" customHeight="1" x14ac:dyDescent="0.2">
      <c r="A42" s="1"/>
      <c r="B42" s="5">
        <v>29</v>
      </c>
      <c r="C42" s="10" t="s">
        <v>125</v>
      </c>
      <c r="D42" s="6" t="s">
        <v>10</v>
      </c>
      <c r="E42" s="12" t="s">
        <v>112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12760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73">
        <v>12760</v>
      </c>
      <c r="X42" s="73">
        <v>0</v>
      </c>
      <c r="Y42" s="39">
        <f t="shared" si="6"/>
        <v>0</v>
      </c>
      <c r="Z42" s="98">
        <f t="shared" si="7"/>
        <v>0</v>
      </c>
      <c r="AA42" s="39">
        <f t="shared" si="8"/>
        <v>0</v>
      </c>
      <c r="AB42" s="39">
        <v>0</v>
      </c>
      <c r="AC42" s="39">
        <f t="shared" si="9"/>
        <v>0</v>
      </c>
      <c r="AD42" s="39">
        <f t="shared" si="10"/>
        <v>0</v>
      </c>
      <c r="AE42" s="39">
        <f t="shared" si="11"/>
        <v>0</v>
      </c>
      <c r="AF42" s="39">
        <f t="shared" si="12"/>
        <v>0</v>
      </c>
      <c r="AG42" s="39">
        <f t="shared" si="13"/>
        <v>0</v>
      </c>
      <c r="AH42" s="39">
        <f t="shared" si="2"/>
        <v>0</v>
      </c>
      <c r="AI42" s="39">
        <v>0</v>
      </c>
      <c r="AJ42" s="39">
        <v>0</v>
      </c>
      <c r="AK42" s="39">
        <f t="shared" si="3"/>
        <v>0</v>
      </c>
      <c r="AL42" s="39">
        <v>0</v>
      </c>
      <c r="AM42" s="78">
        <f t="shared" si="0"/>
        <v>0</v>
      </c>
      <c r="AN42" s="115">
        <v>0</v>
      </c>
      <c r="AO42" s="115">
        <f t="shared" si="1"/>
        <v>0</v>
      </c>
      <c r="AP42" s="115">
        <v>0</v>
      </c>
      <c r="AQ42" s="115">
        <f t="shared" si="4"/>
        <v>0</v>
      </c>
      <c r="AR42" s="74"/>
      <c r="AS42" s="74"/>
    </row>
    <row r="43" spans="1:45" s="7" customFormat="1" ht="13.5" customHeight="1" x14ac:dyDescent="0.2">
      <c r="A43" s="1"/>
      <c r="B43" s="5">
        <v>30</v>
      </c>
      <c r="C43" s="10" t="s">
        <v>125</v>
      </c>
      <c r="D43" s="6" t="s">
        <v>10</v>
      </c>
      <c r="E43" s="12" t="s">
        <v>113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0</v>
      </c>
      <c r="N43" s="29">
        <v>23200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23200</v>
      </c>
      <c r="X43" s="39">
        <f t="shared" si="5"/>
        <v>0</v>
      </c>
      <c r="Y43" s="39">
        <f t="shared" si="6"/>
        <v>0</v>
      </c>
      <c r="Z43" s="98">
        <f t="shared" si="7"/>
        <v>0</v>
      </c>
      <c r="AA43" s="39">
        <f t="shared" si="8"/>
        <v>0</v>
      </c>
      <c r="AB43" s="39">
        <v>0</v>
      </c>
      <c r="AC43" s="39">
        <f t="shared" si="9"/>
        <v>0</v>
      </c>
      <c r="AD43" s="39">
        <f t="shared" si="10"/>
        <v>0</v>
      </c>
      <c r="AE43" s="39">
        <f t="shared" si="11"/>
        <v>0</v>
      </c>
      <c r="AF43" s="39">
        <f t="shared" si="12"/>
        <v>0</v>
      </c>
      <c r="AG43" s="39">
        <f t="shared" si="13"/>
        <v>0</v>
      </c>
      <c r="AH43" s="39">
        <f t="shared" si="2"/>
        <v>0</v>
      </c>
      <c r="AI43" s="39">
        <v>0</v>
      </c>
      <c r="AJ43" s="39">
        <v>0</v>
      </c>
      <c r="AK43" s="39">
        <f t="shared" si="3"/>
        <v>0</v>
      </c>
      <c r="AL43" s="39">
        <v>0</v>
      </c>
      <c r="AM43" s="78">
        <f t="shared" si="0"/>
        <v>0</v>
      </c>
      <c r="AN43" s="115">
        <v>0</v>
      </c>
      <c r="AO43" s="115">
        <f t="shared" si="1"/>
        <v>0</v>
      </c>
      <c r="AP43" s="115">
        <v>0</v>
      </c>
      <c r="AQ43" s="115">
        <f t="shared" si="4"/>
        <v>0</v>
      </c>
      <c r="AR43" s="39"/>
      <c r="AS43" s="83"/>
    </row>
    <row r="44" spans="1:45" s="27" customFormat="1" ht="13.5" customHeight="1" x14ac:dyDescent="0.2">
      <c r="A44" s="1"/>
      <c r="B44" s="5">
        <v>31</v>
      </c>
      <c r="C44" s="10" t="s">
        <v>125</v>
      </c>
      <c r="D44" s="6" t="s">
        <v>10</v>
      </c>
      <c r="E44" s="12" t="s">
        <v>114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180000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380100</v>
      </c>
      <c r="X44" s="72">
        <v>0</v>
      </c>
      <c r="Y44" s="39">
        <f t="shared" ref="Y44:Y55" si="14">+G44-P44</f>
        <v>0</v>
      </c>
      <c r="Z44" s="98">
        <f t="shared" ref="Z44:Z55" si="15">+H44-Q44</f>
        <v>0</v>
      </c>
      <c r="AA44" s="39">
        <f t="shared" ref="AA44:AA55" si="16">+I44-R44</f>
        <v>0</v>
      </c>
      <c r="AB44" s="39">
        <v>0</v>
      </c>
      <c r="AC44" s="39">
        <f t="shared" ref="AC44:AC55" si="17">+J44-S44</f>
        <v>0</v>
      </c>
      <c r="AD44" s="39">
        <f t="shared" ref="AD44:AD55" si="18">+K44-T44</f>
        <v>0</v>
      </c>
      <c r="AE44" s="39">
        <f t="shared" ref="AE44:AE55" si="19">+L44-U44</f>
        <v>0</v>
      </c>
      <c r="AF44" s="39">
        <f t="shared" ref="AF44:AF55" si="20">+M44-V44</f>
        <v>0</v>
      </c>
      <c r="AG44" s="39">
        <f t="shared" ref="AG44:AG55" si="21">+N44-W44</f>
        <v>-200100</v>
      </c>
      <c r="AH44" s="39">
        <f t="shared" si="2"/>
        <v>-200100</v>
      </c>
      <c r="AI44" s="39">
        <v>0</v>
      </c>
      <c r="AJ44" s="39">
        <v>0</v>
      </c>
      <c r="AK44" s="39">
        <f t="shared" si="3"/>
        <v>-200100</v>
      </c>
      <c r="AL44" s="39">
        <v>0</v>
      </c>
      <c r="AM44" s="78">
        <f t="shared" si="0"/>
        <v>-200100</v>
      </c>
      <c r="AN44" s="115">
        <v>0</v>
      </c>
      <c r="AO44" s="115">
        <f t="shared" si="1"/>
        <v>0</v>
      </c>
      <c r="AP44" s="115">
        <v>0</v>
      </c>
      <c r="AQ44" s="115">
        <f t="shared" si="4"/>
        <v>0</v>
      </c>
      <c r="AR44" s="74" t="s">
        <v>139</v>
      </c>
      <c r="AS44" s="74"/>
    </row>
    <row r="45" spans="1:45" s="27" customFormat="1" ht="13.5" customHeight="1" x14ac:dyDescent="0.2">
      <c r="A45" s="1"/>
      <c r="B45" s="5">
        <v>32</v>
      </c>
      <c r="C45" s="10" t="s">
        <v>125</v>
      </c>
      <c r="D45" s="6" t="s">
        <v>10</v>
      </c>
      <c r="E45" s="12" t="s">
        <v>115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63800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63800</v>
      </c>
      <c r="X45" s="39">
        <f t="shared" ref="X45:X55" si="22">+F45-O45</f>
        <v>0</v>
      </c>
      <c r="Y45" s="39">
        <f t="shared" si="14"/>
        <v>0</v>
      </c>
      <c r="Z45" s="98">
        <f t="shared" si="15"/>
        <v>0</v>
      </c>
      <c r="AA45" s="39">
        <f t="shared" si="16"/>
        <v>0</v>
      </c>
      <c r="AB45" s="39">
        <v>0</v>
      </c>
      <c r="AC45" s="39">
        <f t="shared" si="17"/>
        <v>0</v>
      </c>
      <c r="AD45" s="39">
        <f t="shared" si="18"/>
        <v>0</v>
      </c>
      <c r="AE45" s="39">
        <f t="shared" si="19"/>
        <v>0</v>
      </c>
      <c r="AF45" s="39">
        <f t="shared" si="20"/>
        <v>0</v>
      </c>
      <c r="AG45" s="39">
        <f t="shared" si="21"/>
        <v>0</v>
      </c>
      <c r="AH45" s="39">
        <f t="shared" si="2"/>
        <v>0</v>
      </c>
      <c r="AI45" s="39">
        <v>0</v>
      </c>
      <c r="AJ45" s="39">
        <v>0</v>
      </c>
      <c r="AK45" s="39">
        <f t="shared" si="3"/>
        <v>0</v>
      </c>
      <c r="AL45" s="39">
        <v>0</v>
      </c>
      <c r="AM45" s="78">
        <f t="shared" si="0"/>
        <v>0</v>
      </c>
      <c r="AN45" s="115">
        <v>0</v>
      </c>
      <c r="AO45" s="115">
        <f t="shared" si="1"/>
        <v>0</v>
      </c>
      <c r="AP45" s="115">
        <v>0</v>
      </c>
      <c r="AQ45" s="115">
        <f t="shared" si="4"/>
        <v>0</v>
      </c>
      <c r="AR45" s="39"/>
      <c r="AS45" s="83"/>
    </row>
    <row r="46" spans="1:45" s="27" customFormat="1" ht="13.5" customHeight="1" x14ac:dyDescent="0.2">
      <c r="A46" s="1"/>
      <c r="B46" s="5">
        <v>33</v>
      </c>
      <c r="C46" s="10" t="s">
        <v>125</v>
      </c>
      <c r="D46" s="6" t="s">
        <v>10</v>
      </c>
      <c r="E46" s="12" t="s">
        <v>116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5795.67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5795.67</v>
      </c>
      <c r="X46" s="39">
        <f t="shared" si="22"/>
        <v>0</v>
      </c>
      <c r="Y46" s="39">
        <f t="shared" si="14"/>
        <v>0</v>
      </c>
      <c r="Z46" s="98">
        <f t="shared" si="15"/>
        <v>0</v>
      </c>
      <c r="AA46" s="39">
        <f t="shared" si="16"/>
        <v>0</v>
      </c>
      <c r="AB46" s="39">
        <v>0</v>
      </c>
      <c r="AC46" s="39">
        <f t="shared" si="17"/>
        <v>0</v>
      </c>
      <c r="AD46" s="39">
        <f t="shared" si="18"/>
        <v>0</v>
      </c>
      <c r="AE46" s="39">
        <f t="shared" si="19"/>
        <v>0</v>
      </c>
      <c r="AF46" s="39">
        <f t="shared" si="20"/>
        <v>0</v>
      </c>
      <c r="AG46" s="39">
        <f t="shared" si="21"/>
        <v>0</v>
      </c>
      <c r="AH46" s="39">
        <f t="shared" si="2"/>
        <v>0</v>
      </c>
      <c r="AI46" s="39">
        <v>0</v>
      </c>
      <c r="AJ46" s="39">
        <v>0</v>
      </c>
      <c r="AK46" s="39">
        <f t="shared" si="3"/>
        <v>0</v>
      </c>
      <c r="AL46" s="39">
        <v>0</v>
      </c>
      <c r="AM46" s="78">
        <f t="shared" si="0"/>
        <v>0</v>
      </c>
      <c r="AN46" s="115">
        <v>0</v>
      </c>
      <c r="AO46" s="115">
        <f t="shared" si="1"/>
        <v>0</v>
      </c>
      <c r="AP46" s="115">
        <v>0</v>
      </c>
      <c r="AQ46" s="115">
        <f t="shared" si="4"/>
        <v>0</v>
      </c>
      <c r="AR46" s="39"/>
      <c r="AS46" s="83"/>
    </row>
    <row r="47" spans="1:45" s="27" customFormat="1" ht="13.5" customHeight="1" x14ac:dyDescent="0.2">
      <c r="A47" s="1"/>
      <c r="B47" s="5">
        <v>34</v>
      </c>
      <c r="C47" s="10" t="s">
        <v>125</v>
      </c>
      <c r="D47" s="6" t="s">
        <v>10</v>
      </c>
      <c r="E47" s="12" t="s">
        <v>117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12350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12350</v>
      </c>
      <c r="X47" s="39">
        <f t="shared" si="22"/>
        <v>0</v>
      </c>
      <c r="Y47" s="39">
        <f t="shared" si="14"/>
        <v>0</v>
      </c>
      <c r="Z47" s="98">
        <f t="shared" si="15"/>
        <v>0</v>
      </c>
      <c r="AA47" s="39">
        <f t="shared" si="16"/>
        <v>0</v>
      </c>
      <c r="AB47" s="39">
        <v>0</v>
      </c>
      <c r="AC47" s="39">
        <f t="shared" si="17"/>
        <v>0</v>
      </c>
      <c r="AD47" s="39">
        <f t="shared" si="18"/>
        <v>0</v>
      </c>
      <c r="AE47" s="39">
        <f t="shared" si="19"/>
        <v>0</v>
      </c>
      <c r="AF47" s="39">
        <f t="shared" si="20"/>
        <v>0</v>
      </c>
      <c r="AG47" s="39">
        <f t="shared" si="21"/>
        <v>0</v>
      </c>
      <c r="AH47" s="39">
        <f t="shared" si="2"/>
        <v>0</v>
      </c>
      <c r="AI47" s="39">
        <v>0</v>
      </c>
      <c r="AJ47" s="39">
        <v>0</v>
      </c>
      <c r="AK47" s="39">
        <f t="shared" si="3"/>
        <v>0</v>
      </c>
      <c r="AL47" s="39">
        <v>0</v>
      </c>
      <c r="AM47" s="78">
        <f t="shared" si="0"/>
        <v>0</v>
      </c>
      <c r="AN47" s="115">
        <v>0</v>
      </c>
      <c r="AO47" s="115">
        <f t="shared" si="1"/>
        <v>0</v>
      </c>
      <c r="AP47" s="115">
        <v>0</v>
      </c>
      <c r="AQ47" s="115">
        <f t="shared" si="4"/>
        <v>0</v>
      </c>
      <c r="AR47" s="39"/>
      <c r="AS47" s="83"/>
    </row>
    <row r="48" spans="1:45" s="27" customFormat="1" ht="13.5" customHeight="1" x14ac:dyDescent="0.2">
      <c r="A48" s="1"/>
      <c r="B48" s="5">
        <v>35</v>
      </c>
      <c r="C48" s="10" t="s">
        <v>125</v>
      </c>
      <c r="D48" s="6" t="s">
        <v>10</v>
      </c>
      <c r="E48" s="12" t="s">
        <v>118</v>
      </c>
      <c r="F48" s="29">
        <v>0</v>
      </c>
      <c r="G48" s="29">
        <v>0</v>
      </c>
      <c r="H48" s="29">
        <v>0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116000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116000</v>
      </c>
      <c r="X48" s="39">
        <f t="shared" si="22"/>
        <v>0</v>
      </c>
      <c r="Y48" s="39">
        <f t="shared" si="14"/>
        <v>0</v>
      </c>
      <c r="Z48" s="98">
        <f t="shared" si="15"/>
        <v>0</v>
      </c>
      <c r="AA48" s="39">
        <f t="shared" si="16"/>
        <v>0</v>
      </c>
      <c r="AB48" s="39">
        <v>0</v>
      </c>
      <c r="AC48" s="39">
        <f t="shared" si="17"/>
        <v>0</v>
      </c>
      <c r="AD48" s="39">
        <f t="shared" si="18"/>
        <v>0</v>
      </c>
      <c r="AE48" s="39">
        <f t="shared" si="19"/>
        <v>0</v>
      </c>
      <c r="AF48" s="39">
        <f t="shared" si="20"/>
        <v>0</v>
      </c>
      <c r="AG48" s="39">
        <f t="shared" si="21"/>
        <v>0</v>
      </c>
      <c r="AH48" s="39">
        <f t="shared" si="2"/>
        <v>0</v>
      </c>
      <c r="AI48" s="39">
        <v>0</v>
      </c>
      <c r="AJ48" s="39">
        <v>0</v>
      </c>
      <c r="AK48" s="39">
        <f t="shared" si="3"/>
        <v>0</v>
      </c>
      <c r="AL48" s="39">
        <v>0</v>
      </c>
      <c r="AM48" s="78">
        <f t="shared" si="0"/>
        <v>0</v>
      </c>
      <c r="AN48" s="115">
        <v>0</v>
      </c>
      <c r="AO48" s="115">
        <f t="shared" si="1"/>
        <v>0</v>
      </c>
      <c r="AP48" s="115">
        <v>0</v>
      </c>
      <c r="AQ48" s="115">
        <f t="shared" si="4"/>
        <v>0</v>
      </c>
      <c r="AR48" s="39"/>
      <c r="AS48" s="83"/>
    </row>
    <row r="49" spans="1:45" s="27" customFormat="1" ht="13.5" customHeight="1" x14ac:dyDescent="0.2">
      <c r="A49" s="1"/>
      <c r="B49" s="5">
        <v>36</v>
      </c>
      <c r="C49" s="10" t="s">
        <v>125</v>
      </c>
      <c r="D49" s="6" t="s">
        <v>10</v>
      </c>
      <c r="E49" s="12" t="s">
        <v>119</v>
      </c>
      <c r="F49" s="29">
        <v>0</v>
      </c>
      <c r="G49" s="29">
        <v>0</v>
      </c>
      <c r="H49" s="29">
        <v>0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2900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2900</v>
      </c>
      <c r="X49" s="39">
        <f t="shared" si="22"/>
        <v>0</v>
      </c>
      <c r="Y49" s="39">
        <f t="shared" si="14"/>
        <v>0</v>
      </c>
      <c r="Z49" s="98">
        <f t="shared" si="15"/>
        <v>0</v>
      </c>
      <c r="AA49" s="39">
        <f t="shared" si="16"/>
        <v>0</v>
      </c>
      <c r="AB49" s="39">
        <v>0</v>
      </c>
      <c r="AC49" s="39">
        <f t="shared" si="17"/>
        <v>0</v>
      </c>
      <c r="AD49" s="39">
        <f t="shared" si="18"/>
        <v>0</v>
      </c>
      <c r="AE49" s="39">
        <f t="shared" si="19"/>
        <v>0</v>
      </c>
      <c r="AF49" s="39">
        <f t="shared" si="20"/>
        <v>0</v>
      </c>
      <c r="AG49" s="39">
        <f t="shared" si="21"/>
        <v>0</v>
      </c>
      <c r="AH49" s="39">
        <f t="shared" si="2"/>
        <v>0</v>
      </c>
      <c r="AI49" s="39">
        <v>0</v>
      </c>
      <c r="AJ49" s="39">
        <v>0</v>
      </c>
      <c r="AK49" s="39">
        <f t="shared" si="3"/>
        <v>0</v>
      </c>
      <c r="AL49" s="39">
        <v>0</v>
      </c>
      <c r="AM49" s="78">
        <f t="shared" si="0"/>
        <v>0</v>
      </c>
      <c r="AN49" s="115">
        <v>0</v>
      </c>
      <c r="AO49" s="115">
        <f t="shared" si="1"/>
        <v>0</v>
      </c>
      <c r="AP49" s="115">
        <v>0</v>
      </c>
      <c r="AQ49" s="115">
        <f t="shared" si="4"/>
        <v>0</v>
      </c>
      <c r="AR49" s="39"/>
      <c r="AS49" s="83"/>
    </row>
    <row r="50" spans="1:45" s="27" customFormat="1" ht="13.5" customHeight="1" x14ac:dyDescent="0.2">
      <c r="A50" s="1"/>
      <c r="B50" s="5">
        <v>37</v>
      </c>
      <c r="C50" s="10" t="s">
        <v>125</v>
      </c>
      <c r="D50" s="6" t="s">
        <v>10</v>
      </c>
      <c r="E50" s="12" t="s">
        <v>120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97440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97440</v>
      </c>
      <c r="X50" s="39">
        <f t="shared" si="22"/>
        <v>0</v>
      </c>
      <c r="Y50" s="39">
        <f t="shared" si="14"/>
        <v>0</v>
      </c>
      <c r="Z50" s="98">
        <f t="shared" si="15"/>
        <v>0</v>
      </c>
      <c r="AA50" s="39">
        <f t="shared" si="16"/>
        <v>0</v>
      </c>
      <c r="AB50" s="39">
        <v>0</v>
      </c>
      <c r="AC50" s="39">
        <f t="shared" si="17"/>
        <v>0</v>
      </c>
      <c r="AD50" s="39">
        <f t="shared" si="18"/>
        <v>0</v>
      </c>
      <c r="AE50" s="39">
        <f t="shared" si="19"/>
        <v>0</v>
      </c>
      <c r="AF50" s="39">
        <f t="shared" si="20"/>
        <v>0</v>
      </c>
      <c r="AG50" s="39">
        <f t="shared" si="21"/>
        <v>0</v>
      </c>
      <c r="AH50" s="39">
        <f t="shared" si="2"/>
        <v>0</v>
      </c>
      <c r="AI50" s="39">
        <v>0</v>
      </c>
      <c r="AJ50" s="39">
        <v>0</v>
      </c>
      <c r="AK50" s="39">
        <f t="shared" si="3"/>
        <v>0</v>
      </c>
      <c r="AL50" s="39">
        <v>0</v>
      </c>
      <c r="AM50" s="78">
        <f t="shared" si="0"/>
        <v>0</v>
      </c>
      <c r="AN50" s="115">
        <v>0</v>
      </c>
      <c r="AO50" s="115">
        <f t="shared" si="1"/>
        <v>0</v>
      </c>
      <c r="AP50" s="115">
        <v>0</v>
      </c>
      <c r="AQ50" s="115">
        <f t="shared" si="4"/>
        <v>0</v>
      </c>
      <c r="AR50" s="39"/>
      <c r="AS50" s="83"/>
    </row>
    <row r="51" spans="1:45" s="27" customFormat="1" ht="13.5" customHeight="1" x14ac:dyDescent="0.2">
      <c r="A51" s="1"/>
      <c r="B51" s="5">
        <v>38</v>
      </c>
      <c r="C51" s="10" t="s">
        <v>125</v>
      </c>
      <c r="D51" s="6" t="s">
        <v>10</v>
      </c>
      <c r="E51" s="12" t="s">
        <v>121</v>
      </c>
      <c r="F51" s="29">
        <v>0</v>
      </c>
      <c r="G51" s="29">
        <v>0</v>
      </c>
      <c r="H51" s="29">
        <v>0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2088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2088</v>
      </c>
      <c r="X51" s="39">
        <f t="shared" si="22"/>
        <v>0</v>
      </c>
      <c r="Y51" s="39">
        <f t="shared" si="14"/>
        <v>0</v>
      </c>
      <c r="Z51" s="98">
        <f t="shared" si="15"/>
        <v>0</v>
      </c>
      <c r="AA51" s="39">
        <f t="shared" si="16"/>
        <v>0</v>
      </c>
      <c r="AB51" s="39">
        <v>0</v>
      </c>
      <c r="AC51" s="39">
        <f t="shared" si="17"/>
        <v>0</v>
      </c>
      <c r="AD51" s="39">
        <f t="shared" si="18"/>
        <v>0</v>
      </c>
      <c r="AE51" s="39">
        <f t="shared" si="19"/>
        <v>0</v>
      </c>
      <c r="AF51" s="39">
        <f t="shared" si="20"/>
        <v>0</v>
      </c>
      <c r="AG51" s="39">
        <f t="shared" si="21"/>
        <v>0</v>
      </c>
      <c r="AH51" s="39">
        <f t="shared" si="2"/>
        <v>0</v>
      </c>
      <c r="AI51" s="39">
        <v>0</v>
      </c>
      <c r="AJ51" s="39">
        <v>0</v>
      </c>
      <c r="AK51" s="39">
        <f t="shared" si="3"/>
        <v>0</v>
      </c>
      <c r="AL51" s="39">
        <v>0</v>
      </c>
      <c r="AM51" s="78">
        <f t="shared" si="0"/>
        <v>0</v>
      </c>
      <c r="AN51" s="115">
        <v>0</v>
      </c>
      <c r="AO51" s="115">
        <f t="shared" si="1"/>
        <v>0</v>
      </c>
      <c r="AP51" s="115">
        <v>0</v>
      </c>
      <c r="AQ51" s="115">
        <f t="shared" si="4"/>
        <v>0</v>
      </c>
      <c r="AR51" s="39"/>
      <c r="AS51" s="83"/>
    </row>
    <row r="52" spans="1:45" s="27" customFormat="1" ht="13.5" customHeight="1" x14ac:dyDescent="0.2">
      <c r="A52" s="1"/>
      <c r="B52" s="5">
        <v>39</v>
      </c>
      <c r="C52" s="10" t="s">
        <v>125</v>
      </c>
      <c r="D52" s="6" t="s">
        <v>10</v>
      </c>
      <c r="E52" s="12" t="s">
        <v>122</v>
      </c>
      <c r="F52" s="29">
        <v>0</v>
      </c>
      <c r="G52" s="29">
        <v>0</v>
      </c>
      <c r="H52" s="29">
        <v>0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5742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5742</v>
      </c>
      <c r="X52" s="39">
        <f t="shared" si="22"/>
        <v>0</v>
      </c>
      <c r="Y52" s="39">
        <f t="shared" si="14"/>
        <v>0</v>
      </c>
      <c r="Z52" s="98">
        <f t="shared" si="15"/>
        <v>0</v>
      </c>
      <c r="AA52" s="39">
        <f t="shared" si="16"/>
        <v>0</v>
      </c>
      <c r="AB52" s="39">
        <v>0</v>
      </c>
      <c r="AC52" s="39">
        <f t="shared" si="17"/>
        <v>0</v>
      </c>
      <c r="AD52" s="39">
        <f t="shared" si="18"/>
        <v>0</v>
      </c>
      <c r="AE52" s="39">
        <f t="shared" si="19"/>
        <v>0</v>
      </c>
      <c r="AF52" s="39">
        <f t="shared" si="20"/>
        <v>0</v>
      </c>
      <c r="AG52" s="39">
        <f t="shared" si="21"/>
        <v>0</v>
      </c>
      <c r="AH52" s="39">
        <f t="shared" si="2"/>
        <v>0</v>
      </c>
      <c r="AI52" s="39">
        <v>0</v>
      </c>
      <c r="AJ52" s="39">
        <v>0</v>
      </c>
      <c r="AK52" s="39">
        <f t="shared" si="3"/>
        <v>0</v>
      </c>
      <c r="AL52" s="39">
        <v>0</v>
      </c>
      <c r="AM52" s="78">
        <f t="shared" si="0"/>
        <v>0</v>
      </c>
      <c r="AN52" s="115">
        <v>0</v>
      </c>
      <c r="AO52" s="115">
        <f t="shared" si="1"/>
        <v>0</v>
      </c>
      <c r="AP52" s="115">
        <v>0</v>
      </c>
      <c r="AQ52" s="115">
        <f t="shared" si="4"/>
        <v>0</v>
      </c>
      <c r="AR52" s="39"/>
      <c r="AS52" s="83"/>
    </row>
    <row r="53" spans="1:45" s="27" customFormat="1" ht="13.5" customHeight="1" x14ac:dyDescent="0.2">
      <c r="A53" s="1"/>
      <c r="B53" s="5">
        <v>40</v>
      </c>
      <c r="C53" s="10" t="s">
        <v>125</v>
      </c>
      <c r="D53" s="6" t="s">
        <v>10</v>
      </c>
      <c r="E53" s="12" t="s">
        <v>123</v>
      </c>
      <c r="F53" s="29">
        <v>0</v>
      </c>
      <c r="G53" s="29">
        <v>0</v>
      </c>
      <c r="H53" s="29">
        <v>0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2436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2436</v>
      </c>
      <c r="X53" s="39">
        <f t="shared" si="22"/>
        <v>0</v>
      </c>
      <c r="Y53" s="39">
        <f t="shared" si="14"/>
        <v>0</v>
      </c>
      <c r="Z53" s="98">
        <f t="shared" si="15"/>
        <v>0</v>
      </c>
      <c r="AA53" s="39">
        <f t="shared" si="16"/>
        <v>0</v>
      </c>
      <c r="AB53" s="39">
        <v>0</v>
      </c>
      <c r="AC53" s="39">
        <f t="shared" si="17"/>
        <v>0</v>
      </c>
      <c r="AD53" s="39">
        <f t="shared" si="18"/>
        <v>0</v>
      </c>
      <c r="AE53" s="39">
        <f t="shared" si="19"/>
        <v>0</v>
      </c>
      <c r="AF53" s="39">
        <f t="shared" si="20"/>
        <v>0</v>
      </c>
      <c r="AG53" s="39">
        <f t="shared" si="21"/>
        <v>0</v>
      </c>
      <c r="AH53" s="39">
        <f t="shared" si="2"/>
        <v>0</v>
      </c>
      <c r="AI53" s="39">
        <v>0</v>
      </c>
      <c r="AJ53" s="39">
        <v>0</v>
      </c>
      <c r="AK53" s="39">
        <f t="shared" si="3"/>
        <v>0</v>
      </c>
      <c r="AL53" s="39">
        <v>0</v>
      </c>
      <c r="AM53" s="78">
        <f t="shared" si="0"/>
        <v>0</v>
      </c>
      <c r="AN53" s="115">
        <v>0</v>
      </c>
      <c r="AO53" s="115">
        <f t="shared" si="1"/>
        <v>0</v>
      </c>
      <c r="AP53" s="115">
        <v>0</v>
      </c>
      <c r="AQ53" s="115">
        <f t="shared" si="4"/>
        <v>0</v>
      </c>
      <c r="AR53" s="39"/>
      <c r="AS53" s="83"/>
    </row>
    <row r="54" spans="1:45" s="27" customFormat="1" ht="13.5" customHeight="1" x14ac:dyDescent="0.2">
      <c r="A54" s="1"/>
      <c r="B54" s="5">
        <v>41</v>
      </c>
      <c r="C54" s="10" t="s">
        <v>125</v>
      </c>
      <c r="D54" s="6" t="s">
        <v>10</v>
      </c>
      <c r="E54" s="12" t="s">
        <v>124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84960.49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84960.49</v>
      </c>
      <c r="X54" s="39">
        <f t="shared" si="22"/>
        <v>0</v>
      </c>
      <c r="Y54" s="39">
        <f t="shared" si="14"/>
        <v>0</v>
      </c>
      <c r="Z54" s="98">
        <f t="shared" si="15"/>
        <v>0</v>
      </c>
      <c r="AA54" s="39">
        <f t="shared" si="16"/>
        <v>0</v>
      </c>
      <c r="AB54" s="39">
        <v>0</v>
      </c>
      <c r="AC54" s="39">
        <f t="shared" si="17"/>
        <v>0</v>
      </c>
      <c r="AD54" s="39">
        <f t="shared" si="18"/>
        <v>0</v>
      </c>
      <c r="AE54" s="39">
        <f t="shared" si="19"/>
        <v>0</v>
      </c>
      <c r="AF54" s="39">
        <f t="shared" si="20"/>
        <v>0</v>
      </c>
      <c r="AG54" s="39">
        <f t="shared" si="21"/>
        <v>0</v>
      </c>
      <c r="AH54" s="39">
        <f t="shared" si="2"/>
        <v>0</v>
      </c>
      <c r="AI54" s="39">
        <v>0</v>
      </c>
      <c r="AJ54" s="39">
        <v>0</v>
      </c>
      <c r="AK54" s="39">
        <f t="shared" si="3"/>
        <v>0</v>
      </c>
      <c r="AL54" s="39">
        <v>0</v>
      </c>
      <c r="AM54" s="78">
        <f t="shared" si="0"/>
        <v>0</v>
      </c>
      <c r="AN54" s="115">
        <v>0</v>
      </c>
      <c r="AO54" s="115">
        <f t="shared" si="1"/>
        <v>0</v>
      </c>
      <c r="AP54" s="115">
        <v>0</v>
      </c>
      <c r="AQ54" s="115">
        <f t="shared" si="4"/>
        <v>0</v>
      </c>
      <c r="AR54" s="39"/>
      <c r="AS54" s="83"/>
    </row>
    <row r="55" spans="1:45" s="27" customFormat="1" ht="13.5" customHeight="1" x14ac:dyDescent="0.2">
      <c r="A55" s="1"/>
      <c r="B55" s="5"/>
      <c r="C55" s="10" t="s">
        <v>125</v>
      </c>
      <c r="D55" s="6" t="s">
        <v>10</v>
      </c>
      <c r="E55" s="91" t="s">
        <v>151</v>
      </c>
      <c r="F55" s="29">
        <v>0</v>
      </c>
      <c r="G55" s="29">
        <v>0</v>
      </c>
      <c r="H55" s="29">
        <v>0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267399.2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39">
        <f t="shared" si="22"/>
        <v>0</v>
      </c>
      <c r="Y55" s="39">
        <f t="shared" si="14"/>
        <v>0</v>
      </c>
      <c r="Z55" s="98">
        <f t="shared" si="15"/>
        <v>0</v>
      </c>
      <c r="AA55" s="39">
        <f t="shared" si="16"/>
        <v>0</v>
      </c>
      <c r="AB55" s="39">
        <v>0</v>
      </c>
      <c r="AC55" s="39">
        <f t="shared" si="17"/>
        <v>0</v>
      </c>
      <c r="AD55" s="39">
        <f t="shared" si="18"/>
        <v>0</v>
      </c>
      <c r="AE55" s="39">
        <f t="shared" si="19"/>
        <v>0</v>
      </c>
      <c r="AF55" s="39">
        <f t="shared" si="20"/>
        <v>0</v>
      </c>
      <c r="AG55" s="39">
        <f t="shared" si="21"/>
        <v>267399.2</v>
      </c>
      <c r="AH55" s="39">
        <f t="shared" si="2"/>
        <v>267399.2</v>
      </c>
      <c r="AI55" s="39">
        <v>0</v>
      </c>
      <c r="AJ55" s="39">
        <v>0</v>
      </c>
      <c r="AK55" s="39">
        <f t="shared" si="3"/>
        <v>267399.2</v>
      </c>
      <c r="AL55" s="39">
        <v>0</v>
      </c>
      <c r="AM55" s="78">
        <f t="shared" si="0"/>
        <v>267399.2</v>
      </c>
      <c r="AN55" s="115">
        <v>0</v>
      </c>
      <c r="AO55" s="115">
        <f t="shared" si="1"/>
        <v>0</v>
      </c>
      <c r="AP55" s="115">
        <v>0</v>
      </c>
      <c r="AQ55" s="115">
        <f t="shared" si="4"/>
        <v>0</v>
      </c>
      <c r="AR55" s="39"/>
      <c r="AS55" s="83"/>
    </row>
    <row r="56" spans="1:45" ht="13.5" customHeight="1" x14ac:dyDescent="0.2">
      <c r="B56" s="5"/>
      <c r="C56" s="10"/>
      <c r="D56" s="137" t="s">
        <v>82</v>
      </c>
      <c r="E56" s="138"/>
      <c r="F56" s="20">
        <f t="shared" ref="F56:AL56" si="23">SUM(F14:F55)</f>
        <v>45051.89</v>
      </c>
      <c r="G56" s="20">
        <f t="shared" si="23"/>
        <v>0</v>
      </c>
      <c r="H56" s="20">
        <f t="shared" si="23"/>
        <v>37</v>
      </c>
      <c r="I56" s="20">
        <f t="shared" si="23"/>
        <v>48122.27</v>
      </c>
      <c r="J56" s="20">
        <f t="shared" si="23"/>
        <v>0</v>
      </c>
      <c r="K56" s="20">
        <f t="shared" si="23"/>
        <v>11600</v>
      </c>
      <c r="L56" s="20">
        <f t="shared" si="23"/>
        <v>0</v>
      </c>
      <c r="M56" s="20">
        <f t="shared" si="23"/>
        <v>0</v>
      </c>
      <c r="N56" s="20">
        <f t="shared" si="23"/>
        <v>1560003.06</v>
      </c>
      <c r="O56" s="20">
        <f t="shared" si="23"/>
        <v>0</v>
      </c>
      <c r="P56" s="20">
        <f t="shared" si="23"/>
        <v>0</v>
      </c>
      <c r="Q56" s="20">
        <f t="shared" si="23"/>
        <v>0</v>
      </c>
      <c r="R56" s="20">
        <f t="shared" si="23"/>
        <v>300</v>
      </c>
      <c r="S56" s="20">
        <f t="shared" si="23"/>
        <v>0</v>
      </c>
      <c r="T56" s="20">
        <f t="shared" si="23"/>
        <v>0</v>
      </c>
      <c r="U56" s="20">
        <f t="shared" si="23"/>
        <v>0</v>
      </c>
      <c r="V56" s="20">
        <f t="shared" si="23"/>
        <v>0</v>
      </c>
      <c r="W56" s="20">
        <f t="shared" si="23"/>
        <v>1570318.7</v>
      </c>
      <c r="X56" s="20">
        <f t="shared" si="23"/>
        <v>45051.89</v>
      </c>
      <c r="Y56" s="20">
        <f t="shared" si="23"/>
        <v>0</v>
      </c>
      <c r="Z56" s="99">
        <f t="shared" si="23"/>
        <v>37</v>
      </c>
      <c r="AA56" s="20">
        <f t="shared" si="23"/>
        <v>47822.27</v>
      </c>
      <c r="AB56" s="20">
        <f t="shared" si="23"/>
        <v>0</v>
      </c>
      <c r="AC56" s="20">
        <f t="shared" si="23"/>
        <v>0</v>
      </c>
      <c r="AD56" s="20">
        <f t="shared" si="23"/>
        <v>11600</v>
      </c>
      <c r="AE56" s="20">
        <f t="shared" si="23"/>
        <v>0</v>
      </c>
      <c r="AF56" s="20">
        <f t="shared" si="23"/>
        <v>0</v>
      </c>
      <c r="AG56" s="20">
        <f t="shared" si="23"/>
        <v>-10315.639999999956</v>
      </c>
      <c r="AH56" s="20">
        <f t="shared" si="23"/>
        <v>94195.520000000019</v>
      </c>
      <c r="AI56" s="20">
        <f t="shared" si="23"/>
        <v>-20000</v>
      </c>
      <c r="AJ56" s="20">
        <f t="shared" si="23"/>
        <v>11600</v>
      </c>
      <c r="AK56" s="20">
        <f t="shared" si="23"/>
        <v>62595.520000000019</v>
      </c>
      <c r="AL56" s="77">
        <f t="shared" si="23"/>
        <v>2320</v>
      </c>
      <c r="AM56" s="79">
        <f t="shared" si="0"/>
        <v>60275.520000000019</v>
      </c>
      <c r="AN56" s="116">
        <f>SUM(AN14:AN55)</f>
        <v>0</v>
      </c>
      <c r="AO56" s="116">
        <f>SUM(AO14:AO55)</f>
        <v>37</v>
      </c>
      <c r="AP56" s="116">
        <f>SUM(AP14:AP55)</f>
        <v>0</v>
      </c>
      <c r="AQ56" s="116">
        <f>SUM(AQ14:AQ55)</f>
        <v>27822.269999999997</v>
      </c>
      <c r="AR56" s="39"/>
      <c r="AS56" s="83"/>
    </row>
    <row r="57" spans="1:45" ht="13.5" hidden="1" customHeight="1" x14ac:dyDescent="0.25">
      <c r="B57" s="5">
        <v>40</v>
      </c>
      <c r="C57" s="10"/>
      <c r="D57" s="42"/>
      <c r="E57" s="43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9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80"/>
      <c r="AN57" s="117"/>
      <c r="AO57" s="117"/>
      <c r="AP57" s="117"/>
      <c r="AQ57" s="117"/>
      <c r="AR57" s="20"/>
      <c r="AS57" s="84"/>
    </row>
    <row r="58" spans="1:45" ht="13.5" hidden="1" customHeight="1" x14ac:dyDescent="0.25">
      <c r="B58" s="5">
        <v>41</v>
      </c>
      <c r="C58" s="10"/>
      <c r="D58" s="8" t="s">
        <v>25</v>
      </c>
      <c r="E58" s="9" t="s">
        <v>12</v>
      </c>
      <c r="F58" s="19"/>
      <c r="G58" s="19"/>
      <c r="H58" s="19"/>
      <c r="I58" s="19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100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81"/>
      <c r="AN58" s="118"/>
      <c r="AO58" s="118"/>
      <c r="AP58" s="118"/>
      <c r="AQ58" s="118"/>
      <c r="AR58" s="21"/>
      <c r="AS58" s="85"/>
    </row>
    <row r="59" spans="1:45" ht="13.5" hidden="1" customHeight="1" x14ac:dyDescent="0.2">
      <c r="B59" s="5">
        <v>42</v>
      </c>
      <c r="C59" s="10" t="s">
        <v>125</v>
      </c>
      <c r="D59" s="5">
        <v>2102010000</v>
      </c>
      <c r="E59" s="11" t="s">
        <v>13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39">
        <f t="shared" ref="X59:X63" si="24">+F59-O59</f>
        <v>0</v>
      </c>
      <c r="Y59" s="39">
        <f t="shared" ref="Y59:Y63" si="25">+G59-P59</f>
        <v>0</v>
      </c>
      <c r="Z59" s="98">
        <f t="shared" ref="Z59:Z63" si="26">+H59-Q59</f>
        <v>0</v>
      </c>
      <c r="AA59" s="39">
        <f t="shared" ref="AA59:AA63" si="27">+I59-R59</f>
        <v>0</v>
      </c>
      <c r="AB59" s="39">
        <v>0</v>
      </c>
      <c r="AC59" s="39">
        <f t="shared" ref="AC59:AC63" si="28">+J59-S59</f>
        <v>0</v>
      </c>
      <c r="AD59" s="39">
        <f t="shared" ref="AD59:AD63" si="29">+K59-T59</f>
        <v>0</v>
      </c>
      <c r="AE59" s="39">
        <f t="shared" ref="AE59:AE63" si="30">+L59-U59</f>
        <v>0</v>
      </c>
      <c r="AF59" s="39">
        <f t="shared" ref="AF59:AF63" si="31">+M59-V59</f>
        <v>0</v>
      </c>
      <c r="AG59" s="39">
        <f t="shared" ref="AG59:AG63" si="32">+N59-W59</f>
        <v>0</v>
      </c>
      <c r="AH59" s="39">
        <f t="shared" ref="AH59:AH63" si="33">+X59+Y59+Z59+AA59+AB59+AC59+AD59+AE59+AF59+AG59</f>
        <v>0</v>
      </c>
      <c r="AI59" s="39">
        <v>0</v>
      </c>
      <c r="AJ59" s="39">
        <v>0</v>
      </c>
      <c r="AK59" s="39">
        <f t="shared" ref="AK59:AK63" si="34">+AH59+AI59-AJ59</f>
        <v>0</v>
      </c>
      <c r="AL59" s="39"/>
      <c r="AM59" s="82"/>
      <c r="AN59" s="119"/>
      <c r="AO59" s="119"/>
      <c r="AP59" s="119"/>
      <c r="AQ59" s="119"/>
      <c r="AR59" s="39"/>
      <c r="AS59" s="83"/>
    </row>
    <row r="60" spans="1:45" ht="13.5" hidden="1" customHeight="1" x14ac:dyDescent="0.2">
      <c r="B60" s="5">
        <v>43</v>
      </c>
      <c r="C60" s="10" t="s">
        <v>125</v>
      </c>
      <c r="D60" s="5" t="s">
        <v>14</v>
      </c>
      <c r="E60" s="12" t="s">
        <v>13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39">
        <f t="shared" si="24"/>
        <v>0</v>
      </c>
      <c r="Y60" s="39">
        <f t="shared" si="25"/>
        <v>0</v>
      </c>
      <c r="Z60" s="98">
        <f t="shared" si="26"/>
        <v>0</v>
      </c>
      <c r="AA60" s="39">
        <f t="shared" si="27"/>
        <v>0</v>
      </c>
      <c r="AB60" s="39">
        <v>0</v>
      </c>
      <c r="AC60" s="39">
        <f t="shared" si="28"/>
        <v>0</v>
      </c>
      <c r="AD60" s="39">
        <f t="shared" si="29"/>
        <v>0</v>
      </c>
      <c r="AE60" s="39">
        <f t="shared" si="30"/>
        <v>0</v>
      </c>
      <c r="AF60" s="39">
        <f t="shared" si="31"/>
        <v>0</v>
      </c>
      <c r="AG60" s="39">
        <f t="shared" si="32"/>
        <v>0</v>
      </c>
      <c r="AH60" s="39">
        <f t="shared" si="33"/>
        <v>0</v>
      </c>
      <c r="AI60" s="39">
        <v>0</v>
      </c>
      <c r="AJ60" s="39">
        <v>0</v>
      </c>
      <c r="AK60" s="39">
        <f t="shared" si="34"/>
        <v>0</v>
      </c>
      <c r="AL60" s="39"/>
      <c r="AM60" s="82"/>
      <c r="AN60" s="119"/>
      <c r="AO60" s="119"/>
      <c r="AP60" s="119"/>
      <c r="AQ60" s="119"/>
      <c r="AR60" s="39"/>
      <c r="AS60" s="83"/>
    </row>
    <row r="61" spans="1:45" ht="13.5" hidden="1" customHeight="1" x14ac:dyDescent="0.2">
      <c r="B61" s="5">
        <v>44</v>
      </c>
      <c r="C61" s="10" t="s">
        <v>125</v>
      </c>
      <c r="D61" s="13" t="s">
        <v>14</v>
      </c>
      <c r="E61" s="11" t="s">
        <v>13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39">
        <f t="shared" si="24"/>
        <v>0</v>
      </c>
      <c r="Y61" s="39">
        <f t="shared" si="25"/>
        <v>0</v>
      </c>
      <c r="Z61" s="98">
        <f t="shared" si="26"/>
        <v>0</v>
      </c>
      <c r="AA61" s="39">
        <f t="shared" si="27"/>
        <v>0</v>
      </c>
      <c r="AB61" s="39">
        <v>0</v>
      </c>
      <c r="AC61" s="39">
        <f t="shared" si="28"/>
        <v>0</v>
      </c>
      <c r="AD61" s="39">
        <f t="shared" si="29"/>
        <v>0</v>
      </c>
      <c r="AE61" s="39">
        <f t="shared" si="30"/>
        <v>0</v>
      </c>
      <c r="AF61" s="39">
        <f t="shared" si="31"/>
        <v>0</v>
      </c>
      <c r="AG61" s="39">
        <f t="shared" si="32"/>
        <v>0</v>
      </c>
      <c r="AH61" s="39">
        <f t="shared" si="33"/>
        <v>0</v>
      </c>
      <c r="AI61" s="39">
        <v>0</v>
      </c>
      <c r="AJ61" s="39">
        <v>0</v>
      </c>
      <c r="AK61" s="39">
        <f t="shared" si="34"/>
        <v>0</v>
      </c>
      <c r="AL61" s="39"/>
      <c r="AM61" s="82"/>
      <c r="AN61" s="119"/>
      <c r="AO61" s="119"/>
      <c r="AP61" s="119"/>
      <c r="AQ61" s="119"/>
      <c r="AR61" s="39"/>
      <c r="AS61" s="83"/>
    </row>
    <row r="62" spans="1:45" ht="13.5" hidden="1" customHeight="1" x14ac:dyDescent="0.2">
      <c r="B62" s="5">
        <v>45</v>
      </c>
      <c r="C62" s="10" t="s">
        <v>125</v>
      </c>
      <c r="D62" s="5" t="s">
        <v>14</v>
      </c>
      <c r="E62" s="12" t="s">
        <v>13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39">
        <f t="shared" si="24"/>
        <v>0</v>
      </c>
      <c r="Y62" s="39">
        <f t="shared" si="25"/>
        <v>0</v>
      </c>
      <c r="Z62" s="98">
        <f t="shared" si="26"/>
        <v>0</v>
      </c>
      <c r="AA62" s="39">
        <f t="shared" si="27"/>
        <v>0</v>
      </c>
      <c r="AB62" s="39">
        <v>0</v>
      </c>
      <c r="AC62" s="39">
        <f t="shared" si="28"/>
        <v>0</v>
      </c>
      <c r="AD62" s="39">
        <f t="shared" si="29"/>
        <v>0</v>
      </c>
      <c r="AE62" s="39">
        <f t="shared" si="30"/>
        <v>0</v>
      </c>
      <c r="AF62" s="39">
        <f t="shared" si="31"/>
        <v>0</v>
      </c>
      <c r="AG62" s="39">
        <f t="shared" si="32"/>
        <v>0</v>
      </c>
      <c r="AH62" s="39">
        <f t="shared" si="33"/>
        <v>0</v>
      </c>
      <c r="AI62" s="39">
        <v>0</v>
      </c>
      <c r="AJ62" s="39">
        <v>0</v>
      </c>
      <c r="AK62" s="39">
        <f t="shared" si="34"/>
        <v>0</v>
      </c>
      <c r="AL62" s="39"/>
      <c r="AM62" s="82"/>
      <c r="AN62" s="119"/>
      <c r="AO62" s="119"/>
      <c r="AP62" s="119"/>
      <c r="AQ62" s="119"/>
      <c r="AR62" s="39"/>
      <c r="AS62" s="83"/>
    </row>
    <row r="63" spans="1:45" ht="13.5" hidden="1" customHeight="1" x14ac:dyDescent="0.2">
      <c r="B63" s="5">
        <v>46</v>
      </c>
      <c r="C63" s="10" t="s">
        <v>125</v>
      </c>
      <c r="D63" s="5" t="s">
        <v>14</v>
      </c>
      <c r="E63" s="12" t="s">
        <v>13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39">
        <f t="shared" si="24"/>
        <v>0</v>
      </c>
      <c r="Y63" s="39">
        <f t="shared" si="25"/>
        <v>0</v>
      </c>
      <c r="Z63" s="98">
        <f t="shared" si="26"/>
        <v>0</v>
      </c>
      <c r="AA63" s="39">
        <f t="shared" si="27"/>
        <v>0</v>
      </c>
      <c r="AB63" s="39">
        <v>0</v>
      </c>
      <c r="AC63" s="39">
        <f t="shared" si="28"/>
        <v>0</v>
      </c>
      <c r="AD63" s="39">
        <f t="shared" si="29"/>
        <v>0</v>
      </c>
      <c r="AE63" s="39">
        <f t="shared" si="30"/>
        <v>0</v>
      </c>
      <c r="AF63" s="39">
        <f t="shared" si="31"/>
        <v>0</v>
      </c>
      <c r="AG63" s="39">
        <f t="shared" si="32"/>
        <v>0</v>
      </c>
      <c r="AH63" s="39">
        <f t="shared" si="33"/>
        <v>0</v>
      </c>
      <c r="AI63" s="39">
        <v>0</v>
      </c>
      <c r="AJ63" s="39">
        <v>0</v>
      </c>
      <c r="AK63" s="39">
        <f t="shared" si="34"/>
        <v>0</v>
      </c>
      <c r="AL63" s="39"/>
      <c r="AM63" s="82"/>
      <c r="AN63" s="119"/>
      <c r="AO63" s="119"/>
      <c r="AP63" s="119"/>
      <c r="AQ63" s="119"/>
      <c r="AR63" s="39"/>
      <c r="AS63" s="83"/>
    </row>
    <row r="64" spans="1:45" ht="13.5" hidden="1" customHeight="1" x14ac:dyDescent="0.25">
      <c r="B64" s="5">
        <v>47</v>
      </c>
      <c r="C64" s="10"/>
      <c r="D64" s="137" t="s">
        <v>82</v>
      </c>
      <c r="E64" s="138"/>
      <c r="F64" s="20">
        <f>SUM(F59:F63)</f>
        <v>0</v>
      </c>
      <c r="G64" s="20">
        <f t="shared" ref="G64:W64" si="35">SUM(G59:G63)</f>
        <v>0</v>
      </c>
      <c r="H64" s="20">
        <f t="shared" si="35"/>
        <v>0</v>
      </c>
      <c r="I64" s="20">
        <f t="shared" si="35"/>
        <v>0</v>
      </c>
      <c r="J64" s="20">
        <f t="shared" si="35"/>
        <v>0</v>
      </c>
      <c r="K64" s="20">
        <f t="shared" si="35"/>
        <v>0</v>
      </c>
      <c r="L64" s="20">
        <f t="shared" si="35"/>
        <v>0</v>
      </c>
      <c r="M64" s="20">
        <f t="shared" si="35"/>
        <v>0</v>
      </c>
      <c r="N64" s="20">
        <f t="shared" si="35"/>
        <v>0</v>
      </c>
      <c r="O64" s="20">
        <f t="shared" si="35"/>
        <v>0</v>
      </c>
      <c r="P64" s="20">
        <f t="shared" si="35"/>
        <v>0</v>
      </c>
      <c r="Q64" s="20">
        <f t="shared" si="35"/>
        <v>0</v>
      </c>
      <c r="R64" s="20">
        <f t="shared" si="35"/>
        <v>0</v>
      </c>
      <c r="S64" s="20">
        <f t="shared" si="35"/>
        <v>0</v>
      </c>
      <c r="T64" s="20">
        <f t="shared" si="35"/>
        <v>0</v>
      </c>
      <c r="U64" s="20">
        <f t="shared" si="35"/>
        <v>0</v>
      </c>
      <c r="V64" s="20">
        <f t="shared" si="35"/>
        <v>0</v>
      </c>
      <c r="W64" s="20">
        <f t="shared" si="35"/>
        <v>0</v>
      </c>
      <c r="X64" s="20">
        <f>SUM(X59:X63)</f>
        <v>0</v>
      </c>
      <c r="Y64" s="20">
        <f t="shared" ref="Y64:AK64" si="36">SUM(Y59:Y63)</f>
        <v>0</v>
      </c>
      <c r="Z64" s="99">
        <f t="shared" si="36"/>
        <v>0</v>
      </c>
      <c r="AA64" s="20">
        <f t="shared" si="36"/>
        <v>0</v>
      </c>
      <c r="AB64" s="20">
        <f t="shared" si="36"/>
        <v>0</v>
      </c>
      <c r="AC64" s="20">
        <f t="shared" si="36"/>
        <v>0</v>
      </c>
      <c r="AD64" s="20">
        <f t="shared" si="36"/>
        <v>0</v>
      </c>
      <c r="AE64" s="20">
        <f t="shared" si="36"/>
        <v>0</v>
      </c>
      <c r="AF64" s="20">
        <f t="shared" si="36"/>
        <v>0</v>
      </c>
      <c r="AG64" s="20">
        <f t="shared" si="36"/>
        <v>0</v>
      </c>
      <c r="AH64" s="20">
        <f t="shared" si="36"/>
        <v>0</v>
      </c>
      <c r="AI64" s="20">
        <f t="shared" si="36"/>
        <v>0</v>
      </c>
      <c r="AJ64" s="20">
        <f t="shared" si="36"/>
        <v>0</v>
      </c>
      <c r="AK64" s="20">
        <f t="shared" si="36"/>
        <v>0</v>
      </c>
      <c r="AL64" s="20"/>
      <c r="AM64" s="80"/>
      <c r="AN64" s="117"/>
      <c r="AO64" s="117"/>
      <c r="AP64" s="117"/>
      <c r="AQ64" s="117"/>
      <c r="AR64" s="20"/>
      <c r="AS64" s="84"/>
    </row>
    <row r="65" spans="2:45" ht="13.5" hidden="1" customHeight="1" x14ac:dyDescent="0.25">
      <c r="B65" s="5">
        <v>48</v>
      </c>
      <c r="C65" s="10"/>
      <c r="D65" s="41"/>
      <c r="E65" s="41"/>
      <c r="F65" s="19"/>
      <c r="G65" s="19"/>
      <c r="H65" s="19"/>
      <c r="I65" s="19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100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81"/>
      <c r="AN65" s="118"/>
      <c r="AO65" s="118"/>
      <c r="AP65" s="118"/>
      <c r="AQ65" s="118"/>
      <c r="AR65" s="21"/>
      <c r="AS65" s="85"/>
    </row>
    <row r="66" spans="2:45" ht="13.5" hidden="1" customHeight="1" x14ac:dyDescent="0.2">
      <c r="B66" s="5">
        <v>49</v>
      </c>
      <c r="C66" s="10" t="s">
        <v>125</v>
      </c>
      <c r="D66" s="5" t="s">
        <v>31</v>
      </c>
      <c r="E66" s="31" t="s">
        <v>15</v>
      </c>
      <c r="F66" s="30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  <c r="L66" s="30">
        <v>0</v>
      </c>
      <c r="M66" s="30">
        <v>0</v>
      </c>
      <c r="N66" s="30">
        <v>0</v>
      </c>
      <c r="O66" s="30">
        <v>0</v>
      </c>
      <c r="P66" s="30">
        <v>0</v>
      </c>
      <c r="Q66" s="30">
        <v>0</v>
      </c>
      <c r="R66" s="30">
        <v>0</v>
      </c>
      <c r="S66" s="30">
        <v>0</v>
      </c>
      <c r="T66" s="30">
        <v>0</v>
      </c>
      <c r="U66" s="30">
        <v>0</v>
      </c>
      <c r="V66" s="30">
        <v>0</v>
      </c>
      <c r="W66" s="30">
        <v>0</v>
      </c>
      <c r="X66" s="39">
        <f t="shared" ref="X66:X73" si="37">+F66-O66</f>
        <v>0</v>
      </c>
      <c r="Y66" s="39">
        <f t="shared" ref="Y66:Y73" si="38">+G66-P66</f>
        <v>0</v>
      </c>
      <c r="Z66" s="98">
        <f t="shared" ref="Z66:Z73" si="39">+H66-Q66</f>
        <v>0</v>
      </c>
      <c r="AA66" s="39">
        <f t="shared" ref="AA66:AA73" si="40">+I66-R66</f>
        <v>0</v>
      </c>
      <c r="AB66" s="39">
        <v>0</v>
      </c>
      <c r="AC66" s="39">
        <f t="shared" ref="AC66:AC73" si="41">+J66-S66</f>
        <v>0</v>
      </c>
      <c r="AD66" s="39">
        <f t="shared" ref="AD66:AD73" si="42">+K66-T66</f>
        <v>0</v>
      </c>
      <c r="AE66" s="39">
        <f t="shared" ref="AE66:AE73" si="43">+L66-U66</f>
        <v>0</v>
      </c>
      <c r="AF66" s="39">
        <f t="shared" ref="AF66:AF73" si="44">+M66-V66</f>
        <v>0</v>
      </c>
      <c r="AG66" s="39">
        <f t="shared" ref="AG66:AG73" si="45">+N66-W66</f>
        <v>0</v>
      </c>
      <c r="AH66" s="39">
        <f t="shared" ref="AH66:AH73" si="46">+X66+Y66+Z66+AA66+AB66+AC66+AD66+AE66+AF66+AG66</f>
        <v>0</v>
      </c>
      <c r="AI66" s="39">
        <v>0</v>
      </c>
      <c r="AJ66" s="39">
        <v>0</v>
      </c>
      <c r="AK66" s="39">
        <f t="shared" ref="AK66:AK73" si="47">+AH66+AI66-AJ66</f>
        <v>0</v>
      </c>
      <c r="AL66" s="39"/>
      <c r="AM66" s="82"/>
      <c r="AN66" s="119"/>
      <c r="AO66" s="119"/>
      <c r="AP66" s="119"/>
      <c r="AQ66" s="119"/>
      <c r="AR66" s="39"/>
      <c r="AS66" s="83"/>
    </row>
    <row r="67" spans="2:45" ht="13.5" hidden="1" customHeight="1" x14ac:dyDescent="0.2">
      <c r="B67" s="5">
        <v>50</v>
      </c>
      <c r="C67" s="10" t="s">
        <v>125</v>
      </c>
      <c r="D67" s="5" t="s">
        <v>31</v>
      </c>
      <c r="E67" s="32" t="s">
        <v>15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39">
        <f t="shared" si="37"/>
        <v>0</v>
      </c>
      <c r="Y67" s="39">
        <f t="shared" si="38"/>
        <v>0</v>
      </c>
      <c r="Z67" s="98">
        <f t="shared" si="39"/>
        <v>0</v>
      </c>
      <c r="AA67" s="39">
        <f t="shared" si="40"/>
        <v>0</v>
      </c>
      <c r="AB67" s="39">
        <v>0</v>
      </c>
      <c r="AC67" s="39">
        <f t="shared" si="41"/>
        <v>0</v>
      </c>
      <c r="AD67" s="39">
        <f t="shared" si="42"/>
        <v>0</v>
      </c>
      <c r="AE67" s="39">
        <f t="shared" si="43"/>
        <v>0</v>
      </c>
      <c r="AF67" s="39">
        <f t="shared" si="44"/>
        <v>0</v>
      </c>
      <c r="AG67" s="39">
        <f t="shared" si="45"/>
        <v>0</v>
      </c>
      <c r="AH67" s="39">
        <f t="shared" si="46"/>
        <v>0</v>
      </c>
      <c r="AI67" s="39">
        <v>0</v>
      </c>
      <c r="AJ67" s="39">
        <v>0</v>
      </c>
      <c r="AK67" s="39">
        <f t="shared" si="47"/>
        <v>0</v>
      </c>
      <c r="AL67" s="39"/>
      <c r="AM67" s="82"/>
      <c r="AN67" s="119"/>
      <c r="AO67" s="119"/>
      <c r="AP67" s="119"/>
      <c r="AQ67" s="119"/>
      <c r="AR67" s="39"/>
      <c r="AS67" s="83"/>
    </row>
    <row r="68" spans="2:45" ht="13.5" hidden="1" customHeight="1" x14ac:dyDescent="0.2">
      <c r="B68" s="5">
        <v>51</v>
      </c>
      <c r="C68" s="10" t="s">
        <v>125</v>
      </c>
      <c r="D68" s="5" t="s">
        <v>31</v>
      </c>
      <c r="E68" s="33" t="s">
        <v>15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39">
        <f t="shared" si="37"/>
        <v>0</v>
      </c>
      <c r="Y68" s="39">
        <f t="shared" si="38"/>
        <v>0</v>
      </c>
      <c r="Z68" s="98">
        <f t="shared" si="39"/>
        <v>0</v>
      </c>
      <c r="AA68" s="39">
        <f t="shared" si="40"/>
        <v>0</v>
      </c>
      <c r="AB68" s="39">
        <v>0</v>
      </c>
      <c r="AC68" s="39">
        <f t="shared" si="41"/>
        <v>0</v>
      </c>
      <c r="AD68" s="39">
        <f t="shared" si="42"/>
        <v>0</v>
      </c>
      <c r="AE68" s="39">
        <f t="shared" si="43"/>
        <v>0</v>
      </c>
      <c r="AF68" s="39">
        <f t="shared" si="44"/>
        <v>0</v>
      </c>
      <c r="AG68" s="39">
        <f t="shared" si="45"/>
        <v>0</v>
      </c>
      <c r="AH68" s="39">
        <f t="shared" si="46"/>
        <v>0</v>
      </c>
      <c r="AI68" s="39">
        <v>0</v>
      </c>
      <c r="AJ68" s="39">
        <v>0</v>
      </c>
      <c r="AK68" s="39">
        <f t="shared" si="47"/>
        <v>0</v>
      </c>
      <c r="AL68" s="39"/>
      <c r="AM68" s="82"/>
      <c r="AN68" s="119"/>
      <c r="AO68" s="119"/>
      <c r="AP68" s="119"/>
      <c r="AQ68" s="119"/>
      <c r="AR68" s="39"/>
      <c r="AS68" s="83"/>
    </row>
    <row r="69" spans="2:45" ht="13.5" hidden="1" customHeight="1" x14ac:dyDescent="0.2">
      <c r="B69" s="5">
        <v>52</v>
      </c>
      <c r="C69" s="10" t="s">
        <v>125</v>
      </c>
      <c r="D69" s="5" t="s">
        <v>31</v>
      </c>
      <c r="E69" s="33" t="s">
        <v>15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39">
        <f t="shared" si="37"/>
        <v>0</v>
      </c>
      <c r="Y69" s="39">
        <f t="shared" si="38"/>
        <v>0</v>
      </c>
      <c r="Z69" s="98">
        <f t="shared" si="39"/>
        <v>0</v>
      </c>
      <c r="AA69" s="39">
        <f t="shared" si="40"/>
        <v>0</v>
      </c>
      <c r="AB69" s="39">
        <v>0</v>
      </c>
      <c r="AC69" s="39">
        <f t="shared" si="41"/>
        <v>0</v>
      </c>
      <c r="AD69" s="39">
        <f t="shared" si="42"/>
        <v>0</v>
      </c>
      <c r="AE69" s="39">
        <f t="shared" si="43"/>
        <v>0</v>
      </c>
      <c r="AF69" s="39">
        <f t="shared" si="44"/>
        <v>0</v>
      </c>
      <c r="AG69" s="39">
        <f t="shared" si="45"/>
        <v>0</v>
      </c>
      <c r="AH69" s="39">
        <f t="shared" si="46"/>
        <v>0</v>
      </c>
      <c r="AI69" s="39">
        <v>0</v>
      </c>
      <c r="AJ69" s="39">
        <v>0</v>
      </c>
      <c r="AK69" s="39">
        <f t="shared" si="47"/>
        <v>0</v>
      </c>
      <c r="AL69" s="39"/>
      <c r="AM69" s="82"/>
      <c r="AN69" s="119"/>
      <c r="AO69" s="119"/>
      <c r="AP69" s="119"/>
      <c r="AQ69" s="119"/>
      <c r="AR69" s="39"/>
      <c r="AS69" s="83"/>
    </row>
    <row r="70" spans="2:45" ht="13.5" hidden="1" customHeight="1" x14ac:dyDescent="0.2">
      <c r="B70" s="5">
        <v>53</v>
      </c>
      <c r="C70" s="10" t="s">
        <v>125</v>
      </c>
      <c r="D70" s="5" t="s">
        <v>31</v>
      </c>
      <c r="E70" s="33" t="s">
        <v>15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39">
        <f t="shared" si="37"/>
        <v>0</v>
      </c>
      <c r="Y70" s="39">
        <f t="shared" si="38"/>
        <v>0</v>
      </c>
      <c r="Z70" s="98">
        <f t="shared" si="39"/>
        <v>0</v>
      </c>
      <c r="AA70" s="39">
        <f t="shared" si="40"/>
        <v>0</v>
      </c>
      <c r="AB70" s="39">
        <v>0</v>
      </c>
      <c r="AC70" s="39">
        <f t="shared" si="41"/>
        <v>0</v>
      </c>
      <c r="AD70" s="39">
        <f t="shared" si="42"/>
        <v>0</v>
      </c>
      <c r="AE70" s="39">
        <f t="shared" si="43"/>
        <v>0</v>
      </c>
      <c r="AF70" s="39">
        <f t="shared" si="44"/>
        <v>0</v>
      </c>
      <c r="AG70" s="39">
        <f t="shared" si="45"/>
        <v>0</v>
      </c>
      <c r="AH70" s="39">
        <f t="shared" si="46"/>
        <v>0</v>
      </c>
      <c r="AI70" s="39">
        <v>0</v>
      </c>
      <c r="AJ70" s="39">
        <v>0</v>
      </c>
      <c r="AK70" s="39">
        <f t="shared" si="47"/>
        <v>0</v>
      </c>
      <c r="AL70" s="39"/>
      <c r="AM70" s="82"/>
      <c r="AN70" s="119"/>
      <c r="AO70" s="119"/>
      <c r="AP70" s="119"/>
      <c r="AQ70" s="119"/>
      <c r="AR70" s="39"/>
      <c r="AS70" s="83"/>
    </row>
    <row r="71" spans="2:45" ht="13.5" hidden="1" customHeight="1" x14ac:dyDescent="0.2">
      <c r="B71" s="5">
        <v>54</v>
      </c>
      <c r="C71" s="10" t="s">
        <v>125</v>
      </c>
      <c r="D71" s="5" t="s">
        <v>31</v>
      </c>
      <c r="E71" s="33" t="s">
        <v>15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39">
        <f t="shared" si="37"/>
        <v>0</v>
      </c>
      <c r="Y71" s="39">
        <f t="shared" si="38"/>
        <v>0</v>
      </c>
      <c r="Z71" s="98">
        <f t="shared" si="39"/>
        <v>0</v>
      </c>
      <c r="AA71" s="39">
        <f t="shared" si="40"/>
        <v>0</v>
      </c>
      <c r="AB71" s="39">
        <v>0</v>
      </c>
      <c r="AC71" s="39">
        <f t="shared" si="41"/>
        <v>0</v>
      </c>
      <c r="AD71" s="39">
        <f t="shared" si="42"/>
        <v>0</v>
      </c>
      <c r="AE71" s="39">
        <f t="shared" si="43"/>
        <v>0</v>
      </c>
      <c r="AF71" s="39">
        <f t="shared" si="44"/>
        <v>0</v>
      </c>
      <c r="AG71" s="39">
        <f t="shared" si="45"/>
        <v>0</v>
      </c>
      <c r="AH71" s="39">
        <f t="shared" si="46"/>
        <v>0</v>
      </c>
      <c r="AI71" s="39">
        <v>0</v>
      </c>
      <c r="AJ71" s="39">
        <v>0</v>
      </c>
      <c r="AK71" s="39">
        <f t="shared" si="47"/>
        <v>0</v>
      </c>
      <c r="AL71" s="39"/>
      <c r="AM71" s="82"/>
      <c r="AN71" s="119"/>
      <c r="AO71" s="119"/>
      <c r="AP71" s="119"/>
      <c r="AQ71" s="119"/>
      <c r="AR71" s="39"/>
      <c r="AS71" s="83"/>
    </row>
    <row r="72" spans="2:45" ht="13.5" hidden="1" customHeight="1" x14ac:dyDescent="0.2">
      <c r="B72" s="5">
        <v>55</v>
      </c>
      <c r="C72" s="10" t="s">
        <v>125</v>
      </c>
      <c r="D72" s="5" t="s">
        <v>31</v>
      </c>
      <c r="E72" s="33" t="s">
        <v>15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39">
        <f t="shared" si="37"/>
        <v>0</v>
      </c>
      <c r="Y72" s="39">
        <f t="shared" si="38"/>
        <v>0</v>
      </c>
      <c r="Z72" s="98">
        <f t="shared" si="39"/>
        <v>0</v>
      </c>
      <c r="AA72" s="39">
        <f t="shared" si="40"/>
        <v>0</v>
      </c>
      <c r="AB72" s="39">
        <v>0</v>
      </c>
      <c r="AC72" s="39">
        <f t="shared" si="41"/>
        <v>0</v>
      </c>
      <c r="AD72" s="39">
        <f t="shared" si="42"/>
        <v>0</v>
      </c>
      <c r="AE72" s="39">
        <f t="shared" si="43"/>
        <v>0</v>
      </c>
      <c r="AF72" s="39">
        <f t="shared" si="44"/>
        <v>0</v>
      </c>
      <c r="AG72" s="39">
        <f t="shared" si="45"/>
        <v>0</v>
      </c>
      <c r="AH72" s="39">
        <f t="shared" si="46"/>
        <v>0</v>
      </c>
      <c r="AI72" s="39">
        <v>0</v>
      </c>
      <c r="AJ72" s="39">
        <v>0</v>
      </c>
      <c r="AK72" s="39">
        <f t="shared" si="47"/>
        <v>0</v>
      </c>
      <c r="AL72" s="39"/>
      <c r="AM72" s="82"/>
      <c r="AN72" s="119"/>
      <c r="AO72" s="119"/>
      <c r="AP72" s="119"/>
      <c r="AQ72" s="119"/>
      <c r="AR72" s="39"/>
      <c r="AS72" s="83"/>
    </row>
    <row r="73" spans="2:45" ht="13.5" hidden="1" customHeight="1" x14ac:dyDescent="0.2">
      <c r="B73" s="5">
        <v>56</v>
      </c>
      <c r="C73" s="10" t="s">
        <v>125</v>
      </c>
      <c r="D73" s="5" t="s">
        <v>31</v>
      </c>
      <c r="E73" s="33" t="s">
        <v>15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39">
        <f t="shared" si="37"/>
        <v>0</v>
      </c>
      <c r="Y73" s="39">
        <f t="shared" si="38"/>
        <v>0</v>
      </c>
      <c r="Z73" s="98">
        <f t="shared" si="39"/>
        <v>0</v>
      </c>
      <c r="AA73" s="39">
        <f t="shared" si="40"/>
        <v>0</v>
      </c>
      <c r="AB73" s="39">
        <v>0</v>
      </c>
      <c r="AC73" s="39">
        <f t="shared" si="41"/>
        <v>0</v>
      </c>
      <c r="AD73" s="39">
        <f t="shared" si="42"/>
        <v>0</v>
      </c>
      <c r="AE73" s="39">
        <f t="shared" si="43"/>
        <v>0</v>
      </c>
      <c r="AF73" s="39">
        <f t="shared" si="44"/>
        <v>0</v>
      </c>
      <c r="AG73" s="39">
        <f t="shared" si="45"/>
        <v>0</v>
      </c>
      <c r="AH73" s="39">
        <f t="shared" si="46"/>
        <v>0</v>
      </c>
      <c r="AI73" s="39">
        <v>0</v>
      </c>
      <c r="AJ73" s="39">
        <v>0</v>
      </c>
      <c r="AK73" s="39">
        <f t="shared" si="47"/>
        <v>0</v>
      </c>
      <c r="AL73" s="39"/>
      <c r="AM73" s="82"/>
      <c r="AN73" s="119"/>
      <c r="AO73" s="119"/>
      <c r="AP73" s="119"/>
      <c r="AQ73" s="119"/>
      <c r="AR73" s="39"/>
      <c r="AS73" s="83"/>
    </row>
    <row r="74" spans="2:45" ht="13.5" hidden="1" customHeight="1" x14ac:dyDescent="0.25">
      <c r="B74" s="5">
        <v>57</v>
      </c>
      <c r="C74" s="10"/>
      <c r="D74" s="136" t="s">
        <v>82</v>
      </c>
      <c r="E74" s="136"/>
      <c r="F74" s="20">
        <f t="shared" ref="F74:AK74" si="48">SUM(F66:F73)</f>
        <v>0</v>
      </c>
      <c r="G74" s="20">
        <f t="shared" ref="G74:W74" si="49">SUM(G66:G73)</f>
        <v>0</v>
      </c>
      <c r="H74" s="20">
        <f t="shared" si="49"/>
        <v>0</v>
      </c>
      <c r="I74" s="20">
        <f t="shared" si="49"/>
        <v>0</v>
      </c>
      <c r="J74" s="20">
        <f t="shared" si="49"/>
        <v>0</v>
      </c>
      <c r="K74" s="20">
        <f t="shared" si="49"/>
        <v>0</v>
      </c>
      <c r="L74" s="20">
        <f t="shared" si="49"/>
        <v>0</v>
      </c>
      <c r="M74" s="20">
        <f t="shared" si="49"/>
        <v>0</v>
      </c>
      <c r="N74" s="20">
        <f t="shared" si="49"/>
        <v>0</v>
      </c>
      <c r="O74" s="20">
        <f t="shared" si="49"/>
        <v>0</v>
      </c>
      <c r="P74" s="20">
        <f t="shared" si="49"/>
        <v>0</v>
      </c>
      <c r="Q74" s="20">
        <f t="shared" si="49"/>
        <v>0</v>
      </c>
      <c r="R74" s="20">
        <f t="shared" si="49"/>
        <v>0</v>
      </c>
      <c r="S74" s="20">
        <f t="shared" si="49"/>
        <v>0</v>
      </c>
      <c r="T74" s="20">
        <f t="shared" si="49"/>
        <v>0</v>
      </c>
      <c r="U74" s="20">
        <f t="shared" si="49"/>
        <v>0</v>
      </c>
      <c r="V74" s="20">
        <f t="shared" si="49"/>
        <v>0</v>
      </c>
      <c r="W74" s="20">
        <f t="shared" si="49"/>
        <v>0</v>
      </c>
      <c r="X74" s="20">
        <f t="shared" si="48"/>
        <v>0</v>
      </c>
      <c r="Y74" s="20">
        <f t="shared" si="48"/>
        <v>0</v>
      </c>
      <c r="Z74" s="99">
        <f t="shared" si="48"/>
        <v>0</v>
      </c>
      <c r="AA74" s="20">
        <f t="shared" si="48"/>
        <v>0</v>
      </c>
      <c r="AB74" s="20">
        <f t="shared" si="48"/>
        <v>0</v>
      </c>
      <c r="AC74" s="20">
        <f t="shared" si="48"/>
        <v>0</v>
      </c>
      <c r="AD74" s="20">
        <f t="shared" si="48"/>
        <v>0</v>
      </c>
      <c r="AE74" s="20">
        <f t="shared" si="48"/>
        <v>0</v>
      </c>
      <c r="AF74" s="20">
        <f t="shared" si="48"/>
        <v>0</v>
      </c>
      <c r="AG74" s="20">
        <f t="shared" si="48"/>
        <v>0</v>
      </c>
      <c r="AH74" s="20">
        <f t="shared" si="48"/>
        <v>0</v>
      </c>
      <c r="AI74" s="20">
        <f t="shared" si="48"/>
        <v>0</v>
      </c>
      <c r="AJ74" s="20">
        <f t="shared" si="48"/>
        <v>0</v>
      </c>
      <c r="AK74" s="20">
        <f t="shared" si="48"/>
        <v>0</v>
      </c>
      <c r="AL74" s="20"/>
      <c r="AM74" s="80"/>
      <c r="AN74" s="117"/>
      <c r="AO74" s="117"/>
      <c r="AP74" s="117"/>
      <c r="AQ74" s="117"/>
      <c r="AR74" s="20"/>
      <c r="AS74" s="84"/>
    </row>
    <row r="75" spans="2:45" ht="13.5" customHeight="1" x14ac:dyDescent="0.25">
      <c r="B75" s="5"/>
      <c r="C75" s="10"/>
      <c r="D75" s="4"/>
      <c r="E75" s="4"/>
      <c r="F75" s="19"/>
      <c r="G75" s="19"/>
      <c r="H75" s="19"/>
      <c r="I75" s="19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35"/>
      <c r="U75" s="35"/>
      <c r="V75" s="35"/>
      <c r="W75" s="18"/>
      <c r="X75" s="21"/>
      <c r="Y75" s="21"/>
      <c r="Z75" s="100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81"/>
      <c r="AN75" s="118"/>
      <c r="AO75" s="118"/>
      <c r="AP75" s="118"/>
      <c r="AQ75" s="118"/>
      <c r="AR75" s="21"/>
      <c r="AS75" s="85"/>
    </row>
    <row r="76" spans="2:45" ht="13.5" customHeight="1" x14ac:dyDescent="0.25">
      <c r="B76" s="5"/>
      <c r="C76" s="10"/>
      <c r="D76" s="41">
        <v>2102030000</v>
      </c>
      <c r="E76" s="9" t="s">
        <v>16</v>
      </c>
      <c r="F76" s="17"/>
      <c r="G76" s="17"/>
      <c r="H76" s="17"/>
      <c r="I76" s="17"/>
      <c r="J76" s="21"/>
      <c r="K76" s="35"/>
      <c r="L76" s="35"/>
      <c r="M76" s="35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21"/>
      <c r="Y76" s="21"/>
      <c r="Z76" s="100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81"/>
      <c r="AN76" s="118"/>
      <c r="AO76" s="118"/>
      <c r="AP76" s="118"/>
      <c r="AQ76" s="118"/>
      <c r="AR76" s="21"/>
      <c r="AS76" s="85"/>
    </row>
    <row r="77" spans="2:45" ht="13.5" customHeight="1" x14ac:dyDescent="0.2">
      <c r="B77" s="5">
        <v>1</v>
      </c>
      <c r="C77" s="10" t="s">
        <v>125</v>
      </c>
      <c r="D77" s="6" t="s">
        <v>17</v>
      </c>
      <c r="E77" s="11" t="s">
        <v>126</v>
      </c>
      <c r="F77" s="30">
        <v>0</v>
      </c>
      <c r="G77" s="30">
        <v>0</v>
      </c>
      <c r="H77" s="30">
        <v>875926.63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641021.43000000005</v>
      </c>
      <c r="O77" s="30">
        <v>0</v>
      </c>
      <c r="P77" s="30">
        <v>0</v>
      </c>
      <c r="Q77" s="30">
        <v>829253.72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641021.43000000005</v>
      </c>
      <c r="X77" s="39">
        <f t="shared" ref="X77:X86" si="50">+F77-O77</f>
        <v>0</v>
      </c>
      <c r="Y77" s="39">
        <f t="shared" ref="Y77:Y86" si="51">+G77-P77</f>
        <v>0</v>
      </c>
      <c r="Z77" s="98">
        <f t="shared" ref="Z77:Z86" si="52">+H77-Q77</f>
        <v>46672.910000000033</v>
      </c>
      <c r="AA77" s="39">
        <f t="shared" ref="AA77:AA86" si="53">+I77-R77</f>
        <v>0</v>
      </c>
      <c r="AB77" s="39">
        <v>0</v>
      </c>
      <c r="AC77" s="39">
        <f t="shared" ref="AC77:AC86" si="54">+J77-S77</f>
        <v>0</v>
      </c>
      <c r="AD77" s="30">
        <v>0</v>
      </c>
      <c r="AE77" s="39">
        <f t="shared" ref="AE77:AE86" si="55">+L77-U77</f>
        <v>0</v>
      </c>
      <c r="AF77" s="39">
        <f t="shared" ref="AF77:AF86" si="56">+M77-V77</f>
        <v>0</v>
      </c>
      <c r="AG77" s="39">
        <f t="shared" ref="AG77:AG86" si="57">+N77-W77</f>
        <v>0</v>
      </c>
      <c r="AH77" s="39">
        <f t="shared" ref="AH77:AH86" si="58">+X77+Y77+Z77+AA77+AB77+AC77+AD77+AE77+AF77+AG77</f>
        <v>46672.910000000033</v>
      </c>
      <c r="AI77" s="39">
        <v>0</v>
      </c>
      <c r="AJ77" s="109">
        <v>46672.910000000033</v>
      </c>
      <c r="AK77" s="39">
        <f t="shared" ref="AK77:AK86" si="59">+AH77+AI77-AJ77</f>
        <v>0</v>
      </c>
      <c r="AL77" s="109">
        <v>0</v>
      </c>
      <c r="AM77" s="78">
        <f t="shared" ref="AM77:AM87" si="60">AK77-AL77</f>
        <v>0</v>
      </c>
      <c r="AN77" s="115">
        <v>0</v>
      </c>
      <c r="AO77" s="115">
        <f>AK77-AN77</f>
        <v>0</v>
      </c>
      <c r="AP77" s="115">
        <v>0</v>
      </c>
      <c r="AQ77" s="115">
        <f>AA77-AP77</f>
        <v>0</v>
      </c>
      <c r="AR77" s="74" t="s">
        <v>140</v>
      </c>
      <c r="AS77" s="112" t="s">
        <v>147</v>
      </c>
    </row>
    <row r="78" spans="2:45" ht="13.5" customHeight="1" x14ac:dyDescent="0.2">
      <c r="B78" s="5">
        <v>2</v>
      </c>
      <c r="C78" s="10" t="s">
        <v>125</v>
      </c>
      <c r="D78" s="6" t="s">
        <v>17</v>
      </c>
      <c r="E78" s="11" t="s">
        <v>127</v>
      </c>
      <c r="F78" s="30">
        <v>0</v>
      </c>
      <c r="G78" s="30">
        <v>0</v>
      </c>
      <c r="H78" s="30">
        <v>600</v>
      </c>
      <c r="I78" s="30">
        <v>0</v>
      </c>
      <c r="J78" s="30">
        <v>0</v>
      </c>
      <c r="K78" s="30">
        <v>21276.05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9">
        <f t="shared" si="50"/>
        <v>0</v>
      </c>
      <c r="Y78" s="39">
        <f t="shared" si="51"/>
        <v>0</v>
      </c>
      <c r="Z78" s="98">
        <v>0</v>
      </c>
      <c r="AA78" s="39">
        <f t="shared" si="53"/>
        <v>0</v>
      </c>
      <c r="AB78" s="39">
        <v>0</v>
      </c>
      <c r="AC78" s="39">
        <f t="shared" si="54"/>
        <v>0</v>
      </c>
      <c r="AD78" s="30">
        <v>21276.05</v>
      </c>
      <c r="AE78" s="39">
        <f t="shared" si="55"/>
        <v>0</v>
      </c>
      <c r="AF78" s="39">
        <f t="shared" si="56"/>
        <v>0</v>
      </c>
      <c r="AG78" s="39">
        <f t="shared" si="57"/>
        <v>0</v>
      </c>
      <c r="AH78" s="39">
        <f>+X78+Y78+Z78+AA78+AB78+AC78+AD78+AE78+AF78+AG78</f>
        <v>21276.05</v>
      </c>
      <c r="AI78" s="39">
        <v>0</v>
      </c>
      <c r="AJ78" s="30">
        <v>21276.05</v>
      </c>
      <c r="AK78" s="39">
        <f t="shared" si="59"/>
        <v>0</v>
      </c>
      <c r="AL78" s="39">
        <v>0</v>
      </c>
      <c r="AM78" s="78">
        <f t="shared" si="60"/>
        <v>0</v>
      </c>
      <c r="AN78" s="115">
        <v>0</v>
      </c>
      <c r="AO78" s="115">
        <f t="shared" ref="AO77:AO86" si="61">Z78-AN78</f>
        <v>0</v>
      </c>
      <c r="AP78" s="115">
        <v>0</v>
      </c>
      <c r="AQ78" s="115">
        <f t="shared" ref="AQ78:AQ86" si="62">AA78-AP78</f>
        <v>0</v>
      </c>
      <c r="AR78" s="39"/>
      <c r="AS78" s="83" t="s">
        <v>143</v>
      </c>
    </row>
    <row r="79" spans="2:45" ht="13.5" customHeight="1" x14ac:dyDescent="0.2">
      <c r="B79" s="5">
        <v>3</v>
      </c>
      <c r="C79" s="10" t="s">
        <v>125</v>
      </c>
      <c r="D79" s="6" t="s">
        <v>17</v>
      </c>
      <c r="E79" s="11" t="s">
        <v>128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880.25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9">
        <f t="shared" si="50"/>
        <v>0</v>
      </c>
      <c r="Y79" s="39">
        <f t="shared" si="51"/>
        <v>0</v>
      </c>
      <c r="Z79" s="98">
        <f t="shared" si="52"/>
        <v>0</v>
      </c>
      <c r="AA79" s="39">
        <f t="shared" si="53"/>
        <v>0</v>
      </c>
      <c r="AB79" s="39">
        <v>0</v>
      </c>
      <c r="AC79" s="39">
        <f t="shared" si="54"/>
        <v>0</v>
      </c>
      <c r="AD79" s="30">
        <v>880.25</v>
      </c>
      <c r="AE79" s="39">
        <f t="shared" si="55"/>
        <v>0</v>
      </c>
      <c r="AF79" s="39">
        <f t="shared" si="56"/>
        <v>0</v>
      </c>
      <c r="AG79" s="39">
        <f t="shared" si="57"/>
        <v>0</v>
      </c>
      <c r="AH79" s="39">
        <f t="shared" si="58"/>
        <v>880.25</v>
      </c>
      <c r="AI79" s="39">
        <v>0</v>
      </c>
      <c r="AJ79" s="30">
        <v>880.25</v>
      </c>
      <c r="AK79" s="39">
        <f t="shared" si="59"/>
        <v>0</v>
      </c>
      <c r="AL79" s="39">
        <v>0</v>
      </c>
      <c r="AM79" s="78">
        <f t="shared" si="60"/>
        <v>0</v>
      </c>
      <c r="AN79" s="115">
        <v>0</v>
      </c>
      <c r="AO79" s="115">
        <f t="shared" si="61"/>
        <v>0</v>
      </c>
      <c r="AP79" s="115">
        <v>0</v>
      </c>
      <c r="AQ79" s="115">
        <f t="shared" si="62"/>
        <v>0</v>
      </c>
      <c r="AR79" s="39"/>
      <c r="AS79" s="83" t="s">
        <v>143</v>
      </c>
    </row>
    <row r="80" spans="2:45" ht="13.5" customHeight="1" x14ac:dyDescent="0.2">
      <c r="B80" s="5">
        <v>4</v>
      </c>
      <c r="C80" s="10" t="s">
        <v>125</v>
      </c>
      <c r="D80" s="6" t="s">
        <v>17</v>
      </c>
      <c r="E80" s="11" t="s">
        <v>129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17.5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9">
        <f t="shared" si="50"/>
        <v>0</v>
      </c>
      <c r="Y80" s="39">
        <f t="shared" si="51"/>
        <v>0</v>
      </c>
      <c r="Z80" s="98">
        <f t="shared" si="52"/>
        <v>0</v>
      </c>
      <c r="AA80" s="39">
        <f t="shared" si="53"/>
        <v>0</v>
      </c>
      <c r="AB80" s="39">
        <v>0</v>
      </c>
      <c r="AC80" s="39">
        <f t="shared" si="54"/>
        <v>0</v>
      </c>
      <c r="AD80" s="30">
        <v>17.5</v>
      </c>
      <c r="AE80" s="39">
        <f t="shared" si="55"/>
        <v>0</v>
      </c>
      <c r="AF80" s="39">
        <f t="shared" si="56"/>
        <v>0</v>
      </c>
      <c r="AG80" s="39">
        <f t="shared" si="57"/>
        <v>0</v>
      </c>
      <c r="AH80" s="39">
        <f t="shared" si="58"/>
        <v>17.5</v>
      </c>
      <c r="AI80" s="39">
        <v>0</v>
      </c>
      <c r="AJ80" s="30">
        <v>17.5</v>
      </c>
      <c r="AK80" s="39">
        <f t="shared" si="59"/>
        <v>0</v>
      </c>
      <c r="AL80" s="39">
        <v>0</v>
      </c>
      <c r="AM80" s="78">
        <f t="shared" si="60"/>
        <v>0</v>
      </c>
      <c r="AN80" s="115">
        <v>0</v>
      </c>
      <c r="AO80" s="115">
        <f t="shared" si="61"/>
        <v>0</v>
      </c>
      <c r="AP80" s="115">
        <v>0</v>
      </c>
      <c r="AQ80" s="115">
        <f t="shared" si="62"/>
        <v>0</v>
      </c>
      <c r="AR80" s="39"/>
      <c r="AS80" s="83" t="s">
        <v>143</v>
      </c>
    </row>
    <row r="81" spans="1:45" ht="13.5" customHeight="1" x14ac:dyDescent="0.2">
      <c r="B81" s="5">
        <v>5</v>
      </c>
      <c r="C81" s="10" t="s">
        <v>125</v>
      </c>
      <c r="D81" s="6" t="s">
        <v>17</v>
      </c>
      <c r="E81" s="11" t="s">
        <v>130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24000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9">
        <f t="shared" si="50"/>
        <v>0</v>
      </c>
      <c r="Y81" s="39">
        <f t="shared" si="51"/>
        <v>0</v>
      </c>
      <c r="Z81" s="98">
        <f t="shared" si="52"/>
        <v>0</v>
      </c>
      <c r="AA81" s="39">
        <f t="shared" si="53"/>
        <v>0</v>
      </c>
      <c r="AB81" s="39">
        <v>0</v>
      </c>
      <c r="AC81" s="39">
        <f t="shared" si="54"/>
        <v>0</v>
      </c>
      <c r="AD81" s="30">
        <v>24000</v>
      </c>
      <c r="AE81" s="39">
        <f t="shared" si="55"/>
        <v>0</v>
      </c>
      <c r="AF81" s="39">
        <f t="shared" si="56"/>
        <v>0</v>
      </c>
      <c r="AG81" s="39">
        <f t="shared" si="57"/>
        <v>0</v>
      </c>
      <c r="AH81" s="39">
        <f t="shared" si="58"/>
        <v>24000</v>
      </c>
      <c r="AI81" s="39">
        <v>0</v>
      </c>
      <c r="AJ81" s="39">
        <v>0</v>
      </c>
      <c r="AK81" s="39">
        <f t="shared" si="59"/>
        <v>24000</v>
      </c>
      <c r="AL81" s="39">
        <v>24000</v>
      </c>
      <c r="AM81" s="78">
        <f t="shared" si="60"/>
        <v>0</v>
      </c>
      <c r="AN81" s="115">
        <v>0</v>
      </c>
      <c r="AO81" s="115">
        <f t="shared" si="61"/>
        <v>0</v>
      </c>
      <c r="AP81" s="115">
        <v>0</v>
      </c>
      <c r="AQ81" s="115">
        <f t="shared" si="62"/>
        <v>0</v>
      </c>
      <c r="AR81" s="39"/>
      <c r="AS81" s="83" t="s">
        <v>146</v>
      </c>
    </row>
    <row r="82" spans="1:45" ht="13.5" customHeight="1" x14ac:dyDescent="0.2">
      <c r="B82" s="5">
        <v>6</v>
      </c>
      <c r="C82" s="10" t="s">
        <v>125</v>
      </c>
      <c r="D82" s="6" t="s">
        <v>17</v>
      </c>
      <c r="E82" s="11" t="s">
        <v>131</v>
      </c>
      <c r="F82" s="30">
        <v>2389.84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9">
        <f t="shared" si="50"/>
        <v>2389.84</v>
      </c>
      <c r="Y82" s="39">
        <f t="shared" si="51"/>
        <v>0</v>
      </c>
      <c r="Z82" s="98">
        <f t="shared" si="52"/>
        <v>0</v>
      </c>
      <c r="AA82" s="39">
        <f t="shared" si="53"/>
        <v>0</v>
      </c>
      <c r="AB82" s="39">
        <v>0</v>
      </c>
      <c r="AC82" s="39">
        <f t="shared" si="54"/>
        <v>0</v>
      </c>
      <c r="AD82" s="30">
        <v>0</v>
      </c>
      <c r="AE82" s="39">
        <f t="shared" si="55"/>
        <v>0</v>
      </c>
      <c r="AF82" s="39">
        <f t="shared" si="56"/>
        <v>0</v>
      </c>
      <c r="AG82" s="39">
        <f t="shared" si="57"/>
        <v>0</v>
      </c>
      <c r="AH82" s="39">
        <f t="shared" si="58"/>
        <v>2389.84</v>
      </c>
      <c r="AI82" s="39">
        <v>0</v>
      </c>
      <c r="AJ82" s="39">
        <v>0</v>
      </c>
      <c r="AK82" s="39">
        <f t="shared" si="59"/>
        <v>2389.84</v>
      </c>
      <c r="AL82" s="39">
        <v>0</v>
      </c>
      <c r="AM82" s="78">
        <f t="shared" si="60"/>
        <v>2389.84</v>
      </c>
      <c r="AN82" s="115">
        <v>0</v>
      </c>
      <c r="AO82" s="115">
        <f t="shared" si="61"/>
        <v>0</v>
      </c>
      <c r="AP82" s="115">
        <v>0</v>
      </c>
      <c r="AQ82" s="115">
        <f t="shared" si="62"/>
        <v>0</v>
      </c>
      <c r="AR82" s="39"/>
      <c r="AS82" s="83"/>
    </row>
    <row r="83" spans="1:45" ht="13.5" customHeight="1" x14ac:dyDescent="0.2">
      <c r="B83" s="5">
        <v>7</v>
      </c>
      <c r="C83" s="10" t="s">
        <v>125</v>
      </c>
      <c r="D83" s="6" t="s">
        <v>17</v>
      </c>
      <c r="E83" s="11" t="s">
        <v>132</v>
      </c>
      <c r="F83" s="30">
        <v>1080</v>
      </c>
      <c r="G83" s="30">
        <v>0</v>
      </c>
      <c r="H83" s="30">
        <v>0</v>
      </c>
      <c r="I83" s="30">
        <v>0</v>
      </c>
      <c r="J83" s="30">
        <v>0</v>
      </c>
      <c r="K83" s="30">
        <v>0</v>
      </c>
      <c r="L83" s="30">
        <v>0</v>
      </c>
      <c r="M83" s="30">
        <v>0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  <c r="S83" s="30">
        <v>0</v>
      </c>
      <c r="T83" s="30">
        <v>0</v>
      </c>
      <c r="U83" s="30">
        <v>0</v>
      </c>
      <c r="V83" s="30">
        <v>0</v>
      </c>
      <c r="W83" s="30">
        <v>0</v>
      </c>
      <c r="X83" s="39">
        <f t="shared" si="50"/>
        <v>1080</v>
      </c>
      <c r="Y83" s="39">
        <f t="shared" si="51"/>
        <v>0</v>
      </c>
      <c r="Z83" s="98">
        <f t="shared" si="52"/>
        <v>0</v>
      </c>
      <c r="AA83" s="39">
        <f t="shared" si="53"/>
        <v>0</v>
      </c>
      <c r="AB83" s="39">
        <v>0</v>
      </c>
      <c r="AC83" s="39">
        <f t="shared" si="54"/>
        <v>0</v>
      </c>
      <c r="AD83" s="30">
        <v>0</v>
      </c>
      <c r="AE83" s="39">
        <f t="shared" si="55"/>
        <v>0</v>
      </c>
      <c r="AF83" s="39">
        <f t="shared" si="56"/>
        <v>0</v>
      </c>
      <c r="AG83" s="39">
        <f t="shared" si="57"/>
        <v>0</v>
      </c>
      <c r="AH83" s="39">
        <f t="shared" si="58"/>
        <v>1080</v>
      </c>
      <c r="AI83" s="39">
        <v>0</v>
      </c>
      <c r="AJ83" s="39">
        <v>0</v>
      </c>
      <c r="AK83" s="39">
        <f t="shared" si="59"/>
        <v>1080</v>
      </c>
      <c r="AL83" s="39">
        <v>0</v>
      </c>
      <c r="AM83" s="78">
        <f t="shared" si="60"/>
        <v>1080</v>
      </c>
      <c r="AN83" s="115">
        <v>0</v>
      </c>
      <c r="AO83" s="115">
        <f t="shared" si="61"/>
        <v>0</v>
      </c>
      <c r="AP83" s="115">
        <v>0</v>
      </c>
      <c r="AQ83" s="115">
        <f t="shared" si="62"/>
        <v>0</v>
      </c>
      <c r="AR83" s="39"/>
      <c r="AS83" s="83"/>
    </row>
    <row r="84" spans="1:45" ht="13.5" customHeight="1" x14ac:dyDescent="0.2">
      <c r="B84" s="5">
        <v>8</v>
      </c>
      <c r="C84" s="10" t="s">
        <v>125</v>
      </c>
      <c r="D84" s="6" t="s">
        <v>17</v>
      </c>
      <c r="E84" s="11" t="s">
        <v>133</v>
      </c>
      <c r="F84" s="30">
        <v>0</v>
      </c>
      <c r="G84" s="30">
        <v>0</v>
      </c>
      <c r="H84" s="30">
        <v>81.89</v>
      </c>
      <c r="I84" s="30">
        <v>0</v>
      </c>
      <c r="J84" s="30">
        <v>0</v>
      </c>
      <c r="K84" s="30">
        <v>0</v>
      </c>
      <c r="L84" s="30">
        <v>0</v>
      </c>
      <c r="M84" s="30">
        <v>0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  <c r="S84" s="30">
        <v>0</v>
      </c>
      <c r="T84" s="30">
        <v>0</v>
      </c>
      <c r="U84" s="30">
        <v>0</v>
      </c>
      <c r="V84" s="30">
        <v>0</v>
      </c>
      <c r="W84" s="30">
        <v>0</v>
      </c>
      <c r="X84" s="39">
        <f t="shared" si="50"/>
        <v>0</v>
      </c>
      <c r="Y84" s="39">
        <f t="shared" si="51"/>
        <v>0</v>
      </c>
      <c r="Z84" s="98">
        <f t="shared" si="52"/>
        <v>81.89</v>
      </c>
      <c r="AA84" s="39">
        <f t="shared" si="53"/>
        <v>0</v>
      </c>
      <c r="AB84" s="39">
        <v>0</v>
      </c>
      <c r="AC84" s="39">
        <f t="shared" si="54"/>
        <v>0</v>
      </c>
      <c r="AD84" s="30">
        <v>0</v>
      </c>
      <c r="AE84" s="39">
        <f t="shared" si="55"/>
        <v>0</v>
      </c>
      <c r="AF84" s="39">
        <f t="shared" si="56"/>
        <v>0</v>
      </c>
      <c r="AG84" s="39">
        <f t="shared" si="57"/>
        <v>0</v>
      </c>
      <c r="AH84" s="39">
        <f t="shared" si="58"/>
        <v>81.89</v>
      </c>
      <c r="AI84" s="39">
        <v>0</v>
      </c>
      <c r="AJ84" s="39">
        <v>0</v>
      </c>
      <c r="AK84" s="39">
        <f t="shared" si="59"/>
        <v>81.89</v>
      </c>
      <c r="AL84" s="39">
        <v>0</v>
      </c>
      <c r="AM84" s="78">
        <f t="shared" si="60"/>
        <v>81.89</v>
      </c>
      <c r="AN84" s="115">
        <v>0</v>
      </c>
      <c r="AO84" s="115">
        <f t="shared" si="61"/>
        <v>81.89</v>
      </c>
      <c r="AP84" s="115">
        <v>0</v>
      </c>
      <c r="AQ84" s="115">
        <f t="shared" si="62"/>
        <v>0</v>
      </c>
      <c r="AR84" s="39"/>
      <c r="AS84" s="83"/>
    </row>
    <row r="85" spans="1:45" ht="13.5" customHeight="1" x14ac:dyDescent="0.2">
      <c r="B85" s="5">
        <v>9</v>
      </c>
      <c r="C85" s="10" t="s">
        <v>125</v>
      </c>
      <c r="D85" s="6" t="s">
        <v>17</v>
      </c>
      <c r="E85" s="11" t="s">
        <v>134</v>
      </c>
      <c r="F85" s="30">
        <v>0</v>
      </c>
      <c r="G85" s="30">
        <v>0</v>
      </c>
      <c r="H85" s="30">
        <v>8.8000000000000007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  <c r="S85" s="30">
        <v>0</v>
      </c>
      <c r="T85" s="30">
        <v>0</v>
      </c>
      <c r="U85" s="30">
        <v>0</v>
      </c>
      <c r="V85" s="30">
        <v>0</v>
      </c>
      <c r="W85" s="30">
        <v>0</v>
      </c>
      <c r="X85" s="39">
        <f t="shared" si="50"/>
        <v>0</v>
      </c>
      <c r="Y85" s="39">
        <f t="shared" si="51"/>
        <v>0</v>
      </c>
      <c r="Z85" s="98">
        <f t="shared" si="52"/>
        <v>8.8000000000000007</v>
      </c>
      <c r="AA85" s="39">
        <f t="shared" si="53"/>
        <v>0</v>
      </c>
      <c r="AB85" s="39">
        <v>0</v>
      </c>
      <c r="AC85" s="39">
        <f t="shared" si="54"/>
        <v>0</v>
      </c>
      <c r="AD85" s="30">
        <v>0</v>
      </c>
      <c r="AE85" s="39">
        <f t="shared" si="55"/>
        <v>0</v>
      </c>
      <c r="AF85" s="39">
        <f t="shared" si="56"/>
        <v>0</v>
      </c>
      <c r="AG85" s="39">
        <f t="shared" si="57"/>
        <v>0</v>
      </c>
      <c r="AH85" s="39">
        <f t="shared" si="58"/>
        <v>8.8000000000000007</v>
      </c>
      <c r="AI85" s="39">
        <v>0</v>
      </c>
      <c r="AJ85" s="39">
        <v>0</v>
      </c>
      <c r="AK85" s="39">
        <f t="shared" si="59"/>
        <v>8.8000000000000007</v>
      </c>
      <c r="AL85" s="39">
        <v>0</v>
      </c>
      <c r="AM85" s="78">
        <f t="shared" si="60"/>
        <v>8.8000000000000007</v>
      </c>
      <c r="AN85" s="115">
        <v>0</v>
      </c>
      <c r="AO85" s="115">
        <f t="shared" si="61"/>
        <v>8.8000000000000007</v>
      </c>
      <c r="AP85" s="115">
        <v>0</v>
      </c>
      <c r="AQ85" s="115">
        <f t="shared" si="62"/>
        <v>0</v>
      </c>
      <c r="AR85" s="39"/>
      <c r="AS85" s="83"/>
    </row>
    <row r="86" spans="1:45" ht="13.5" customHeight="1" x14ac:dyDescent="0.2">
      <c r="B86" s="5">
        <v>10</v>
      </c>
      <c r="C86" s="10" t="s">
        <v>125</v>
      </c>
      <c r="D86" s="6" t="s">
        <v>17</v>
      </c>
      <c r="E86" s="11" t="s">
        <v>135</v>
      </c>
      <c r="F86" s="30">
        <v>0</v>
      </c>
      <c r="G86" s="30">
        <v>0</v>
      </c>
      <c r="H86" s="30">
        <v>0</v>
      </c>
      <c r="I86" s="30">
        <v>902451.92</v>
      </c>
      <c r="J86" s="30">
        <v>0</v>
      </c>
      <c r="K86" s="30">
        <v>0</v>
      </c>
      <c r="L86" s="30">
        <v>0</v>
      </c>
      <c r="M86" s="30">
        <v>0</v>
      </c>
      <c r="N86" s="30">
        <v>0</v>
      </c>
      <c r="O86" s="30">
        <v>0</v>
      </c>
      <c r="P86" s="30">
        <v>0</v>
      </c>
      <c r="Q86" s="30">
        <v>0</v>
      </c>
      <c r="R86" s="30">
        <v>0</v>
      </c>
      <c r="S86" s="30">
        <v>0</v>
      </c>
      <c r="T86" s="30">
        <v>0</v>
      </c>
      <c r="U86" s="30">
        <v>0</v>
      </c>
      <c r="V86" s="30">
        <v>0</v>
      </c>
      <c r="W86" s="30">
        <v>0</v>
      </c>
      <c r="X86" s="39">
        <f t="shared" si="50"/>
        <v>0</v>
      </c>
      <c r="Y86" s="39">
        <f t="shared" si="51"/>
        <v>0</v>
      </c>
      <c r="Z86" s="98">
        <f t="shared" si="52"/>
        <v>0</v>
      </c>
      <c r="AA86" s="39">
        <f t="shared" si="53"/>
        <v>902451.92</v>
      </c>
      <c r="AB86" s="39">
        <v>0</v>
      </c>
      <c r="AC86" s="39">
        <f t="shared" si="54"/>
        <v>0</v>
      </c>
      <c r="AD86" s="30">
        <v>0</v>
      </c>
      <c r="AE86" s="39">
        <f t="shared" si="55"/>
        <v>0</v>
      </c>
      <c r="AF86" s="39">
        <f t="shared" si="56"/>
        <v>0</v>
      </c>
      <c r="AG86" s="39">
        <f t="shared" si="57"/>
        <v>0</v>
      </c>
      <c r="AH86" s="39">
        <f t="shared" si="58"/>
        <v>902451.92</v>
      </c>
      <c r="AI86" s="39">
        <v>0</v>
      </c>
      <c r="AJ86" s="39">
        <v>0</v>
      </c>
      <c r="AK86" s="39">
        <f t="shared" si="59"/>
        <v>902451.92</v>
      </c>
      <c r="AL86" s="98">
        <v>902451.92</v>
      </c>
      <c r="AM86" s="78">
        <f>AK86-AL86</f>
        <v>0</v>
      </c>
      <c r="AN86" s="115">
        <v>0</v>
      </c>
      <c r="AO86" s="115">
        <f t="shared" si="61"/>
        <v>0</v>
      </c>
      <c r="AP86" s="115">
        <v>902451.92</v>
      </c>
      <c r="AQ86" s="115">
        <f t="shared" si="62"/>
        <v>0</v>
      </c>
      <c r="AR86" s="39"/>
      <c r="AS86" s="83" t="s">
        <v>155</v>
      </c>
    </row>
    <row r="87" spans="1:45" ht="13.5" customHeight="1" x14ac:dyDescent="0.25">
      <c r="B87" s="5"/>
      <c r="C87" s="10"/>
      <c r="D87" s="136" t="s">
        <v>82</v>
      </c>
      <c r="E87" s="136"/>
      <c r="F87" s="25">
        <f>SUM(F77:F86)</f>
        <v>3469.84</v>
      </c>
      <c r="G87" s="25">
        <f t="shared" ref="G87:U87" si="63">SUM(G77:G86)</f>
        <v>0</v>
      </c>
      <c r="H87" s="25">
        <f t="shared" si="63"/>
        <v>876617.32000000007</v>
      </c>
      <c r="I87" s="25">
        <f t="shared" si="63"/>
        <v>902451.92</v>
      </c>
      <c r="J87" s="25">
        <f t="shared" si="63"/>
        <v>0</v>
      </c>
      <c r="K87" s="25">
        <f t="shared" si="63"/>
        <v>46173.8</v>
      </c>
      <c r="L87" s="25">
        <f t="shared" si="63"/>
        <v>0</v>
      </c>
      <c r="M87" s="25">
        <f t="shared" si="63"/>
        <v>0</v>
      </c>
      <c r="N87" s="25">
        <f>SUM(N77:N86)</f>
        <v>641021.43000000005</v>
      </c>
      <c r="O87" s="25">
        <f t="shared" si="63"/>
        <v>0</v>
      </c>
      <c r="P87" s="25">
        <f t="shared" si="63"/>
        <v>0</v>
      </c>
      <c r="Q87" s="25">
        <f t="shared" si="63"/>
        <v>829253.72</v>
      </c>
      <c r="R87" s="25">
        <f t="shared" si="63"/>
        <v>0</v>
      </c>
      <c r="S87" s="25">
        <f t="shared" si="63"/>
        <v>0</v>
      </c>
      <c r="T87" s="25">
        <f t="shared" si="63"/>
        <v>0</v>
      </c>
      <c r="U87" s="25">
        <f t="shared" si="63"/>
        <v>0</v>
      </c>
      <c r="V87" s="25">
        <f t="shared" ref="V87:AL87" si="64">SUM(V77:V86)</f>
        <v>0</v>
      </c>
      <c r="W87" s="25">
        <f t="shared" si="64"/>
        <v>641021.43000000005</v>
      </c>
      <c r="X87" s="25">
        <f t="shared" si="64"/>
        <v>3469.84</v>
      </c>
      <c r="Y87" s="25">
        <f t="shared" si="64"/>
        <v>0</v>
      </c>
      <c r="Z87" s="101">
        <f>SUM(Z77:Z86)</f>
        <v>46763.600000000035</v>
      </c>
      <c r="AA87" s="25">
        <f>SUM(AA77:AA86)</f>
        <v>902451.92</v>
      </c>
      <c r="AB87" s="25">
        <f t="shared" si="64"/>
        <v>0</v>
      </c>
      <c r="AC87" s="25">
        <f t="shared" si="64"/>
        <v>0</v>
      </c>
      <c r="AD87" s="25">
        <f>SUM(AD77:AD86)</f>
        <v>46173.8</v>
      </c>
      <c r="AE87" s="25">
        <f t="shared" si="64"/>
        <v>0</v>
      </c>
      <c r="AF87" s="25">
        <f t="shared" si="64"/>
        <v>0</v>
      </c>
      <c r="AG87" s="25">
        <f t="shared" si="64"/>
        <v>0</v>
      </c>
      <c r="AH87" s="25">
        <f t="shared" si="64"/>
        <v>998859.16</v>
      </c>
      <c r="AI87" s="25">
        <f t="shared" si="64"/>
        <v>0</v>
      </c>
      <c r="AJ87" s="25">
        <f t="shared" si="64"/>
        <v>68846.710000000036</v>
      </c>
      <c r="AK87" s="25">
        <f t="shared" si="64"/>
        <v>930012.45000000007</v>
      </c>
      <c r="AL87" s="110">
        <f t="shared" si="64"/>
        <v>926451.92</v>
      </c>
      <c r="AM87" s="151">
        <f t="shared" si="60"/>
        <v>3560.5300000000279</v>
      </c>
      <c r="AN87" s="120">
        <f>SUM(AN77:AN86)</f>
        <v>0</v>
      </c>
      <c r="AO87" s="120">
        <f>SUM(AO77:AO86)</f>
        <v>90.69</v>
      </c>
      <c r="AP87" s="120">
        <f>SUM(AP77:AP86)</f>
        <v>902451.92</v>
      </c>
      <c r="AQ87" s="120">
        <f>SUM(AQ77:AQ86)</f>
        <v>0</v>
      </c>
      <c r="AR87" s="25"/>
      <c r="AS87" s="86"/>
    </row>
    <row r="88" spans="1:45" ht="13.5" hidden="1" customHeight="1" x14ac:dyDescent="0.25">
      <c r="B88" s="5">
        <v>71</v>
      </c>
      <c r="C88" s="10"/>
      <c r="D88" s="41"/>
      <c r="E88" s="41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99"/>
      <c r="AA88" s="20"/>
      <c r="AB88" s="20"/>
      <c r="AC88" s="20"/>
      <c r="AD88" s="20"/>
      <c r="AE88" s="20"/>
      <c r="AF88" s="20"/>
      <c r="AG88" s="20"/>
      <c r="AH88" s="20"/>
      <c r="AI88" s="22"/>
      <c r="AJ88" s="22"/>
      <c r="AK88" s="20"/>
      <c r="AL88" s="20"/>
      <c r="AM88" s="20"/>
      <c r="AN88" s="99"/>
      <c r="AO88" s="99"/>
      <c r="AP88" s="99"/>
      <c r="AQ88" s="99"/>
      <c r="AR88" s="20"/>
      <c r="AS88" s="84"/>
    </row>
    <row r="89" spans="1:45" s="7" customFormat="1" ht="13.5" hidden="1" customHeight="1" x14ac:dyDescent="0.2">
      <c r="A89" s="1"/>
      <c r="B89" s="5">
        <v>72</v>
      </c>
      <c r="C89" s="10" t="s">
        <v>125</v>
      </c>
      <c r="D89" s="41" t="s">
        <v>30</v>
      </c>
      <c r="E89" s="9" t="s">
        <v>18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0</v>
      </c>
      <c r="S89" s="34">
        <v>0</v>
      </c>
      <c r="T89" s="34">
        <v>0</v>
      </c>
      <c r="U89" s="34">
        <v>0</v>
      </c>
      <c r="V89" s="34">
        <v>0</v>
      </c>
      <c r="W89" s="34">
        <v>0</v>
      </c>
      <c r="X89" s="39">
        <f t="shared" ref="X89" si="65">+F89-O89</f>
        <v>0</v>
      </c>
      <c r="Y89" s="39">
        <f t="shared" ref="Y89" si="66">+G89-P89</f>
        <v>0</v>
      </c>
      <c r="Z89" s="98">
        <f t="shared" ref="Z89" si="67">+H89-Q89</f>
        <v>0</v>
      </c>
      <c r="AA89" s="39">
        <f t="shared" ref="AA89" si="68">+I89-R89</f>
        <v>0</v>
      </c>
      <c r="AB89" s="39">
        <v>0</v>
      </c>
      <c r="AC89" s="39">
        <f t="shared" ref="AC89" si="69">+J89-S89</f>
        <v>0</v>
      </c>
      <c r="AD89" s="39">
        <f t="shared" ref="AD89" si="70">+K89-T89</f>
        <v>0</v>
      </c>
      <c r="AE89" s="39">
        <f t="shared" ref="AE89" si="71">+L89-U89</f>
        <v>0</v>
      </c>
      <c r="AF89" s="39">
        <f t="shared" ref="AF89" si="72">+M89-V89</f>
        <v>0</v>
      </c>
      <c r="AG89" s="39">
        <f t="shared" ref="AG89" si="73">+N89-W89</f>
        <v>0</v>
      </c>
      <c r="AH89" s="39">
        <f t="shared" ref="AH89" si="74">+X89+Y89+Z89+AA89+AB89+AC89+AD89+AE89+AF89+AG89</f>
        <v>0</v>
      </c>
      <c r="AI89" s="39">
        <v>0</v>
      </c>
      <c r="AJ89" s="39">
        <v>0</v>
      </c>
      <c r="AK89" s="39">
        <f t="shared" ref="AK89" si="75">+AH89+AI89-AJ89</f>
        <v>0</v>
      </c>
      <c r="AL89" s="39"/>
      <c r="AM89" s="39"/>
      <c r="AN89" s="98"/>
      <c r="AO89" s="98"/>
      <c r="AP89" s="98"/>
      <c r="AQ89" s="98"/>
      <c r="AR89" s="39"/>
      <c r="AS89" s="83"/>
    </row>
    <row r="90" spans="1:45" s="7" customFormat="1" ht="13.5" hidden="1" customHeight="1" x14ac:dyDescent="0.25">
      <c r="A90" s="1"/>
      <c r="B90" s="5">
        <v>73</v>
      </c>
      <c r="C90" s="10"/>
      <c r="D90" s="136" t="s">
        <v>82</v>
      </c>
      <c r="E90" s="136"/>
      <c r="F90" s="25">
        <f>SUM(F89)</f>
        <v>0</v>
      </c>
      <c r="G90" s="25">
        <f t="shared" ref="G90:W90" si="76">SUM(G89)</f>
        <v>0</v>
      </c>
      <c r="H90" s="25">
        <f t="shared" si="76"/>
        <v>0</v>
      </c>
      <c r="I90" s="25">
        <f t="shared" si="76"/>
        <v>0</v>
      </c>
      <c r="J90" s="25">
        <f t="shared" si="76"/>
        <v>0</v>
      </c>
      <c r="K90" s="25">
        <f t="shared" si="76"/>
        <v>0</v>
      </c>
      <c r="L90" s="25">
        <f t="shared" si="76"/>
        <v>0</v>
      </c>
      <c r="M90" s="25">
        <f t="shared" si="76"/>
        <v>0</v>
      </c>
      <c r="N90" s="25">
        <f t="shared" si="76"/>
        <v>0</v>
      </c>
      <c r="O90" s="25">
        <f t="shared" si="76"/>
        <v>0</v>
      </c>
      <c r="P90" s="25">
        <f t="shared" si="76"/>
        <v>0</v>
      </c>
      <c r="Q90" s="25">
        <f t="shared" si="76"/>
        <v>0</v>
      </c>
      <c r="R90" s="25">
        <f t="shared" si="76"/>
        <v>0</v>
      </c>
      <c r="S90" s="25">
        <f t="shared" si="76"/>
        <v>0</v>
      </c>
      <c r="T90" s="25">
        <f t="shared" si="76"/>
        <v>0</v>
      </c>
      <c r="U90" s="25">
        <f t="shared" si="76"/>
        <v>0</v>
      </c>
      <c r="V90" s="25">
        <f t="shared" si="76"/>
        <v>0</v>
      </c>
      <c r="W90" s="25">
        <f t="shared" si="76"/>
        <v>0</v>
      </c>
      <c r="X90" s="25">
        <f t="shared" ref="X90:AK90" si="77">SUM(X89)</f>
        <v>0</v>
      </c>
      <c r="Y90" s="25">
        <f t="shared" si="77"/>
        <v>0</v>
      </c>
      <c r="Z90" s="101">
        <f t="shared" si="77"/>
        <v>0</v>
      </c>
      <c r="AA90" s="25">
        <f t="shared" si="77"/>
        <v>0</v>
      </c>
      <c r="AB90" s="25">
        <f t="shared" si="77"/>
        <v>0</v>
      </c>
      <c r="AC90" s="25">
        <f t="shared" si="77"/>
        <v>0</v>
      </c>
      <c r="AD90" s="25">
        <f t="shared" si="77"/>
        <v>0</v>
      </c>
      <c r="AE90" s="25">
        <f t="shared" si="77"/>
        <v>0</v>
      </c>
      <c r="AF90" s="25">
        <f t="shared" si="77"/>
        <v>0</v>
      </c>
      <c r="AG90" s="25">
        <f t="shared" si="77"/>
        <v>0</v>
      </c>
      <c r="AH90" s="25">
        <f t="shared" si="77"/>
        <v>0</v>
      </c>
      <c r="AI90" s="25">
        <f t="shared" si="77"/>
        <v>0</v>
      </c>
      <c r="AJ90" s="25">
        <f t="shared" si="77"/>
        <v>0</v>
      </c>
      <c r="AK90" s="25">
        <f t="shared" si="77"/>
        <v>0</v>
      </c>
      <c r="AL90" s="25"/>
      <c r="AM90" s="25"/>
      <c r="AN90" s="101"/>
      <c r="AO90" s="101"/>
      <c r="AP90" s="101"/>
      <c r="AQ90" s="101"/>
      <c r="AR90" s="25"/>
      <c r="AS90" s="86"/>
    </row>
    <row r="91" spans="1:45" ht="13.5" hidden="1" customHeight="1" x14ac:dyDescent="0.25">
      <c r="B91" s="5">
        <v>74</v>
      </c>
      <c r="C91" s="10"/>
      <c r="D91" s="41"/>
      <c r="E91" s="41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99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99"/>
      <c r="AO91" s="99"/>
      <c r="AP91" s="99"/>
      <c r="AQ91" s="99"/>
      <c r="AR91" s="20"/>
      <c r="AS91" s="84"/>
    </row>
    <row r="92" spans="1:45" ht="13.5" hidden="1" customHeight="1" x14ac:dyDescent="0.25">
      <c r="B92" s="5">
        <v>75</v>
      </c>
      <c r="C92" s="10"/>
      <c r="D92" s="26" t="s">
        <v>27</v>
      </c>
      <c r="E92" s="14" t="s">
        <v>19</v>
      </c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99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99"/>
      <c r="AO92" s="99"/>
      <c r="AP92" s="99"/>
      <c r="AQ92" s="99"/>
      <c r="AR92" s="20"/>
      <c r="AS92" s="84"/>
    </row>
    <row r="93" spans="1:45" ht="13.5" hidden="1" customHeight="1" x14ac:dyDescent="0.2">
      <c r="B93" s="5">
        <v>76</v>
      </c>
      <c r="C93" s="10" t="s">
        <v>125</v>
      </c>
      <c r="D93" s="13" t="s">
        <v>28</v>
      </c>
      <c r="E93" s="11" t="s">
        <v>18</v>
      </c>
      <c r="F93" s="30">
        <v>0</v>
      </c>
      <c r="G93" s="30">
        <v>0</v>
      </c>
      <c r="H93" s="30">
        <v>0</v>
      </c>
      <c r="I93" s="30">
        <v>0</v>
      </c>
      <c r="J93" s="30">
        <v>0</v>
      </c>
      <c r="K93" s="16">
        <v>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6">
        <v>0</v>
      </c>
      <c r="X93" s="39">
        <f t="shared" ref="X93" si="78">+F93-O93</f>
        <v>0</v>
      </c>
      <c r="Y93" s="39">
        <f t="shared" ref="Y93" si="79">+G93-P93</f>
        <v>0</v>
      </c>
      <c r="Z93" s="98">
        <f t="shared" ref="Z93" si="80">+H93-Q93</f>
        <v>0</v>
      </c>
      <c r="AA93" s="39">
        <f t="shared" ref="AA93" si="81">+I93-R93</f>
        <v>0</v>
      </c>
      <c r="AB93" s="39">
        <v>0</v>
      </c>
      <c r="AC93" s="39">
        <f t="shared" ref="AC93" si="82">+J93-S93</f>
        <v>0</v>
      </c>
      <c r="AD93" s="39">
        <f t="shared" ref="AD93" si="83">+K93-T93</f>
        <v>0</v>
      </c>
      <c r="AE93" s="39">
        <f t="shared" ref="AE93" si="84">+L93-U93</f>
        <v>0</v>
      </c>
      <c r="AF93" s="39">
        <f t="shared" ref="AF93" si="85">+M93-V93</f>
        <v>0</v>
      </c>
      <c r="AG93" s="39">
        <f t="shared" ref="AG93" si="86">+N93-W93</f>
        <v>0</v>
      </c>
      <c r="AH93" s="39">
        <f t="shared" ref="AH93" si="87">+X93+Y93+Z93+AA93+AB93+AC93+AD93+AE93+AF93+AG93</f>
        <v>0</v>
      </c>
      <c r="AI93" s="39">
        <v>0</v>
      </c>
      <c r="AJ93" s="39">
        <v>0</v>
      </c>
      <c r="AK93" s="39">
        <f t="shared" ref="AK93" si="88">+AH93+AI93-AJ93</f>
        <v>0</v>
      </c>
      <c r="AL93" s="39"/>
      <c r="AM93" s="39"/>
      <c r="AN93" s="98"/>
      <c r="AO93" s="98"/>
      <c r="AP93" s="98"/>
      <c r="AQ93" s="98"/>
      <c r="AR93" s="39"/>
      <c r="AS93" s="83"/>
    </row>
    <row r="94" spans="1:45" ht="13.5" hidden="1" customHeight="1" x14ac:dyDescent="0.25">
      <c r="B94" s="5">
        <v>77</v>
      </c>
      <c r="C94" s="10"/>
      <c r="D94" s="136" t="s">
        <v>82</v>
      </c>
      <c r="E94" s="136"/>
      <c r="F94" s="30">
        <v>0</v>
      </c>
      <c r="G94" s="30">
        <v>0</v>
      </c>
      <c r="H94" s="30">
        <v>0</v>
      </c>
      <c r="I94" s="30">
        <v>0</v>
      </c>
      <c r="J94" s="30">
        <v>0</v>
      </c>
      <c r="K94" s="25">
        <f t="shared" ref="K94:W94" si="89">SUM(K93:K93)</f>
        <v>0</v>
      </c>
      <c r="L94" s="25">
        <f t="shared" si="89"/>
        <v>0</v>
      </c>
      <c r="M94" s="25">
        <f t="shared" si="89"/>
        <v>0</v>
      </c>
      <c r="N94" s="25">
        <f t="shared" si="89"/>
        <v>0</v>
      </c>
      <c r="O94" s="25">
        <f t="shared" si="89"/>
        <v>0</v>
      </c>
      <c r="P94" s="25">
        <f t="shared" si="89"/>
        <v>0</v>
      </c>
      <c r="Q94" s="25">
        <f t="shared" si="89"/>
        <v>0</v>
      </c>
      <c r="R94" s="25">
        <f t="shared" si="89"/>
        <v>0</v>
      </c>
      <c r="S94" s="25">
        <f t="shared" si="89"/>
        <v>0</v>
      </c>
      <c r="T94" s="25">
        <f t="shared" si="89"/>
        <v>0</v>
      </c>
      <c r="U94" s="25">
        <f t="shared" si="89"/>
        <v>0</v>
      </c>
      <c r="V94" s="25">
        <f t="shared" si="89"/>
        <v>0</v>
      </c>
      <c r="W94" s="25">
        <f t="shared" si="89"/>
        <v>0</v>
      </c>
      <c r="X94" s="25">
        <f>SUM(X93:X93)</f>
        <v>0</v>
      </c>
      <c r="Y94" s="25">
        <f t="shared" ref="Y94:AK94" si="90">SUM(Y93:Y93)</f>
        <v>0</v>
      </c>
      <c r="Z94" s="101">
        <f t="shared" si="90"/>
        <v>0</v>
      </c>
      <c r="AA94" s="25">
        <f t="shared" si="90"/>
        <v>0</v>
      </c>
      <c r="AB94" s="25">
        <f t="shared" si="90"/>
        <v>0</v>
      </c>
      <c r="AC94" s="25">
        <f t="shared" si="90"/>
        <v>0</v>
      </c>
      <c r="AD94" s="25">
        <f t="shared" si="90"/>
        <v>0</v>
      </c>
      <c r="AE94" s="25">
        <f t="shared" si="90"/>
        <v>0</v>
      </c>
      <c r="AF94" s="25">
        <f t="shared" si="90"/>
        <v>0</v>
      </c>
      <c r="AG94" s="25">
        <f t="shared" si="90"/>
        <v>0</v>
      </c>
      <c r="AH94" s="25">
        <f t="shared" si="90"/>
        <v>0</v>
      </c>
      <c r="AI94" s="25">
        <f t="shared" si="90"/>
        <v>0</v>
      </c>
      <c r="AJ94" s="25">
        <f t="shared" si="90"/>
        <v>0</v>
      </c>
      <c r="AK94" s="25">
        <f t="shared" si="90"/>
        <v>0</v>
      </c>
      <c r="AL94" s="25"/>
      <c r="AM94" s="25"/>
      <c r="AN94" s="101"/>
      <c r="AO94" s="101"/>
      <c r="AP94" s="101"/>
      <c r="AQ94" s="101"/>
      <c r="AR94" s="25"/>
      <c r="AS94" s="86"/>
    </row>
    <row r="95" spans="1:45" ht="13.5" hidden="1" customHeight="1" x14ac:dyDescent="0.25">
      <c r="B95" s="5">
        <v>78</v>
      </c>
      <c r="C95" s="10"/>
      <c r="D95" s="41"/>
      <c r="E95" s="41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99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99"/>
      <c r="AO95" s="99"/>
      <c r="AP95" s="99"/>
      <c r="AQ95" s="99"/>
      <c r="AR95" s="20"/>
      <c r="AS95" s="84"/>
    </row>
    <row r="96" spans="1:45" ht="13.5" hidden="1" customHeight="1" x14ac:dyDescent="0.25">
      <c r="B96" s="5">
        <v>79</v>
      </c>
      <c r="C96" s="10"/>
      <c r="D96" s="8" t="s">
        <v>29</v>
      </c>
      <c r="E96" s="9" t="s">
        <v>20</v>
      </c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99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99"/>
      <c r="AO96" s="99"/>
      <c r="AP96" s="99"/>
      <c r="AQ96" s="99"/>
      <c r="AR96" s="20"/>
      <c r="AS96" s="84"/>
    </row>
    <row r="97" spans="1:45" ht="13.5" hidden="1" customHeight="1" x14ac:dyDescent="0.2">
      <c r="B97" s="5">
        <v>80</v>
      </c>
      <c r="C97" s="10" t="s">
        <v>125</v>
      </c>
      <c r="D97" s="5" t="s">
        <v>29</v>
      </c>
      <c r="E97" s="12" t="s">
        <v>20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39">
        <f t="shared" ref="X97" si="91">+F97-O97</f>
        <v>0</v>
      </c>
      <c r="Y97" s="39">
        <f t="shared" ref="Y97" si="92">+G97-P97</f>
        <v>0</v>
      </c>
      <c r="Z97" s="98">
        <f t="shared" ref="Z97" si="93">+H97-Q97</f>
        <v>0</v>
      </c>
      <c r="AA97" s="39">
        <f t="shared" ref="AA97" si="94">+I97-R97</f>
        <v>0</v>
      </c>
      <c r="AB97" s="39">
        <v>0</v>
      </c>
      <c r="AC97" s="39">
        <f t="shared" ref="AC97" si="95">+J97-S97</f>
        <v>0</v>
      </c>
      <c r="AD97" s="39">
        <f t="shared" ref="AD97" si="96">+K97-T97</f>
        <v>0</v>
      </c>
      <c r="AE97" s="39">
        <f t="shared" ref="AE97" si="97">+L97-U97</f>
        <v>0</v>
      </c>
      <c r="AF97" s="39">
        <f t="shared" ref="AF97" si="98">+M97-V97</f>
        <v>0</v>
      </c>
      <c r="AG97" s="39">
        <f t="shared" ref="AG97" si="99">+N97-W97</f>
        <v>0</v>
      </c>
      <c r="AH97" s="39">
        <f t="shared" ref="AH97" si="100">+X97+Y97+Z97+AA97+AB97+AC97+AD97+AE97+AF97+AG97</f>
        <v>0</v>
      </c>
      <c r="AI97" s="39">
        <v>0</v>
      </c>
      <c r="AJ97" s="39">
        <v>0</v>
      </c>
      <c r="AK97" s="39">
        <f t="shared" ref="AK97" si="101">+AH97+AI97-AJ97</f>
        <v>0</v>
      </c>
      <c r="AL97" s="39"/>
      <c r="AM97" s="39"/>
      <c r="AN97" s="98"/>
      <c r="AO97" s="98"/>
      <c r="AP97" s="98"/>
      <c r="AQ97" s="98"/>
      <c r="AR97" s="39"/>
      <c r="AS97" s="83"/>
    </row>
    <row r="98" spans="1:45" ht="13.5" hidden="1" customHeight="1" x14ac:dyDescent="0.25">
      <c r="B98" s="5">
        <v>81</v>
      </c>
      <c r="C98" s="10"/>
      <c r="D98" s="136" t="s">
        <v>82</v>
      </c>
      <c r="E98" s="136"/>
      <c r="F98" s="25">
        <f t="shared" ref="F98:AK98" si="102">SUM(F97:F97)</f>
        <v>0</v>
      </c>
      <c r="G98" s="25">
        <f t="shared" ref="G98:W98" si="103">SUM(G97:G97)</f>
        <v>0</v>
      </c>
      <c r="H98" s="25">
        <f t="shared" si="103"/>
        <v>0</v>
      </c>
      <c r="I98" s="25">
        <f t="shared" si="103"/>
        <v>0</v>
      </c>
      <c r="J98" s="25">
        <f t="shared" si="103"/>
        <v>0</v>
      </c>
      <c r="K98" s="25">
        <f t="shared" si="103"/>
        <v>0</v>
      </c>
      <c r="L98" s="25">
        <f t="shared" si="103"/>
        <v>0</v>
      </c>
      <c r="M98" s="25">
        <f t="shared" si="103"/>
        <v>0</v>
      </c>
      <c r="N98" s="25">
        <f t="shared" si="103"/>
        <v>0</v>
      </c>
      <c r="O98" s="25">
        <f t="shared" si="103"/>
        <v>0</v>
      </c>
      <c r="P98" s="25">
        <f t="shared" si="103"/>
        <v>0</v>
      </c>
      <c r="Q98" s="25">
        <f t="shared" si="103"/>
        <v>0</v>
      </c>
      <c r="R98" s="25">
        <f t="shared" si="103"/>
        <v>0</v>
      </c>
      <c r="S98" s="25">
        <f t="shared" si="103"/>
        <v>0</v>
      </c>
      <c r="T98" s="25">
        <f t="shared" si="103"/>
        <v>0</v>
      </c>
      <c r="U98" s="25">
        <f t="shared" si="103"/>
        <v>0</v>
      </c>
      <c r="V98" s="25">
        <f t="shared" si="103"/>
        <v>0</v>
      </c>
      <c r="W98" s="25">
        <f t="shared" si="103"/>
        <v>0</v>
      </c>
      <c r="X98" s="25">
        <f t="shared" si="102"/>
        <v>0</v>
      </c>
      <c r="Y98" s="25">
        <f t="shared" si="102"/>
        <v>0</v>
      </c>
      <c r="Z98" s="101">
        <f t="shared" si="102"/>
        <v>0</v>
      </c>
      <c r="AA98" s="25">
        <f t="shared" si="102"/>
        <v>0</v>
      </c>
      <c r="AB98" s="25">
        <f t="shared" si="102"/>
        <v>0</v>
      </c>
      <c r="AC98" s="25">
        <f t="shared" si="102"/>
        <v>0</v>
      </c>
      <c r="AD98" s="25">
        <f t="shared" si="102"/>
        <v>0</v>
      </c>
      <c r="AE98" s="25">
        <f t="shared" si="102"/>
        <v>0</v>
      </c>
      <c r="AF98" s="25">
        <f t="shared" si="102"/>
        <v>0</v>
      </c>
      <c r="AG98" s="25">
        <f t="shared" si="102"/>
        <v>0</v>
      </c>
      <c r="AH98" s="25">
        <f t="shared" si="102"/>
        <v>0</v>
      </c>
      <c r="AI98" s="25">
        <f t="shared" si="102"/>
        <v>0</v>
      </c>
      <c r="AJ98" s="25">
        <f t="shared" si="102"/>
        <v>0</v>
      </c>
      <c r="AK98" s="25">
        <f t="shared" si="102"/>
        <v>0</v>
      </c>
      <c r="AL98" s="25"/>
      <c r="AM98" s="25"/>
      <c r="AN98" s="101"/>
      <c r="AO98" s="101"/>
      <c r="AP98" s="101"/>
      <c r="AQ98" s="101"/>
      <c r="AR98" s="25"/>
      <c r="AS98" s="86"/>
    </row>
    <row r="99" spans="1:45" ht="13.5" customHeight="1" x14ac:dyDescent="0.25">
      <c r="F99" s="23"/>
      <c r="G99" s="23"/>
      <c r="H99" s="23"/>
      <c r="I99" s="23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103"/>
      <c r="AO99" s="103"/>
      <c r="AP99" s="103"/>
      <c r="AQ99" s="103"/>
      <c r="AR99" s="103"/>
      <c r="AS99" s="87"/>
    </row>
    <row r="100" spans="1:45" ht="13.5" customHeight="1" thickBot="1" x14ac:dyDescent="0.3">
      <c r="B100" s="6"/>
      <c r="C100" s="136" t="s">
        <v>83</v>
      </c>
      <c r="D100" s="136"/>
      <c r="E100" s="136"/>
      <c r="F100" s="40">
        <f>+F56+F64+F74+F87+F94+F98+F90</f>
        <v>48521.729999999996</v>
      </c>
      <c r="G100" s="40">
        <f t="shared" ref="G100:AK100" si="104">+G56+G64+G74+G87+G94+G98+G90</f>
        <v>0</v>
      </c>
      <c r="H100" s="40">
        <f t="shared" si="104"/>
        <v>876654.32000000007</v>
      </c>
      <c r="I100" s="40">
        <f t="shared" si="104"/>
        <v>950574.19000000006</v>
      </c>
      <c r="J100" s="40">
        <f t="shared" si="104"/>
        <v>0</v>
      </c>
      <c r="K100" s="40">
        <f t="shared" si="104"/>
        <v>57773.8</v>
      </c>
      <c r="L100" s="40">
        <f t="shared" si="104"/>
        <v>0</v>
      </c>
      <c r="M100" s="40">
        <f t="shared" si="104"/>
        <v>0</v>
      </c>
      <c r="N100" s="40">
        <f t="shared" si="104"/>
        <v>2201024.4900000002</v>
      </c>
      <c r="O100" s="40">
        <f t="shared" si="104"/>
        <v>0</v>
      </c>
      <c r="P100" s="40">
        <f t="shared" si="104"/>
        <v>0</v>
      </c>
      <c r="Q100" s="40">
        <f t="shared" si="104"/>
        <v>829253.72</v>
      </c>
      <c r="R100" s="40">
        <f t="shared" si="104"/>
        <v>300</v>
      </c>
      <c r="S100" s="40">
        <f t="shared" si="104"/>
        <v>0</v>
      </c>
      <c r="T100" s="40">
        <f t="shared" si="104"/>
        <v>0</v>
      </c>
      <c r="U100" s="40">
        <f t="shared" si="104"/>
        <v>0</v>
      </c>
      <c r="V100" s="40">
        <f t="shared" si="104"/>
        <v>0</v>
      </c>
      <c r="W100" s="40">
        <f t="shared" si="104"/>
        <v>2211340.13</v>
      </c>
      <c r="X100" s="40">
        <f t="shared" si="104"/>
        <v>48521.729999999996</v>
      </c>
      <c r="Y100" s="40">
        <f t="shared" si="104"/>
        <v>0</v>
      </c>
      <c r="Z100" s="102">
        <f>+Z56+Z64+Z74+Z87+Z94+Z98+Z90</f>
        <v>46800.600000000035</v>
      </c>
      <c r="AA100" s="40">
        <f>+AA56+AA64+AA74+AA87+AA94+AA98+AA90</f>
        <v>950274.19000000006</v>
      </c>
      <c r="AB100" s="40">
        <f t="shared" si="104"/>
        <v>0</v>
      </c>
      <c r="AC100" s="40">
        <f t="shared" si="104"/>
        <v>0</v>
      </c>
      <c r="AD100" s="40">
        <f t="shared" si="104"/>
        <v>57773.8</v>
      </c>
      <c r="AE100" s="40">
        <f t="shared" si="104"/>
        <v>0</v>
      </c>
      <c r="AF100" s="40">
        <f t="shared" si="104"/>
        <v>0</v>
      </c>
      <c r="AG100" s="40">
        <f t="shared" si="104"/>
        <v>-10315.639999999956</v>
      </c>
      <c r="AH100" s="40">
        <f>+AH56+AH64+AH74+AH87+AH94+AH98+AH90</f>
        <v>1093054.6800000002</v>
      </c>
      <c r="AI100" s="40">
        <f t="shared" si="104"/>
        <v>-20000</v>
      </c>
      <c r="AJ100" s="40">
        <f t="shared" si="104"/>
        <v>80446.710000000036</v>
      </c>
      <c r="AK100" s="40">
        <f t="shared" si="104"/>
        <v>992607.97000000009</v>
      </c>
      <c r="AL100" s="111">
        <f>AL56+AL87</f>
        <v>928771.92</v>
      </c>
      <c r="AM100" s="40">
        <f>AK100-AL100</f>
        <v>63836.050000000047</v>
      </c>
      <c r="AN100" s="102">
        <f>AN56+AN87</f>
        <v>0</v>
      </c>
      <c r="AO100" s="111">
        <f>AO56+AO87</f>
        <v>127.69</v>
      </c>
      <c r="AP100" s="102">
        <f>AP56+AP87</f>
        <v>902451.92</v>
      </c>
      <c r="AQ100" s="102">
        <f>AQ56+AQ87</f>
        <v>27822.269999999997</v>
      </c>
      <c r="AR100" s="40"/>
      <c r="AS100" s="88"/>
    </row>
    <row r="101" spans="1:45" s="61" customFormat="1" ht="13.5" customHeight="1" thickTop="1" x14ac:dyDescent="0.25">
      <c r="A101" s="1"/>
      <c r="B101" s="15"/>
      <c r="C101" s="28"/>
      <c r="D101" s="1"/>
      <c r="E101" s="59"/>
      <c r="F101" s="60"/>
      <c r="G101" s="60"/>
      <c r="H101" s="60"/>
      <c r="I101" s="60"/>
      <c r="J101" s="24"/>
      <c r="K101" s="24"/>
      <c r="L101" s="24"/>
      <c r="M101" s="24"/>
      <c r="N101" s="23"/>
      <c r="O101" s="23"/>
      <c r="P101" s="23"/>
      <c r="Q101" s="23"/>
      <c r="R101" s="23"/>
      <c r="S101" s="24"/>
      <c r="T101" s="24"/>
      <c r="U101" s="24"/>
      <c r="V101" s="24"/>
      <c r="W101" s="24"/>
      <c r="X101" s="24"/>
      <c r="Y101" s="24"/>
      <c r="Z101" s="103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</row>
    <row r="102" spans="1:45" ht="13.5" customHeight="1" x14ac:dyDescent="0.25">
      <c r="F102" s="23"/>
      <c r="G102" s="23"/>
      <c r="H102" s="23"/>
      <c r="I102" s="23"/>
      <c r="J102" s="24"/>
      <c r="K102" s="24"/>
      <c r="L102" s="24"/>
      <c r="M102" s="24"/>
      <c r="N102" s="23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103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</row>
    <row r="103" spans="1:45" ht="13.5" customHeight="1" x14ac:dyDescent="0.2">
      <c r="F103" s="23"/>
      <c r="G103" s="23"/>
      <c r="H103" s="23"/>
      <c r="I103" s="23"/>
      <c r="J103" s="24"/>
      <c r="K103" s="24"/>
      <c r="L103" s="62"/>
      <c r="M103" s="50" t="s">
        <v>79</v>
      </c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103"/>
      <c r="AA103" s="24"/>
      <c r="AB103" s="24"/>
      <c r="AC103" s="24"/>
      <c r="AD103" s="24"/>
      <c r="AE103" s="24"/>
      <c r="AF103" s="24"/>
      <c r="AG103" s="62"/>
      <c r="AH103" s="50" t="s">
        <v>79</v>
      </c>
      <c r="AI103" s="24"/>
      <c r="AJ103" s="24"/>
      <c r="AK103" s="24"/>
      <c r="AL103" s="24"/>
    </row>
    <row r="104" spans="1:45" ht="13.5" customHeight="1" x14ac:dyDescent="0.2">
      <c r="F104" s="63"/>
      <c r="G104" s="63"/>
      <c r="H104" s="63"/>
      <c r="I104" s="63"/>
      <c r="J104" s="64"/>
      <c r="K104" s="64"/>
      <c r="L104" s="65" t="s">
        <v>84</v>
      </c>
      <c r="M104" s="62">
        <v>1932924.04</v>
      </c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104"/>
      <c r="AA104" s="64"/>
      <c r="AB104" s="64"/>
      <c r="AC104" s="24"/>
      <c r="AD104" s="24"/>
      <c r="AE104" s="24"/>
      <c r="AF104" s="24"/>
      <c r="AG104" s="65" t="s">
        <v>80</v>
      </c>
      <c r="AH104" s="62">
        <f>AK100</f>
        <v>992607.97000000009</v>
      </c>
      <c r="AI104" s="24" t="s">
        <v>136</v>
      </c>
      <c r="AJ104" s="24"/>
      <c r="AK104" s="64"/>
      <c r="AL104" s="64"/>
    </row>
    <row r="105" spans="1:45" ht="13.5" customHeight="1" thickBot="1" x14ac:dyDescent="0.25">
      <c r="F105" s="63"/>
      <c r="G105" s="63"/>
      <c r="H105" s="63"/>
      <c r="I105" s="63"/>
      <c r="J105" s="66"/>
      <c r="K105" s="66"/>
      <c r="L105" s="65" t="s">
        <v>81</v>
      </c>
      <c r="M105" s="67">
        <f>+F100+G100+H100+I100+J100+K100+L100+M100-M104</f>
        <v>600.00000000023283</v>
      </c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105"/>
      <c r="AA105" s="66"/>
      <c r="AB105" s="66"/>
      <c r="AC105" s="24"/>
      <c r="AD105" s="24"/>
      <c r="AE105" s="24"/>
      <c r="AF105" s="24"/>
      <c r="AG105" s="65" t="s">
        <v>81</v>
      </c>
      <c r="AH105" s="67">
        <f>AH100+AI100-AJ100-AH104</f>
        <v>0</v>
      </c>
      <c r="AI105" s="24"/>
      <c r="AJ105" s="24"/>
      <c r="AK105" s="66"/>
      <c r="AL105" s="66"/>
    </row>
    <row r="106" spans="1:45" ht="13.5" customHeight="1" thickTop="1" x14ac:dyDescent="0.25">
      <c r="F106" s="63"/>
      <c r="G106" s="63"/>
      <c r="H106" s="63"/>
      <c r="I106" s="63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105"/>
      <c r="AA106" s="66"/>
      <c r="AB106" s="66"/>
      <c r="AC106" s="24"/>
      <c r="AD106" s="24"/>
      <c r="AE106" s="24"/>
      <c r="AF106" s="24"/>
      <c r="AG106" s="66"/>
      <c r="AH106" s="66"/>
      <c r="AI106" s="24"/>
      <c r="AJ106" s="24"/>
      <c r="AK106" s="66"/>
      <c r="AL106" s="66"/>
    </row>
    <row r="107" spans="1:45" ht="13.5" customHeight="1" x14ac:dyDescent="0.25">
      <c r="F107" s="63"/>
      <c r="G107" s="63"/>
      <c r="H107" s="63"/>
      <c r="I107" s="63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106"/>
      <c r="AA107" s="68"/>
      <c r="AB107" s="68"/>
      <c r="AC107" s="24"/>
      <c r="AD107" s="24"/>
      <c r="AE107" s="24"/>
      <c r="AF107" s="24"/>
      <c r="AG107" s="68"/>
      <c r="AH107" s="68"/>
      <c r="AI107" s="24"/>
      <c r="AJ107" s="24"/>
      <c r="AK107" s="68"/>
      <c r="AL107" s="68"/>
    </row>
    <row r="108" spans="1:45" ht="13.5" customHeight="1" x14ac:dyDescent="0.25">
      <c r="F108" s="63"/>
      <c r="G108" s="63"/>
      <c r="H108" s="63"/>
      <c r="I108" s="63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105"/>
      <c r="AA108" s="66"/>
      <c r="AB108" s="66"/>
      <c r="AC108" s="24"/>
      <c r="AD108" s="24"/>
      <c r="AE108" s="24"/>
      <c r="AF108" s="24"/>
      <c r="AG108" s="66"/>
      <c r="AH108" s="66"/>
      <c r="AI108" s="24"/>
      <c r="AJ108" s="24"/>
      <c r="AK108" s="66"/>
      <c r="AL108" s="66"/>
    </row>
    <row r="109" spans="1:45" ht="13.5" customHeight="1" x14ac:dyDescent="0.25">
      <c r="F109" s="69"/>
      <c r="G109" s="69"/>
      <c r="H109" s="69"/>
      <c r="I109" s="69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107"/>
      <c r="AA109" s="70"/>
      <c r="AB109" s="70"/>
      <c r="AG109" s="70"/>
      <c r="AH109" s="70"/>
      <c r="AK109" s="70"/>
      <c r="AL109" s="70"/>
    </row>
    <row r="110" spans="1:45" ht="13.5" customHeight="1" x14ac:dyDescent="0.25">
      <c r="F110" s="69"/>
      <c r="G110" s="69"/>
      <c r="H110" s="69"/>
      <c r="I110" s="69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107"/>
      <c r="AA110" s="70"/>
      <c r="AB110" s="70"/>
      <c r="AG110" s="70"/>
      <c r="AH110" s="70"/>
      <c r="AK110" s="70"/>
      <c r="AL110" s="70"/>
    </row>
    <row r="111" spans="1:45" ht="13.5" customHeight="1" x14ac:dyDescent="0.25">
      <c r="F111" s="69"/>
      <c r="G111" s="69"/>
      <c r="H111" s="69"/>
      <c r="I111" s="69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107"/>
      <c r="AA111" s="70"/>
      <c r="AB111" s="70"/>
      <c r="AG111" s="70"/>
      <c r="AH111" s="70"/>
      <c r="AK111" s="70"/>
      <c r="AL111" s="70"/>
    </row>
    <row r="112" spans="1:45" ht="13.5" customHeight="1" x14ac:dyDescent="0.25">
      <c r="F112" s="69"/>
      <c r="G112" s="69"/>
      <c r="H112" s="69"/>
      <c r="I112" s="69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107"/>
      <c r="AA112" s="70"/>
      <c r="AB112" s="70"/>
      <c r="AG112" s="70"/>
      <c r="AH112" s="70"/>
      <c r="AK112" s="70"/>
      <c r="AL112" s="70"/>
    </row>
    <row r="113" spans="6:38" ht="13.5" customHeight="1" x14ac:dyDescent="0.25">
      <c r="F113" s="69"/>
      <c r="G113" s="69"/>
      <c r="H113" s="69"/>
      <c r="I113" s="69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107"/>
      <c r="AA113" s="70"/>
      <c r="AB113" s="70"/>
      <c r="AG113" s="70"/>
      <c r="AH113" s="70"/>
      <c r="AK113" s="70"/>
      <c r="AL113" s="70"/>
    </row>
    <row r="114" spans="6:38" ht="13.5" customHeight="1" x14ac:dyDescent="0.25">
      <c r="F114" s="69"/>
      <c r="G114" s="69"/>
      <c r="H114" s="69"/>
      <c r="I114" s="69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107"/>
      <c r="AA114" s="70"/>
      <c r="AB114" s="70"/>
      <c r="AG114" s="70"/>
      <c r="AH114" s="70"/>
      <c r="AK114" s="70"/>
      <c r="AL114" s="70"/>
    </row>
    <row r="115" spans="6:38" ht="13.5" customHeight="1" x14ac:dyDescent="0.25">
      <c r="F115" s="69"/>
      <c r="G115" s="69"/>
      <c r="H115" s="69"/>
      <c r="I115" s="69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107"/>
      <c r="AA115" s="70"/>
      <c r="AB115" s="70"/>
      <c r="AG115" s="70"/>
      <c r="AH115" s="70"/>
      <c r="AK115" s="70"/>
      <c r="AL115" s="70"/>
    </row>
    <row r="116" spans="6:38" ht="13.5" customHeight="1" x14ac:dyDescent="0.25">
      <c r="F116" s="69"/>
      <c r="G116" s="69"/>
      <c r="H116" s="69"/>
      <c r="I116" s="69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107"/>
      <c r="AA116" s="70"/>
      <c r="AB116" s="70"/>
      <c r="AG116" s="70"/>
      <c r="AH116" s="70"/>
      <c r="AK116" s="70"/>
      <c r="AL116" s="70"/>
    </row>
    <row r="117" spans="6:38" ht="13.5" customHeight="1" x14ac:dyDescent="0.25">
      <c r="F117" s="69"/>
      <c r="G117" s="69"/>
      <c r="H117" s="69"/>
      <c r="I117" s="69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107"/>
      <c r="AA117" s="70"/>
      <c r="AB117" s="70"/>
      <c r="AG117" s="70"/>
      <c r="AH117" s="70"/>
      <c r="AK117" s="70"/>
      <c r="AL117" s="70"/>
    </row>
    <row r="118" spans="6:38" ht="13.5" customHeight="1" x14ac:dyDescent="0.25">
      <c r="F118" s="69"/>
      <c r="G118" s="69"/>
      <c r="H118" s="69"/>
      <c r="I118" s="69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107"/>
      <c r="AA118" s="70"/>
      <c r="AB118" s="70"/>
      <c r="AG118" s="70"/>
      <c r="AH118" s="70"/>
      <c r="AK118" s="70"/>
      <c r="AL118" s="70"/>
    </row>
    <row r="119" spans="6:38" ht="13.5" customHeight="1" x14ac:dyDescent="0.25">
      <c r="F119" s="69"/>
      <c r="G119" s="69"/>
      <c r="H119" s="69"/>
      <c r="I119" s="69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107"/>
      <c r="AA119" s="70"/>
      <c r="AB119" s="70"/>
      <c r="AG119" s="70"/>
      <c r="AH119" s="70"/>
      <c r="AK119" s="70"/>
      <c r="AL119" s="70"/>
    </row>
    <row r="120" spans="6:38" ht="13.5" customHeight="1" x14ac:dyDescent="0.25">
      <c r="F120" s="69"/>
      <c r="G120" s="69"/>
      <c r="H120" s="69"/>
      <c r="I120" s="69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107"/>
      <c r="AA120" s="70"/>
      <c r="AB120" s="70"/>
      <c r="AG120" s="70"/>
      <c r="AH120" s="70"/>
      <c r="AK120" s="70"/>
      <c r="AL120" s="70"/>
    </row>
    <row r="121" spans="6:38" ht="13.5" customHeight="1" x14ac:dyDescent="0.25">
      <c r="F121" s="69"/>
      <c r="G121" s="69"/>
      <c r="H121" s="69"/>
      <c r="I121" s="69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108"/>
      <c r="AA121" s="71"/>
      <c r="AB121" s="71"/>
      <c r="AG121" s="71"/>
      <c r="AH121" s="71"/>
      <c r="AK121" s="71"/>
      <c r="AL121" s="71"/>
    </row>
    <row r="122" spans="6:38" ht="13.5" customHeight="1" x14ac:dyDescent="0.25">
      <c r="F122" s="69"/>
      <c r="G122" s="69"/>
      <c r="H122" s="69"/>
      <c r="I122" s="69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108"/>
      <c r="AA122" s="71"/>
      <c r="AB122" s="71"/>
      <c r="AG122" s="71"/>
      <c r="AH122" s="71"/>
      <c r="AK122" s="71"/>
      <c r="AL122" s="71"/>
    </row>
    <row r="123" spans="6:38" ht="13.5" customHeight="1" x14ac:dyDescent="0.25">
      <c r="F123" s="69"/>
      <c r="G123" s="69"/>
      <c r="H123" s="69"/>
      <c r="I123" s="69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108"/>
      <c r="AA123" s="71"/>
      <c r="AB123" s="71"/>
      <c r="AG123" s="71"/>
      <c r="AH123" s="71"/>
      <c r="AK123" s="71"/>
      <c r="AL123" s="71"/>
    </row>
    <row r="124" spans="6:38" ht="13.5" customHeight="1" x14ac:dyDescent="0.25">
      <c r="F124" s="69"/>
      <c r="G124" s="69"/>
      <c r="H124" s="69"/>
      <c r="I124" s="69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108"/>
      <c r="AA124" s="71"/>
      <c r="AB124" s="71"/>
      <c r="AG124" s="71"/>
      <c r="AH124" s="71"/>
      <c r="AK124" s="71"/>
      <c r="AL124" s="71"/>
    </row>
    <row r="125" spans="6:38" ht="13.5" customHeight="1" x14ac:dyDescent="0.25">
      <c r="F125" s="69"/>
      <c r="G125" s="69"/>
      <c r="H125" s="69"/>
      <c r="I125" s="69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108"/>
      <c r="AA125" s="71"/>
      <c r="AB125" s="71"/>
      <c r="AG125" s="71"/>
      <c r="AH125" s="71"/>
      <c r="AK125" s="71"/>
      <c r="AL125" s="71"/>
    </row>
  </sheetData>
  <mergeCells count="42">
    <mergeCell ref="C6:AH6"/>
    <mergeCell ref="AC10:AF10"/>
    <mergeCell ref="X9:AG9"/>
    <mergeCell ref="O9:W9"/>
    <mergeCell ref="X10:AB10"/>
    <mergeCell ref="C1:AH1"/>
    <mergeCell ref="AR1:AR4"/>
    <mergeCell ref="C2:AH2"/>
    <mergeCell ref="C3:AH3"/>
    <mergeCell ref="C5:AH5"/>
    <mergeCell ref="AK9:AK11"/>
    <mergeCell ref="C100:E100"/>
    <mergeCell ref="D56:E56"/>
    <mergeCell ref="D64:E64"/>
    <mergeCell ref="D74:E74"/>
    <mergeCell ref="D87:E87"/>
    <mergeCell ref="D90:E90"/>
    <mergeCell ref="D94:E94"/>
    <mergeCell ref="D98:E98"/>
    <mergeCell ref="AI9:AJ9"/>
    <mergeCell ref="AI10:AI11"/>
    <mergeCell ref="AJ10:AJ11"/>
    <mergeCell ref="B9:B11"/>
    <mergeCell ref="C9:C11"/>
    <mergeCell ref="D9:D11"/>
    <mergeCell ref="E9:E11"/>
    <mergeCell ref="AH9:AH11"/>
    <mergeCell ref="F10:I10"/>
    <mergeCell ref="J10:M10"/>
    <mergeCell ref="F9:M9"/>
    <mergeCell ref="N9:N11"/>
    <mergeCell ref="O10:R10"/>
    <mergeCell ref="S10:V10"/>
    <mergeCell ref="W10:W11"/>
    <mergeCell ref="AN9:AN11"/>
    <mergeCell ref="AO9:AO11"/>
    <mergeCell ref="AS9:AS11"/>
    <mergeCell ref="AL9:AL11"/>
    <mergeCell ref="AM9:AM11"/>
    <mergeCell ref="AR9:AR11"/>
    <mergeCell ref="AP9:AP11"/>
    <mergeCell ref="AQ9:AQ11"/>
  </mergeCells>
  <conditionalFormatting sqref="AR39:AR43">
    <cfRule type="uniqueValues" dxfId="0" priority="2"/>
  </conditionalFormatting>
  <pageMargins left="0.70866141732283472" right="0.70866141732283472" top="0.74803149606299213" bottom="0.74803149606299213" header="0.31496062992125984" footer="0.31496062992125984"/>
  <pageSetup scale="21" fitToHeight="100" orientation="landscape" r:id="rId1"/>
  <headerFooter>
    <oddFooter>&amp;C&amp;"Arial,Normal"&amp;8&amp;P de &amp;N</oddFooter>
  </headerFooter>
  <ignoredErrors>
    <ignoredError sqref="D59:D60 D61:D63 AR14 AR77 AR43:AR44" numberStoredAsText="1"/>
    <ignoredError sqref="AM8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8-ZC</vt:lpstr>
      <vt:lpstr>'Anexo 8-ZC'!Área_de_impresión</vt:lpstr>
      <vt:lpstr>'Anexo 8-ZC'!Títulos_a_imprimir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INE133NLF</dc:creator>
  <cp:lastModifiedBy>TORRES VAZQUEZ MARCOS</cp:lastModifiedBy>
  <cp:lastPrinted>2019-09-11T21:51:13Z</cp:lastPrinted>
  <dcterms:created xsi:type="dcterms:W3CDTF">2017-08-25T18:49:45Z</dcterms:created>
  <dcterms:modified xsi:type="dcterms:W3CDTF">2019-12-18T23:03:27Z</dcterms:modified>
</cp:coreProperties>
</file>