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E87NJL\Desktop\Dictamenes_07072017\"/>
    </mc:Choice>
  </mc:AlternateContent>
  <bookViews>
    <workbookView xWindow="0" yWindow="0" windowWidth="20490" windowHeight="8595" activeTab="4"/>
  </bookViews>
  <sheets>
    <sheet name="Matriz" sheetId="1" r:id="rId1"/>
    <sheet name="Espectaculares" sheetId="3" r:id="rId2"/>
    <sheet name="Bardas" sheetId="4" r:id="rId3"/>
    <sheet name="Lona" sheetId="5" r:id="rId4"/>
    <sheet name="Spot Radio" sheetId="6" r:id="rId5"/>
    <sheet name="Prensa" sheetId="8" r:id="rId6"/>
  </sheets>
  <definedNames>
    <definedName name="_xlnm._FilterDatabase" localSheetId="2" hidden="1">Bardas!$A$6:$AE$12</definedName>
    <definedName name="_xlnm._FilterDatabase" localSheetId="1" hidden="1">Espectaculares!$A$6:$AF$22</definedName>
    <definedName name="_xlnm._FilterDatabase" localSheetId="3" hidden="1">Lona!$A$6:$AE$84</definedName>
    <definedName name="_xlnm._FilterDatabase" localSheetId="0" hidden="1">Matriz!$A$6:$AF$722</definedName>
    <definedName name="_xlnm._FilterDatabase" localSheetId="5" hidden="1">Prensa!$A$6:$AC$8</definedName>
    <definedName name="_xlnm._FilterDatabase" localSheetId="4" hidden="1">'Spot Radio'!$A$6:$AD$9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7" i="4" l="1"/>
  <c r="AB17" i="4" s="1"/>
  <c r="AC8" i="8" l="1"/>
  <c r="O8" i="8"/>
  <c r="AC7" i="8"/>
  <c r="O7" i="8"/>
  <c r="AC9" i="6"/>
  <c r="AC8" i="6"/>
  <c r="AC7" i="6"/>
  <c r="AD84" i="5"/>
  <c r="AD47" i="5"/>
  <c r="AD31" i="5"/>
  <c r="AE31" i="5" s="1"/>
  <c r="AC31" i="5"/>
  <c r="AD32" i="5"/>
  <c r="AE32" i="5" s="1"/>
  <c r="AC32" i="5"/>
  <c r="AD39" i="5"/>
  <c r="AE39" i="5" s="1"/>
  <c r="AC39" i="5"/>
  <c r="AD36" i="5"/>
  <c r="AE36" i="5" s="1"/>
  <c r="AC36" i="5"/>
  <c r="AD44" i="5"/>
  <c r="AE44" i="5" s="1"/>
  <c r="AC44" i="5"/>
  <c r="AD34" i="5"/>
  <c r="AE34" i="5" s="1"/>
  <c r="AC34" i="5"/>
  <c r="AD30" i="5"/>
  <c r="AE30" i="5" s="1"/>
  <c r="AC30" i="5"/>
  <c r="AD83" i="5"/>
  <c r="AE83" i="5" s="1"/>
  <c r="AC83" i="5"/>
  <c r="AD78" i="5"/>
  <c r="AE78" i="5" s="1"/>
  <c r="AC78" i="5"/>
  <c r="AD43" i="5"/>
  <c r="AE43" i="5" s="1"/>
  <c r="AC43" i="5"/>
  <c r="AD77" i="5"/>
  <c r="AE77" i="5" s="1"/>
  <c r="AC77" i="5"/>
  <c r="AD76" i="5"/>
  <c r="AE76" i="5" s="1"/>
  <c r="AC76" i="5"/>
  <c r="AD75" i="5"/>
  <c r="AE75" i="5" s="1"/>
  <c r="AC75" i="5"/>
  <c r="AD81" i="5"/>
  <c r="AE81" i="5" s="1"/>
  <c r="AC81" i="5"/>
  <c r="AD80" i="5"/>
  <c r="AE80" i="5" s="1"/>
  <c r="AC80" i="5"/>
  <c r="AD79" i="5"/>
  <c r="AE79" i="5" s="1"/>
  <c r="AC79" i="5"/>
  <c r="AD74" i="5"/>
  <c r="AE74" i="5" s="1"/>
  <c r="AC74" i="5"/>
  <c r="AD73" i="5"/>
  <c r="AE73" i="5" s="1"/>
  <c r="AC73" i="5"/>
  <c r="AD72" i="5"/>
  <c r="AE72" i="5" s="1"/>
  <c r="AC72" i="5"/>
  <c r="AD71" i="5"/>
  <c r="AE71" i="5" s="1"/>
  <c r="AC71" i="5"/>
  <c r="AD70" i="5"/>
  <c r="AE70" i="5" s="1"/>
  <c r="AC70" i="5"/>
  <c r="AD69" i="5"/>
  <c r="AE69" i="5" s="1"/>
  <c r="AC69" i="5"/>
  <c r="AD68" i="5"/>
  <c r="AE68" i="5" s="1"/>
  <c r="AC68" i="5"/>
  <c r="AD67" i="5"/>
  <c r="AE67" i="5" s="1"/>
  <c r="AC67" i="5"/>
  <c r="AD66" i="5"/>
  <c r="AE66" i="5" s="1"/>
  <c r="AC66" i="5"/>
  <c r="AD65" i="5"/>
  <c r="AE65" i="5" s="1"/>
  <c r="AC65" i="5"/>
  <c r="AD64" i="5"/>
  <c r="AE64" i="5" s="1"/>
  <c r="AC64" i="5"/>
  <c r="AD63" i="5"/>
  <c r="AE63" i="5" s="1"/>
  <c r="AC63" i="5"/>
  <c r="AD62" i="5"/>
  <c r="AE62" i="5" s="1"/>
  <c r="AC62" i="5"/>
  <c r="AD61" i="5"/>
  <c r="AE61" i="5" s="1"/>
  <c r="AC61" i="5"/>
  <c r="AD60" i="5"/>
  <c r="AE60" i="5" s="1"/>
  <c r="AC60" i="5"/>
  <c r="AD59" i="5"/>
  <c r="AE59" i="5" s="1"/>
  <c r="AC59" i="5"/>
  <c r="AD58" i="5"/>
  <c r="AE58" i="5" s="1"/>
  <c r="AC58" i="5"/>
  <c r="AD57" i="5"/>
  <c r="AE57" i="5" s="1"/>
  <c r="AC57" i="5"/>
  <c r="AD56" i="5"/>
  <c r="AE56" i="5" s="1"/>
  <c r="AC56" i="5"/>
  <c r="AD55" i="5"/>
  <c r="AE55" i="5" s="1"/>
  <c r="AC55" i="5"/>
  <c r="AD54" i="5"/>
  <c r="AE54" i="5" s="1"/>
  <c r="AC54" i="5"/>
  <c r="AD53" i="5"/>
  <c r="AE53" i="5" s="1"/>
  <c r="AC53" i="5"/>
  <c r="AD52" i="5"/>
  <c r="AE52" i="5" s="1"/>
  <c r="AC52" i="5"/>
  <c r="AD51" i="5"/>
  <c r="AE51" i="5" s="1"/>
  <c r="AC51" i="5"/>
  <c r="AD50" i="5"/>
  <c r="AE50" i="5" s="1"/>
  <c r="AC50" i="5"/>
  <c r="AD49" i="5"/>
  <c r="AE49" i="5" s="1"/>
  <c r="AC49" i="5"/>
  <c r="AD46" i="5"/>
  <c r="AE46" i="5" s="1"/>
  <c r="AC46" i="5"/>
  <c r="AD40" i="5"/>
  <c r="AE40" i="5" s="1"/>
  <c r="AC40" i="5"/>
  <c r="AD42" i="5"/>
  <c r="AE42" i="5" s="1"/>
  <c r="AC42" i="5"/>
  <c r="AD41" i="5"/>
  <c r="AE41" i="5" s="1"/>
  <c r="AC41" i="5"/>
  <c r="AD38" i="5"/>
  <c r="AE38" i="5" s="1"/>
  <c r="AC38" i="5"/>
  <c r="AD37" i="5"/>
  <c r="AE37" i="5" s="1"/>
  <c r="AC37" i="5"/>
  <c r="AD35" i="5"/>
  <c r="AE35" i="5" s="1"/>
  <c r="AC35" i="5"/>
  <c r="AD33" i="5"/>
  <c r="AE33" i="5" s="1"/>
  <c r="AC33" i="5"/>
  <c r="AD82" i="5"/>
  <c r="AE82" i="5" s="1"/>
  <c r="AC82" i="5"/>
  <c r="AE45" i="5"/>
  <c r="AD45" i="5"/>
  <c r="AC45" i="5"/>
  <c r="AE28" i="5"/>
  <c r="AD28" i="5"/>
  <c r="AC28" i="5"/>
  <c r="AE27" i="5"/>
  <c r="AD27" i="5"/>
  <c r="AC27" i="5"/>
  <c r="AE26" i="5"/>
  <c r="AD26" i="5"/>
  <c r="AC26" i="5"/>
  <c r="AE25" i="5"/>
  <c r="AD25" i="5"/>
  <c r="AC25" i="5"/>
  <c r="AE24" i="5"/>
  <c r="AD24" i="5"/>
  <c r="AC24" i="5"/>
  <c r="AE23" i="5"/>
  <c r="AD23" i="5"/>
  <c r="AC23" i="5"/>
  <c r="AE22" i="5"/>
  <c r="AD22" i="5"/>
  <c r="AC22" i="5"/>
  <c r="AE21" i="5"/>
  <c r="AD21" i="5"/>
  <c r="AC21" i="5"/>
  <c r="AE20" i="5"/>
  <c r="AD20" i="5"/>
  <c r="AC20" i="5"/>
  <c r="AE19" i="5"/>
  <c r="AD19" i="5"/>
  <c r="AC19" i="5"/>
  <c r="AE18" i="5"/>
  <c r="AD18" i="5"/>
  <c r="AC18" i="5"/>
  <c r="AE17" i="5"/>
  <c r="AD17" i="5"/>
  <c r="AC17" i="5"/>
  <c r="AE16" i="5"/>
  <c r="AD16" i="5"/>
  <c r="AC16" i="5"/>
  <c r="AE15" i="5"/>
  <c r="AD15" i="5"/>
  <c r="AC15" i="5"/>
  <c r="AE14" i="5"/>
  <c r="AD14" i="5"/>
  <c r="AC14" i="5"/>
  <c r="AE13" i="5"/>
  <c r="AD13" i="5"/>
  <c r="AC13" i="5"/>
  <c r="AE12" i="5"/>
  <c r="AD12" i="5"/>
  <c r="AC12" i="5"/>
  <c r="AE11" i="5"/>
  <c r="AD11" i="5"/>
  <c r="AC11" i="5"/>
  <c r="AE10" i="5"/>
  <c r="AD10" i="5"/>
  <c r="AC10" i="5"/>
  <c r="AE9" i="5"/>
  <c r="AD9" i="5"/>
  <c r="AC9" i="5"/>
  <c r="AE8" i="5"/>
  <c r="AD8" i="5"/>
  <c r="AC8" i="5"/>
  <c r="AE7" i="5"/>
  <c r="AD7" i="5"/>
  <c r="AC7" i="5"/>
  <c r="AE29" i="5"/>
  <c r="AC29" i="5"/>
  <c r="AE48" i="5"/>
  <c r="AC48" i="5"/>
  <c r="AE84" i="5"/>
  <c r="AC84" i="5"/>
  <c r="AE47" i="5"/>
  <c r="AC47" i="5"/>
  <c r="AE12" i="4"/>
  <c r="AE9" i="4"/>
  <c r="AE11" i="4"/>
  <c r="AE10" i="4"/>
  <c r="AE8" i="4"/>
  <c r="AE7" i="4"/>
  <c r="AC12" i="4"/>
  <c r="AC9" i="4"/>
  <c r="AC11" i="4"/>
  <c r="AC10" i="4"/>
  <c r="AC8" i="4"/>
  <c r="AC7" i="4"/>
  <c r="AD20" i="3"/>
  <c r="AC20" i="3"/>
  <c r="AE20" i="3" s="1"/>
  <c r="AD17" i="3"/>
  <c r="AC17" i="3"/>
  <c r="AE17" i="3" s="1"/>
  <c r="O17" i="3"/>
  <c r="AD14" i="3"/>
  <c r="AC14" i="3"/>
  <c r="AD15" i="3"/>
  <c r="AC15" i="3"/>
  <c r="AD12" i="3"/>
  <c r="AC12" i="3"/>
  <c r="AD13" i="3"/>
  <c r="AC13" i="3"/>
  <c r="AD19" i="3"/>
  <c r="AC19" i="3"/>
  <c r="AD22" i="3"/>
  <c r="AC22" i="3"/>
  <c r="AD9" i="3"/>
  <c r="AC9" i="3"/>
  <c r="AD8" i="3"/>
  <c r="AC8" i="3"/>
  <c r="AD21" i="3"/>
  <c r="AC21" i="3"/>
  <c r="AD7" i="3"/>
  <c r="AC7" i="3"/>
  <c r="AD16" i="3"/>
  <c r="AC16" i="3"/>
  <c r="AD18" i="3"/>
  <c r="AC18" i="3"/>
  <c r="AC11" i="3"/>
  <c r="AE11" i="3" s="1"/>
  <c r="AC10" i="3"/>
  <c r="AE10" i="3" s="1"/>
  <c r="AC722" i="1"/>
  <c r="AC721" i="1"/>
  <c r="AC720" i="1"/>
  <c r="AC719" i="1"/>
  <c r="AC718" i="1"/>
  <c r="AD717" i="1"/>
  <c r="AC717" i="1"/>
  <c r="AD716" i="1"/>
  <c r="AC716" i="1"/>
  <c r="AD715" i="1"/>
  <c r="AC715" i="1"/>
  <c r="AD714" i="1"/>
  <c r="AC714" i="1"/>
  <c r="AD713" i="1"/>
  <c r="AC713" i="1"/>
  <c r="AD712" i="1"/>
  <c r="AC712" i="1"/>
  <c r="AD711" i="1"/>
  <c r="AC711" i="1"/>
  <c r="AD710" i="1"/>
  <c r="AC710" i="1"/>
  <c r="AD709" i="1"/>
  <c r="AC709" i="1"/>
  <c r="AD708" i="1"/>
  <c r="AC708" i="1"/>
  <c r="AD707" i="1"/>
  <c r="AC707" i="1"/>
  <c r="AD706" i="1"/>
  <c r="AC706" i="1"/>
  <c r="AC705" i="1"/>
  <c r="AC704" i="1"/>
  <c r="AC703" i="1"/>
  <c r="AC702" i="1"/>
  <c r="AC701" i="1"/>
  <c r="AC700" i="1"/>
  <c r="AC699" i="1"/>
  <c r="AC698" i="1"/>
  <c r="AC697" i="1"/>
  <c r="AC696" i="1"/>
  <c r="AC695" i="1"/>
  <c r="AC694" i="1"/>
  <c r="AC693" i="1"/>
  <c r="AC692" i="1"/>
  <c r="AC691" i="1"/>
  <c r="AC690" i="1"/>
  <c r="AC689" i="1"/>
  <c r="AC688" i="1"/>
  <c r="AC687" i="1"/>
  <c r="AD686" i="1"/>
  <c r="AC686" i="1"/>
  <c r="AD685" i="1"/>
  <c r="AC685" i="1"/>
  <c r="AC684" i="1"/>
  <c r="AC683" i="1"/>
  <c r="AD682" i="1"/>
  <c r="AC682" i="1"/>
  <c r="AC681" i="1"/>
  <c r="AC680" i="1"/>
  <c r="AC679" i="1"/>
  <c r="AC678" i="1"/>
  <c r="AC677" i="1"/>
  <c r="AC676" i="1"/>
  <c r="AC675" i="1"/>
  <c r="AE674" i="1"/>
  <c r="AC674" i="1"/>
  <c r="AC673" i="1"/>
  <c r="AC672" i="1"/>
  <c r="AC671" i="1"/>
  <c r="AC670" i="1"/>
  <c r="AC669" i="1"/>
  <c r="AC668" i="1"/>
  <c r="AC667" i="1"/>
  <c r="AC666" i="1"/>
  <c r="AC665" i="1"/>
  <c r="AC664" i="1"/>
  <c r="AC663" i="1"/>
  <c r="AC662" i="1"/>
  <c r="AC661" i="1"/>
  <c r="AC660" i="1"/>
  <c r="O660" i="1"/>
  <c r="AC659" i="1"/>
  <c r="AC658" i="1"/>
  <c r="O658" i="1"/>
  <c r="AC657" i="1"/>
  <c r="AC656" i="1"/>
  <c r="O656" i="1"/>
  <c r="AC655" i="1"/>
  <c r="AD654" i="1"/>
  <c r="AC654" i="1"/>
  <c r="AD653" i="1"/>
  <c r="AC653" i="1"/>
  <c r="O653" i="1"/>
  <c r="AD652" i="1"/>
  <c r="AC652" i="1"/>
  <c r="AD651" i="1"/>
  <c r="AC651" i="1"/>
  <c r="AD650" i="1"/>
  <c r="AC650" i="1"/>
  <c r="AD649" i="1"/>
  <c r="AC649" i="1"/>
  <c r="AC648" i="1"/>
  <c r="AC647" i="1"/>
  <c r="AC646" i="1"/>
  <c r="AC645" i="1"/>
  <c r="O645" i="1"/>
  <c r="AC644" i="1"/>
  <c r="AC643" i="1"/>
  <c r="AC642" i="1"/>
  <c r="AC641" i="1"/>
  <c r="AC640" i="1"/>
  <c r="AC639" i="1"/>
  <c r="AC638" i="1"/>
  <c r="AC637" i="1"/>
  <c r="AC636" i="1"/>
  <c r="AC635" i="1"/>
  <c r="AC634" i="1"/>
  <c r="AC633" i="1"/>
  <c r="AC632" i="1"/>
  <c r="AC631" i="1"/>
  <c r="AC630" i="1"/>
  <c r="AC629" i="1"/>
  <c r="AC628" i="1"/>
  <c r="AC627" i="1"/>
  <c r="AC626" i="1"/>
  <c r="AC625" i="1"/>
  <c r="AC624" i="1"/>
  <c r="AC623" i="1"/>
  <c r="AC622" i="1"/>
  <c r="AC621" i="1"/>
  <c r="AC620" i="1"/>
  <c r="AC619" i="1"/>
  <c r="AC618" i="1"/>
  <c r="AC617" i="1"/>
  <c r="AC616" i="1"/>
  <c r="AC615" i="1"/>
  <c r="AC614" i="1"/>
  <c r="AC613" i="1"/>
  <c r="AC612" i="1"/>
  <c r="AC611" i="1"/>
  <c r="AC610" i="1"/>
  <c r="AC609" i="1"/>
  <c r="AC608" i="1"/>
  <c r="AC607" i="1"/>
  <c r="AC606" i="1"/>
  <c r="AC605" i="1"/>
  <c r="AC604" i="1"/>
  <c r="AC603" i="1"/>
  <c r="AE603" i="1" s="1"/>
  <c r="AC602" i="1"/>
  <c r="AE602" i="1" s="1"/>
  <c r="AC601" i="1"/>
  <c r="AE601" i="1" s="1"/>
  <c r="AC600" i="1"/>
  <c r="AC599" i="1"/>
  <c r="AC598" i="1"/>
  <c r="AC597" i="1"/>
  <c r="AC596" i="1"/>
  <c r="AC595" i="1"/>
  <c r="AC594" i="1"/>
  <c r="AC593" i="1"/>
  <c r="AC592" i="1"/>
  <c r="AC591" i="1"/>
  <c r="AC590" i="1"/>
  <c r="AC589" i="1"/>
  <c r="AC588" i="1"/>
  <c r="AC587" i="1"/>
  <c r="AC586" i="1"/>
  <c r="AC585" i="1"/>
  <c r="AC584" i="1"/>
  <c r="AC583" i="1"/>
  <c r="AC582" i="1"/>
  <c r="AC581" i="1"/>
  <c r="AC580" i="1"/>
  <c r="AC579" i="1"/>
  <c r="AC578" i="1"/>
  <c r="AC577" i="1"/>
  <c r="AC576" i="1"/>
  <c r="AC575" i="1"/>
  <c r="AC574" i="1"/>
  <c r="AC573" i="1"/>
  <c r="AC572" i="1"/>
  <c r="AC571" i="1"/>
  <c r="AC570" i="1"/>
  <c r="AC569" i="1"/>
  <c r="AC568" i="1"/>
  <c r="AC567" i="1"/>
  <c r="AC566" i="1"/>
  <c r="AC565" i="1"/>
  <c r="AC564" i="1"/>
  <c r="AC563" i="1"/>
  <c r="AC562" i="1"/>
  <c r="AC561" i="1"/>
  <c r="AC560" i="1"/>
  <c r="AC559" i="1"/>
  <c r="AC558" i="1"/>
  <c r="AC557" i="1"/>
  <c r="AC556" i="1"/>
  <c r="AC555" i="1"/>
  <c r="AC554" i="1"/>
  <c r="AC553" i="1"/>
  <c r="AC552" i="1"/>
  <c r="AC551" i="1"/>
  <c r="AC550" i="1"/>
  <c r="AC549" i="1"/>
  <c r="AC548" i="1"/>
  <c r="AC547" i="1"/>
  <c r="AC546" i="1"/>
  <c r="AC545" i="1"/>
  <c r="AC544" i="1"/>
  <c r="AC543" i="1"/>
  <c r="AC542" i="1"/>
  <c r="AC541" i="1"/>
  <c r="AC540" i="1"/>
  <c r="AC539" i="1"/>
  <c r="AC538" i="1"/>
  <c r="AC537" i="1"/>
  <c r="AC536" i="1"/>
  <c r="AC535" i="1"/>
  <c r="AC534" i="1"/>
  <c r="AC533" i="1"/>
  <c r="AC532" i="1"/>
  <c r="AC531" i="1"/>
  <c r="AC530" i="1"/>
  <c r="AC529" i="1"/>
  <c r="AC528" i="1"/>
  <c r="AC527" i="1"/>
  <c r="AC526" i="1"/>
  <c r="AC525" i="1"/>
  <c r="AC524" i="1"/>
  <c r="AC523" i="1"/>
  <c r="AC522" i="1"/>
  <c r="AC521" i="1"/>
  <c r="AC520" i="1"/>
  <c r="AC519" i="1"/>
  <c r="AC518" i="1"/>
  <c r="AC517" i="1"/>
  <c r="AC516" i="1"/>
  <c r="AC515" i="1"/>
  <c r="AC514" i="1"/>
  <c r="AC513" i="1"/>
  <c r="AC512" i="1"/>
  <c r="AC511" i="1"/>
  <c r="AC510" i="1"/>
  <c r="AC509" i="1"/>
  <c r="AC508" i="1"/>
  <c r="AC507" i="1"/>
  <c r="AC506" i="1"/>
  <c r="AC505" i="1"/>
  <c r="AC504" i="1"/>
  <c r="AC503" i="1"/>
  <c r="AC502" i="1"/>
  <c r="AC501" i="1"/>
  <c r="AC500" i="1"/>
  <c r="AC499" i="1"/>
  <c r="AC498" i="1"/>
  <c r="AC497" i="1"/>
  <c r="AC496" i="1"/>
  <c r="AC495" i="1"/>
  <c r="AC494" i="1"/>
  <c r="AC493" i="1"/>
  <c r="AC492" i="1"/>
  <c r="AC491" i="1"/>
  <c r="AC490" i="1"/>
  <c r="AC489" i="1"/>
  <c r="AC488" i="1"/>
  <c r="AC487" i="1"/>
  <c r="AC486" i="1"/>
  <c r="AC485" i="1"/>
  <c r="AC484" i="1"/>
  <c r="AC483" i="1"/>
  <c r="AC482" i="1"/>
  <c r="AC481" i="1"/>
  <c r="AC480" i="1"/>
  <c r="AC479" i="1"/>
  <c r="AC478" i="1"/>
  <c r="AC477" i="1"/>
  <c r="AC476" i="1"/>
  <c r="AC475" i="1"/>
  <c r="AC474" i="1"/>
  <c r="AC473" i="1"/>
  <c r="AC472" i="1"/>
  <c r="AC471" i="1"/>
  <c r="AC470" i="1"/>
  <c r="AC469" i="1"/>
  <c r="AC468" i="1"/>
  <c r="AC467" i="1"/>
  <c r="AC466" i="1"/>
  <c r="AC465" i="1"/>
  <c r="AC464" i="1"/>
  <c r="AC463" i="1"/>
  <c r="AC462" i="1"/>
  <c r="AC461" i="1"/>
  <c r="AC460" i="1"/>
  <c r="AC459" i="1"/>
  <c r="AC458" i="1"/>
  <c r="AC457" i="1"/>
  <c r="O457" i="1"/>
  <c r="AC456" i="1"/>
  <c r="AC455" i="1"/>
  <c r="O455" i="1"/>
  <c r="AC454" i="1"/>
  <c r="AC453" i="1"/>
  <c r="O453" i="1"/>
  <c r="AC452" i="1"/>
  <c r="O452" i="1"/>
  <c r="AC451" i="1"/>
  <c r="O451" i="1"/>
  <c r="AC450" i="1"/>
  <c r="O450" i="1"/>
  <c r="AC449" i="1"/>
  <c r="AC448" i="1"/>
  <c r="AC447" i="1"/>
  <c r="AC446" i="1"/>
  <c r="AC445" i="1"/>
  <c r="AC444" i="1"/>
  <c r="AC443" i="1"/>
  <c r="AC442" i="1"/>
  <c r="AC441" i="1"/>
  <c r="AD440" i="1"/>
  <c r="AC440" i="1"/>
  <c r="AC439" i="1"/>
  <c r="AC438" i="1"/>
  <c r="AC437" i="1"/>
  <c r="AC436" i="1"/>
  <c r="AD435" i="1"/>
  <c r="AC435" i="1"/>
  <c r="AD434" i="1"/>
  <c r="AC434" i="1"/>
  <c r="AD433" i="1"/>
  <c r="AC433" i="1"/>
  <c r="AD432" i="1"/>
  <c r="AC432" i="1"/>
  <c r="AD431" i="1"/>
  <c r="AC431" i="1"/>
  <c r="AD430" i="1"/>
  <c r="AC430" i="1"/>
  <c r="AD429" i="1"/>
  <c r="AC429" i="1"/>
  <c r="AD428" i="1"/>
  <c r="AC428" i="1"/>
  <c r="AD427" i="1"/>
  <c r="AC427" i="1"/>
  <c r="AD426" i="1"/>
  <c r="AC426" i="1"/>
  <c r="AD425" i="1"/>
  <c r="AC425" i="1"/>
  <c r="AD424" i="1"/>
  <c r="AC424" i="1"/>
  <c r="AD423" i="1"/>
  <c r="AC423" i="1"/>
  <c r="AD422" i="1"/>
  <c r="AC422" i="1"/>
  <c r="AD421" i="1"/>
  <c r="AC421" i="1"/>
  <c r="AC420" i="1"/>
  <c r="AD419" i="1"/>
  <c r="AC419" i="1"/>
  <c r="AC418" i="1"/>
  <c r="AD417" i="1"/>
  <c r="AC417" i="1"/>
  <c r="AC416" i="1"/>
  <c r="AD415" i="1"/>
  <c r="AC415" i="1"/>
  <c r="AC414" i="1"/>
  <c r="AC413" i="1"/>
  <c r="AD412" i="1"/>
  <c r="AC412" i="1"/>
  <c r="AD411" i="1"/>
  <c r="AC411" i="1"/>
  <c r="AD410" i="1"/>
  <c r="AC410" i="1"/>
  <c r="AD409" i="1"/>
  <c r="AC409" i="1"/>
  <c r="AC408" i="1"/>
  <c r="AC407" i="1"/>
  <c r="AC406" i="1"/>
  <c r="AC405" i="1"/>
  <c r="AC404" i="1"/>
  <c r="AC403" i="1"/>
  <c r="AC402" i="1"/>
  <c r="AC401" i="1"/>
  <c r="AC400" i="1"/>
  <c r="AC399" i="1"/>
  <c r="AC398" i="1"/>
  <c r="AC397" i="1"/>
  <c r="AC396" i="1"/>
  <c r="AC395" i="1"/>
  <c r="AC394" i="1"/>
  <c r="AC393" i="1"/>
  <c r="AC392" i="1"/>
  <c r="AC391" i="1"/>
  <c r="AC390" i="1"/>
  <c r="AC389" i="1"/>
  <c r="AD388" i="1"/>
  <c r="AE388" i="1" s="1"/>
  <c r="AC388" i="1"/>
  <c r="AD387" i="1"/>
  <c r="AE387" i="1" s="1"/>
  <c r="AC387" i="1"/>
  <c r="AD386" i="1"/>
  <c r="AE386" i="1" s="1"/>
  <c r="AC386" i="1"/>
  <c r="AD385" i="1"/>
  <c r="AE385" i="1" s="1"/>
  <c r="AC385" i="1"/>
  <c r="AD384" i="1"/>
  <c r="AE384" i="1" s="1"/>
  <c r="AC384" i="1"/>
  <c r="AD383" i="1"/>
  <c r="AE383" i="1" s="1"/>
  <c r="AC383" i="1"/>
  <c r="AD382" i="1"/>
  <c r="AE382" i="1" s="1"/>
  <c r="AC382" i="1"/>
  <c r="AD381" i="1"/>
  <c r="AE381" i="1" s="1"/>
  <c r="AC381" i="1"/>
  <c r="AD380" i="1"/>
  <c r="AE380" i="1" s="1"/>
  <c r="AC380" i="1"/>
  <c r="AD379" i="1"/>
  <c r="AE379" i="1" s="1"/>
  <c r="AC379" i="1"/>
  <c r="AD378" i="1"/>
  <c r="AE378" i="1" s="1"/>
  <c r="AC378" i="1"/>
  <c r="AD377" i="1"/>
  <c r="AE377" i="1" s="1"/>
  <c r="AC377" i="1"/>
  <c r="AD376" i="1"/>
  <c r="AE376" i="1" s="1"/>
  <c r="AC376" i="1"/>
  <c r="AD375" i="1"/>
  <c r="AE375" i="1" s="1"/>
  <c r="AC375" i="1"/>
  <c r="AD374" i="1"/>
  <c r="AE374" i="1" s="1"/>
  <c r="AC374" i="1"/>
  <c r="AD373" i="1"/>
  <c r="AE373" i="1" s="1"/>
  <c r="AC373" i="1"/>
  <c r="AD372" i="1"/>
  <c r="AE372" i="1" s="1"/>
  <c r="AC372" i="1"/>
  <c r="AD371" i="1"/>
  <c r="AE371" i="1" s="1"/>
  <c r="AC371" i="1"/>
  <c r="AD370" i="1"/>
  <c r="AE370" i="1" s="1"/>
  <c r="AC370" i="1"/>
  <c r="AD369" i="1"/>
  <c r="AE369" i="1" s="1"/>
  <c r="AC369" i="1"/>
  <c r="AD368" i="1"/>
  <c r="AE368" i="1" s="1"/>
  <c r="AC368" i="1"/>
  <c r="AD367" i="1"/>
  <c r="AE367" i="1" s="1"/>
  <c r="AC367" i="1"/>
  <c r="AD366" i="1"/>
  <c r="AE366" i="1" s="1"/>
  <c r="AC366" i="1"/>
  <c r="AE365" i="1"/>
  <c r="AC365" i="1"/>
  <c r="AD364" i="1"/>
  <c r="AE364" i="1" s="1"/>
  <c r="AC364" i="1"/>
  <c r="AD363" i="1"/>
  <c r="AE363" i="1" s="1"/>
  <c r="AC363" i="1"/>
  <c r="AD362" i="1"/>
  <c r="AE362" i="1" s="1"/>
  <c r="AC362" i="1"/>
  <c r="AD361" i="1"/>
  <c r="AE361" i="1" s="1"/>
  <c r="AC361" i="1"/>
  <c r="AD360" i="1"/>
  <c r="AE360" i="1" s="1"/>
  <c r="AC360" i="1"/>
  <c r="AD359" i="1"/>
  <c r="AE359" i="1" s="1"/>
  <c r="AC359" i="1"/>
  <c r="AD358" i="1"/>
  <c r="AE358" i="1" s="1"/>
  <c r="AC358" i="1"/>
  <c r="AD357" i="1"/>
  <c r="AE357" i="1" s="1"/>
  <c r="AC357" i="1"/>
  <c r="AD356" i="1"/>
  <c r="AE356" i="1" s="1"/>
  <c r="AC356" i="1"/>
  <c r="AD355" i="1"/>
  <c r="AE355" i="1" s="1"/>
  <c r="AC355" i="1"/>
  <c r="AD354" i="1"/>
  <c r="AE354" i="1" s="1"/>
  <c r="AC354" i="1"/>
  <c r="AD353" i="1"/>
  <c r="AE353" i="1" s="1"/>
  <c r="AC353" i="1"/>
  <c r="AD352" i="1"/>
  <c r="AE352" i="1" s="1"/>
  <c r="AC352" i="1"/>
  <c r="AD351" i="1"/>
  <c r="AE351" i="1" s="1"/>
  <c r="AC351" i="1"/>
  <c r="AD350" i="1"/>
  <c r="AE350" i="1" s="1"/>
  <c r="AC350" i="1"/>
  <c r="AD349" i="1"/>
  <c r="AE349" i="1" s="1"/>
  <c r="AC349" i="1"/>
  <c r="AD348" i="1"/>
  <c r="AE348" i="1" s="1"/>
  <c r="AC348" i="1"/>
  <c r="AD347" i="1"/>
  <c r="AE347" i="1" s="1"/>
  <c r="AC347" i="1"/>
  <c r="AD346" i="1"/>
  <c r="AE346" i="1" s="1"/>
  <c r="AC346" i="1"/>
  <c r="AD345" i="1"/>
  <c r="AE345" i="1" s="1"/>
  <c r="AC345" i="1"/>
  <c r="AD344" i="1"/>
  <c r="AE344" i="1" s="1"/>
  <c r="AC344" i="1"/>
  <c r="AD343" i="1"/>
  <c r="AE343" i="1" s="1"/>
  <c r="AC343" i="1"/>
  <c r="AD342" i="1"/>
  <c r="AE342" i="1" s="1"/>
  <c r="AC342" i="1"/>
  <c r="AD341" i="1"/>
  <c r="AE341" i="1" s="1"/>
  <c r="AC341" i="1"/>
  <c r="AD340" i="1"/>
  <c r="AE340" i="1" s="1"/>
  <c r="AC340" i="1"/>
  <c r="AD339" i="1"/>
  <c r="AE339" i="1" s="1"/>
  <c r="AC339" i="1"/>
  <c r="AD338" i="1"/>
  <c r="AE338" i="1" s="1"/>
  <c r="AC338" i="1"/>
  <c r="AD337" i="1"/>
  <c r="AE337" i="1" s="1"/>
  <c r="AC337" i="1"/>
  <c r="AD336" i="1"/>
  <c r="AE336" i="1" s="1"/>
  <c r="AC336" i="1"/>
  <c r="AD335" i="1"/>
  <c r="AE335" i="1" s="1"/>
  <c r="AC335" i="1"/>
  <c r="AD334" i="1"/>
  <c r="AE334" i="1" s="1"/>
  <c r="AC334" i="1"/>
  <c r="AD333" i="1"/>
  <c r="AE333" i="1" s="1"/>
  <c r="AC333" i="1"/>
  <c r="AE332" i="1"/>
  <c r="AC332" i="1"/>
  <c r="AD331" i="1"/>
  <c r="AE331" i="1" s="1"/>
  <c r="AC331" i="1"/>
  <c r="AD330" i="1"/>
  <c r="AE330" i="1" s="1"/>
  <c r="AC330" i="1"/>
  <c r="AD329" i="1"/>
  <c r="AE329" i="1" s="1"/>
  <c r="AC329" i="1"/>
  <c r="AD328" i="1"/>
  <c r="AE328" i="1" s="1"/>
  <c r="AC328" i="1"/>
  <c r="AD327" i="1"/>
  <c r="AE327" i="1" s="1"/>
  <c r="AC327" i="1"/>
  <c r="AD326" i="1"/>
  <c r="AE326" i="1" s="1"/>
  <c r="AC326" i="1"/>
  <c r="AD325" i="1"/>
  <c r="AE325" i="1" s="1"/>
  <c r="AC325" i="1"/>
  <c r="AD324" i="1"/>
  <c r="AE324" i="1" s="1"/>
  <c r="AC324" i="1"/>
  <c r="AD323" i="1"/>
  <c r="AE323" i="1" s="1"/>
  <c r="AC323" i="1"/>
  <c r="AD322" i="1"/>
  <c r="AE322" i="1" s="1"/>
  <c r="AC322" i="1"/>
  <c r="AD321" i="1"/>
  <c r="AE321" i="1" s="1"/>
  <c r="AC321" i="1"/>
  <c r="AD320" i="1"/>
  <c r="AE320" i="1" s="1"/>
  <c r="AC320" i="1"/>
  <c r="AD319" i="1"/>
  <c r="AE319" i="1" s="1"/>
  <c r="AC319" i="1"/>
  <c r="AD318" i="1"/>
  <c r="AE318" i="1" s="1"/>
  <c r="AC318" i="1"/>
  <c r="AD317" i="1"/>
  <c r="AE317" i="1" s="1"/>
  <c r="AC317" i="1"/>
  <c r="AD316" i="1"/>
  <c r="AE316" i="1" s="1"/>
  <c r="AC316" i="1"/>
  <c r="AD315" i="1"/>
  <c r="AE315" i="1" s="1"/>
  <c r="AC315" i="1"/>
  <c r="AD314" i="1"/>
  <c r="AE314" i="1" s="1"/>
  <c r="AC314" i="1"/>
  <c r="AD313" i="1"/>
  <c r="AE313" i="1" s="1"/>
  <c r="AC313" i="1"/>
  <c r="AD312" i="1"/>
  <c r="AE312" i="1" s="1"/>
  <c r="AC312" i="1"/>
  <c r="AD311" i="1"/>
  <c r="AE311" i="1" s="1"/>
  <c r="AC311" i="1"/>
  <c r="AD310" i="1"/>
  <c r="AE310" i="1" s="1"/>
  <c r="AC310" i="1"/>
  <c r="AD309" i="1"/>
  <c r="AE309" i="1" s="1"/>
  <c r="AC309" i="1"/>
  <c r="AD308" i="1"/>
  <c r="AE308" i="1" s="1"/>
  <c r="AC308" i="1"/>
  <c r="AD307" i="1"/>
  <c r="AE307" i="1" s="1"/>
  <c r="AC307" i="1"/>
  <c r="AE306" i="1"/>
  <c r="AD306" i="1"/>
  <c r="AC306" i="1"/>
  <c r="AC305" i="1"/>
  <c r="AE304" i="1"/>
  <c r="AD304" i="1"/>
  <c r="AC304" i="1"/>
  <c r="AE303" i="1"/>
  <c r="AD303" i="1"/>
  <c r="AC303" i="1"/>
  <c r="AE302" i="1"/>
  <c r="AD302" i="1"/>
  <c r="AC302" i="1"/>
  <c r="AE301" i="1"/>
  <c r="AD301" i="1"/>
  <c r="AC301" i="1"/>
  <c r="AE300" i="1"/>
  <c r="AD300" i="1"/>
  <c r="AC300" i="1"/>
  <c r="AE299" i="1"/>
  <c r="AD299" i="1"/>
  <c r="AC299" i="1"/>
  <c r="AE298" i="1"/>
  <c r="AD298" i="1"/>
  <c r="AC298" i="1"/>
  <c r="AE297" i="1"/>
  <c r="AD297" i="1"/>
  <c r="AC297" i="1"/>
  <c r="AE296" i="1"/>
  <c r="AD296" i="1"/>
  <c r="AC296" i="1"/>
  <c r="AE295" i="1"/>
  <c r="AD295" i="1"/>
  <c r="AC295" i="1"/>
  <c r="AE294" i="1"/>
  <c r="AD294" i="1"/>
  <c r="AC294" i="1"/>
  <c r="AE293" i="1"/>
  <c r="AD293" i="1"/>
  <c r="AC293" i="1"/>
  <c r="AE292" i="1"/>
  <c r="AD292" i="1"/>
  <c r="AC292" i="1"/>
  <c r="AE291" i="1"/>
  <c r="AD291" i="1"/>
  <c r="AC291" i="1"/>
  <c r="AE290" i="1"/>
  <c r="AD290" i="1"/>
  <c r="AC290" i="1"/>
  <c r="AE289" i="1"/>
  <c r="AD289" i="1"/>
  <c r="AC289" i="1"/>
  <c r="AE288" i="1"/>
  <c r="AD288" i="1"/>
  <c r="AC288" i="1"/>
  <c r="AE287" i="1"/>
  <c r="AD287" i="1"/>
  <c r="AC287" i="1"/>
  <c r="AE286" i="1"/>
  <c r="AD286" i="1"/>
  <c r="AC286" i="1"/>
  <c r="AE285" i="1"/>
  <c r="AD285" i="1"/>
  <c r="AC285" i="1"/>
  <c r="AE284" i="1"/>
  <c r="AD284" i="1"/>
  <c r="AC284" i="1"/>
  <c r="AE283" i="1"/>
  <c r="AD283" i="1"/>
  <c r="AC283" i="1"/>
  <c r="AC282" i="1"/>
  <c r="AD281" i="1"/>
  <c r="AE281" i="1" s="1"/>
  <c r="AC281" i="1"/>
  <c r="AE280" i="1"/>
  <c r="AC280" i="1"/>
  <c r="AE279" i="1"/>
  <c r="AC279" i="1"/>
  <c r="AE278" i="1"/>
  <c r="AC278" i="1"/>
  <c r="AE277" i="1"/>
  <c r="AC277" i="1"/>
  <c r="AF276" i="1"/>
  <c r="AE276" i="1"/>
  <c r="AC276" i="1"/>
  <c r="AC275" i="1"/>
  <c r="AC274" i="1"/>
  <c r="AC273" i="1"/>
  <c r="AC272" i="1"/>
  <c r="O272" i="1"/>
  <c r="AC271" i="1"/>
  <c r="AC270" i="1"/>
  <c r="AC269" i="1"/>
  <c r="AC268" i="1"/>
  <c r="AC267" i="1"/>
  <c r="AC266" i="1"/>
  <c r="AC265" i="1"/>
  <c r="AC264" i="1"/>
  <c r="AC263" i="1"/>
  <c r="AC262" i="1"/>
  <c r="AC261" i="1"/>
  <c r="AC260" i="1"/>
  <c r="AC259" i="1"/>
  <c r="AC258" i="1"/>
  <c r="AC257" i="1"/>
  <c r="AC256" i="1"/>
  <c r="AC255" i="1"/>
  <c r="AC254" i="1"/>
  <c r="AC253" i="1"/>
  <c r="AC252" i="1"/>
  <c r="AC251" i="1"/>
  <c r="AC250" i="1"/>
  <c r="AC249" i="1"/>
  <c r="AC248" i="1"/>
  <c r="AC247" i="1"/>
  <c r="AC246" i="1"/>
  <c r="AC245" i="1"/>
  <c r="AC244" i="1"/>
  <c r="AC243" i="1"/>
  <c r="AC242" i="1"/>
  <c r="AC241" i="1"/>
  <c r="AC240" i="1"/>
  <c r="AC239" i="1"/>
  <c r="AC238" i="1"/>
  <c r="AC237" i="1"/>
  <c r="AC236" i="1"/>
  <c r="AC235" i="1"/>
  <c r="AC234" i="1"/>
  <c r="AC233" i="1"/>
  <c r="AC232" i="1"/>
  <c r="AC231" i="1"/>
  <c r="AC230" i="1"/>
  <c r="AC229" i="1"/>
  <c r="AC228" i="1"/>
  <c r="AC227" i="1"/>
  <c r="AC226" i="1"/>
  <c r="AC225" i="1"/>
  <c r="AC224" i="1"/>
  <c r="AC223" i="1"/>
  <c r="AC222" i="1"/>
  <c r="AC221" i="1"/>
  <c r="AC220" i="1"/>
  <c r="AC219" i="1"/>
  <c r="AC218" i="1"/>
  <c r="AD217" i="1"/>
  <c r="AC217" i="1"/>
  <c r="AD216" i="1"/>
  <c r="AC216" i="1"/>
  <c r="AD215" i="1"/>
  <c r="AC215" i="1"/>
  <c r="AD214" i="1"/>
  <c r="AC214" i="1"/>
  <c r="AD213" i="1"/>
  <c r="AC213" i="1"/>
  <c r="AD212" i="1"/>
  <c r="AC212" i="1"/>
  <c r="AD211" i="1"/>
  <c r="AC211" i="1"/>
  <c r="AD210" i="1"/>
  <c r="AC210" i="1"/>
  <c r="AD209" i="1"/>
  <c r="AC209" i="1"/>
  <c r="AD208" i="1"/>
  <c r="AC208" i="1"/>
  <c r="AD207" i="1"/>
  <c r="AC207" i="1"/>
  <c r="AD206" i="1"/>
  <c r="AC206" i="1"/>
  <c r="AD205" i="1"/>
  <c r="AC205" i="1"/>
  <c r="AD204" i="1"/>
  <c r="AC204" i="1"/>
  <c r="AD203" i="1"/>
  <c r="AC203" i="1"/>
  <c r="AD202" i="1"/>
  <c r="AC202" i="1"/>
  <c r="AD201" i="1"/>
  <c r="AC201" i="1"/>
  <c r="AD200" i="1"/>
  <c r="AC200" i="1"/>
  <c r="AD199" i="1"/>
  <c r="AC199" i="1"/>
  <c r="AC198" i="1"/>
  <c r="AE198" i="1" s="1"/>
  <c r="AC197" i="1"/>
  <c r="AE197" i="1" s="1"/>
  <c r="AC196" i="1"/>
  <c r="AC195" i="1"/>
  <c r="AC194" i="1"/>
  <c r="AC193" i="1"/>
  <c r="AC192" i="1"/>
  <c r="AC191" i="1"/>
  <c r="AC190" i="1"/>
  <c r="AC189" i="1"/>
  <c r="AC188" i="1"/>
  <c r="AC187" i="1"/>
  <c r="AC186" i="1"/>
  <c r="AC185" i="1"/>
  <c r="AC184" i="1"/>
  <c r="AC183" i="1"/>
  <c r="AC182" i="1"/>
  <c r="AC181" i="1"/>
  <c r="AC180" i="1"/>
  <c r="AC179" i="1"/>
  <c r="AC178" i="1"/>
  <c r="AC177" i="1"/>
  <c r="AC176" i="1"/>
  <c r="AC175" i="1"/>
  <c r="AC174" i="1"/>
  <c r="AC173" i="1"/>
  <c r="AC172" i="1"/>
  <c r="AC171" i="1"/>
  <c r="AC170" i="1"/>
  <c r="AC169" i="1"/>
  <c r="AC168" i="1"/>
  <c r="AC167" i="1"/>
  <c r="AC166" i="1"/>
  <c r="AC165" i="1"/>
  <c r="AC164" i="1"/>
  <c r="AC163" i="1"/>
  <c r="AC162" i="1"/>
  <c r="AC161" i="1"/>
  <c r="AC160" i="1"/>
  <c r="AC159" i="1"/>
  <c r="AC158" i="1"/>
  <c r="AC157" i="1"/>
  <c r="AC156" i="1"/>
  <c r="AC155" i="1"/>
  <c r="AC154" i="1"/>
  <c r="AC153" i="1"/>
  <c r="AC152" i="1"/>
  <c r="AC151" i="1"/>
  <c r="AC150" i="1"/>
  <c r="AC149" i="1"/>
  <c r="AC148" i="1"/>
  <c r="AC147" i="1"/>
  <c r="AC146" i="1"/>
  <c r="AC145" i="1"/>
  <c r="AC144" i="1"/>
  <c r="AC143" i="1"/>
  <c r="AC142" i="1"/>
  <c r="AC141" i="1"/>
  <c r="AC140" i="1"/>
  <c r="AC139" i="1"/>
  <c r="AC138" i="1"/>
  <c r="AC137" i="1"/>
  <c r="AC136" i="1"/>
  <c r="AC135" i="1"/>
  <c r="AC134" i="1"/>
  <c r="AC133" i="1"/>
  <c r="AC132" i="1"/>
  <c r="AC131" i="1"/>
  <c r="AC130" i="1"/>
  <c r="AC129" i="1"/>
  <c r="AC128" i="1"/>
  <c r="AC127" i="1"/>
  <c r="AC126" i="1"/>
  <c r="AC125" i="1"/>
  <c r="AC124" i="1"/>
  <c r="AC123" i="1"/>
  <c r="AC122" i="1"/>
  <c r="AC121" i="1"/>
  <c r="AC120" i="1"/>
  <c r="AC119" i="1"/>
  <c r="AC118" i="1"/>
  <c r="AC117" i="1"/>
  <c r="AC116" i="1"/>
  <c r="AC115" i="1"/>
  <c r="AC114" i="1"/>
  <c r="AC113" i="1"/>
  <c r="AC112" i="1"/>
  <c r="AC111" i="1"/>
  <c r="AC110" i="1"/>
  <c r="AC109" i="1"/>
  <c r="AC108" i="1"/>
  <c r="AC107" i="1"/>
  <c r="AC106" i="1"/>
  <c r="AD105" i="1"/>
  <c r="AC105" i="1"/>
  <c r="AC104" i="1"/>
  <c r="AC103" i="1"/>
  <c r="AC102" i="1"/>
  <c r="AC101" i="1"/>
  <c r="AC100" i="1"/>
  <c r="AC99" i="1"/>
  <c r="AC98" i="1"/>
  <c r="AC97" i="1"/>
  <c r="AC96" i="1"/>
  <c r="AC95" i="1"/>
  <c r="AC94" i="1"/>
  <c r="AC93" i="1"/>
  <c r="AD92" i="1"/>
  <c r="AC92" i="1"/>
  <c r="AC91" i="1"/>
  <c r="AD90" i="1"/>
  <c r="AC90" i="1"/>
  <c r="AD89" i="1"/>
  <c r="AC89" i="1"/>
  <c r="AC88" i="1"/>
  <c r="AD87" i="1"/>
  <c r="AC87" i="1"/>
  <c r="AD86" i="1"/>
  <c r="AC86" i="1"/>
  <c r="AD85" i="1"/>
  <c r="AC85" i="1"/>
  <c r="AD84" i="1"/>
  <c r="AC84" i="1"/>
  <c r="AC83" i="1"/>
  <c r="AC82" i="1"/>
  <c r="AD81" i="1"/>
  <c r="AE81" i="1" s="1"/>
  <c r="AC81" i="1"/>
  <c r="AD80" i="1"/>
  <c r="AC80" i="1"/>
  <c r="AD79" i="1"/>
  <c r="AC79" i="1"/>
  <c r="AD78" i="1"/>
  <c r="AC78" i="1"/>
  <c r="AD77" i="1"/>
  <c r="AC77" i="1"/>
  <c r="AD76" i="1"/>
  <c r="AC76" i="1"/>
  <c r="AD75" i="1"/>
  <c r="AC75" i="1"/>
  <c r="AD74" i="1"/>
  <c r="AC74" i="1"/>
  <c r="AD73" i="1"/>
  <c r="AC73" i="1"/>
  <c r="AD72" i="1"/>
  <c r="AC72" i="1"/>
  <c r="AD71" i="1"/>
  <c r="AC71" i="1"/>
  <c r="AD70" i="1"/>
  <c r="AC70" i="1"/>
  <c r="AC69" i="1"/>
  <c r="AC68" i="1"/>
  <c r="AC67" i="1"/>
  <c r="AC66" i="1"/>
  <c r="AC65" i="1"/>
  <c r="AC64" i="1"/>
  <c r="AC63" i="1"/>
  <c r="AC62" i="1"/>
  <c r="AC61" i="1"/>
  <c r="AC60" i="1"/>
  <c r="AC59" i="1"/>
  <c r="AC58" i="1"/>
  <c r="AC57" i="1"/>
  <c r="AC56" i="1"/>
  <c r="AC55" i="1"/>
  <c r="AC54" i="1"/>
  <c r="AC53" i="1"/>
  <c r="AC52" i="1"/>
  <c r="AC51" i="1"/>
  <c r="AC50" i="1"/>
  <c r="AC49" i="1"/>
  <c r="AC48" i="1"/>
  <c r="AC47" i="1"/>
  <c r="AC46" i="1"/>
  <c r="AC45" i="1"/>
  <c r="AC44" i="1"/>
  <c r="AC43" i="1"/>
  <c r="AC42" i="1"/>
  <c r="AC41" i="1"/>
  <c r="AC40" i="1"/>
  <c r="AC39" i="1"/>
  <c r="AC38" i="1"/>
  <c r="AC37" i="1"/>
  <c r="AC36" i="1"/>
  <c r="AC35" i="1"/>
  <c r="AC34" i="1"/>
  <c r="AC33" i="1"/>
  <c r="AC32" i="1"/>
  <c r="AC31" i="1"/>
  <c r="AC30" i="1"/>
  <c r="AC29" i="1"/>
  <c r="AC28" i="1"/>
  <c r="AC27" i="1"/>
  <c r="AC26" i="1"/>
  <c r="AC25" i="1"/>
  <c r="AC24" i="1"/>
  <c r="AC23" i="1"/>
  <c r="AD22" i="1"/>
  <c r="AC22" i="1"/>
  <c r="AC21" i="1"/>
  <c r="AC20" i="1"/>
  <c r="AD19" i="1"/>
  <c r="AC19" i="1"/>
  <c r="AD18" i="1"/>
  <c r="AC18" i="1"/>
  <c r="AC17" i="1"/>
  <c r="AC16" i="1"/>
  <c r="AC15" i="1"/>
  <c r="AC14" i="1"/>
  <c r="AC13" i="1"/>
  <c r="AC12" i="1"/>
  <c r="AC11" i="1"/>
  <c r="AC10" i="1"/>
  <c r="AD9" i="1"/>
  <c r="AC9" i="1"/>
  <c r="AE9" i="1" s="1"/>
  <c r="O9" i="1"/>
  <c r="AD8" i="1"/>
  <c r="AC8" i="1"/>
  <c r="AE8" i="1" s="1"/>
  <c r="O8" i="1"/>
  <c r="AC7" i="1"/>
  <c r="AA18" i="4" l="1"/>
  <c r="AE13" i="3"/>
  <c r="AE16" i="3"/>
  <c r="AE12" i="3"/>
  <c r="AE14" i="3"/>
  <c r="AE18" i="3"/>
  <c r="AE7" i="3"/>
  <c r="AE15" i="3"/>
  <c r="AE202" i="1"/>
  <c r="AE201" i="1"/>
  <c r="AE199" i="1"/>
  <c r="AE206" i="1"/>
  <c r="AE205" i="1"/>
  <c r="AE200" i="1"/>
  <c r="AE204" i="1"/>
  <c r="AE203" i="1"/>
  <c r="AE8" i="3"/>
  <c r="AE19" i="3"/>
  <c r="AE21" i="3"/>
  <c r="AE9" i="3"/>
  <c r="AE22" i="3"/>
</calcChain>
</file>

<file path=xl/sharedStrings.xml><?xml version="1.0" encoding="utf-8"?>
<sst xmlns="http://schemas.openxmlformats.org/spreadsheetml/2006/main" count="11784" uniqueCount="1821">
  <si>
    <t>Proceso Electoral Local 2016-2017</t>
  </si>
  <si>
    <t>Matriz de Precios</t>
  </si>
  <si>
    <t>CAMPAÑA</t>
  </si>
  <si>
    <t>No</t>
  </si>
  <si>
    <t>SUJETO_OBLIGADO</t>
  </si>
  <si>
    <t>PROCESO</t>
  </si>
  <si>
    <t>AMBITO</t>
  </si>
  <si>
    <t>CARGO</t>
  </si>
  <si>
    <t>CANDIDATO</t>
  </si>
  <si>
    <t>ESTADO_ELECCION</t>
  </si>
  <si>
    <t>MUNICIPIO_ELECCION</t>
  </si>
  <si>
    <t>FECHA_OPERACION</t>
  </si>
  <si>
    <t>FOLIO_FISCAL</t>
  </si>
  <si>
    <t>ID_CONTABILIDAD_PRE_CAM</t>
  </si>
  <si>
    <t>TIPO_ASOCIACIÓN</t>
  </si>
  <si>
    <t>POLIZA</t>
  </si>
  <si>
    <t>FOLIO</t>
  </si>
  <si>
    <t>DIAS DE USO (DIAS)</t>
  </si>
  <si>
    <t>DE</t>
  </si>
  <si>
    <t>A</t>
  </si>
  <si>
    <t>FECHA_REGISTRO</t>
  </si>
  <si>
    <t>LUGAR_EXPEDICION</t>
  </si>
  <si>
    <t>NOMBRE_EMISOR</t>
  </si>
  <si>
    <t>CONCEPTO</t>
  </si>
  <si>
    <t>DESCRIPCION</t>
  </si>
  <si>
    <t>VALOR_UNITARIO</t>
  </si>
  <si>
    <t>UNIDAD</t>
  </si>
  <si>
    <t>ANCHO</t>
  </si>
  <si>
    <t>ALTO</t>
  </si>
  <si>
    <t>CANTIDAD</t>
  </si>
  <si>
    <t>MONTO PARCIAL</t>
  </si>
  <si>
    <t>TOTAL MAS IVA</t>
  </si>
  <si>
    <t>M2</t>
  </si>
  <si>
    <t>Costo por M2</t>
  </si>
  <si>
    <t>LOCAL</t>
  </si>
  <si>
    <t>Coa</t>
  </si>
  <si>
    <t>2</t>
  </si>
  <si>
    <t>PIEZA</t>
  </si>
  <si>
    <t>PARTIDO REVOLUCIONARIO INSTITUCIONAL</t>
  </si>
  <si>
    <t>C</t>
  </si>
  <si>
    <t>PRESIDENTE MUNICIPAL</t>
  </si>
  <si>
    <t>1</t>
  </si>
  <si>
    <t>N /A</t>
  </si>
  <si>
    <t>3</t>
  </si>
  <si>
    <t>5</t>
  </si>
  <si>
    <t>MORENA</t>
  </si>
  <si>
    <t>MEXICO</t>
  </si>
  <si>
    <t>CIUDAD DE MEXICO</t>
  </si>
  <si>
    <t>SERVICIO</t>
  </si>
  <si>
    <t>84</t>
  </si>
  <si>
    <t>AGUA</t>
  </si>
  <si>
    <t>CANDIDATURA INDEPENDIENTE</t>
  </si>
  <si>
    <t>Ci</t>
  </si>
  <si>
    <t>623</t>
  </si>
  <si>
    <t>VERACRUZ EL CAMBIO SIGUE</t>
  </si>
  <si>
    <t>RAUL HERMIDA SALTO</t>
  </si>
  <si>
    <t>VERACRUZ</t>
  </si>
  <si>
    <t>Municipio 47-Cosamaloapan</t>
  </si>
  <si>
    <t>8BCF7CB8-2A78-412F-8DAE-A143A10FFE36</t>
  </si>
  <si>
    <t>190</t>
  </si>
  <si>
    <t>VERACRUZ, VERACRUZ</t>
  </si>
  <si>
    <t>POTENCIA ELECTRICA Y CONTROL INDUSTRIAL, S.A. DE C.V.</t>
  </si>
  <si>
    <t>BOTELLA DE AGUA NATURAL</t>
  </si>
  <si>
    <t>960</t>
  </si>
  <si>
    <t>9</t>
  </si>
  <si>
    <t>SIN DATO DE ORIGEN</t>
  </si>
  <si>
    <t>VENTA SERVICIO</t>
  </si>
  <si>
    <t>PARTIDO DEL TRABAJO</t>
  </si>
  <si>
    <t>14</t>
  </si>
  <si>
    <t>ALFONSO JOSUE MEJIA DIAZ</t>
  </si>
  <si>
    <t>Municipio 29-Boca Del Rio</t>
  </si>
  <si>
    <t>42252B30-C534-41E4-9D92-114CF93F91D1</t>
  </si>
  <si>
    <t>378</t>
  </si>
  <si>
    <t>COMERCIAL BERMAM, S DE R.L. DE C.V.</t>
  </si>
  <si>
    <t>ANUNCIO EN  PERIÓDICO</t>
  </si>
  <si>
    <t>ANUNCIO 10 X 8 B N, 7 CINTILLOS PARA EL CANDIDATO DE BOCA DEL RIO, ALFONSO JOSUE MEJIA DIAZ DEL 25 A 31 DE MAYO DE 2017</t>
  </si>
  <si>
    <t xml:space="preserve">6 días </t>
  </si>
  <si>
    <t>LUIS FERNANDO RUIZ BRAVO</t>
  </si>
  <si>
    <t>Municipio 192-Veracruz</t>
  </si>
  <si>
    <t>64DC6969-AC6E-46D0-9E02-1892E6A48B19</t>
  </si>
  <si>
    <t>377</t>
  </si>
  <si>
    <t>ANUNCIO 10 X 8 B N, 7 CINTILLOS PARA EL CANDIDATO DE VERACRUZ, LUIS FERNANDO RUZ BRAVO DEL 18 AL 24 DE MAYO DE 2017</t>
  </si>
  <si>
    <t>4</t>
  </si>
  <si>
    <t>CUAUHTEMOC, CIUDAD DE MEXICO</t>
  </si>
  <si>
    <t>PARTIDO VERDE ECOLOGISTA DE MÉXICO</t>
  </si>
  <si>
    <t>ALFREDO RODRIGUEZ DIAZ</t>
  </si>
  <si>
    <t>33-CASTILLO DE TEAYO</t>
  </si>
  <si>
    <t>F438A7A0-2858-450C-8104-1007F94E821D</t>
  </si>
  <si>
    <t>114</t>
  </si>
  <si>
    <t>PASEO DE LA REFORMA 180 PISO 12, JUAREZ, 06600, CUAUHTEMOC, CIUDAD DE MEXICO, DISTRITO FEDERAL, MEXICO</t>
  </si>
  <si>
    <t>ENLACE EMPRESARIAL DEL
 SURESTE S.R.L. DE C.V.</t>
  </si>
  <si>
    <t>ASESORÍA</t>
  </si>
  <si>
    <t>SERVICIO ASESORIA EN CAMPAÑAS ELECTORALES IMAGEN PUBLICA, - INTEGRACION DE EQUIPO DE CAMPAÑA, - AGENDA LOGISTICA PARA LA ATENCION Y COBERTURA DE EVENTOS Y REUNIONES, - AGENDA, SEGUIMIENTO Y ATENCION DE COMPROMISOS DE CAMPAÑA</t>
  </si>
  <si>
    <t>7AAC497E-21D4-49C2-A17A-442D77F3AB20</t>
  </si>
  <si>
    <t>ALFONSO VINCET SALDIVAR 1101 ALTOS 3, LAS GAVIOTAS NORTE, 86090, CENTRO, VILLAHERMOSA, TABASCO, MEXICO</t>
  </si>
  <si>
    <t>TECNOLOGIA APLICADA A DATOS, SA DE CV</t>
  </si>
  <si>
    <t xml:space="preserve">SERVICIO CAPACITACION PARA EL MANEJO Y OPERACION DEL SISTEMA DE EVALUACION DE REPRESENTANTES DE CASILLA Y GENERALES QUE ACTUARAN EN LA JORNADA ELECTORAL, DURACION 3 DIAS CON 5 HORAS DIARIAS. INCLUYE MATERIAL GUIA Y DIGITAL.   </t>
  </si>
  <si>
    <t>8FEBADD1-DDEA-435A-8D21-A18E3B29418F</t>
  </si>
  <si>
    <t>39</t>
  </si>
  <si>
    <t>ROBERTO GAYOL 1260 , DEL VALLE, 03100, BENITO JUAREZ, CIUDAD DE MEXICO, CIUDAD DE MEXICO, MEXICO</t>
  </si>
  <si>
    <t>INGENIUMSA SA DE CV</t>
  </si>
  <si>
    <t xml:space="preserve">SERVICIO ASESORIA EN COMUNICACION POLITICA EFECTIVA. TECNICAS DE LA COMUNICACION EN CAMPAÑAS ELECTORALES Y EL EJERCICIO DEL PODER  DISCURSOS , DIRIGIDO A LOS  LOS 35 CANDIDATOS DEL PARTIDO VERDE ECOLOGISTA DURACION 20 HORAS, INCLUYE MATERIAL VISUAL Y DE APOYO. </t>
  </si>
  <si>
    <t>843DB462-47F4-4744-84D4-105FF623FC20</t>
  </si>
  <si>
    <t>40</t>
  </si>
  <si>
    <t xml:space="preserve">CONSULTORIA EN PLANEACION ESTRATEGICA DE SISTEMAS DESARROLLADO PARA EVALUAR LAS TENDENCIAS DE VOTO DE LA CIUDADANIA EN GENERAL DEL ESTADO DE VERACRUZ, DIRIGIDO A LOS MIEMBROS DE LOS COMITES MUNICIPALES DE 25 MUNICIPIOS DE LA ENTIDAD. DURACION 15 HORAS. INCLUYE MATERIAL VISUAL Y DE APOYO.     </t>
  </si>
  <si>
    <t>67467599-10D2-4351-AF22-6B6BAE01441E</t>
  </si>
  <si>
    <t>41</t>
  </si>
  <si>
    <t xml:space="preserve">SERVICIO ASESORIA EN IMPLANTACION DE SISTEMAS DE ACUERDO A LAS NECESIDADES PROPIAS DEL PARTIDO VERDE ECOLOGISTA DE MEXICO EN EL ESTADO DE VERACRUZ, PARA EL SEGUIMIENTO Y MONITOREO EN LAS ELECCIONES A CELEBRARSE EN EL MES DE MAYO DE 2017 DURACION 30 HORAS. INCLUYE MATERIAL VISUAL Y DE APOYO.    </t>
  </si>
  <si>
    <t>HORA</t>
  </si>
  <si>
    <t>1292</t>
  </si>
  <si>
    <t xml:space="preserve">ENCUENTRO SOCIAL </t>
  </si>
  <si>
    <t>DALIA IVON PANTOJA GUTIERREZ</t>
  </si>
  <si>
    <t>Municipio 133-Pueblo Viejo</t>
  </si>
  <si>
    <t>8CCABA53-C472-4013-889F-EA522739ABCD</t>
  </si>
  <si>
    <t>686</t>
  </si>
  <si>
    <t>CHILPANCINGO DE LOS BRAVO, GRO</t>
  </si>
  <si>
    <t>JUAN MANUEL ALANIS CASTRO</t>
  </si>
  <si>
    <t>BALONES DE FUTBOL</t>
  </si>
  <si>
    <t>BALONES DE FUTBOL COMPLEMENTO INE TIPO DE PROCESO: ORDINARIO TIPO DE COMITE: EJECUTRIVO ESTATAL ENTIDAD FEDERATIVA: VERACRUZ ID CONTABILIDAD: 193</t>
  </si>
  <si>
    <t>22</t>
  </si>
  <si>
    <t>13</t>
  </si>
  <si>
    <t>BANDERA</t>
  </si>
  <si>
    <t>346</t>
  </si>
  <si>
    <t>BANDERAS</t>
  </si>
  <si>
    <t>367</t>
  </si>
  <si>
    <t>MOVIMIENTO CIUDADANO</t>
  </si>
  <si>
    <t>RAFAEL DOMINGUEZ RODRIGUEZ</t>
  </si>
  <si>
    <t>MEXICO ESTADO DE MEXICO</t>
  </si>
  <si>
    <t>TAPE MART S.A. DE C.V.</t>
  </si>
  <si>
    <t>BANDERA DE TELA CON PUBLICIDAD INSTITUCIONAL DE MOVIMIENTO CIUDADANO 60CM X 75 CM COLOR NARANJA</t>
  </si>
  <si>
    <t>52</t>
  </si>
  <si>
    <t>7</t>
  </si>
  <si>
    <t>GABRIEL ANTONIO ALVAREZ LOPEZ</t>
  </si>
  <si>
    <t>Municipio 131-Playa Vicente</t>
  </si>
  <si>
    <t>E90CE7BF-2C06-411D-AAF7-216BD3AB9998</t>
  </si>
  <si>
    <t>8122</t>
  </si>
  <si>
    <t>BOCA DEL RIO, VERACRUZ</t>
  </si>
  <si>
    <t>PROYECCION DE IMAGEN S.A. DE C.V.</t>
  </si>
  <si>
    <t>10</t>
  </si>
  <si>
    <t>NEZAHUALCOYOTL, ESTADO DE MEXICO</t>
  </si>
  <si>
    <t>TOMAS RAMIREZ SANTES</t>
  </si>
  <si>
    <t>ABIGAIL GONZÁLEZ CADENA</t>
  </si>
  <si>
    <t>Municipio 98-Lerdo De Tejada</t>
  </si>
  <si>
    <t>AAA1836E-9087-4CE6-8801-0472ACA0AFD4</t>
  </si>
  <si>
    <t>0000000000000026</t>
  </si>
  <si>
    <t>XALAPA,VER</t>
  </si>
  <si>
    <t>MARIO ROBERTO GALVAN TELLEZ</t>
  </si>
  <si>
    <t>BANDERA CHICA INSTITUCIONAL CON LOGOTIPOS DEL PARTIDO DE MOVIENTO CIUDADANO</t>
  </si>
  <si>
    <t>ANA MIRIAM FERRAEZ CENTENO</t>
  </si>
  <si>
    <t>Municipio 89-Xalapa</t>
  </si>
  <si>
    <t>13694372-648B-4B7B-B2D1-283FEFC9F31F</t>
  </si>
  <si>
    <t>94</t>
  </si>
  <si>
    <t>XALAPA,  VERACRUZ DE IGNACIO DE LA LLAVE</t>
  </si>
  <si>
    <t>HENRY HERNANDEZ VERA</t>
  </si>
  <si>
    <t>BANDERA DE COLOR SERIGRAFIADA UN LOGO UNA TINTA DE 1X1.5</t>
  </si>
  <si>
    <t>MARIANO ROMERO GONZALEZ</t>
  </si>
  <si>
    <t>Municipio 125-Papantla</t>
  </si>
  <si>
    <t>1D5268BD-0E15-49EA-8CB2-4825A8CBC401</t>
  </si>
  <si>
    <t>93</t>
  </si>
  <si>
    <t>ROMAN GARCIA MARTINEZ</t>
  </si>
  <si>
    <t>Municipio 50-Cosoleacaque</t>
  </si>
  <si>
    <t>8FEB53AE-BFE5-46A2-ABEB-5350006B2C1F</t>
  </si>
  <si>
    <t>95</t>
  </si>
  <si>
    <t>FERNANDO LEON TREJO</t>
  </si>
  <si>
    <t>Municipio 126-Paso Del Macho</t>
  </si>
  <si>
    <t>1755C806-26BD-495B-BCA2-370EFC9059DA</t>
  </si>
  <si>
    <t>96</t>
  </si>
  <si>
    <t>749F5008-54CB-4DBB-909F-43923B258B8C</t>
  </si>
  <si>
    <t>1120</t>
  </si>
  <si>
    <t>344</t>
  </si>
  <si>
    <t>CARLOS ARTURO LUNA ESCUDERO</t>
  </si>
  <si>
    <t>7D6469A8-65E0-4AF0-A861-C74444E3CC01</t>
  </si>
  <si>
    <t>12</t>
  </si>
  <si>
    <t>BANDERA GRANDE BLANCA</t>
  </si>
  <si>
    <t>BANDERA GRANDE INSTITUCIONAL CON LOGOTIPOS DEL PARTIDO MOVIMIENTO CIUDADANO</t>
  </si>
  <si>
    <t>BANDERA GRANDE NARANJA</t>
  </si>
  <si>
    <t>24</t>
  </si>
  <si>
    <t>REYNA PABLO SANCHEZ</t>
  </si>
  <si>
    <t>Municipio 212-Santiago Sochiapan</t>
  </si>
  <si>
    <t>18F7D069-D70C-4D93-972A-47FD1F2D4C0D</t>
  </si>
  <si>
    <t>1526</t>
  </si>
  <si>
    <t>COATEPEC,  VERACRUZ DE IGNACIO DE LA LLAVE</t>
  </si>
  <si>
    <t>INTEGRA TECNOLOGIA GRAFICA S.A. DE C.V.</t>
  </si>
  <si>
    <t>BANDERAS  DE TELA  TAFETAN  COLORES  DE 50X70 CMS A 1X0 TINTAS</t>
  </si>
  <si>
    <t>LUIS DANIEL LAGUNES MARIN</t>
  </si>
  <si>
    <t>Municipio 211-San Rafael</t>
  </si>
  <si>
    <t>47811B9F-8DCA-014B-92BC-E176B032E256</t>
  </si>
  <si>
    <t>327</t>
  </si>
  <si>
    <t>CD. CARDEL, MPIO DE LA ANTIGUA, VERACRUZ.</t>
  </si>
  <si>
    <t>ROMA ASC S.A. DE C.V.</t>
  </si>
  <si>
    <t>BANDERAS 1 TINTA</t>
  </si>
  <si>
    <t>ANGELA RODRÍGUEZ GUEVARA</t>
  </si>
  <si>
    <t>Municipio 10-Alto Lucero De Gutierrez Barrios</t>
  </si>
  <si>
    <t>8AC71502-6415-490A-BF39-FA0F012931D1</t>
  </si>
  <si>
    <t>328</t>
  </si>
  <si>
    <t>BALDOMERO MONTIEL ESTEVES</t>
  </si>
  <si>
    <t>Municipio 102-Mariano Escobedo</t>
  </si>
  <si>
    <t>C0DFDCAE-F6FA-42E0-B3D7-42985AC21132</t>
  </si>
  <si>
    <t>329</t>
  </si>
  <si>
    <t>MELITON REYES LARIOS</t>
  </si>
  <si>
    <t>Municipio 31-Camerino Z. Mendoza</t>
  </si>
  <si>
    <t>1A274833-F95E-9943-87F4-42062A2A4516</t>
  </si>
  <si>
    <t>330</t>
  </si>
  <si>
    <t>ZOILA BALDERAS GUZMAN</t>
  </si>
  <si>
    <t>Municipio 205-Nanchital De Lazaro Cardenas Del Rio</t>
  </si>
  <si>
    <t>CBB424A0-9EB0-4290-A43E-E382510E15F3</t>
  </si>
  <si>
    <t>331</t>
  </si>
  <si>
    <t>TERESA GUILLEN TRINIDAD</t>
  </si>
  <si>
    <t>Municipio 93-Jesus Carranza</t>
  </si>
  <si>
    <t>6D415B4C-66EF-1345-BB7D-9B3E14CEDE8F</t>
  </si>
  <si>
    <t>332</t>
  </si>
  <si>
    <t>LEON HUMBERTO PEREZ CANDANEDO</t>
  </si>
  <si>
    <t>Municipio 68-Espinal</t>
  </si>
  <si>
    <t>7ADA0C5D-6B18-4A60-A904-C5AB8DE52D8E</t>
  </si>
  <si>
    <t>333</t>
  </si>
  <si>
    <t>JACQUELINE SUSANN ASENCIO PACHECO</t>
  </si>
  <si>
    <t>Municipio 71-Gutierrez Zamora</t>
  </si>
  <si>
    <t>C7C25DDC-DA3D-7444-A72F-0ABBDEF08EF5</t>
  </si>
  <si>
    <t>334</t>
  </si>
  <si>
    <t>OFELIA RIVERA MARTINEZ</t>
  </si>
  <si>
    <t>Municipio 134-Puente Nacional</t>
  </si>
  <si>
    <t>4F5F4B4B-9002-45B3-9D8F-AB2BE99D2E6F</t>
  </si>
  <si>
    <t>335</t>
  </si>
  <si>
    <t>HUGO ALBERTO USCANGA GONZALEZ</t>
  </si>
  <si>
    <t>Municipio 208-Carlos A. Carrillo</t>
  </si>
  <si>
    <t>072E8FAD-5069-44E3-B0F2-CD904CC4983C</t>
  </si>
  <si>
    <t>336</t>
  </si>
  <si>
    <t>JUAN MANUEL RIVERA GONZALEZ</t>
  </si>
  <si>
    <t>Municipio 27-Banderilla</t>
  </si>
  <si>
    <t>0B39AF37-19D8-47E8-925A-B39CA9ECE2C7</t>
  </si>
  <si>
    <t>337</t>
  </si>
  <si>
    <t>SAUL REYES RODRIGUEZ</t>
  </si>
  <si>
    <t>Municipio 171-Texistepec</t>
  </si>
  <si>
    <t>9BBB30F9-785F-48C2-A0A0-E2EF1FF75FC7</t>
  </si>
  <si>
    <t>338</t>
  </si>
  <si>
    <t>BULFRE ALFONSO BAUTISTA</t>
  </si>
  <si>
    <t>Municipio 105-Mecayapan</t>
  </si>
  <si>
    <t>5113A8CB-82A8-4E78-9140-D8F6EEE6BB6F</t>
  </si>
  <si>
    <t>339</t>
  </si>
  <si>
    <t>JUAN ENRIQUE LEMUS SALAZAR</t>
  </si>
  <si>
    <t>Municipio 74-Huayacocotla</t>
  </si>
  <si>
    <t>BB8EAB30-E836-406F-A645-2F4335C7238F</t>
  </si>
  <si>
    <t>340</t>
  </si>
  <si>
    <t>ARMANDO PEREZ DE LOS SANTOS</t>
  </si>
  <si>
    <t>Municipio 148-Soledad Atzompa</t>
  </si>
  <si>
    <t>C8AD699C-AFC9-41CA-BBD4-53E919361826</t>
  </si>
  <si>
    <t>341</t>
  </si>
  <si>
    <t>CF67D6B2-7DEB-4E53-9916-BE9859FDC034</t>
  </si>
  <si>
    <t>342</t>
  </si>
  <si>
    <t>MARIO ALBERTO VARGAS AMADOR</t>
  </si>
  <si>
    <t>Municipio 23-Atzacan</t>
  </si>
  <si>
    <t>F8A9C131-870B-4630-9635-AB8B510DDD09</t>
  </si>
  <si>
    <t>343</t>
  </si>
  <si>
    <t>CANDELARIA ROSAS PÉREZ</t>
  </si>
  <si>
    <t>Municipio 6-Acultzingo</t>
  </si>
  <si>
    <t>C5D4C906-B3CF-4036-82D8-4275CBF533E3</t>
  </si>
  <si>
    <t>NORMA LIDIA ROJAS TREJO</t>
  </si>
  <si>
    <t>Municipio 64-Chocaman</t>
  </si>
  <si>
    <t>52C25B28-95A3-4F4B-9931-5850743B7FF4</t>
  </si>
  <si>
    <t>345</t>
  </si>
  <si>
    <t>LIZBETH EMILIA PORTILLA GUMECINDO</t>
  </si>
  <si>
    <t>Municipio 96-Juchique De Ferrer</t>
  </si>
  <si>
    <t>94512EEA-FAA8-4A52-ABBD-8BA5CBA43A57</t>
  </si>
  <si>
    <t>MILDRE LOPEZ CRUZ</t>
  </si>
  <si>
    <t>Municipio 112-Moloacan</t>
  </si>
  <si>
    <t>76B34FC4-FB4E-4DD4-A20A-16359AA5A76C</t>
  </si>
  <si>
    <t>347</t>
  </si>
  <si>
    <t>WILBERT LUIS LUIS</t>
  </si>
  <si>
    <t>Municipio 84-Ixhuatlan Del Sureste</t>
  </si>
  <si>
    <t>6BE30E3E-BBBB-4A85-BB8B-20597F4C2C7F</t>
  </si>
  <si>
    <t>348</t>
  </si>
  <si>
    <t>ALMA BERENICE MORENO MEJAN</t>
  </si>
  <si>
    <t>Municipio 163-Teocelo</t>
  </si>
  <si>
    <t>8CC0FEAC-8E0D-429D-A5EE-86EFAED0A7D5</t>
  </si>
  <si>
    <t>349</t>
  </si>
  <si>
    <t>ESTEBAN BAUTISTA HERNANDEZ</t>
  </si>
  <si>
    <t>Municipio 210-Tatahuicapan De Juarez</t>
  </si>
  <si>
    <t>00F374AA-E6B9-4231-9B7B-9FE9C10247FC</t>
  </si>
  <si>
    <t>350</t>
  </si>
  <si>
    <t>BERTHA MARIANA DE JESUS GALVÁN ARGUELLES</t>
  </si>
  <si>
    <t>Municipio 57-Chalma</t>
  </si>
  <si>
    <t>9D42CF54-A3EF-425A-8F4E-87899D4F4941</t>
  </si>
  <si>
    <t>351</t>
  </si>
  <si>
    <t>MAYRA JANETH TORRES DOMIGUEZ</t>
  </si>
  <si>
    <t>Municipio 56-Chacaltianguis</t>
  </si>
  <si>
    <t>884FFE9F-6A5B-4F93-B8E0-D6649C3CDE95</t>
  </si>
  <si>
    <t>352</t>
  </si>
  <si>
    <t>DAVID GUZMAN MARTINEZ</t>
  </si>
  <si>
    <t>Municipio 80-Ixcatepec</t>
  </si>
  <si>
    <t>2272F0F9-65C1-B448-B870-D300326578B3</t>
  </si>
  <si>
    <t>565</t>
  </si>
  <si>
    <t>CD. CARDEL, MPIO. DE LA ANTIGUA, VERACRUZ</t>
  </si>
  <si>
    <t>VICON ADCOM, S.A. DE C.V.</t>
  </si>
  <si>
    <t>AMALIA MENDOZA ROMAY</t>
  </si>
  <si>
    <t>Municipio 121-Oteapan</t>
  </si>
  <si>
    <t>ADA78E5B-97D6-4B0E-B5B6-91DC37DCE399</t>
  </si>
  <si>
    <t>566</t>
  </si>
  <si>
    <t>254</t>
  </si>
  <si>
    <t>19</t>
  </si>
  <si>
    <t>6</t>
  </si>
  <si>
    <t>RAUL HERNANDEZ GALLARDO</t>
  </si>
  <si>
    <t>Municipio 174-Tihuatlan</t>
  </si>
  <si>
    <t>9DAA1B59-6F69-4042-98C2-9290D82284EF</t>
  </si>
  <si>
    <t>1509</t>
  </si>
  <si>
    <t>BANDERAS EN TELA TAFETAN  COLORES  1X1.5 MTS. A 1X0 TINTAS , INCLUYE PALO DE 120CM.</t>
  </si>
  <si>
    <t>CUITLAHUAC CONDADO ESCAMILLA</t>
  </si>
  <si>
    <t>Municipio 3-Acayucan</t>
  </si>
  <si>
    <t>19E392C9-2B2D-469C-97D2-DB0D9BEC6334</t>
  </si>
  <si>
    <t>1510</t>
  </si>
  <si>
    <t>MARTHA ELIZABETH PLATAS LUNA</t>
  </si>
  <si>
    <t>Municipio 12-Alvarado</t>
  </si>
  <si>
    <t>F828ABA1-B963-44E0-95A4-97C774C18B00</t>
  </si>
  <si>
    <t>1514</t>
  </si>
  <si>
    <t>ARGENIZ VAZQUEZ COPETE</t>
  </si>
  <si>
    <t>Municipio 144-Santiago Tuxtla</t>
  </si>
  <si>
    <t>E2205F4C-BD72-470A-ADAC-4E7EA93A3FC6</t>
  </si>
  <si>
    <t>1513</t>
  </si>
  <si>
    <t>LUIS SERGIO LEYVA OLMOS</t>
  </si>
  <si>
    <t>Municipio 67-Emiliano Zapata</t>
  </si>
  <si>
    <t>F471C479-260D-400C-BC36-FC2487EF0936</t>
  </si>
  <si>
    <t>1512</t>
  </si>
  <si>
    <t>ARISTEA FERNANDEZ DELA CRUZ</t>
  </si>
  <si>
    <t>Municipio 60-Chicontepec</t>
  </si>
  <si>
    <t>A14C769D-A35D-4909-84AD-F64ADDDA411C</t>
  </si>
  <si>
    <t>1515</t>
  </si>
  <si>
    <t>EVANGELINA PORTILLO NAVA</t>
  </si>
  <si>
    <t>Municipio 11-Altotonga</t>
  </si>
  <si>
    <t>7CE4AEC1-E605-4106-B0AA-8E07DE7B1C08</t>
  </si>
  <si>
    <t>1516</t>
  </si>
  <si>
    <t>ADER GARCIA ESCALANTE</t>
  </si>
  <si>
    <t>Municipio 82-Ixhuatlan De Madero</t>
  </si>
  <si>
    <t>D7CC430B-D2BD-435F-87BE-3BB4AADE75F2</t>
  </si>
  <si>
    <t>1518</t>
  </si>
  <si>
    <t>PATRICIA CRUZ MATHEIS</t>
  </si>
  <si>
    <t>Municipio 42-Coatzintla</t>
  </si>
  <si>
    <t>7CD7BE32-2702-4600-82D3-B7F9EBE9E9CA</t>
  </si>
  <si>
    <t>1517</t>
  </si>
  <si>
    <t>JULIO CESAR ORTEGA SERRANO</t>
  </si>
  <si>
    <t>Municipio 34-Catemaco</t>
  </si>
  <si>
    <t>2AFD3579-322D-42E5-B82D-889602113F4E</t>
  </si>
  <si>
    <t>1520</t>
  </si>
  <si>
    <t>SERAFIN GONZALEZ SAAVEDRA</t>
  </si>
  <si>
    <t>Municipio 49-Coscomatepec</t>
  </si>
  <si>
    <t>6F7B8C09-6153-43CE-876E-53B15ABFC990</t>
  </si>
  <si>
    <t>1519</t>
  </si>
  <si>
    <t>JUAN CARLOS MEZHUA CAMPOS</t>
  </si>
  <si>
    <t>Municipio 201-Zongolica</t>
  </si>
  <si>
    <t>88B89F5A-4878-4723-892A-BDF56646C930</t>
  </si>
  <si>
    <t>1521</t>
  </si>
  <si>
    <t>ARTURO HERVIZ REYES</t>
  </si>
  <si>
    <t>Municipio 16-Angel R. Cabada</t>
  </si>
  <si>
    <t>40ABD275-D0FF-4BB8-A371-2E0AEEAAE96B</t>
  </si>
  <si>
    <t>1522</t>
  </si>
  <si>
    <t>LUIS OLIVARES HERNANDEZ</t>
  </si>
  <si>
    <t>Municipio 194-Xico</t>
  </si>
  <si>
    <t>01FD35A7-EF68-4A4A-AD6F-7790DE6AF373</t>
  </si>
  <si>
    <t>1524</t>
  </si>
  <si>
    <t>NUEVA ALIANZA</t>
  </si>
  <si>
    <t>53</t>
  </si>
  <si>
    <t>15</t>
  </si>
  <si>
    <t>470D6345-AF39-4EC7-A766-1D3B6FBF9BD0</t>
  </si>
  <si>
    <t>20</t>
  </si>
  <si>
    <t>250,000 BANDERAS PROMOCIONALES CON LOGOTIPO Y SLOGAN PARTIDISTA, CORRESPONDIENTE EN MEDICIÓN, CORTE, COSTURA, PEGADO EN ASTA Y EMPACADO EN CAJAS CON 200UNIDADES</t>
  </si>
  <si>
    <t>BARDA</t>
  </si>
  <si>
    <t>METRO</t>
  </si>
  <si>
    <t>104</t>
  </si>
  <si>
    <t>BARDAS</t>
  </si>
  <si>
    <t>JESUS MORENO DELGADO</t>
  </si>
  <si>
    <t>Municipio 41-Coatzacoalcos</t>
  </si>
  <si>
    <t>1543EB19-0F81-294A-9331-4D473C016D81</t>
  </si>
  <si>
    <t>410</t>
  </si>
  <si>
    <t>COATZACOALCOS, VERACRUZ</t>
  </si>
  <si>
    <t>ABASTECEDORA INDUSTRIAL MEZFLO S.A. DE C.V.</t>
  </si>
  <si>
    <t>. BARDAS EL SERVICIO INCLUYE : PINTURA MARCA COLO STUDIO COLORES BLANCO, AZUL, NEGRO Y AMARILO.</t>
  </si>
  <si>
    <t>MANO DE OBRA PARA PINTURA DE BARDA Y ROTULACION  BARDAS PINTADAS Y ROTULADAS SEGUN RELACION ANEXA. SE ANEXA FICHA TECNICA DE LA PINTURA.</t>
  </si>
  <si>
    <t>ROBERTO CARLOS REYES AGUILAR</t>
  </si>
  <si>
    <t>Municipio 113-Naolinco</t>
  </si>
  <si>
    <t>D70B8EAF-CF31-442F-83D6-E0333AEDEBEE</t>
  </si>
  <si>
    <t>223</t>
  </si>
  <si>
    <t>VERACRUZ,VERACRUZ</t>
  </si>
  <si>
    <t>TORNADO CONSULTING GROUP SA DE CV</t>
  </si>
  <si>
    <t>LUIS MANUEL GOLDARACENA CONTRERAS</t>
  </si>
  <si>
    <t>Municipio 207-El Higo</t>
  </si>
  <si>
    <t>A3693F89-7B6D-4431-8E99-FB871C333F5C</t>
  </si>
  <si>
    <t>134</t>
  </si>
  <si>
    <t>EDUARDO ROJAS CAMACHO</t>
  </si>
  <si>
    <t>Municipio 14-Amatlan De Los Reyes</t>
  </si>
  <si>
    <t>2358F19E-41B9-461B-A18B-A40D0B107061</t>
  </si>
  <si>
    <t>69</t>
  </si>
  <si>
    <t>MIAHUATLAN DE PORFIRIO DIAZ, OAXACA</t>
  </si>
  <si>
    <t>SERVICIOS DIGITALES Y DE IMPRESION IMPRIMAX S. A. DE C.V.</t>
  </si>
  <si>
    <t>MARCELO CASTILLO ZUÑIGA</t>
  </si>
  <si>
    <t>E3D24475-0AC3-47E0-BB9D-C77C9A5F0BC2</t>
  </si>
  <si>
    <t>86</t>
  </si>
  <si>
    <t>16FECE77-3D2F-4663-AB94-A486E1D42FE1</t>
  </si>
  <si>
    <t>XALAPA,VERACRUZ,MEXICO</t>
  </si>
  <si>
    <t>PATRICIA GARCIA VELAZCO</t>
  </si>
  <si>
    <t>BARDAS BARDAS</t>
  </si>
  <si>
    <t>HIPOLITO DESCHAMPS ESPINO BARROS</t>
  </si>
  <si>
    <t>Municipio 106-Medellin</t>
  </si>
  <si>
    <t>F0769172-5D02-48AD-91AD-6EB6A186D731</t>
  </si>
  <si>
    <t>MEDELLIN, VERACRUZ</t>
  </si>
  <si>
    <t>FENAGE SA DE CV</t>
  </si>
  <si>
    <t>BARDAS DIFERENTES LOCALIDADES</t>
  </si>
  <si>
    <t>MAYRA PAREDES MORALES</t>
  </si>
  <si>
    <t>Municipio 187-Totutla</t>
  </si>
  <si>
    <t>6D24923E-262F-4CF6-9F95-570755812A7F</t>
  </si>
  <si>
    <t xml:space="preserve">BARDAS PINTADAS  PINTURA Y MANO DE OBRA </t>
  </si>
  <si>
    <t>PINTA DE BARDAS</t>
  </si>
  <si>
    <t>PATRICIO AGUIRRE SOLIS</t>
  </si>
  <si>
    <t>Municipio 173-Tierra Blanca</t>
  </si>
  <si>
    <t>01206916-006D-476A-9D4C-3249F5B4C5B0</t>
  </si>
  <si>
    <t>XALAPA DE ENRIQUEZ, VERACRUZ</t>
  </si>
  <si>
    <t>JAEL EULALY DELFIN PORTELA</t>
  </si>
  <si>
    <t>JOSE MIGUEL DEL ANGEL CASTAÑEDA</t>
  </si>
  <si>
    <t>Municipio 36-Cerro Azul</t>
  </si>
  <si>
    <t>4B7A828F-F112-43C7-8E82-D81E0E9F33FE</t>
  </si>
  <si>
    <t>131</t>
  </si>
  <si>
    <t xml:space="preserve">PINTA DE BARDAS  PINTURA Y MANO DE OBRA </t>
  </si>
  <si>
    <t>ANDRES VALENCIA RIOS</t>
  </si>
  <si>
    <t>Municipio 143-San Juan Evangelista</t>
  </si>
  <si>
    <t>EE52B93E-8C00-45DD-B5E5-7E1B3D8450C1</t>
  </si>
  <si>
    <t>PUEBLA, PUEBLA</t>
  </si>
  <si>
    <t>PEDRO ANTONIO MOTA LOZA</t>
  </si>
  <si>
    <t>PINTADO DE BARDAS</t>
  </si>
  <si>
    <t>ALMA VIRIDIANA RAMIREZ BETANCOURT</t>
  </si>
  <si>
    <t>Municipio 122-Ozuluama</t>
  </si>
  <si>
    <t>7E20643E-5D52-49B6-A1DD-D109ACAA800A</t>
  </si>
  <si>
    <t>11</t>
  </si>
  <si>
    <t>JUANA HERNANDEZ HERNANDEZ</t>
  </si>
  <si>
    <t>Municipio 59-Chiconquiaco</t>
  </si>
  <si>
    <t>EAE57D4D-7D65-4F67-B259-9869DCFFE98E</t>
  </si>
  <si>
    <t>17</t>
  </si>
  <si>
    <t>LEON EUSTORGIO CANTON CRODA</t>
  </si>
  <si>
    <t>Municipio 45-Comapa</t>
  </si>
  <si>
    <t>D00D5CF2-1B12-4100-BD38-354B3A9F48CB</t>
  </si>
  <si>
    <t>PINTADO DE BARDAS DE MEDIDAS VARIADAS COMPUESTAS POR TRES COLORES  AZUL, AMARILLO Y NEGRO , UTILIZADOS PARA TEXTOS Y LOGOS</t>
  </si>
  <si>
    <t>ISABEL SOTO MATLA</t>
  </si>
  <si>
    <t>Municipio 81-Ixhuacan De Los Reyes</t>
  </si>
  <si>
    <t>6E7F225B-2A60-47E7-93EC-D1DC47911C97</t>
  </si>
  <si>
    <t>7683</t>
  </si>
  <si>
    <t>ANTONIO MANSUR OVIEDO</t>
  </si>
  <si>
    <t>Municipio 70-Fortin</t>
  </si>
  <si>
    <t>EBD2AE36-322A-446B-9F0F-CFEFACC241CF</t>
  </si>
  <si>
    <t>179</t>
  </si>
  <si>
    <t>ROTULACION DE BARDA</t>
  </si>
  <si>
    <t>8</t>
  </si>
  <si>
    <t>CARLOS DAMIAN BARUCH CUSTODIO</t>
  </si>
  <si>
    <t>Municipio 146-Soconusco</t>
  </si>
  <si>
    <t>928285C2-FA85-4C99-83E3-AF046460772D</t>
  </si>
  <si>
    <t>603</t>
  </si>
  <si>
    <t>ACAYUCAN, VERACRUZ</t>
  </si>
  <si>
    <t>CESAR AUGUSTO RAMIREZ ARENAS</t>
  </si>
  <si>
    <t>ROTULACION DE BARDAS MEDIDAS 4 MT DE LARGO POR 2 MT DE ALTO</t>
  </si>
  <si>
    <t>SERGIO MANZUR NAVARRETE</t>
  </si>
  <si>
    <t>Municipio 95-Juan Rodriguez Clara</t>
  </si>
  <si>
    <t>EA185871-FF63-4590-A66C-219688BE6C98</t>
  </si>
  <si>
    <t>176</t>
  </si>
  <si>
    <t xml:space="preserve">ROTULACION DE BARDAS PUBLICITARIA X MTS CUADRADO  10 BARDAS </t>
  </si>
  <si>
    <t>VIRIDIANA BRETON FEITO</t>
  </si>
  <si>
    <t>Municipio 83-Ixhuatlan Del Cafe</t>
  </si>
  <si>
    <t>BD08DF5C-C7B0-406D-818D-A263FC59D0E9</t>
  </si>
  <si>
    <t>CORDOBA</t>
  </si>
  <si>
    <t>JESUS APOLINAR HUERTA SALAZAR</t>
  </si>
  <si>
    <t>ROTULACION EN BARDAS</t>
  </si>
  <si>
    <t>SANTIAGO GREGORIO MORALES RENDON</t>
  </si>
  <si>
    <t>Municipio 55-Cuitlahuac</t>
  </si>
  <si>
    <t>C5798E78-F00A-4E1A-94F8-496932707B4C</t>
  </si>
  <si>
    <t>295</t>
  </si>
  <si>
    <t>FORTIN, VERACRUZ</t>
  </si>
  <si>
    <t>ORLANDO MARCIAL HERNANDEZ</t>
  </si>
  <si>
    <t>ROTULADO DE BARDAS</t>
  </si>
  <si>
    <t>QUE RESURJA VERACRUZ</t>
  </si>
  <si>
    <t>BALFREN GONZALEZ MONTALVO</t>
  </si>
  <si>
    <t>Municipio 8-Alamo Temapache</t>
  </si>
  <si>
    <t>F8B3594C-DF76-4125-9E6B-D33A87AE9934</t>
  </si>
  <si>
    <t>425</t>
  </si>
  <si>
    <t>ALAMO TEMAPACHE,VERACRUZ,MEXICO</t>
  </si>
  <si>
    <t>GRUPO CONHEVI S.A. DE C.V.</t>
  </si>
  <si>
    <t>ROTULADO DE BARDAS ROTULADO DE BARDAS PARA CAMPAÑA POLITICA</t>
  </si>
  <si>
    <t>VENTURA DEMUNER TORRES</t>
  </si>
  <si>
    <t>Municipio 73-Huatusco</t>
  </si>
  <si>
    <t>3E2B8E01-C145-4358-ADD8-6B4ACAB6460B</t>
  </si>
  <si>
    <t>1041</t>
  </si>
  <si>
    <t>COSCOMATEPEC, VERACRUZ</t>
  </si>
  <si>
    <t>DOMINGO FLORES CASTILLO</t>
  </si>
  <si>
    <t xml:space="preserve">UN SERVICIO DE PINTAR BARDAS   PINTURA Y MANO DE OBRA  </t>
  </si>
  <si>
    <t>EMILIA YUNES SUAREZ</t>
  </si>
  <si>
    <t>Municipio 129-Perote</t>
  </si>
  <si>
    <t>AAA14559-D845-4041-BA15-58191CD40A8C</t>
  </si>
  <si>
    <t>0000000000000065</t>
  </si>
  <si>
    <t>EMMA MENDOZA DELFIN</t>
  </si>
  <si>
    <t>BARDAS Y PINTURA</t>
  </si>
  <si>
    <t>M2 DE PINTADA DE BARDAS</t>
  </si>
  <si>
    <t>METRO CUADRADO</t>
  </si>
  <si>
    <t>35</t>
  </si>
  <si>
    <t>IZTACALCO, CIUDAD DE MEXICO</t>
  </si>
  <si>
    <t>IMPRESORES EN OFFSET Y SERIGRAFIA, SC DE RL DE CV</t>
  </si>
  <si>
    <t xml:space="preserve">BOLSA CON ASA </t>
  </si>
  <si>
    <t>SILVIA BLANCO BURELA</t>
  </si>
  <si>
    <t>Municipio 101-Manlio Fabio Altamirano</t>
  </si>
  <si>
    <t>1902B16D-C9BF-4131-BCAC-89C22BA87561</t>
  </si>
  <si>
    <t>BOLSA ECOLOGICA 38X35 CON FUELLE  IMPRESA UNA TINTA</t>
  </si>
  <si>
    <t>DANIEL ZAIRICK ABOUMRAD</t>
  </si>
  <si>
    <t>Municipio 119-Orizaba</t>
  </si>
  <si>
    <t>D1A314E3-9D8B-4118-8980-CC0C653D2302</t>
  </si>
  <si>
    <t>4486</t>
  </si>
  <si>
    <t>CORDOBA, VERACRUZ</t>
  </si>
  <si>
    <t>GRUPO TEXTIL BEGOSA, S.A. DE C.V.</t>
  </si>
  <si>
    <t>BOLSA ECOLOGICA</t>
  </si>
  <si>
    <t>PRODUCTOS, BOLSAS ECOLOGICAS</t>
  </si>
  <si>
    <t>BERNABE GARCIA MARTINEZ</t>
  </si>
  <si>
    <t>Municipio 24-Atzalan</t>
  </si>
  <si>
    <t>26341577-1081-4412-BB54-FDEB79E478AC</t>
  </si>
  <si>
    <t>BOLSA ESTAMPADA</t>
  </si>
  <si>
    <t>BOLSA AZUL SRIGRAFIADA A 2 TINTAS</t>
  </si>
  <si>
    <t>FAUSTINO RAMIRO VELAZQUEZ</t>
  </si>
  <si>
    <t>Municipio 203-Zozocolco De Hidalgo</t>
  </si>
  <si>
    <t>9CC3C71D-5254-4042-8E78-61127FF675E3</t>
  </si>
  <si>
    <t>192</t>
  </si>
  <si>
    <t>BOLSA POLIPAPEL</t>
  </si>
  <si>
    <t>BOLSA DE POLIPAPEL DE CAMPAÑA</t>
  </si>
  <si>
    <t>BOLSAS</t>
  </si>
  <si>
    <t>135</t>
  </si>
  <si>
    <t>SALVADOR HERNANDEZ HERNANDEZ</t>
  </si>
  <si>
    <t>Municipio 1-Acajete</t>
  </si>
  <si>
    <t>44D8B8F9-CED9-4DC9-87A4-0E8A5A41750D</t>
  </si>
  <si>
    <t>DEL. CUAUHTEMOC, CDMX</t>
  </si>
  <si>
    <t>MARKA CREAMOS LO QUE IMAGINAS SA DE CV</t>
  </si>
  <si>
    <t>BOLSA NON WOVEN, C FUELLE DE 15 CM</t>
  </si>
  <si>
    <t>ROSA GARCIA ALARCON</t>
  </si>
  <si>
    <t>Municipio 2-Acatlan</t>
  </si>
  <si>
    <t>23140419-B043-4D5D-B084-795D9731C86C</t>
  </si>
  <si>
    <t>AGUIRRE COLORADO E 18 , SANTA MARTHA ACATITLA NORTE, 09140, IZTAPALAPA, CIUDAD DE MEXICO, CIUDAD DE MEXICO, MEXICO</t>
  </si>
  <si>
    <t>COMERCIALIZADORA ADK SA DE CV</t>
  </si>
  <si>
    <t>BOLSA 
ECOLOGICA BLANCA A 4 TINTAS</t>
  </si>
  <si>
    <t>ABIGAIL LANDA SANCHEZ</t>
  </si>
  <si>
    <t>Municipio 176-Tlacolulan</t>
  </si>
  <si>
    <t>A93D8157-BC23-4A97-BFBE-25AA480A3380</t>
  </si>
  <si>
    <t>BOLSA
ECOLOGICA BLANCA A 4 TINTAS</t>
  </si>
  <si>
    <t>NATIVIDAD EULALIA IXMATLAHUA CASTILLO</t>
  </si>
  <si>
    <t>Municipio 167-Tequila</t>
  </si>
  <si>
    <t>974743D8-1A05-4FEA-B6FF-870D405E7CDA</t>
  </si>
  <si>
    <t>142</t>
  </si>
  <si>
    <t>BOLSAS ECOLOGICAS</t>
  </si>
  <si>
    <t>64</t>
  </si>
  <si>
    <t>18</t>
  </si>
  <si>
    <t>CALCOMANÍAS</t>
  </si>
  <si>
    <t>164</t>
  </si>
  <si>
    <t>16</t>
  </si>
  <si>
    <t>23</t>
  </si>
  <si>
    <t>25</t>
  </si>
  <si>
    <t>29</t>
  </si>
  <si>
    <t>742</t>
  </si>
  <si>
    <t>CALCOMANIAS</t>
  </si>
  <si>
    <t>CESAR ULISES RIVERA GARZA</t>
  </si>
  <si>
    <t>132-POZA RICA DE HIDALGO</t>
  </si>
  <si>
    <t>EFE3ADDD-2B8E-407A-BB9D-41B26C64453D</t>
  </si>
  <si>
    <t>556</t>
  </si>
  <si>
    <t>1-ACAJETE</t>
  </si>
  <si>
    <t>E750F842-3312-476F-9541-9FB45C323D49</t>
  </si>
  <si>
    <t>185</t>
  </si>
  <si>
    <t>STICKER</t>
  </si>
  <si>
    <t>255</t>
  </si>
  <si>
    <t>GUSTAVO A MADERO, DISTRITO FEDERAL</t>
  </si>
  <si>
    <t>DIPALMEX SA DE CV</t>
  </si>
  <si>
    <t>PEGOTE A TODO COLOR DE CAMPAÑA</t>
  </si>
  <si>
    <t>112</t>
  </si>
  <si>
    <t>ERNESTO TORRUCO VERA</t>
  </si>
  <si>
    <t>Municipio 206-Agua Dulce</t>
  </si>
  <si>
    <t>17E58931-E7BE-4B5B-88B8-90F65970AF28</t>
  </si>
  <si>
    <t>71</t>
  </si>
  <si>
    <t>AGUA DULCE, VERACRUZ</t>
  </si>
  <si>
    <t>ANDREA CONCEPCION GONZALEZ ROQUE</t>
  </si>
  <si>
    <t>CALCOMANIA AUTOADHERIBLE 25 X 12 CM</t>
  </si>
  <si>
    <t>CALCOMANIAS RECTANGULAR 9 X 21 CM</t>
  </si>
  <si>
    <t>ALMA LETICIA REYES VANEGAS</t>
  </si>
  <si>
    <t>Municipio 116-Nogales</t>
  </si>
  <si>
    <t>284D9BAA-FC20-43D2-B6AE-8B660550DF34</t>
  </si>
  <si>
    <t>NAUCALPAN DE JUAREZ, ESTADO DE MEXICO</t>
  </si>
  <si>
    <t>GRUPO CASTRO DAM S.A. DE C.V.</t>
  </si>
  <si>
    <t>CAMISA BLANCA</t>
  </si>
  <si>
    <t>CAMISAS BLANCAS</t>
  </si>
  <si>
    <t>27</t>
  </si>
  <si>
    <t>CAMISA MANGA LARGA</t>
  </si>
  <si>
    <t>4C3938BA-B83E-4699-B2BC-5E833B67D919</t>
  </si>
  <si>
    <t>172</t>
  </si>
  <si>
    <t>CAMISA TIPO EJECUTIVA MANGA LARGA CON PONCHADO</t>
  </si>
  <si>
    <t>JOSE ENRIQUE BENITEZ AVILA</t>
  </si>
  <si>
    <t>Municipio 190-Ursulo Galvan</t>
  </si>
  <si>
    <t>42254606-895C-4FB7-BBDD-E4461C2BA254</t>
  </si>
  <si>
    <t>191</t>
  </si>
  <si>
    <t>320</t>
  </si>
  <si>
    <t xml:space="preserve">CAMISAS </t>
  </si>
  <si>
    <t>CAMISAS AZULES</t>
  </si>
  <si>
    <t>409</t>
  </si>
  <si>
    <t>CARTELERAS</t>
  </si>
  <si>
    <t>JUAN ANTONIO AGUILAR MANCHA</t>
  </si>
  <si>
    <t>Municipio 188-Tuxpan</t>
  </si>
  <si>
    <t>BE6FB6E2-D14B-4700-9771-84C9BA0D1B7A</t>
  </si>
  <si>
    <t>55765</t>
  </si>
  <si>
    <t>DELEGACION ALVARO OBREGON, CIUDAD DE MEXICO</t>
  </si>
  <si>
    <t>IMPACTOS FRECUENCIA Y COBERTURA EN MEDIOS S.A. DE C.V.</t>
  </si>
  <si>
    <t>EXPOSICION PUBLICITARIA EN 11 CARTELERAS ESPECTACULARES DE TUXPAN, VERACRUZ, INCLUYE COLOCACION Y RETIRO DE LONAS. PUBLICIDAD EN FAVOR DE LA CAMPAÑA DEL CANDIDATO A PRESIDENTE MUNICIPAL DE TUXPAN, VER. JUAN ANTONIO AGUILAR MANCHA. PROCESO ELECTORAL 2016-2017. VERACRUZ</t>
  </si>
  <si>
    <t>23D8E437-4FD7-448C-84EB-573E0F0B6EEF</t>
  </si>
  <si>
    <t>3578</t>
  </si>
  <si>
    <t>CARTELES</t>
  </si>
  <si>
    <t xml:space="preserve">CARTELES   JORGE JUNIS MANZANARES </t>
  </si>
  <si>
    <t>ABIGAIL SANGABRIEL PEREZ</t>
  </si>
  <si>
    <t>Municipio 197-Yecuatla</t>
  </si>
  <si>
    <t>307750AE-0F35-4195-B69E-C9D5E8A28DEF</t>
  </si>
  <si>
    <t>3473</t>
  </si>
  <si>
    <t xml:space="preserve">CARTELES  ACTOPAN </t>
  </si>
  <si>
    <t xml:space="preserve">CARTELES  AGUA DULCE </t>
  </si>
  <si>
    <t>ANGEL SANCHEZ VAZQUEZ</t>
  </si>
  <si>
    <t>Municipio 128-La Perla</t>
  </si>
  <si>
    <t>3A966306-951A-4F6C-B40F-7FFBC78EC044</t>
  </si>
  <si>
    <t>3474</t>
  </si>
  <si>
    <t xml:space="preserve">CARTELES  ALAMO TEMAPACHE </t>
  </si>
  <si>
    <t xml:space="preserve">CARTELES  ALTO LUCERO </t>
  </si>
  <si>
    <t xml:space="preserve">CARTELES  ALVARADO </t>
  </si>
  <si>
    <t xml:space="preserve">CARTELES  ANGEL R. CABADA </t>
  </si>
  <si>
    <t xml:space="preserve">CARTELES  ATZALAN </t>
  </si>
  <si>
    <t xml:space="preserve">CARTELES  CARLOS A. CARRILLO </t>
  </si>
  <si>
    <t xml:space="preserve">CARTELES  CARLOS ARTURO LUNA ESCUDERO </t>
  </si>
  <si>
    <t xml:space="preserve">CARTELES  CARLOS ISRAEL USCANGA SANCHEZ </t>
  </si>
  <si>
    <t xml:space="preserve">CARTELES  CASTILLO DE TEAYO </t>
  </si>
  <si>
    <t xml:space="preserve">CARTELES  COATZINTLA </t>
  </si>
  <si>
    <t xml:space="preserve">CARTELES  COSCOMATEPEC </t>
  </si>
  <si>
    <t xml:space="preserve">CARTELES  CUICHAPA </t>
  </si>
  <si>
    <t xml:space="preserve">CARTELES  EL HIGO </t>
  </si>
  <si>
    <t xml:space="preserve">CARTELES  FILOMENO MATA </t>
  </si>
  <si>
    <t xml:space="preserve">CARTELES  GUTIERREZ ZAMORA </t>
  </si>
  <si>
    <t xml:space="preserve">CARTELES  ISLA </t>
  </si>
  <si>
    <t xml:space="preserve">CARTELES  IXTACZOQUITLAN </t>
  </si>
  <si>
    <t xml:space="preserve">CARTELES  JALACINGO </t>
  </si>
  <si>
    <t xml:space="preserve">CARTELES  JALCOMULCO </t>
  </si>
  <si>
    <t xml:space="preserve">CARTELES  LA PERLA </t>
  </si>
  <si>
    <t xml:space="preserve">CARTELES  LAS CHOAPAS </t>
  </si>
  <si>
    <t xml:space="preserve">CARTELES  LOS REYES </t>
  </si>
  <si>
    <t xml:space="preserve">CARTELES  MANLIO FABIO ALTAMIRANO </t>
  </si>
  <si>
    <t xml:space="preserve">CARTELES  MARTINEZ DE LA TORRE </t>
  </si>
  <si>
    <t xml:space="preserve">CARTELES  MEDELLIN DE BRAVO </t>
  </si>
  <si>
    <t xml:space="preserve">CARTELES  MISANTLA </t>
  </si>
  <si>
    <t xml:space="preserve">CARTELES  ORIZABA </t>
  </si>
  <si>
    <t xml:space="preserve">CARTELES  OZULUAMA </t>
  </si>
  <si>
    <t xml:space="preserve">CARTELES  PABLO ANAYA RIVERA </t>
  </si>
  <si>
    <t xml:space="preserve">CARTELES  POZA RICA </t>
  </si>
  <si>
    <t xml:space="preserve">CARTELES  SOLEDAD DE DOBLADO </t>
  </si>
  <si>
    <t xml:space="preserve">CARTELES  TENOCHTITLAN </t>
  </si>
  <si>
    <t xml:space="preserve">CARTELES  TIERRA BLANCA </t>
  </si>
  <si>
    <t xml:space="preserve">CARTELES  TLACOJALPAN </t>
  </si>
  <si>
    <t xml:space="preserve">CARTELES  TLACOTEPEC </t>
  </si>
  <si>
    <t xml:space="preserve">CARTELES  TLAPACOYAN </t>
  </si>
  <si>
    <t xml:space="preserve">CARTELES  TONAYAN </t>
  </si>
  <si>
    <t xml:space="preserve">CARTELES  TUXPAN </t>
  </si>
  <si>
    <t xml:space="preserve">CARTELES  VERACRUZ </t>
  </si>
  <si>
    <t xml:space="preserve">CARTELES  XALAPA </t>
  </si>
  <si>
    <t xml:space="preserve">CARTELES  YECUATLA </t>
  </si>
  <si>
    <t>260</t>
  </si>
  <si>
    <t>158</t>
  </si>
  <si>
    <t>936BB6A2-4FF8-4805-A63F-5CB6406CEE28</t>
  </si>
  <si>
    <t>CONFIGURACION DE EQUIPOS MOVILES</t>
  </si>
  <si>
    <t>CONFIGURACION DE 300 EQUIPOS MOVILES QUE ESTARAN AL SERVICIO DE LO COORDINADORES MUNICIPALES PARA LA COMUNICACION, REPORTE, MANEJO DE INCIDENTES QUE SUSCITEN EN LA JORNADA ELECTORAL Y LA VIGILANCIA DEL TRASLADO DE PAQUETES ELECTORALES POR PARTE DE LOS FUNCIONARIOS DE CASILLA</t>
  </si>
  <si>
    <t>380</t>
  </si>
  <si>
    <t>DÍPTICOS</t>
  </si>
  <si>
    <t>12CB1D4E-714B-4F9F-B680-423942332A9F</t>
  </si>
  <si>
    <t>1583</t>
  </si>
  <si>
    <t>DIPTICO COUCHE TC, C-130 GRS, 4X4</t>
  </si>
  <si>
    <t>5056C246-E8D8-4D37-91CB-E459A8A7709F</t>
  </si>
  <si>
    <t>1580</t>
  </si>
  <si>
    <t>8BC999F8-A8DB-4EDD-9FFE-AC2DA955CA4F</t>
  </si>
  <si>
    <t>1582</t>
  </si>
  <si>
    <t>2D8AB17C-22B1-4DF6-982B-B2E8E6BD5826</t>
  </si>
  <si>
    <t>3589</t>
  </si>
  <si>
    <t>DIPTICOS</t>
  </si>
  <si>
    <t>TOMAS OVANDO SALAS</t>
  </si>
  <si>
    <t>Municipio 152-Tamiahua</t>
  </si>
  <si>
    <t>E9E50591-F587-475A-8A3A-2CF06099368E</t>
  </si>
  <si>
    <t>MANUEL DIMAS CRISTOBAL</t>
  </si>
  <si>
    <t>EE9FA64C-5352-401D-93DE-680CDAA16D7B</t>
  </si>
  <si>
    <t>3478</t>
  </si>
  <si>
    <t xml:space="preserve">DIPTICOS  GUTIERREZ ZAMORA   MEDIA CARTA </t>
  </si>
  <si>
    <t>87C48335-7D03-4E15-9BEE-0602F93DD6A7</t>
  </si>
  <si>
    <t>3462</t>
  </si>
  <si>
    <t xml:space="preserve">DIPTICOS AGUA DULCE  MEDIA CARTA </t>
  </si>
  <si>
    <t>1858689B-74C6-4DF6-A49C-F402358CEE18</t>
  </si>
  <si>
    <t>3466</t>
  </si>
  <si>
    <t xml:space="preserve">DIPTICOS ALTO LUCERO  UN CUARTO DE CARTA </t>
  </si>
  <si>
    <t xml:space="preserve">DIPTICOS BOCA DEL RIO  MEDIA CARTA </t>
  </si>
  <si>
    <t xml:space="preserve">DIPTICOS CARLOS A. CARRILLOS  UN CUARTO DE CARTA </t>
  </si>
  <si>
    <t xml:space="preserve">DIPTICOS COATZACOALCOS   JORGE JUNIS MANZANARES </t>
  </si>
  <si>
    <t xml:space="preserve">DIPTICOS COATZACOALCOS  MEDIA CARTA </t>
  </si>
  <si>
    <t xml:space="preserve">DIPTICOS COATZINTLA  UN CUARTO DE CARTA </t>
  </si>
  <si>
    <t xml:space="preserve">DIPTICOS GUTIERREZ ZAMORA  UN CUARTO DE CARTA </t>
  </si>
  <si>
    <t xml:space="preserve">DIPTICOS HUATUSCO  MEDIA CARTA </t>
  </si>
  <si>
    <t xml:space="preserve">DIPTICOS JOSE AZUETA  UN CUARTO DE CARTA </t>
  </si>
  <si>
    <t xml:space="preserve">DIPTICOS LA ANTIGUA  UN CUARTO DE CARTA </t>
  </si>
  <si>
    <t xml:space="preserve">DIPTICOS LAS CHOAPAS  UN CUARTO DE CARTA </t>
  </si>
  <si>
    <t xml:space="preserve">DIPTICOS MARIANO ESCOBEDO  UN CUARTO DE CARTA </t>
  </si>
  <si>
    <t xml:space="preserve">DIPTICOS MARTINEZ DE LA TORRE  MEDIA CARTA </t>
  </si>
  <si>
    <t xml:space="preserve">DIPTICOS MARTINEZ DE LA TORRE  UN CUARTO DE CARTA </t>
  </si>
  <si>
    <t xml:space="preserve">DIPTICOS MINATITLAN  UN CUARTO DE CARTA </t>
  </si>
  <si>
    <t xml:space="preserve">DIPTICOS NANCHITAL  MEDIA CARTA </t>
  </si>
  <si>
    <t xml:space="preserve">DIPTICOS ORIZABA  MEDIA CARTA </t>
  </si>
  <si>
    <t xml:space="preserve">DIPTICOS POZA RICA  MEDIA CARTA </t>
  </si>
  <si>
    <t xml:space="preserve">DIPTICOS POZA RICA  PABLO ANAYA RIVERA </t>
  </si>
  <si>
    <t xml:space="preserve">DIPTICOS POZA RICA DE HIDALGO  UN CUARTO DE CARTA </t>
  </si>
  <si>
    <t xml:space="preserve">DIPTICOS TECOLUTLA  UN CUARTO DE CARTA </t>
  </si>
  <si>
    <t xml:space="preserve">DIPTICOS TIERRA BLANCA  MEDIA CARTA </t>
  </si>
  <si>
    <t xml:space="preserve">DIPTICOS TUXPAN  UN CUARTO DE CARTA </t>
  </si>
  <si>
    <t xml:space="preserve">DIPTICOS VERACRUZ  CARLOS ISRAEL USCANGA SANCHEZ </t>
  </si>
  <si>
    <t xml:space="preserve">DIPTICOS VERACRUZ  MEDIA CARTA </t>
  </si>
  <si>
    <t xml:space="preserve">DIPTICOS XALAPA  CARLOS ARTURO LUNA ESCUDERO </t>
  </si>
  <si>
    <t xml:space="preserve">DIPTICOS XALAPA  MEDIA CARTA </t>
  </si>
  <si>
    <t xml:space="preserve">DIPTICOS XALAPA  UN CUARTO DE CARTA </t>
  </si>
  <si>
    <t>365</t>
  </si>
  <si>
    <t>34F7E58E-4216-4A1B-8677-7EEBAABFB3B4</t>
  </si>
  <si>
    <t>FRACCIONAMIENTO CONTINENTAL 13 , CONTINENTAL, 29020, TUXTLA GUTIERREZ, TUXTLA GUTIERREZ, CHIAPAS, MEXICO</t>
  </si>
  <si>
    <t>DESARROLLO INFINITO EN TU UNIVERSO PRODUCTIVO, SA DE CV</t>
  </si>
  <si>
    <t>DISEÑO DE SISTEMA DE INFORMACIÓN</t>
  </si>
  <si>
    <t>DISEÑO Y ADECUACION DEL SISTEMA DE INFORMACION DENOMINADO  TABLERO ELECTORAL  DISEÑADO PARA LA PLANEACION, INTEGRACION, EVALUACION Y SEGUIMIENTO DE LOS REPRESENTANTES PROPIETARIOS Y SUPLENTES GENERALES Y ANTE MESAS DIRECTIVAS DE CASILLA QUE ACTUARAN EN NOMBRE Y A FAVOR DEL PARTIDO VERDE ECOLOGISTA DE MEXICO EN LAS ELECCIONES A CELEBRARSE EN EL MES DE MAYO DE 2017</t>
  </si>
  <si>
    <t>52DED3A0-2CEE-4F91-A29D-21D60CFD6192</t>
  </si>
  <si>
    <t>DISEÑO E IMAGEN</t>
  </si>
  <si>
    <t>SERVICIO
SERVICIO DISEÑO Y ELABORACION  DE IMAGEN GRAFICA PARA CAMPAÑA ELECTORAL IMPLEMENTADA EN EL MES DE ABRIL 2017, EN DIVERSOS MUNICIPIOS DEL ESTADO DE VERACRUZ. ENTREGABLE IMPRESO Y MEDIOS MAGNETICOS.    
TIPO DE PROCESO: CAMPAÑA
ENTIDAD: VERACRUZ
AMBITO: LOCAL</t>
  </si>
  <si>
    <t>3AC31E35-F1AD-4445-A57B-FAA76633037C</t>
  </si>
  <si>
    <t>CONTINENTE AFRICANO 13 MZ. 1 LT 13 , CONTINENTAL, 29020, TUXTLA GUTIERREZ, TUXTLA GUTIERREZ, CHIAPAS, MEXICO</t>
  </si>
  <si>
    <t>ENCUESTAS</t>
  </si>
  <si>
    <t>SERVICIO
REALIZACION DE SONDEOS DE OPINION PUBLICA EN DISTINTAS UNIVERSIDADES PUBLICAS Y PRIVADAS DEL ESTADO DE VERACRUZ PARA CONOCER EL POSICIONAMIENTO DEL PARTIDO VERDE ECOLOGISTA DE MEXICO EN LA POBLACION JUVENIL DE ENTRE 18 - 25 AÑOS DE EDAD    
TIPO DE PROCESO: CAMPAÑA
ENTIDAD: VERACRUZ
AMBITO: LOCAL</t>
  </si>
  <si>
    <t>ESTADO DE MEXICO</t>
  </si>
  <si>
    <t>ESPECTACULAR</t>
  </si>
  <si>
    <t>44</t>
  </si>
  <si>
    <t>ANTONIO LUNA ANDRADE</t>
  </si>
  <si>
    <t>89-XALAPA</t>
  </si>
  <si>
    <t>8EA6511F-19E8-4D01-8BCF-21C4D5AE74B8</t>
  </si>
  <si>
    <t>291</t>
  </si>
  <si>
    <t>XALAPA, VERACRUZ</t>
  </si>
  <si>
    <t>MARIA DEL ROSARIO GARCIA LANDA</t>
  </si>
  <si>
    <t>RENTA DE CARTELERA PUBLICITARIA UBICADA EN AVENIDA REVOLUCION ESQUINA AMERICAS, COL. CENTRO  CON MEDIDAS FINALES DE 8.00 X 5.00 METROS. INCLUYE IMPRESION DE LONA E INSTALACION DE DICHA CARTELERA.
PERIODO DEL 5 AL 31 DE MAYO DE 2017</t>
  </si>
  <si>
    <t>24149771-1AE3-44CF-AB51-C0ABF71AAA99</t>
  </si>
  <si>
    <t>290</t>
  </si>
  <si>
    <t>RENTA DE CARTELERA PUBLICITARIA UBICADA EN AVENIDA MAESTROS VERACRUZANOS 
ESQUINA 20 DE NOVIEMBRE,  CON MEDIDAS FINALES DE 9.00 X 5.20 METROS, CON 
CLAVE COMERCIAL AGS02. INCLUYE EL DISEÑO, PRODUCCION E INSTALACION DE 
DICHA CARTELERA.
PERIODO DEL 3 AL 31 DE MAYO DE 2017</t>
  </si>
  <si>
    <t>30</t>
  </si>
  <si>
    <t>33</t>
  </si>
  <si>
    <t>28</t>
  </si>
  <si>
    <t>31</t>
  </si>
  <si>
    <t>ESPECTACULARES</t>
  </si>
  <si>
    <t>DÍA</t>
  </si>
  <si>
    <t>ESPECTACULAR AV INDEPENCIA S N FRENTE AL CAMPO DEPORTIVO 9.30X7</t>
  </si>
  <si>
    <t>ESPECTACULAR CAMINO A PLAYA DE VACAS S N BAJANDO EL PUENTE 7.80X6.50</t>
  </si>
  <si>
    <t>159</t>
  </si>
  <si>
    <t>LUIS FERNANDO GUIZAR VALLADARES</t>
  </si>
  <si>
    <t>FABFE88C-8B7B-4603-AD3D-B71FBB2A9F59</t>
  </si>
  <si>
    <t>818</t>
  </si>
  <si>
    <t>RAUL HERNANDEZ USCANGA</t>
  </si>
  <si>
    <t>PUBLICIDAD EN ANUNCIO EN MEDIDA DE 7.20 X 7.20 UBICADO EN AVENIDA JUAN OSORIO 326 ESQUINA AVENIDA 1, COLONIA PROGRESO Y PAZ CP 96565 COATZACOALCOS, VERACRUZ, INCLUYE INSTALACION Y LONA IMPRESA</t>
  </si>
  <si>
    <t>PUBLICIDAD EN ANUNCIO ENMEDIDA DE 15 X 6 MTS UBICADO EN LA AVENIDA BULEVARD JOHN SPARK,INCLUYE INSTALACION Y LONA IMPRESA</t>
  </si>
  <si>
    <t>PUBLICIDAD EN ANUNCIO ENMEDIDA DE 7.20 X 7.20 MTS UBICADO EN LA AVENIDA HONORATO DOMINGUEZ 100 ESQUINA FRANCISCO TELLEZ, COATZACOALCOS, VERACRUZ, INCLUYE INSTALACION Y LONA IMPRESA</t>
  </si>
  <si>
    <t>PUBLICIDAD EN ANUNCIO ENMEDIDA DE 9 X 7.20 MTS UBICADO EN LA AVENIDA UNIVERSIDAD 1816, COLONIA 20 DE NOVIEMBRE CP 96570, COATZACOALCOS, VERACRUZ, INCLUYE INSTALACION Y LONA IMPRESA</t>
  </si>
  <si>
    <t>JOSE DE LA TORRE SANCHEZ</t>
  </si>
  <si>
    <t>Municipio 103-Martinez De La Torre</t>
  </si>
  <si>
    <t>A3C68B42-BA92-4CE6-8465-88B45728EBF7</t>
  </si>
  <si>
    <t>ANX INTEGRADORA COMERCIAL SA DE CV</t>
  </si>
  <si>
    <t>RENTA Y COLOCACION DE ESPECTACULARES 13.7 MTS X 4.70 MTS, INCLUYE LONA Y ESTRUCTURA</t>
  </si>
  <si>
    <t>RENTA Y COLOCACION DE ESPECTACULARES 2.90 MTS X 1.4 MTS, INCLUYE LONA Y ESTRUCTURA</t>
  </si>
  <si>
    <t>50</t>
  </si>
  <si>
    <t>ETIQUETAS</t>
  </si>
  <si>
    <t>RICARDO FRANCISCO EXSOME ZAPATA</t>
  </si>
  <si>
    <t>0740578A-C32C-48F2-B0BD-7FAC6A0556D4</t>
  </si>
  <si>
    <t>ETIQUETA IMPRESA MEDIDA FINAL: 320 X 122 MM. TINTAS: 4 X 0. COUCHE ADHESIVO BRILLANTE 90 G M2. BARNIZ UV BRILLANTE PLASTA TOTAL FRENTE</t>
  </si>
  <si>
    <t>PEDRO HIPOLITO RODRIGUEZ HERRERO</t>
  </si>
  <si>
    <t>90106C4A-AA76-450F-B4F8-A224E52C99A0</t>
  </si>
  <si>
    <t>313</t>
  </si>
  <si>
    <t>VICTOR MANUEL CARRANZA ROSALDO</t>
  </si>
  <si>
    <t>BB87BE58-5A2F-40F9-99C1-8FF28FACF533</t>
  </si>
  <si>
    <t>MARIA ESTHER LOPEZ CALLEJAS</t>
  </si>
  <si>
    <t>Municipio 4-Actopan</t>
  </si>
  <si>
    <t>CC2F121C-C6B7-4D68-8A25-399059EA958D</t>
  </si>
  <si>
    <t>207</t>
  </si>
  <si>
    <t>JUAN MARTINEZ FLORES</t>
  </si>
  <si>
    <t>Municipio 46-Cordoba</t>
  </si>
  <si>
    <t>942A8D5F-D717-441B-81DA-28F5DE8C716F</t>
  </si>
  <si>
    <t>262</t>
  </si>
  <si>
    <t>FRANCISCO JAVIER VELAZQUEZ VALLEJO</t>
  </si>
  <si>
    <t>Municipio 132-Poza Rica De Hidalgo</t>
  </si>
  <si>
    <t>397B645D-44E2-4DF3-967F-F02CEA9981CD</t>
  </si>
  <si>
    <t>375</t>
  </si>
  <si>
    <t>NICOLAS REYES ALVAREZ</t>
  </si>
  <si>
    <t>Municipio 109-Minatitlan</t>
  </si>
  <si>
    <t>1749BE03-CFA7-4BB8-95A3-2BECF3DB587A</t>
  </si>
  <si>
    <t>ALEJANDRA MARIBEL MORENO CUMPLIDO</t>
  </si>
  <si>
    <t>FCB58899-C4A1-4899-AE0C-CD6D5F3471FD</t>
  </si>
  <si>
    <t>358</t>
  </si>
  <si>
    <t>GUADALUPE FUENTES BARCO</t>
  </si>
  <si>
    <t>2F309C9F-35D9-4AF9-92A2-A2CCA57DD31F</t>
  </si>
  <si>
    <t>357</t>
  </si>
  <si>
    <t>RODOLFO NAVARRETE ROCA</t>
  </si>
  <si>
    <t>6A49D7AB-8436-4518-95F6-9FB169934823</t>
  </si>
  <si>
    <t>240</t>
  </si>
  <si>
    <t>ERIC DOMINGUEZ VAZQUEZ</t>
  </si>
  <si>
    <t>6CC0563F-268F-4D39-B675-E1A779FBD358</t>
  </si>
  <si>
    <t>366</t>
  </si>
  <si>
    <t>MERIDA, YUCATAN</t>
  </si>
  <si>
    <t>LABEL PRESS MX S.A. DE C.V.</t>
  </si>
  <si>
    <t>OSCAR OCTAVIO GREER BECERRA</t>
  </si>
  <si>
    <t>ABA26E67-4199-11E7-ACAE-00155D014009</t>
  </si>
  <si>
    <t>2245</t>
  </si>
  <si>
    <t>HIDALGO</t>
  </si>
  <si>
    <t>JAVIER ISRAEL ROMERO SANCHEZ</t>
  </si>
  <si>
    <t>ETIQUETAS AUTOADHERIBLES DE 20*10 CM</t>
  </si>
  <si>
    <t>MILLAR</t>
  </si>
  <si>
    <t>JOSE ALEJANDRO MONTANO GUZMAN</t>
  </si>
  <si>
    <t>55CDB17B-27AE-4CAD-8BCD-111A3CCCBB44</t>
  </si>
  <si>
    <t>JUAN JOSE AZAMAR GONZALEZ</t>
  </si>
  <si>
    <t>EXHIBICIÓN DE PARABUSES</t>
  </si>
  <si>
    <t>RENTA DE CARAS DE PARABUSES POR UN PERIODO DE 1 MES</t>
  </si>
  <si>
    <t xml:space="preserve">FOTOGRAFÍA </t>
  </si>
  <si>
    <t>ALEJANDRA LARA VELÁZQUEZ</t>
  </si>
  <si>
    <t>B5D8CC7B-2B27-4645-990F-E6B18F69057D</t>
  </si>
  <si>
    <t>DONAJI 333 1ER PISO, FELIX IRETA, 58070, MORELIA, MORELIA, MICHOACAN, MEXICO</t>
  </si>
  <si>
    <t>CIRCLE MEDIA SOLUTIONS S.A. DE C.V.</t>
  </si>
  <si>
    <t>PAQUETE DE PRODUCCION FOTOGRAFICA</t>
  </si>
  <si>
    <t>197-YECUATLA</t>
  </si>
  <si>
    <t>6F26C7F5-906C-43AB-84EF-B5D728CA7D07</t>
  </si>
  <si>
    <t>ORIZABA, VERACRUZ</t>
  </si>
  <si>
    <t>ALESSANDRA FADANELLI ARELLANO</t>
  </si>
  <si>
    <t>FOTOGRAFÍA INDIVIDUAL</t>
  </si>
  <si>
    <t>SERVICIO DE RETRATO INDIVIDUAL PARA CANDIDATOS A LA PRESIDENCIA MUNICIPAL TOMA FOTOGRAFICA, EDICION DIGITAL QUE INCLUYE EXTRACCION DE LA IMAGEN, RETOQUE, EDICION EN LAYERS, GRABADAS EN CD EN ARCHIVOS CON RESOLUCION DE 300 DPI</t>
  </si>
  <si>
    <t>F81592C1-B461-411D-8D7F-23762E3E299E</t>
  </si>
  <si>
    <t>115</t>
  </si>
  <si>
    <t>GACETAS DIGITALES</t>
  </si>
  <si>
    <t xml:space="preserve">DISEÑO DE GACETAS INFORMATIVAS DIGITALES E IMPRESAS PARA DAR A CONOCER LOGROS, PROPUESTAS, ARTICULOS, POSICIONAMIENTO Y PERFILES DE CANDIDATOS DEL PARTIDO VERDE ECOLOGISTA DE MEXICO DURANTE LA CAMPANA ELECTORAL A DESARROLLARSE EN VERACRUZ EN EL MES DE ABRIL DE 2017. </t>
  </si>
  <si>
    <t>GORRA BORDADA</t>
  </si>
  <si>
    <t>GORRA BLANCA O A COLOR COMBINADA BORDADA 8 HILOS</t>
  </si>
  <si>
    <t>GORRA RED BORDADA AZUL</t>
  </si>
  <si>
    <t>1EA4D30D-3451-47BC-9DEF-FE06C1325ACB</t>
  </si>
  <si>
    <t>168</t>
  </si>
  <si>
    <t>XIMENA GALVEZ LARA</t>
  </si>
  <si>
    <t>GORRAS, COLOR BLANCO BORDADAS</t>
  </si>
  <si>
    <t>GORRA IMPRESA</t>
  </si>
  <si>
    <t>JOSE PAULINO DOMINGUEZ SANCHEZ</t>
  </si>
  <si>
    <t>A1972E05-F749-4D27-9126-6FC5675455E2</t>
  </si>
  <si>
    <t>1539</t>
  </si>
  <si>
    <t>GORRA CAMPAÑA BLANCA SERIGRAFIA.</t>
  </si>
  <si>
    <t>812126AE-9012-4757-B23C-FD8FEB035A61</t>
  </si>
  <si>
    <t>GORRA ECONOMICA IMPRESA EN SERIGRAFIA</t>
  </si>
  <si>
    <t>0CC401DF-3F55-42D8-A0F5-B63FC1B9B557</t>
  </si>
  <si>
    <t>JUAN RODRIGUEZ CLARA, VERACRUZ, MEXICO.</t>
  </si>
  <si>
    <t>ROBERTO CASTILLEJOS CASTANEIRA</t>
  </si>
  <si>
    <t>1555</t>
  </si>
  <si>
    <t>DEYSI SAGRERO JUAREZ</t>
  </si>
  <si>
    <t>Municipio 150-Soteapan</t>
  </si>
  <si>
    <t>4FAE16EE-A8E7-4BB8-A405-3F3CC0DC272D</t>
  </si>
  <si>
    <t>COATZACOALCOS,  VERACRUZ DE IGNACIO DE LA LLAVE</t>
  </si>
  <si>
    <t>IMPRESIONES VICENTE PEREZ SA DE CV</t>
  </si>
  <si>
    <t>GORRAS IMPRESAS A 2 TINTAS</t>
  </si>
  <si>
    <t>CARLOS HUMBERTO SILVA GARCIA</t>
  </si>
  <si>
    <t>AAA1F9C4-178F-4C73-8BA6-07D8C48F0C6B</t>
  </si>
  <si>
    <t>GORRAS IMPRESAS EN SUBLIMACION   PRECIO UNITARIO  21.12 PESOS  SIN IVA        TOTAL 4224.13 _x000D_
UN MIL OCHOCIENTAS PIEZAS DE LAPICEROS  PRECIO UNITARIO  2.25 PESOS SIN IVA TOTAL  4050.00</t>
  </si>
  <si>
    <t>90BAF766-B589-4136-A707-A9F59311377A</t>
  </si>
  <si>
    <t>167</t>
  </si>
  <si>
    <t>GORRAS, COLOR BLANCO SERIGRAFIADAS</t>
  </si>
  <si>
    <t>GORRA SUBLIMADA</t>
  </si>
  <si>
    <t>OLEGARIO MONTALVO NAVARRETE</t>
  </si>
  <si>
    <t>Municipio 75-Hueyapan De Ocampo</t>
  </si>
  <si>
    <t>431F10D1-5B91-420C-83F1-0E2150EDD3DE</t>
  </si>
  <si>
    <t>GORRAS SUBLIMADAS</t>
  </si>
  <si>
    <t>LAURA HERMOSILLO TIRADO</t>
  </si>
  <si>
    <t>Municipio 61-Chinameca</t>
  </si>
  <si>
    <t>CD26380E-4975-44E9-8582-5461033B70B0</t>
  </si>
  <si>
    <t>GORRAS</t>
  </si>
  <si>
    <t>ARISTEA BASURTO ALCARAZ</t>
  </si>
  <si>
    <t>66BD632D-C50C-4E5C-A4D6-C260BA1ADA87</t>
  </si>
  <si>
    <t>MIGUEL ANGEL FIGUEROA MARTINEZ</t>
  </si>
  <si>
    <t>GORRA</t>
  </si>
  <si>
    <t>GORRA ACRILICO BLANCO</t>
  </si>
  <si>
    <t>GORRA ACRILICO ROYAL</t>
  </si>
  <si>
    <t>A00EA51B-B50D-42F0-B74F-B4D29BD5A62C</t>
  </si>
  <si>
    <t>GORRA BLANCA BORDADA</t>
  </si>
  <si>
    <t>GORRA DE MALLA</t>
  </si>
  <si>
    <t>F717B320-70D7-4578-BB17-31A20EE598AC</t>
  </si>
  <si>
    <t>GORRA ECONOMICA COLOR AZUL ESTAMPADA</t>
  </si>
  <si>
    <t>GORRA RED SUBLIMINADA AZUL MALLA</t>
  </si>
  <si>
    <t>B6847513-91CE-48D1-80F5-E5687353E337</t>
  </si>
  <si>
    <t>GORRA TRUCKER SUBLIMADA.</t>
  </si>
  <si>
    <t>GORRA UNITALLA</t>
  </si>
  <si>
    <t>GEMA ARACELI UTRERA RINCON</t>
  </si>
  <si>
    <t>Municipio 149-Soledad De Doblado</t>
  </si>
  <si>
    <t>B71788F6-FE5E-4AA8-A999-4DFE5E148DD9</t>
  </si>
  <si>
    <t>1067</t>
  </si>
  <si>
    <t>ADRIAN DE JESUS QUINTANAR GRIJALVA</t>
  </si>
  <si>
    <t>269</t>
  </si>
  <si>
    <t>EVERARDO GUSTIN SANCHEZ</t>
  </si>
  <si>
    <t>CD9048D8-0D08-420E-9CBB-10858785FCD8</t>
  </si>
  <si>
    <t>76</t>
  </si>
  <si>
    <t>GENERAL PRIM. 3 , CENTRO, 92800, TUXPAN, TUXPAN, VERACRUZ, MEXICO</t>
  </si>
  <si>
    <t>LUZ MARIA MARTINEZ GARCIA</t>
  </si>
  <si>
    <t>HUGO CASTRO ROSADO</t>
  </si>
  <si>
    <t>Municipio 17-La Antigua</t>
  </si>
  <si>
    <t>8BB80205-B831-45B7-B7DC-C26E022AC1C3</t>
  </si>
  <si>
    <t>165</t>
  </si>
  <si>
    <t>ELENA MARGARITA CELIS ROCA</t>
  </si>
  <si>
    <t>Municipio 177-Tlacotalpan</t>
  </si>
  <si>
    <t>C3770E39-72F9-4F09-940A-4A09FBFDFC2B</t>
  </si>
  <si>
    <t>EMILIANO ZAPATA, VERACRUZ</t>
  </si>
  <si>
    <t>SERGIO ALEJANDRO GARCIA GAMBOA</t>
  </si>
  <si>
    <t>JUAN ANGEL ESPEJO MALDONADO</t>
  </si>
  <si>
    <t>Municipio 158-Tecolutla</t>
  </si>
  <si>
    <t>3552C4D6-24A4-473B-986C-BBC4C840B77A</t>
  </si>
  <si>
    <t>CUAUHTEMOC, DISTRITO FEDERAL</t>
  </si>
  <si>
    <t xml:space="preserve"> LA DELGADIZA FILMS  SA DE CV</t>
  </si>
  <si>
    <t>MIGUEL ANGEL CASTELAN CRIVELLI</t>
  </si>
  <si>
    <t>Municipio 87-Ixtaczoquitlan</t>
  </si>
  <si>
    <t>989B5D0C-0724-4BF3-B400-C912B0C57AEA</t>
  </si>
  <si>
    <t>2734</t>
  </si>
  <si>
    <t>ATENEA MERINO CHICATTO</t>
  </si>
  <si>
    <t>GORRAS BORDADAS</t>
  </si>
  <si>
    <t>83BB1211-243A-4B65-B58A-3D1656053A0B</t>
  </si>
  <si>
    <t>2746</t>
  </si>
  <si>
    <t>GORRAS CAMPAÑERAS</t>
  </si>
  <si>
    <t>EA066383-3EF4-475F-9372-01D13D591646</t>
  </si>
  <si>
    <t>170</t>
  </si>
  <si>
    <t>GORRAS EN COLOR BLANCO BORDADAS</t>
  </si>
  <si>
    <t>98733970-1FCD-4296-8B6D-94BA6360842D</t>
  </si>
  <si>
    <t>169</t>
  </si>
  <si>
    <t>GORRAS EN COLOR BLANCO SERIGRAFIADAS</t>
  </si>
  <si>
    <t>GORRAS GORRAS</t>
  </si>
  <si>
    <t>BERTHA ADRIANA LAGUNES SANCHEZ</t>
  </si>
  <si>
    <t>Municipio 180-Tlalixcoyan</t>
  </si>
  <si>
    <t>C91370D7-6CCA-4021-9D5A-55ACC361CD71</t>
  </si>
  <si>
    <t>VERACRUZ,VERACRUZ,MEXICO</t>
  </si>
  <si>
    <t>DANIEL ARTURO GUTIERREZ PEREZ</t>
  </si>
  <si>
    <t>GORRAS GORRAS NEGRAS, ROJAS Y ROSAS</t>
  </si>
  <si>
    <t>OTHON HERNANDEZ CANDANEDO</t>
  </si>
  <si>
    <t>Municipio 110-Misantla</t>
  </si>
  <si>
    <t>91A3A31F-66F3-4DD6-8F51-E61493C0106E</t>
  </si>
  <si>
    <t>ALTO LUCERO DE GUTIERREZ BARRIOS, VERACRUZ</t>
  </si>
  <si>
    <t>CESAR EDUARDO MORALES MOCTEZUMA</t>
  </si>
  <si>
    <t>GORRAS SENCILLAS</t>
  </si>
  <si>
    <t>2555</t>
  </si>
  <si>
    <t>45-COMAPA</t>
  </si>
  <si>
    <t>3D2AC46C-490C-4648-802D-AED27D207014</t>
  </si>
  <si>
    <t>1511</t>
  </si>
  <si>
    <t>GORRA CAMPAÑA COLOR IMPRESA SERIGRAFIA.</t>
  </si>
  <si>
    <t>GRUPO MUSICAL</t>
  </si>
  <si>
    <t>7DE624D7-FB76-4154-A2B6-F7659A3210C7</t>
  </si>
  <si>
    <t>PRONUVER SA DE CV</t>
  </si>
  <si>
    <t>ARRENDAMIENTO GRUPO MUSICAL PARA ACOMPAÑAMIENTO DEL 2 AL 31 DE MAYO 2017</t>
  </si>
  <si>
    <t>5A820CEA-3E80-447E-9CA6-ADD924338D7F</t>
  </si>
  <si>
    <t>CONTRATACION DEL GRUPO MUSICAL CADETES DE LINARES PARA EL DIA 2 DE MAYO 2017</t>
  </si>
  <si>
    <t>LUIS ENRIQUE FERNANDEZ PEREDO</t>
  </si>
  <si>
    <t>Municipio 40-Coatepec</t>
  </si>
  <si>
    <t>0691B433-5787-45E4-ACCE-7A6416E2FCF5</t>
  </si>
  <si>
    <t>COATEPEC, VERACRUZ</t>
  </si>
  <si>
    <t>ESTRADA GALVAN HASIM</t>
  </si>
  <si>
    <t>GRUPO MUSICAL LOCAL PARA EL PROXIMO 28 DE MAYO PARA CIERRE DE CAMPAÑA EN TUZAMAPAN</t>
  </si>
  <si>
    <t>GRUPO MUSICAL LOCAL PARA EL PROXIMO 29 DE MAYO PARA CIERRE DE CAMPAÑA EN MAHUIXTLAN</t>
  </si>
  <si>
    <t>GRUPO MUSICAL LOCAL PARA EL PROXIMO 30 DE MAYO PARA CIERRE DE CAMPAÑA EN PACHO</t>
  </si>
  <si>
    <t>GRUPO MUSICAL LOCAL PARA EL PROXIMO 31 DE MAYO PARA CIERRE DE CAMPAÑA EN CABECERA MUNICIPAL</t>
  </si>
  <si>
    <t>177</t>
  </si>
  <si>
    <t>34</t>
  </si>
  <si>
    <t>129-PEROTE</t>
  </si>
  <si>
    <t>3FC15CC5-AB26-4098-9B0E-5D891129D83B</t>
  </si>
  <si>
    <t>48</t>
  </si>
  <si>
    <t>URSULO GALVAN, VERACRUZ</t>
  </si>
  <si>
    <t>JUAN RAFAEL ANGELES MONTERO</t>
  </si>
  <si>
    <t>IMPRESIÓN TAMAÑO CARTA</t>
  </si>
  <si>
    <t>HOJAS CARTA IMPRESA/ REGISTRO DE ADQUISICION DE UTILITARIOS A CREDITO</t>
  </si>
  <si>
    <t>IMPRESIONES</t>
  </si>
  <si>
    <t>98-LERDO DE TEJADA</t>
  </si>
  <si>
    <t>67C941AC-8B16-4698-8066-0AE108FC70EF</t>
  </si>
  <si>
    <t>3197</t>
  </si>
  <si>
    <t xml:space="preserve">MANUALES  REPRESENTANTE GENERAL   VERACRUZ </t>
  </si>
  <si>
    <t>INSERCIÓN EN PERIÓDICO</t>
  </si>
  <si>
    <t>MIGUEL ANGEL TRONCO GOMEZ</t>
  </si>
  <si>
    <t>Municipio 63-Las Choapas</t>
  </si>
  <si>
    <t>A5ADE07F-47EA-4F83-A83E-B9FB66CD0DE5</t>
  </si>
  <si>
    <t>9406</t>
  </si>
  <si>
    <t>LAS CHOAPAS VERACRUZ</t>
  </si>
  <si>
    <t>MORALES  AYALA JORGE ROBERTO</t>
  </si>
  <si>
    <t>PUBLICIDAD EN DIARIO PRESENCIA SURESTE</t>
  </si>
  <si>
    <t>PLANA</t>
  </si>
  <si>
    <t>JINGLES</t>
  </si>
  <si>
    <t>49515BD4-04B3-4623-A2CB-F617B88049F3</t>
  </si>
  <si>
    <t>VERACRUZ DE IGNACIO DE LA LLAVE, ORIZABA</t>
  </si>
  <si>
    <t>ALAN DE LEON RODRIGUEZ</t>
  </si>
  <si>
    <t>PRODUCCION DE JINGLE PARA CANDIDATO: MIGUEL ANGEL CASTELAN CRIVELLI POR EL MUNICIPIO DE IXTACZOQUITLAN, VERACRUZ. NUM. DE REGISTRO DE PROVEEDOR ANTE EL RNP: 201502242306267</t>
  </si>
  <si>
    <t>LIBRO</t>
  </si>
  <si>
    <t>ESCRITOS DE PROTESTA</t>
  </si>
  <si>
    <t>ESCRITOS DE INCIDENCIA</t>
  </si>
  <si>
    <t>MANUAL DE ACTIVISMO POLITICO</t>
  </si>
  <si>
    <t>B9258C9C-4EF9-4009-B9F0-4B2A81821AC0</t>
  </si>
  <si>
    <t>LONAS</t>
  </si>
  <si>
    <t>PIEZA
LONA 1M2, SELECCION A COLOR 4 TINTAS
TIPO DE PROCESO: CAMPAÑA
ENTIDAD: VERACRUZ
AMBITO: LOCAL</t>
  </si>
  <si>
    <t>LONAS EN SELECCION A COLOR DE .80 X .50 MT</t>
  </si>
  <si>
    <t>388</t>
  </si>
  <si>
    <t xml:space="preserve">METROS DE LONA DE 13 ONZAS  LONAS DE 3.9X2.9 </t>
  </si>
  <si>
    <t>LONA IMPRESA</t>
  </si>
  <si>
    <t>CHRISTOPHER CRISTIANI CHAZARO</t>
  </si>
  <si>
    <t>40-COATEPEC</t>
  </si>
  <si>
    <t>5174DA4C-CDFA-4BF8-AE30-83016B807AEE</t>
  </si>
  <si>
    <t>JOSUE ISAAC SOSA AGUILAR</t>
  </si>
  <si>
    <t>LONA IMPRESA PARA CAMPAÑA DE 15 X 4.35 M. MATERIAL RECICLABLE/ COMPRA AL PROVEEDOR (JOSUE ISAAC SOSA AGUILAR)</t>
  </si>
  <si>
    <t>MARIA GUADALUPE CUEVAS CABALLERO</t>
  </si>
  <si>
    <t>120-OTATITLAN</t>
  </si>
  <si>
    <t>4A8AB5E3-CD05-461A-9CF8-49DDB051D752</t>
  </si>
  <si>
    <t>XALAPA,VERACRUZ</t>
  </si>
  <si>
    <t>MARCEL IRAN OLMOS RODRIGUEZ</t>
  </si>
  <si>
    <t>COMPRA E IMPRESION DE 100 METROS DE LONA A COLOR</t>
  </si>
  <si>
    <t>METROS</t>
  </si>
  <si>
    <t>SERGIO LENIN GUZMAN RICARDEZ</t>
  </si>
  <si>
    <t>84C219F9-CC73-894A-A4C1-4207DB8E2E49</t>
  </si>
  <si>
    <t>498</t>
  </si>
  <si>
    <t>GRUPO AURCEN, S.A. DE C.V.</t>
  </si>
  <si>
    <t>5X4 LONA AV. OBRERA 2 ESQ. F.I. MADERO COL. CENTRO CP 96600</t>
  </si>
  <si>
    <t>6D3DB1F9-3E8E-4792-8361-78A08605D577</t>
  </si>
  <si>
    <t>2462</t>
  </si>
  <si>
    <t>EMAILING S.A. DE C.V.</t>
  </si>
  <si>
    <t>DISEÑO E IMPRESION DE LONA</t>
  </si>
  <si>
    <t>IMPRESION LONA 2X1 MEDIDA FINAL: LONA X X MM; TINTAS: LONA - 4 X 0. SUSTRATO: LONA - RESOLUCION IMPRESION GF 360 DPI Y GF LONA FRONT BRILLANTE 534 G M2. PAGINAS: LONA - N A. LONA DE 10 OZ CON 4 OJILLOS METALICOS</t>
  </si>
  <si>
    <t>SELENE SALMAI DEL ANGEL VIDAURRI</t>
  </si>
  <si>
    <t>Municipio 124-Panuco</t>
  </si>
  <si>
    <t>168572F4-CDF9-4C7A-9DC6-3BE8309DCD84</t>
  </si>
  <si>
    <t>PAOLA TENORIO ADAME</t>
  </si>
  <si>
    <t>Municipio 142-San Andres Tuxtla</t>
  </si>
  <si>
    <t>3933D11B-3731-414C-BAB1-F252593C317F</t>
  </si>
  <si>
    <t>GENARO IBAÑEZ MARTINEZ</t>
  </si>
  <si>
    <t>5F6439B9-34C5-4333-B707-CE7615719B62</t>
  </si>
  <si>
    <t>353</t>
  </si>
  <si>
    <t>ANDRES MARIO DIAZ ZUÑIGA</t>
  </si>
  <si>
    <t>AF2387C8-60FA-47F2-833F-7397A7F7882E</t>
  </si>
  <si>
    <t>MIGUEL ANGEL OCHOA CRUZ</t>
  </si>
  <si>
    <t>9305F045-78C3-4C6D-96FC-F0589788685B</t>
  </si>
  <si>
    <t>412</t>
  </si>
  <si>
    <t>ADRIAN MONTIEL MARTINEZ</t>
  </si>
  <si>
    <t>AD5D6D16-C6CB-4291-AA7B-385D247BAC72</t>
  </si>
  <si>
    <t>MARIBEL SANCHEZ USCANGA</t>
  </si>
  <si>
    <t>Municipio 156-Tantoyuca</t>
  </si>
  <si>
    <t>4F33A9B9-5DF0-4927-A117-01E886C259ED</t>
  </si>
  <si>
    <t>408</t>
  </si>
  <si>
    <t>EDUARDO DEL ANGEL DIAZ</t>
  </si>
  <si>
    <t>79685885-C07D-4003-A3BB-A31D246E4100</t>
  </si>
  <si>
    <t>RAYMUNDO ANDRADE RIVERA</t>
  </si>
  <si>
    <t>C5D70C5A-B109-4680-9658-6EBD59A55872</t>
  </si>
  <si>
    <t>ALBERTO BARRERA Y VASQUEZ</t>
  </si>
  <si>
    <t>44420BE7-1867-481C-BC12-B16F9D22EF9D</t>
  </si>
  <si>
    <t>GONZALO VICENCIO FLORES</t>
  </si>
  <si>
    <t>1940975F-469B-411E-B84B-01B33E639925</t>
  </si>
  <si>
    <t>284</t>
  </si>
  <si>
    <t>P</t>
  </si>
  <si>
    <t>MARIELA HERNANDEZ GARCIA</t>
  </si>
  <si>
    <t>B05E2D23-F9E9-44FA-8042-D705669DA22E</t>
  </si>
  <si>
    <t>287</t>
  </si>
  <si>
    <t>JORGE ALBERTO VILLEGAS CAZAREZ</t>
  </si>
  <si>
    <t>D0A5A29E-4BB2-4E80-AB2B-407EAAEB91A0</t>
  </si>
  <si>
    <t>264</t>
  </si>
  <si>
    <t>SOCORRO ALBA SANDOVAL CUEVAS</t>
  </si>
  <si>
    <t>Municipio 111-Mixtla De Altamirano</t>
  </si>
  <si>
    <t>2D47DEAA-E789-48DA-B5CC-286F7EC2F9A7</t>
  </si>
  <si>
    <t>ISABEL LA CATOLICA 99 , CENTRO  AREA 8 , 06080, CUAUHTEMOC, CIUDAD DE MEXICO, CIUDAD DE MEXICO, MEXICO</t>
  </si>
  <si>
    <t>JOSE LUIS BONILLA RESENDIZ</t>
  </si>
  <si>
    <t xml:space="preserve">IMPRESION SOBRE LONA FRONT 300X200 CM
 PROPAGANDA EN BENEFICIO DE LA CANDIDATA SOCORRO ALBA SANDOVAL CUEVAS POR EL MUNICIPIO DE MIXTLA DE ALTAMIRANO </t>
  </si>
  <si>
    <t>ANTONIO CARRERA JUDITH</t>
  </si>
  <si>
    <t>Municipio 209-Uxpanapa</t>
  </si>
  <si>
    <t>3BDE76D3-EBD0-487B-A0D4-81F8C2FBDFAD</t>
  </si>
  <si>
    <t>1409</t>
  </si>
  <si>
    <t>MATIAS ROMERO AVENDAÑO , OAXACA, MEXICO</t>
  </si>
  <si>
    <t>HILDA REGALADO ANTONIO</t>
  </si>
  <si>
    <t>LONA 1.20M X 0.80M</t>
  </si>
  <si>
    <t>DBF8E9FF-FED8-4A7B-908B-EB141A61C9BC</t>
  </si>
  <si>
    <t>501</t>
  </si>
  <si>
    <t>LONA 12X4 JOSE AZUETA ESQ JHON SPARK MALECON COSTERO 2DA ETAPA COL. PUERTO MEXICO LADO PONIENTE</t>
  </si>
  <si>
    <t>LONA 4X5 CARRETERA TRANSISTMICA 1 COL. BENITO JUAREZ CP 96680</t>
  </si>
  <si>
    <t>8B57E1DE-A262-40E8-8755-576FFF861399</t>
  </si>
  <si>
    <t>499</t>
  </si>
  <si>
    <t>LONA 4X6 AV. ABRAHAN ZABLUDOSKI ESQ. DEL BOSQUE FRENTE AL CENTRO DE CONVENCIONES LADO ORIENTE</t>
  </si>
  <si>
    <t>LONA 4X6 AV. ABRAHAN ZABLUDOSKI ESQ. DEL BOSQUE FRENTE AL CENTRO DE CONVENCIONES LADO PONIENTE</t>
  </si>
  <si>
    <t>641B93AC-E3DD-43A4-9C14-214DBA3D4B72</t>
  </si>
  <si>
    <t>502</t>
  </si>
  <si>
    <t>LONA 4X6 AV. PLAZA SENDERO CASI ESQ JHON SPARK A UN COSTADO DE CARMO DE CMAS SOBRE PLAZA SENDERO LADO ORIENTE</t>
  </si>
  <si>
    <t>LONA 4X6 AV. PLAZA SENDERO CASI ESQ JHON SPARK A UN COSTADO DE CARMO DE CMAS SOBRE PLAZA SENDERO LADO PONIENTE</t>
  </si>
  <si>
    <t>LONA 4X6 CARRETERA COSTERA DEL GOLFO KM 6.4 ESQ GASOLINERA Y OXXO COATZAVILLA LADO NORTE</t>
  </si>
  <si>
    <t>LONA 4X6 CARRETERA TRANSISTMICA KM 11.5 COATZA MINA</t>
  </si>
  <si>
    <t>LONA 4X6 CARRETERA TRANSISTMICA KM 11.5 MIN COATZA</t>
  </si>
  <si>
    <t>LONA 4X6 CARRTERA COSTERA DEL GOLFO KM 6.4 ESQ GASOLINERA Y OXXO VILLA COATZA LADO SUR</t>
  </si>
  <si>
    <t>LONA 4X6 KM8 CARRETERA UNIVERSIDAD VERACRUZNA ALADO DE AGENCIA MAZDA COL. PENSIONES LADO PONIENTE</t>
  </si>
  <si>
    <t>LONA 4X6 KM8 CARRETERA UNIVERSIDAD VERACRUZNA ALADO DE AGENCIA MAZDA LADO ORIENTE</t>
  </si>
  <si>
    <t>LONA 4X6 MALECON COSTERO 6TA ETAPA LADO ORIENTE A 70MTS DEL N°8 LADO PONIENTE</t>
  </si>
  <si>
    <t>LONA 4X6 MALECON COSTERO 6TA ETAPA LADO PONIENTE A 70 MTS DE LA N°8 LADO ORIENTE</t>
  </si>
  <si>
    <t>LONA 4X6 MALECON COSTERO 6TA. ETAPA LADO ORIENTE</t>
  </si>
  <si>
    <t>LONA 4X6 MALECON COSTERO 6TA. ETAPA LADO PONIENTE</t>
  </si>
  <si>
    <t>LONA 4X6 MALECON COSTERO 6TA.ETAPA AV. PLAZA SENDERO ESQ. PLAZA SENDERO LADO ORIENTE</t>
  </si>
  <si>
    <t>LONA 4X6 MALECON COSTERO 6TA.ETAPA AV. PLAZA SENDERO ESQ. PLAZA SENDERO LADO PONIENTE</t>
  </si>
  <si>
    <t>LONA 5X4 C.VENUSTIANO CARRANZA 18 ESQ. CALLE 5 DE MAYO COL. CENTRO PC 96600</t>
  </si>
  <si>
    <t>LONA 5X4 CALLE PROLG. BLASILLO 2 ESQ. F.I. MADERO COL. 4 CAMINOS CP 96660</t>
  </si>
  <si>
    <t>LONA 5X4 FERROCARRIL 118 ESQUINA JORGE FLORES COL. CENTRO CP 96660</t>
  </si>
  <si>
    <t>LONA 5X8 ANTONIO MARIA DE LA RIVERA ESQ JHON SPARK COL PUERTO MEXICO FRENTE A GASOLINERA MALECON COSTERO 2DA ETAPA LADO ORIENTE</t>
  </si>
  <si>
    <t>LONA DE 3 X 2 MRS</t>
  </si>
  <si>
    <t>4AA079A9-DC6A-452F-8DBA-797194C0F874</t>
  </si>
  <si>
    <t>LONA DE 4 X 2 METROS</t>
  </si>
  <si>
    <t>LONA GRAN FORMATO DE CAMPAÑA DE 4M X 2.95 M CON CORTE AL RAZ Y OJILLO DE PLASTICO</t>
  </si>
  <si>
    <t>B2CD4564-DC0A-4F4F-A2C3-3F545C592507</t>
  </si>
  <si>
    <t>969</t>
  </si>
  <si>
    <t>LONA IMPRESA 2*3</t>
  </si>
  <si>
    <t>LONA IMPRESA 3.7*3.20</t>
  </si>
  <si>
    <t>LONA IMPRESA DE 2 X 3 METROS</t>
  </si>
  <si>
    <t>JOSE MAURICIO MOLINA MAYO</t>
  </si>
  <si>
    <t>Municipio 91-Jaltipan</t>
  </si>
  <si>
    <t>94FD9460-5634-4110-8F9D-E56757CC16AA</t>
  </si>
  <si>
    <t>138</t>
  </si>
  <si>
    <t>LONA IMPRESA DE 6X2 M2</t>
  </si>
  <si>
    <t>ZOILA CARIDAD GARCIA CRISTOBAL</t>
  </si>
  <si>
    <t>Municipio 33-Castillo De Teayo</t>
  </si>
  <si>
    <t>2BC56F6C-07EE-49F5-B22F-79BB1C7585C9</t>
  </si>
  <si>
    <t>BLVD. A RUIZ CORTINES 1406 A, CAZONES, 93230, POZA RICA, POZA RICA, VERACRUZ, MEXICO</t>
  </si>
  <si>
    <t>CLUB SIGLO XXI SA DE CV</t>
  </si>
  <si>
    <t>LONA IMPRESA MATERIAL RECICLABLE MEDIDAS DE 2.00X5.00 MT</t>
  </si>
  <si>
    <t>D2444D73-0D99-4C29-B9AB-7D61ABAC9971</t>
  </si>
  <si>
    <t>LONAS 1X0.80</t>
  </si>
  <si>
    <t>FIDENCIO ROMERO ORTEGA</t>
  </si>
  <si>
    <t>002C2318-D75A-4DD1-B10B-6E45E943A321</t>
  </si>
  <si>
    <t>360</t>
  </si>
  <si>
    <t>LONAS 2 X 3</t>
  </si>
  <si>
    <t>03D68BAE-113A-42D1-983D-2DD78CE5AB2A</t>
  </si>
  <si>
    <t>GISELA RAMON CONTRERAS</t>
  </si>
  <si>
    <t>Municipio 193-Villa Aldama</t>
  </si>
  <si>
    <t>0E774C15-99BF-405E-86CD-D9B1CE2680FD</t>
  </si>
  <si>
    <t>0ED7D995-B74D-4BE0-BB76-7064BEC7F261</t>
  </si>
  <si>
    <t>625</t>
  </si>
  <si>
    <t>ISRAEL PEREZ VILLEGAS</t>
  </si>
  <si>
    <t>Municipio 85-Ixhuatlancillo</t>
  </si>
  <si>
    <t>11E7C16E-E3F7-4CF4-8C2F-9A91BAB3943D</t>
  </si>
  <si>
    <t>616</t>
  </si>
  <si>
    <t>16D3E100-8B87-4D4B-8F37-40F3347802C6</t>
  </si>
  <si>
    <t>600</t>
  </si>
  <si>
    <t>ELOISA DIAZ RUIZ</t>
  </si>
  <si>
    <t>Municipio 90-Jalcomulco</t>
  </si>
  <si>
    <t>21061CC8-C38C-4BE6-A7AD-BDF13C1A6922</t>
  </si>
  <si>
    <t>373</t>
  </si>
  <si>
    <t>GABRIELA XITLALIT COLOSIA HERNANDEZ</t>
  </si>
  <si>
    <t>278A6CEB-808C-422C-8D71-3C3FF4AFA0AC</t>
  </si>
  <si>
    <t>364</t>
  </si>
  <si>
    <t>2F283933-5ED7-C64C-9DFA-FE550BE4FF1F</t>
  </si>
  <si>
    <t>618</t>
  </si>
  <si>
    <t>49C3B681-F428-AF40-BCCE-AF137EB8871A</t>
  </si>
  <si>
    <t>602</t>
  </si>
  <si>
    <t>4F5500F0-F17C-485E-885B-479F1B2592E0</t>
  </si>
  <si>
    <t>6EF89C20-B155-490E-83BC-40F5E9A09A30</t>
  </si>
  <si>
    <t>619</t>
  </si>
  <si>
    <t>FLORISEL RIOS DELFIN</t>
  </si>
  <si>
    <t>Municipio 92-Jamapa</t>
  </si>
  <si>
    <t>71732A8D-6DAA-415E-AE4E-5E98AEDDD79C</t>
  </si>
  <si>
    <t>361</t>
  </si>
  <si>
    <t>7D09CC94-F7ED-C44E-9C1A-D5B94BCC94DE</t>
  </si>
  <si>
    <t>604</t>
  </si>
  <si>
    <t>CARLOS ROMERO GONZALEZ</t>
  </si>
  <si>
    <t>Municipio 165-Tepetlan</t>
  </si>
  <si>
    <t>7D2D7380-6AF9-4644-BEB7-05DCC08D8A35</t>
  </si>
  <si>
    <t>NICOLAS RUIZ ROSET</t>
  </si>
  <si>
    <t>8892A961-919B-465E-BCC2-288AF0046B24</t>
  </si>
  <si>
    <t>599</t>
  </si>
  <si>
    <t>GEMINIANO HERNANDEZ HERNANDEZ</t>
  </si>
  <si>
    <t>Municipio 58-Chiconamel</t>
  </si>
  <si>
    <t>9ACDE87E-DF11-48B1-BB2C-6F174EA6B9C2</t>
  </si>
  <si>
    <t>369</t>
  </si>
  <si>
    <t>9AF57EA7-6B35-4C54-9C49-9BAFB7C32567</t>
  </si>
  <si>
    <t>AF031F35-E1A5-4D34-97CD-8EDC78E7ECC9</t>
  </si>
  <si>
    <t>626</t>
  </si>
  <si>
    <t>B23B0BC8-A83E-4A6B-BE15-0DBAB651D0B1</t>
  </si>
  <si>
    <t>612</t>
  </si>
  <si>
    <t>BBEAADB2-409C-48E6-B6A4-ED0D1BDA063C</t>
  </si>
  <si>
    <t>606</t>
  </si>
  <si>
    <t>C432D459-392C-4127-ACB7-914819492F3C</t>
  </si>
  <si>
    <t>624</t>
  </si>
  <si>
    <t>D92E1E30-161F-EF46-9F2F-273394F8C756</t>
  </si>
  <si>
    <t>610</t>
  </si>
  <si>
    <t>DCA79EEC-5A95-4DC1-BAF1-476FB2D2A375</t>
  </si>
  <si>
    <t>608</t>
  </si>
  <si>
    <t>TERESA MOLINA DORANTES</t>
  </si>
  <si>
    <t>Municipio 44-Colipa</t>
  </si>
  <si>
    <t>E2CA586B-4A1F-446F-A3F4-93728B7E4BB9</t>
  </si>
  <si>
    <t>370</t>
  </si>
  <si>
    <t>E52C3820-D2E9-41ED-AE52-273AA80D8ADA</t>
  </si>
  <si>
    <t>617</t>
  </si>
  <si>
    <t>0241EA6A-4601-4109-9826-E630C5728C3A</t>
  </si>
  <si>
    <t>ALAMO TEMAPACHE VERACRUZ DE IGNACIO DE LA LLAVE</t>
  </si>
  <si>
    <t>ELEAZAR HERNANDEZ RESENDIZ</t>
  </si>
  <si>
    <t>METRO CUADRADO DE LONA IMPRESA</t>
  </si>
  <si>
    <t>HUMBERTO ALONSO MORELLI</t>
  </si>
  <si>
    <t>4A13410A-E30D-44FC-BC67-7C05DFE90D33</t>
  </si>
  <si>
    <t>8155</t>
  </si>
  <si>
    <t>IMPRESION DE LONA FRONT 13 OZ. DE 12.80 M X 9.00 M. LONA UNIPOLAR MORELLI TRABAJANDO 1280X900 TRABAJO ELABORADO EN ALLWIN C-1024. CON JARETA PARA ESPECTACULAR.</t>
  </si>
  <si>
    <t>30981DFD-85B3-4B90-9FD0-4B6F56E19C7B</t>
  </si>
  <si>
    <t>8156</t>
  </si>
  <si>
    <t>IMPRESION DE LONA FRONT 13 OZ. DE 12.90 M X 11.00 M. LONA MORELLI CRECIENDO 1290X1100 TRABAJO ELABORADO EN ALLWIN C-1024. JARETA PERIMETRAL VISIBLE.</t>
  </si>
  <si>
    <t>IMPRESION DE LONA FRONT 13 OZ. DE 13.00 M X 9.00 M. LONA MORELLI CRECIENDO 13X9 TRABAJO ELABORADO EN ALLWIN C-1024. JARETA PERIMETRAL VISIBLE.</t>
  </si>
  <si>
    <t>IMPRESION DE LONA FRONT 13 OZ. DE 13.00 M X 9.00 M. LONA MORELLI TRABAJANDO02 13X9 TRABAJO ELABORADO EN ALLWIN C-1024. JARETA PERIMETRAL VISIBLE.</t>
  </si>
  <si>
    <t>IMPRESION DE LONA FRONT 13 OZ. DE 14.00 M X 11.00 M. LONA MORELLI CRECIENDO 14X11 TRABAJO ELABORADO EN ALLWIN C-1024. JARETA PERIMETRAL VISIBLE.</t>
  </si>
  <si>
    <t>IMPRESION DE LONA FRONT 13 OZ. DE 15.00 M X 7.00 M. LONA MORELLI SONRIENDO 1500X700 TRABAJO ELABORADO EN ALLWIN C-1024. CON JARETA PARA ESPECTACULAR.</t>
  </si>
  <si>
    <t>87B09976-E859-44B3-9D3A-794167B23826</t>
  </si>
  <si>
    <t>2554</t>
  </si>
  <si>
    <t>GRUPO LETTER PRESS, S.A. DE C.V.</t>
  </si>
  <si>
    <t>IMPRESION DE LONA FRONT DE LAS MEDIDAS DE 1.20 X .80 MTS</t>
  </si>
  <si>
    <t>3E3394DC-ECBA-42F1-8B6C-95F8BE652144</t>
  </si>
  <si>
    <t>A514851B-2E25-41A7-9946-8EDBBC9EB34A</t>
  </si>
  <si>
    <t>2552</t>
  </si>
  <si>
    <t>IMPRESION DE LONA FRONT DE LAS MEDIDAS DE 1.20 X .80 MTS.</t>
  </si>
  <si>
    <t>PRIMITIVA SANCHEZ GABRIEL</t>
  </si>
  <si>
    <t>Municipio 162-Tenochtitlan</t>
  </si>
  <si>
    <t>F1972DE7-46E9-F94E-84CD-77B5F507C355</t>
  </si>
  <si>
    <t>372</t>
  </si>
  <si>
    <t>F87CF0F8-EB6C-494C-9995-B2F4F2DEF363</t>
  </si>
  <si>
    <t>614</t>
  </si>
  <si>
    <t>FE528452-00F9-4F76-885F-E92D8E2577FF</t>
  </si>
  <si>
    <t>605</t>
  </si>
  <si>
    <t>ILEANA SARAI MERINO MACHORRO</t>
  </si>
  <si>
    <t>Municipio 100-Maltrata</t>
  </si>
  <si>
    <t>4EE34165-A464-4436-A23C-2E2C6062CD99</t>
  </si>
  <si>
    <t>74</t>
  </si>
  <si>
    <t>LONAS 2.0 X 2.0</t>
  </si>
  <si>
    <t>LONAS 2M X 4M</t>
  </si>
  <si>
    <t>LONAS DE 1 X 1.6 MTR</t>
  </si>
  <si>
    <t>D38FCA7C-7A23-4792-AA99-0FFA7EC9FDAD</t>
  </si>
  <si>
    <t>GARIZURIETA SN ALTOS, VISTA HERMOSA, 92737, ALAMO TEMAPACHE, ALAMO, VERACRUZ, MEXICO</t>
  </si>
  <si>
    <t>VIRGINIA ANAID MARES VILLEGAS</t>
  </si>
  <si>
    <t>LONAS DE 1.50 X 1MTRS</t>
  </si>
  <si>
    <t>490DB89A-3021-420C-8312-FFC7D5424164</t>
  </si>
  <si>
    <t>LONAS DE 2 X 2 METROS</t>
  </si>
  <si>
    <t>LONAS DE 2 X 3 METROS</t>
  </si>
  <si>
    <t>EDUARDO SÁNCHEZ MACÍAS</t>
  </si>
  <si>
    <t>BC7F98FD-2DF1-476A-974D-ED88A1B915ED</t>
  </si>
  <si>
    <t>147</t>
  </si>
  <si>
    <t>LUIS PATRICIO VICENTE</t>
  </si>
  <si>
    <t>LONAS DE 2.90 X 2.80, PARA EL MUNICIPIO CON LOGOTIPOS DE MOVIMIENTO CIUDADANO Y NOMBRE DEL CANIDADTO DE LA CIUDAD DE MARTINEZ DE LA TORRE, VER
TIPO DE PROCESO; ORDINARIO
TIPO DE COMITE; EJECUTIVO ESTATAL
ESTADO DE VERACRUZ
CLAVE DE CONTABILIDAD 323</t>
  </si>
  <si>
    <t>46B79B37-FE81-48B3-AC5C-9D1083169B74</t>
  </si>
  <si>
    <t>911</t>
  </si>
  <si>
    <t>FRANCISCO JAVIER XOTLA LANDA</t>
  </si>
  <si>
    <t xml:space="preserve">LONAS DE 2X1.50  PARA CASAS </t>
  </si>
  <si>
    <t>F69F00C8-34FE-4636-8073-33B4D437B1F3</t>
  </si>
  <si>
    <t>75</t>
  </si>
  <si>
    <t>LONAS DE 5 X 9 MTS.</t>
  </si>
  <si>
    <t>LONAS DE 6.0 MT X 3.0 MT</t>
  </si>
  <si>
    <t>LONAS DE 8 MTS. CUADRADOS</t>
  </si>
  <si>
    <t>MANDILES</t>
  </si>
  <si>
    <t>5142AFE6-93C8-43CC-A844-F353635B2081</t>
  </si>
  <si>
    <t>MANDIL NOW WOVEN BLANCO CON SLOGAN</t>
  </si>
  <si>
    <t>E194120B-ED46-4A88-8FC9-B87CE6D10BC4</t>
  </si>
  <si>
    <t>MANDIL
ECOLOGICO BLANCO A 4 TINTAS</t>
  </si>
  <si>
    <t>CECC99E6-2567-4B30-8ED9-F2E5627AF2D2</t>
  </si>
  <si>
    <t>MEDALLÓN</t>
  </si>
  <si>
    <t>MEDALLONES</t>
  </si>
  <si>
    <t>MEDALLONES PERSONALIZADOS</t>
  </si>
  <si>
    <t>MESEROS</t>
  </si>
  <si>
    <t>SERVICIO PROFESIONAL DE MESEROS</t>
  </si>
  <si>
    <t>MICROPERFORADO</t>
  </si>
  <si>
    <t>IMPRESION DE VINIL MICROPERFORADO DE LA MEDIDA DE .10 X .20 MTS</t>
  </si>
  <si>
    <t>IMPRESION DE VINIL MICROPERFORADO DE LAS MEDIDAS DE .10 X .20 MTS</t>
  </si>
  <si>
    <t>MICROOPERFORADO 50 X 30.</t>
  </si>
  <si>
    <t>MICROPERFORADO 68X30 CM</t>
  </si>
  <si>
    <t>DAVID MUÑIZ RIVERA</t>
  </si>
  <si>
    <t>Municipio 51-Cotaxtla</t>
  </si>
  <si>
    <t>1AA0EAFE-8CAD-4EFE-AC5A-56408F9BB5C4</t>
  </si>
  <si>
    <t>160</t>
  </si>
  <si>
    <t>MICROPERFORADO TIPO VINIL.</t>
  </si>
  <si>
    <t>MARIA DEL  ROSARIO VEGA VIRGEN</t>
  </si>
  <si>
    <t>Municipio 118-Omealca</t>
  </si>
  <si>
    <t>C6CF71F5-04FF-48FC-9D41-5F3B7AB9EE07</t>
  </si>
  <si>
    <t>1003</t>
  </si>
  <si>
    <t>CUICHAPA, VERACRUZ</t>
  </si>
  <si>
    <t>FATIMA ESPERANZA MAZA GONZALEZ</t>
  </si>
  <si>
    <t>MICROPERFORADODE 75 CMTRS POR 40 CMTRS CON FOTO IMPRESA DEL CANDIDATO</t>
  </si>
  <si>
    <t>MICROPERFORADOS</t>
  </si>
  <si>
    <t>3641B0B4-6C2E-024C-A64D-974E40D813C2</t>
  </si>
  <si>
    <t>XALAPA VERACRUZ</t>
  </si>
  <si>
    <t>ARMINDA BRAVO SANCHEZ</t>
  </si>
  <si>
    <t>MICROPERFORADOS DE 30 X 45 CM</t>
  </si>
  <si>
    <t>178B095A-40FA-452F-90BE-0A37658F7F4D</t>
  </si>
  <si>
    <t>PELICULA MICRO PERFORADA CON ADHESIVO, FACILITA LA TRANSMISION DE LUZ, MEDIDA FINAL DE 0.80 X 0.40 CM. IMPRESION EN XP SCITEX 5500 RE TINTAS ECO., CORTE AL RAZ</t>
  </si>
  <si>
    <t xml:space="preserve">VINIL MICROPERFORADO 60X29 CMS A COLOR 500 GENERICOS Y 200 CON FOTO </t>
  </si>
  <si>
    <t xml:space="preserve">VINIL MICROPERFORADO 60X29 CMS A COLOR 550 GENERICOS Y 200 CON FOTO </t>
  </si>
  <si>
    <t xml:space="preserve">VINIL MICROPERFORADO 60X29 CMS A COLOR 700 GENERICOS Y 200 CON FOTO </t>
  </si>
  <si>
    <t xml:space="preserve">VINIL MICROPERFORADO 60X29 CMS A COLOR 850 GENERICOS Y 200 CON FOTO </t>
  </si>
  <si>
    <t xml:space="preserve">VINIL MICROPERFORADO 60X29 CMS A COLOR 900 GENERICOS Y 200 CON FOTO </t>
  </si>
  <si>
    <t xml:space="preserve">VINIL MICROPERFORADO 60X29 CMS A COLOR.  1,500 GENERICOS Y 200 CON FOTO </t>
  </si>
  <si>
    <t xml:space="preserve">VINIL MICROPERFORADO 60X29 CMS A COLOR.  1,500 GENERICOS Y 400 CON FOTO </t>
  </si>
  <si>
    <t xml:space="preserve">VINIL MICROPERFORADO 60X29 CMS A COLOR500 GENERICOS Y 200 CON FOTO </t>
  </si>
  <si>
    <t>18E727E9-23BA-46B5-820E-03341ED689C0</t>
  </si>
  <si>
    <t>PIEZA
VINIL MICROPERFORADO GENERICO PVEM  POLITICACONELCORAZON
TIPO DE PROCESO: CAMPAÑA
ENTIDAD: VERACRUZ
AMBITO: LOCAL</t>
  </si>
  <si>
    <t>MORRAL</t>
  </si>
  <si>
    <t>MORRAL DE CAMPAÑA</t>
  </si>
  <si>
    <t>LUIS ENRIQUE HERNANDEZ ILLESCAS</t>
  </si>
  <si>
    <t>AAA1BA08-2E53-4AF1-9A0C-FAD92FEA9400</t>
  </si>
  <si>
    <t>MURAL</t>
  </si>
  <si>
    <t>MURAL ARTISTICO</t>
  </si>
  <si>
    <t>FIDEL KURI GRAJALES</t>
  </si>
  <si>
    <t>93E8CAA7-4C93-488B-9017-6EBFB6807243</t>
  </si>
  <si>
    <t>2451</t>
  </si>
  <si>
    <t>PANTALLA ELECTRÓNICA</t>
  </si>
  <si>
    <t>PUBLICIDAD EN PANTALLA LED</t>
  </si>
  <si>
    <t>PENDÓN</t>
  </si>
  <si>
    <t>PENDONES MATERIAL BIODEGRADABLE .60 X1.10 CON MADERA</t>
  </si>
  <si>
    <t>PERIFONEO</t>
  </si>
  <si>
    <t>5ECBF075-D489-4B86-9E67-64EB64D271EA</t>
  </si>
  <si>
    <t>63</t>
  </si>
  <si>
    <t>DIAS PERIFONEO</t>
  </si>
  <si>
    <t>AD7154F9-7BF3-4C07-BEE9-D892FC820073</t>
  </si>
  <si>
    <t>POZA RICA, VERACRUZ</t>
  </si>
  <si>
    <t>ANABEL JONGUITUD SOLIS</t>
  </si>
  <si>
    <t>04F9E4DB-99F1-473C-8B3C-82457BA8733A</t>
  </si>
  <si>
    <t>RICARTE ASESORES EN COMUNICACION ESTRATEGICA SA DE CV</t>
  </si>
  <si>
    <t>ALMA OLIMPIA ULLOA TREJO</t>
  </si>
  <si>
    <t>Municipio 62-Chinampa De Gorostiza</t>
  </si>
  <si>
    <t>AD13DEFB-9D49-435D-9A25-2B424C033745</t>
  </si>
  <si>
    <t>ERIKA JAUREGUI HERNANDEZ</t>
  </si>
  <si>
    <t>Municipio 164-Tepatlaxco</t>
  </si>
  <si>
    <t>1AC73007-DBC3-431C-9278-DD2EE6263E75</t>
  </si>
  <si>
    <t>JULIAN VALVERDE ROMAN</t>
  </si>
  <si>
    <t>Municipio 168-Jose Azueta</t>
  </si>
  <si>
    <t>8A7EA278-EB5B-4EC7-8210-76E09A2B290C</t>
  </si>
  <si>
    <t>ALICIA VALDIVIA VARGAS</t>
  </si>
  <si>
    <t>Municipio 48-Cosautlan De Carvajal</t>
  </si>
  <si>
    <t>42456EAD-2184-45E6-9DD1-9A1A78CC3CBD</t>
  </si>
  <si>
    <t>77FF75D5-8694-4388-A1B7-603C80C39D2A</t>
  </si>
  <si>
    <t>PERIFONEO AMBULANTE EN AUTOMÓVIL DURANTE 28 DÍAS, 4 HORAS DIARIAS PARA CANDIDATO MIGUEL ÁNGEL CASTELÁN CRIVELLI POR EL MUNICIPIO DE IXTACZOQUITLAN, VERACRUZ. NÚM. DE REGISTRO DE PROVEEDOR ANTE EL RNP: 201502242306267</t>
  </si>
  <si>
    <t>25DB8231-6255-446D-9862-02B825998EB5</t>
  </si>
  <si>
    <t>PERIFONEO CON CANCIÓN INCLUIDA DURANTE EL MES DE MAYO (27 DÍAS)</t>
  </si>
  <si>
    <t>PERIFONEO EQUIPO MOVIL DURANTE EL 2 DE MAYO AL 31 DE MAYO</t>
  </si>
  <si>
    <t>PERIFONEO MES DE MAYO</t>
  </si>
  <si>
    <t>PERIFONEO PERIFONEO</t>
  </si>
  <si>
    <t>GUADALAJARA JALISCO</t>
  </si>
  <si>
    <t>SERVICIO DE PERIFONEO DEL 2 AL 31 DE MAYO DEL 2017</t>
  </si>
  <si>
    <t>AC3B27EB-EB2E-43D8-BF23-FE74FAF035A8</t>
  </si>
  <si>
    <t>XALAPA, VERACRUZ DE IGNACIO DE LA LLAVE</t>
  </si>
  <si>
    <t>ROSALBA RODRIGUEZ MARTINEZ</t>
  </si>
  <si>
    <t>SERVICIO DE RENTA DE ESTUDIO DE AUDIO PARA LA REALIZACION DE SPOTS PARA PERIFONEO.</t>
  </si>
  <si>
    <t>7E379BE0-D0B8-49AC-85A8-DCE9B0FBF6E1</t>
  </si>
  <si>
    <t>967</t>
  </si>
  <si>
    <t xml:space="preserve">PERIFONEO </t>
  </si>
  <si>
    <t>PUBLICIDAD CON PERIFONEO Y CANCION DURANTE EL MES DE MAYO.</t>
  </si>
  <si>
    <t>202</t>
  </si>
  <si>
    <t>A2FE4CAD-03E9-48C1-9106-76BB05C47FB0</t>
  </si>
  <si>
    <t>PINES</t>
  </si>
  <si>
    <t>PIEZA PINS CON LOGOTIPO DEL PVEM MEDIDAS 2.5X2.5 CM. TIPO DE PROCESO: CAMPAÑA ENTIDAD: VERACRUZ AMBITO: LOCAL</t>
  </si>
  <si>
    <t>188-TUXPAN</t>
  </si>
  <si>
    <t>AF089AB7-28FA-48C7-BD89-CAF93410B75F</t>
  </si>
  <si>
    <t>ARGO TEXTILES Y PROMOCIONALES SA DE CV</t>
  </si>
  <si>
    <t>PLAYERA</t>
  </si>
  <si>
    <t xml:space="preserve">CAMISETAS DE CAMPAÑA 135 GR BLANCAS CUELLO REDONDO 4X1 TINTAS   UNITALLA  </t>
  </si>
  <si>
    <t>CAMISETAS DE CAMPAÑA 135 GR COLOR MORADAS CUELLO REDONDO 4 TINTAS AL FRENTE VARIAS TALLAS</t>
  </si>
  <si>
    <t>PLAYERA ESTAMPADA</t>
  </si>
  <si>
    <t>07142225-E0D1-4950-9924-5DB9F777EBD2</t>
  </si>
  <si>
    <t>PLAYERAS CON IMPRESION A 5 TINTAS GENERICA PVEM TIPO DE PROCESO: CAMPAÑA ENTIDAD: VERACRUZ ÁMBITO: LOCAL</t>
  </si>
  <si>
    <t>PLAYERA IMPRESA</t>
  </si>
  <si>
    <t>SERGIO DIAZ ORTIZ</t>
  </si>
  <si>
    <t>Municipio 54-Cuichapa</t>
  </si>
  <si>
    <t>2CDE753A-2A8D-49C1-BC3A-ADA50587AFE9</t>
  </si>
  <si>
    <t>1001</t>
  </si>
  <si>
    <t>PLAYERA ALGODON,CUELLO REDONDO, COLOR BLANCO,CON SERIGRAFIA CANDIDATO.</t>
  </si>
  <si>
    <t>OFELIA JARILLO GASCA</t>
  </si>
  <si>
    <t>Municipio 182-Tlapacoyan</t>
  </si>
  <si>
    <t>34C686CF-DABB-4590-BF6F-80289376F210</t>
  </si>
  <si>
    <t>78</t>
  </si>
  <si>
    <t>PLAYERA CAMPAÑERA CON IMPRESION</t>
  </si>
  <si>
    <t>ELDA DE LA CRUZ FLORES</t>
  </si>
  <si>
    <t>Municipio 135-Rafael Delgado</t>
  </si>
  <si>
    <t>B564B5F4-B927-458E-8850-1857AF60760D</t>
  </si>
  <si>
    <t>161</t>
  </si>
  <si>
    <t>OSCAR HERRERA PEREZ</t>
  </si>
  <si>
    <t>Municipio 179-Tlachichilco</t>
  </si>
  <si>
    <t>7BE3F0AD-C8C8-4CA0-9AC8-4F8DADF738B0</t>
  </si>
  <si>
    <t>PLAYERA CAMPAÑERA CON IMPRESION AZUL</t>
  </si>
  <si>
    <t xml:space="preserve">PLAYERA CAMPAÑERA DE 120 GRAMOS CON 3 IMPRESIONESDOS AL FRENTE Y UNO ATRAS  FULL PRINT </t>
  </si>
  <si>
    <t>IMELDA CALTE HERNANDEZ</t>
  </si>
  <si>
    <t>Municipio 25-Tlaltetela</t>
  </si>
  <si>
    <t>51A4774D-ADBC-5B46-94D8-5E0E974437DA</t>
  </si>
  <si>
    <t>SAMUEL GENARO NAVARRO ARICIAGA</t>
  </si>
  <si>
    <t>PLAYERA CUELLO REDONDO PESO MEDIO CON IMPRESION EN SERIGRAFIA FRENTE Y ESPALDA</t>
  </si>
  <si>
    <t>XOCHITL GARCÍA GÓMEZ</t>
  </si>
  <si>
    <t>Municipio 181-Tlalnelhuayocan</t>
  </si>
  <si>
    <t>B55C1171-C21F-4692-BA80-CEEF69BD784B</t>
  </si>
  <si>
    <t>PLAYERA CUELLO REDONDO SERIGRAFIADA</t>
  </si>
  <si>
    <t>HERMAS CORTES GARCIA</t>
  </si>
  <si>
    <t>5FCA353F-9BA0-4289-B7B1-960855D72DC9</t>
  </si>
  <si>
    <t>001</t>
  </si>
  <si>
    <t>JOSE ABEL AMADOR LARA</t>
  </si>
  <si>
    <t>PLAYERA DE CAMPAÑA PESO MEDIO SERIGRAFIADA A 3 TINTAS</t>
  </si>
  <si>
    <t>ESTELA FLORES GOVEA</t>
  </si>
  <si>
    <t>Municipio 22-Atoyac</t>
  </si>
  <si>
    <t>F28826DD-2693-4712-AFDF-6DB9853F37CD</t>
  </si>
  <si>
    <t>4296</t>
  </si>
  <si>
    <t>AV. 11 2009 , SAN JOSE, 94560, CORDOBA, VERACRUZ, MEXICO</t>
  </si>
  <si>
    <t>TOTALL PUBLICIDAD Y DISEÑO S.A. DE C.V.</t>
  </si>
  <si>
    <t>TEODORA MARTINEZ FACUNDO</t>
  </si>
  <si>
    <t>Municipio 123-Pajapan</t>
  </si>
  <si>
    <t>21D812C7-6B06-49A0-A51C-2937F5EEAC8B</t>
  </si>
  <si>
    <t>137</t>
  </si>
  <si>
    <t>EB0E9E2C-02ED-4795-813F-C6700BE59E13</t>
  </si>
  <si>
    <t>200</t>
  </si>
  <si>
    <t>PLAYERA IMPRESA A DOS TINTAS FRENTE 120 GR</t>
  </si>
  <si>
    <t>PLAYERA IMPRESA A DOS TINTAS FRENTE Y VUELTA 120 GR</t>
  </si>
  <si>
    <t>MARIA LUISA CARLOS RAMOS</t>
  </si>
  <si>
    <t>Municipio 53-Coyutla</t>
  </si>
  <si>
    <t>D47D772D-578E-4151-BE53-1AD720F77373</t>
  </si>
  <si>
    <t>PLAYERA IMPRESA A DOS TINTAS FRENTE Y VUELTA 120 GR.</t>
  </si>
  <si>
    <t>PLAYERA IMPRESA A DOS TINTAS FRENTE Y VUELTA 130 GR</t>
  </si>
  <si>
    <t>E5A30120-344C-478B-B614-F98D90839F3D</t>
  </si>
  <si>
    <t>PLAYERA IMPRESA A DOS TINTAS FRENTE Y VUELTA 140 GR.</t>
  </si>
  <si>
    <t>PLAYERA IMPRESA A DOS TINTAS FRENTE Y VUELTA 140 GRS.</t>
  </si>
  <si>
    <t>620</t>
  </si>
  <si>
    <t>325DC059-23C8-45D2-8A9A-52E1DD81174A</t>
  </si>
  <si>
    <t>TLALNEHUAYOCAN</t>
  </si>
  <si>
    <t>JOSE LUIS DOMINGUEZ CORTES</t>
  </si>
  <si>
    <t>PLAYERA TIPO CUELLO REDONDO COLOR BLANCO CON SERIGRAFIA DE LOGOTIPO DE MOVIMIENTO CIUDADANO</t>
  </si>
  <si>
    <t>FLOCELO RAMIREZ VARGAS</t>
  </si>
  <si>
    <t>Municipio 28-Benito Juarez</t>
  </si>
  <si>
    <t>975B71DD-312E-421B-8AB0-42E24A8EBC65</t>
  </si>
  <si>
    <t>JALTOCAN</t>
  </si>
  <si>
    <t>LUIS AVILA MARTINEZ</t>
  </si>
  <si>
    <t>PLAYERAS 150 GRS. A 2 TINTAS</t>
  </si>
  <si>
    <t>6485344D-0D2F-4AB8-A8B4-E9DF527EBE0C</t>
  </si>
  <si>
    <t>108</t>
  </si>
  <si>
    <t>ADOLFO LOPEZ MATEOS 11 , LAZARO CARDENAS, 95280, LERDO DE TEJADA, LERDO DE TEJADA, VERACRUZ, MEXICO</t>
  </si>
  <si>
    <t>ANGELA MARIA MUÑOZ SANCHEZ</t>
  </si>
  <si>
    <t>PLAYERAS AMARILLA SERIGRAFIADA CUELLO REDONDO 180 GRAMOS</t>
  </si>
  <si>
    <t>64B493E9-EF4D-49BC-BAEF-BA48D6C089AE</t>
  </si>
  <si>
    <t>963</t>
  </si>
  <si>
    <t>PLAYERAS AZUL IMPRESAS EN SERIGRAFIA</t>
  </si>
  <si>
    <t>10D9D992-00CD-4492-8484-C51B6548A617</t>
  </si>
  <si>
    <t>959</t>
  </si>
  <si>
    <t>PLAYERAS BLANCAS IMPRESION EN SERIGRAFIA</t>
  </si>
  <si>
    <t>PLAYERAS CAMPAÑERAS BLANCAS 140 GRS. IMPRESA EN SERIGRAFIA 3X2 TINTAS UNITALLA</t>
  </si>
  <si>
    <t>GUADALUPE SERRANO ANAYA</t>
  </si>
  <si>
    <t>Municipio 86-Ixmatlahuacan</t>
  </si>
  <si>
    <t>0B645B17-ED43-4D06-9671-19F76D439F85</t>
  </si>
  <si>
    <t>1542</t>
  </si>
  <si>
    <t>ERIC ABRAHAM SOSA MAR</t>
  </si>
  <si>
    <t>Municipio 65-Chontla</t>
  </si>
  <si>
    <t>BCF187FE-F2F7-4CD4-B457-EE4AC3D58F57</t>
  </si>
  <si>
    <t>TANTOYUCA, VERACRUZ</t>
  </si>
  <si>
    <t>MAYRA ICELA MORALES DEL ANGEL</t>
  </si>
  <si>
    <t>PLAYERAS COLOR AZUL PESO MEDIO UNITALLA</t>
  </si>
  <si>
    <t>CB1BD69E-944C-49DA-B085-C4A094841442</t>
  </si>
  <si>
    <t>162</t>
  </si>
  <si>
    <t>PLAYERAS DE 120 GRS M2, COLOR BLANCO CON SERIGRAFIA A UNA TINTA</t>
  </si>
  <si>
    <t>771DB823-4E86-4722-92B9-8AB1A38FBAFB</t>
  </si>
  <si>
    <t>PLAYERAS ESTAMPADAS A 3 TINTAS DOBLE IMPRESION DIVERSAS TALLAS</t>
  </si>
  <si>
    <t>PLAYERAS IMPRESAS</t>
  </si>
  <si>
    <t>PLAYERAS IMPRESAS 1 TINTA</t>
  </si>
  <si>
    <t>PLAYERAS IMPRESAS EN SERIGRAFIA 1 TINTA</t>
  </si>
  <si>
    <t>PLAYERAS IMPRESAS EN SERIGRAFIA
PROPAGANDA EN FAVOR DE EL CANDIDATO A PRESIDENTE MUNICIPAL
MIGUEL ANGEL CASTELAN CRIVELLI, POR EL MUNICIPIO DE IXTACZOQUITLAN VERACRUZ</t>
  </si>
  <si>
    <t>49</t>
  </si>
  <si>
    <t>A0F30222-AC00-4C55-8060-EB31F81B1D04</t>
  </si>
  <si>
    <t>PLAYERAS PLAYERAS PROPAGANDA EN BENEFICIO DEL CANDIDATO TOMAS OVANDO DEL MUNICIPIO DE TAMIAHUA</t>
  </si>
  <si>
    <t>PLAYERA TIPO POLO</t>
  </si>
  <si>
    <t>PLAYERAS TIPO POLO CON BORDADO AL FRENTE EN 5 TINTAS</t>
  </si>
  <si>
    <t>AAA14D84-611B-40A0-B09D-0AE219BBE5B6</t>
  </si>
  <si>
    <t>0000000000000001</t>
  </si>
  <si>
    <t>PLAYERA TIPO POLO SERIGRAFIADA</t>
  </si>
  <si>
    <t>6C99D9E6-CDE0-48E8-AAEA-FD7324522C76</t>
  </si>
  <si>
    <t>PLAYERA TIPO POLO SERIGRAFIADA CON LOGOTIPO DE MOVIMIENTO CIUDADANO</t>
  </si>
  <si>
    <t>PLAYERAS</t>
  </si>
  <si>
    <t>PLAYERA CUELLO REDONDO</t>
  </si>
  <si>
    <t>IMPRESION DE PLAYERAS</t>
  </si>
  <si>
    <t>JOSÉ MANUEL DEL RÍO VIRGEN</t>
  </si>
  <si>
    <t>125-PAPANTLA</t>
  </si>
  <si>
    <t>56765FFE-E528-4274-912B-04D28DDF8F31</t>
  </si>
  <si>
    <t>DISTRITO FEDERAL</t>
  </si>
  <si>
    <t>TIENDAS KING SA DE C V</t>
  </si>
  <si>
    <t>PLAYERA COLOR CON ESTAMPADO</t>
  </si>
  <si>
    <t>54-CUICHAPA</t>
  </si>
  <si>
    <t>BFC0EEFA-F4CD-4015-AE2D-4CCA69435EA2</t>
  </si>
  <si>
    <t>1000</t>
  </si>
  <si>
    <t>PLAYERA BLANCA ALGODON,CUELLO REDONDO, CON SERIGRAFIA DE CAMPAÑA POLITICA.</t>
  </si>
  <si>
    <t>CAMISETAS DE CAMPAÑA 135 GR COLOR VERDE CUELLO REDONDO 4 TINTAS AL FRENTE VARIAS TALLAS</t>
  </si>
  <si>
    <t>OLGA ISELA GERARDO MORALES</t>
  </si>
  <si>
    <t>166-TEPETZINTLA</t>
  </si>
  <si>
    <t>1A6711CF-8CD2-4BCA-B4D3-133E58279A10</t>
  </si>
  <si>
    <t>1290</t>
  </si>
  <si>
    <t>VERACRUZ, VER.</t>
  </si>
  <si>
    <t>GRUPO COMERCIAL CAHIBO S.A. DE C.V.</t>
  </si>
  <si>
    <t>44423FAA-0BFE-4522-833E-CC5D7F067B73</t>
  </si>
  <si>
    <t>SUSANA GUADALUPE AMECA PARISSI</t>
  </si>
  <si>
    <t>Municipio 7-Camaron De Tejeda</t>
  </si>
  <si>
    <t>FB097837-7827-428C-97DA-7080EE0DCE02</t>
  </si>
  <si>
    <t>MARTHA ELVIA ALATRISTE ESPINDOLA</t>
  </si>
  <si>
    <t>IMPRESION EN PLAYERAS DE 120 GR. PARA CAMPAÑA POLITICA.</t>
  </si>
  <si>
    <t>3EC22BF8-E8AD-4317-80E5-B3D5371D21EB</t>
  </si>
  <si>
    <t>B4D9F148-19E9-4417-BBB6-985F3D3D419E</t>
  </si>
  <si>
    <t xml:space="preserve">IMPRESION SOBRE PLAYERA A 1 TINTA
 PROPAGANDA EN BENEFICIO DE LA CANDIDATA SOCORRO ALBA SANDOVAL CUEVAS POR EL MUNICIPIO DE MIXTLA DE ALTAMIRANO </t>
  </si>
  <si>
    <t>PEDRO RINCON GARCIA</t>
  </si>
  <si>
    <t>Municipio 200-Zentla</t>
  </si>
  <si>
    <t>EB688CE5-4582-4D08-94DC-BD391D2F0D6B</t>
  </si>
  <si>
    <t>545</t>
  </si>
  <si>
    <t>JORGE AGUIRRE BRETON</t>
  </si>
  <si>
    <t xml:space="preserve">MILLAR DE PLAYERA COLOR BLANCO CON SERIGRAFIA 1 TINTA FRENTE PROPAGANDA EN FAVOR DE PEDRO RINCON GARCIA CANDIDATO POR EL MUNICIPIO DE ZENTLA </t>
  </si>
  <si>
    <t>NERBI LUZ PORTUGAL SOSA</t>
  </si>
  <si>
    <t>C404AC22-5B1A-4EA2-B07E-7E3DED199653</t>
  </si>
  <si>
    <t>MARIANA MUÑOZ USCANGA</t>
  </si>
  <si>
    <t>Municipio 77-Ignacio De La Llave</t>
  </si>
  <si>
    <t>F62FCA64-1EC3-45D6-95BB-473A6DFB4842</t>
  </si>
  <si>
    <t>PLAYERA DE CAMPAÑA 150 GRS</t>
  </si>
  <si>
    <t>85B015D0-A069-4EEA-A528-6E9A05E1AD2B</t>
  </si>
  <si>
    <t>PLAYERA DE CAMPAÑA DE 120 GRS</t>
  </si>
  <si>
    <t>PLAYERA DE COLOR</t>
  </si>
  <si>
    <t>PLAYERA ECONOMICA COLOR AZUL</t>
  </si>
  <si>
    <t>ALVARO SOTO MARTINEZ</t>
  </si>
  <si>
    <t>Municipio 15-Naranjos Amatlan</t>
  </si>
  <si>
    <t>E533FC18-53F0-462C-90B4-C6D3818454C1</t>
  </si>
  <si>
    <t>1303</t>
  </si>
  <si>
    <t>PLAYERA PARA CAMPAÑA MODELO 1</t>
  </si>
  <si>
    <t>PLAYERA PARA CAMPAÑA MODELO 2</t>
  </si>
  <si>
    <t>PLAYERA UN SOLO DISEÑO</t>
  </si>
  <si>
    <t>PLAYERA UNITALLA</t>
  </si>
  <si>
    <t>ZENON PACHECO VERGEL</t>
  </si>
  <si>
    <t>Municipio 35-Cazones De Herrera</t>
  </si>
  <si>
    <t>9160CA2C-372D-445C-9225-200D93EAE854</t>
  </si>
  <si>
    <t>E1C5AF55-6217-430F-8AC6-8256DC6DF799</t>
  </si>
  <si>
    <t>1410</t>
  </si>
  <si>
    <t>E7DD7C5C-F315-4EFC-AFC0-263369C957E0</t>
  </si>
  <si>
    <t>JUANA GOMEZ BERNAL</t>
  </si>
  <si>
    <t>Municipio 72-Hidalgotitlan</t>
  </si>
  <si>
    <t>8F72BBB6-488A-49D2-91BD-6C172ABA1583</t>
  </si>
  <si>
    <t>PETRA HERNANDEZ FRANCISCO</t>
  </si>
  <si>
    <t>Municipio 69-Filomeno Mata</t>
  </si>
  <si>
    <t>B635A689-A930-4D4A-99FB-034795730CED</t>
  </si>
  <si>
    <t>141</t>
  </si>
  <si>
    <t>1920BD0D-5F70-4307-ADBD-6C811E5543FC</t>
  </si>
  <si>
    <t>187</t>
  </si>
  <si>
    <t>PLAYERAS CAMPAÑA 120 GRS</t>
  </si>
  <si>
    <t>JOSE MANUEL DIAZ RODRIGUEZ</t>
  </si>
  <si>
    <t>Municipio 204-Tres Valles</t>
  </si>
  <si>
    <t>2B63F70D-DDEE-473E-952F-006A376D0BE3</t>
  </si>
  <si>
    <t>PLAYERAS CAMPAÑERAS</t>
  </si>
  <si>
    <t>PLAYERAS PLAYERAS EN COLOR BLANCO Y ROJO</t>
  </si>
  <si>
    <t>PLAYERAS PROPAGANDA EN BENEFICIO DEL CANDIDATO LUIS MANUEL GOLDARACENA CONTRERAS DEL MUNICIPIO EL HIGO,VER.</t>
  </si>
  <si>
    <t>PRODUCTOS, PLAYERA BLANCA CUELLO REDONDO PESO LIGERO</t>
  </si>
  <si>
    <t>PLAYERAS BLANCAS</t>
  </si>
  <si>
    <t>AMANDO RUIZ VAZQUEZ</t>
  </si>
  <si>
    <t>139-RIO BLANCO</t>
  </si>
  <si>
    <t>2DACE3A7-5593-4D86-B171-367F1F60C868</t>
  </si>
  <si>
    <t>2708</t>
  </si>
  <si>
    <t>PLAYERA COLOR BLANCO IMPRESION UNA TINTA AMBOS LADOS EN COLOR AZUL
PROPAGANDA HECHA PARA EL CANDIDATO AMANDO RUIZ VAZQUEZ DEL MUNICIPIO DE RIO BLANCO,VERACRUZ</t>
  </si>
  <si>
    <t>109-MINATITLAN</t>
  </si>
  <si>
    <t>42ED5505-7503-44F8-9D38-E32DDEA290B7</t>
  </si>
  <si>
    <t>557</t>
  </si>
  <si>
    <t>RAFAEL FARARONI MORTERA</t>
  </si>
  <si>
    <t>142-SAN ANDRES TUXTLA</t>
  </si>
  <si>
    <t>0731A59E-8BC8-4C77-8FB4-03C219F90AEC</t>
  </si>
  <si>
    <t>558</t>
  </si>
  <si>
    <t>PLAYERA BLANCA</t>
  </si>
  <si>
    <t>PLAYERA BLANCA 2 TINTAS</t>
  </si>
  <si>
    <t>PLAYERA BLANCA ALGODON CUELLO REDONDO CON ESTAMPADO PUBLICITARIO.</t>
  </si>
  <si>
    <t>PLAYERA BLANCA CAMPAÑERA CUELLO REDONDO UNA TINTA EN ALGODON</t>
  </si>
  <si>
    <t>PLAYERA BLANCA CON IMPRESION</t>
  </si>
  <si>
    <t>PLAYERA BLANCA DE 120 GR. SERIGRAFIADA UN LOGO DOS TINTAS</t>
  </si>
  <si>
    <t>4AB74811-E10B-4793-9C77-7649EBFB1DCC</t>
  </si>
  <si>
    <t>PLAYERA BLANCA SERIGRAFIA FRENTE Y DETRAS</t>
  </si>
  <si>
    <t>FD866E4E-CE3E-40B0-9702-BD2DB8A25141</t>
  </si>
  <si>
    <t>PLAYERA BLANCA SERIGRAFIADA FRENTE Y DETRAS</t>
  </si>
  <si>
    <t>DA376A88-12D8-42E9-A771-B62FBEFE16FB</t>
  </si>
  <si>
    <t>61F00A1F-7F39-4AAB-BFCA-39030258B638</t>
  </si>
  <si>
    <t>PLAYERA BLANCA SERIGRAFIADA SOLO DE FRENTE</t>
  </si>
  <si>
    <t>PLAYERAS BLANCAS CON IMPRESIÓN A COLOR</t>
  </si>
  <si>
    <t>PLAYERA BLANCA ALGODON 160 GR CUELLO REDONDO CON IMPRESION EN SERIGRAFIA AL FRENTE Y SLOGAN</t>
  </si>
  <si>
    <t>PRODUCCIÓN AUDIOVISUAL PARA REDES</t>
  </si>
  <si>
    <t>AF4ACE87-EE1D-403F-B711-A762D226781F</t>
  </si>
  <si>
    <t>ELABORACION DE VIDEOS Y DISEÑO DE IMAGENES PARA INTERNET</t>
  </si>
  <si>
    <t>2E681B30-17DC-4E91-A202-F7FFD9D57992</t>
  </si>
  <si>
    <t>PRODUCCIÓN DE AUDIO Y VIDEO</t>
  </si>
  <si>
    <t>PAQUETE DE PRODUCCION DE VIDEOS</t>
  </si>
  <si>
    <t>PRODUCCION DE GIFS Y ANIMACIONES</t>
  </si>
  <si>
    <t>PAQUETE DE PRODUCCION DE GIFS Y ANIMACIONES</t>
  </si>
  <si>
    <t>PRODUCCIÓN DE SPOT EN AUDIO Y VIDEO</t>
  </si>
  <si>
    <t>VIDEOS</t>
  </si>
  <si>
    <t>TLALPAN, CIUDAD DE MEXICO</t>
  </si>
  <si>
    <t>FANTASMAS FILMS S.A. DE C.V.</t>
  </si>
  <si>
    <t>458F5CAB-0A47-4766-89AF-A5A1E035AE95</t>
  </si>
  <si>
    <t>43</t>
  </si>
  <si>
    <t>GRUPO CREATIVO POLANCO, S.C.</t>
  </si>
  <si>
    <t>PRODUCCIÓN DE SPOT PARA RADIO</t>
  </si>
  <si>
    <t>SERVICIO DE PRODUCCION Y POST PRODUCCION DE 2 SPOT DE RADIO, CON DURACION DE 30¿ SEG.</t>
  </si>
  <si>
    <t>AF972F60-3B7E-4BA1-9203-3CF02EB343AE</t>
  </si>
  <si>
    <t>SERVICIO DE PRODUCCION Y POST PRODUCCION DE 2 SPOT DE RADIO, CON DURACION DE 30¿</t>
  </si>
  <si>
    <t>15E26944-B0E7-4F8A-939D-2259194F96B6</t>
  </si>
  <si>
    <t>CDMX</t>
  </si>
  <si>
    <t>SERVICIO DE PRODUCCION Y POST PRODUCCION DE 1 SPOT DE RADIO, CON DURACION DE 30¿ SEG. VERSION</t>
  </si>
  <si>
    <t>PRODUCCIÓN DE SPOT PARA TV</t>
  </si>
  <si>
    <t>ALBERTO CABALLERO FERNANDEZ</t>
  </si>
  <si>
    <t>Municipio 26-Ayahualulco</t>
  </si>
  <si>
    <t>2A8E3425-152A-4736-B6A2-A7579AF38554</t>
  </si>
  <si>
    <t>PRODUCCION Y POSTPRODUCCION DE SPOT PARA TELEVISION DE VERACRUZ VERSION  HAGAMOS HISTORIA  CON DURACION DE 30 SEGUNDOS</t>
  </si>
  <si>
    <t xml:space="preserve">SERVICIO DE PRODUCCION Y POST PRODUCCION DE 1 SPOT DE T.V. DE 30¿ EN FORMATO ALTA DEFINICION, CON DURACION DE 30¿ SEG. </t>
  </si>
  <si>
    <t>SERVICIO DE PRODUCCION Y POST PRODUCCION DE 2 SPOT DE T.V. DE 30¿ EN FORMATO ALTA DEFINICION, CON DURACION DE 30¿ SEG.</t>
  </si>
  <si>
    <t xml:space="preserve">SERVICIO DE PRODUCCION Y POST PRODUCCION DE 2 SPOT DE T.V. DE 30¿ EN FORMATO ALTA DEFINICION, CON DURACION DE 30¿ SEG. </t>
  </si>
  <si>
    <t>PRODUCCIÓN Y EDICIÓN DE VIDEO</t>
  </si>
  <si>
    <t>PRODUCCION DE VIDEOS PARA LA CAMPAÑA POR 30 DIAS</t>
  </si>
  <si>
    <t>PUBLICIDAD DE VEHÍCULO</t>
  </si>
  <si>
    <t>SERVICIO DE CAMIONETA CAJA DE ANUNCIO PUBLICITARIO DEL 2 AL 1 DE MAYO 2017</t>
  </si>
  <si>
    <t>JOSE AURELIO RUIZ ARGUELLES</t>
  </si>
  <si>
    <t>Municipio 160-Tempoal</t>
  </si>
  <si>
    <t>AAA1EF72-4EC0-441C-B560-BE1C81034F3C</t>
  </si>
  <si>
    <t>PUBLICIDAD ELECTRÓNICA</t>
  </si>
  <si>
    <t>PUBLICIDAD MULTIMEDIA PARA MEDIOS ELECTRONICOS EN AUDIO Y VIDEO, VIDEO EN RESOLUCION HD Y AUDIO ALTA DEFINICION</t>
  </si>
  <si>
    <t>PUBLICIDAD EN REDES SOCIALES</t>
  </si>
  <si>
    <t>AABBD09E-8083-4923-9CFA-B4E45F612990</t>
  </si>
  <si>
    <t>1984 COMUNICACION ESTRATEGICA SA DE CV</t>
  </si>
  <si>
    <t>CAPSULAS CORTAS PARA REDES CAMPAÑA PAPANTLA VERACRUZ</t>
  </si>
  <si>
    <t>ELABORACION DE PAGINA DE FACEBOOK INCLUYE DISEÑO, IMAGEN DE CANDIDATO Y DIFUSION</t>
  </si>
  <si>
    <t>ELABORACION DE TEMAS MUSICALES DE CAMPAÑA</t>
  </si>
  <si>
    <t>3D4ACCED-9249-462D-AAF6-CCEC9EFF2649</t>
  </si>
  <si>
    <t>ENTARIMADO Y SONIDO PARA EL PROXIMO 28 DE MAYO DEL 2017 PARA CIERRE DE CAMPAÑA EN NOGALES VERACRUZ.</t>
  </si>
  <si>
    <t>A74EB650-F426-40C0-B8F0-761D45AD7878</t>
  </si>
  <si>
    <t xml:space="preserve">PAGO POR PAQUETE PUBLICITARIO EN REDES SOCIALES  FACEBOOK </t>
  </si>
  <si>
    <t>5D1331E6-C23D-43E2-8C3A-0806C7AF6EBD</t>
  </si>
  <si>
    <t>CORDOBA, VERACRUZ.</t>
  </si>
  <si>
    <t>MARIA FLORES JIMENEZ</t>
  </si>
  <si>
    <t>PAQUETE PUBLICITARIO QUE INCLUYE: MANEJO DE REDES SOCIALES Y DISEÑO DE LAS MISMAS, FOTOGRAFIA, AUDIO, VIDEO, USO DE DRONES.</t>
  </si>
  <si>
    <t>PAUTA PUBLICITARIA PARA FACEBOOK</t>
  </si>
  <si>
    <t>PUBLICIDAD EN TRANSPORTE URBANO</t>
  </si>
  <si>
    <t>9970D9BE-E7BD-495D-A64F-6C9FA3C4D35A</t>
  </si>
  <si>
    <t xml:space="preserve">ESPACIOS PUBLICITARIOS EN UNIDADES DE TRANSPORTE CON PERMISOS FEDERALES CON NUMEROS ECONOMICOS. 106, 108, 110, 112, 116, 120, 12, 126, 128, 132, 134, 136 Y 138. DE LA LINEA SERVICIOS INTERMUNICIPALES  INCLUYE COLOCACION </t>
  </si>
  <si>
    <t>PUBLICIDAD EN VEHÍCULO</t>
  </si>
  <si>
    <t>E8E83E7C-3782-11E7-8F42-00155D014009</t>
  </si>
  <si>
    <t>1416</t>
  </si>
  <si>
    <t>JORGE ISMAEL HERNANDEZ MENDIOLA</t>
  </si>
  <si>
    <t>FLETE A PAPANTLA,VERACRUZ CON PRODUCTOS PUBLICITARIOS DE MOVIMIENTO CIUDADANO EN CAMIONETA.</t>
  </si>
  <si>
    <t>8E5A4A2C-3781-11E7-8F42-00155D014009</t>
  </si>
  <si>
    <t>1415</t>
  </si>
  <si>
    <t>FLETE A VERACRUZ CON PRODUCTOS PUBLICITARIOS DE MOVIMIENTO CIUDADANO EN CAMION.</t>
  </si>
  <si>
    <t>78120A70-39C8-11E7-8F42-00155D014009</t>
  </si>
  <si>
    <t>1419</t>
  </si>
  <si>
    <t>FLETE A VERACRUZ CON PRODUCTOS PUBLICITARIOS DE MOVIMIENTO CIUDADANO EN CAMIONETA.</t>
  </si>
  <si>
    <t>7A80D89A-425F-11E7-ACAE-00155D014009</t>
  </si>
  <si>
    <t>1443</t>
  </si>
  <si>
    <t>E804CAC9-39C8-11E7-8F42-00155D014009</t>
  </si>
  <si>
    <t>1420</t>
  </si>
  <si>
    <t>FLETE A VERACRUZ,VER. CON PRODUCTOS PUBLICITARIOS DE MOVIMIENTO CIUDADANO EN CAMION.</t>
  </si>
  <si>
    <t>PUBLICIDAD POR INTERNET</t>
  </si>
  <si>
    <t>FERNANDO YUNES MARQUEZ</t>
  </si>
  <si>
    <t>E25D8EE9-9F95-41DF-A69C-69108069C1B3</t>
  </si>
  <si>
    <t>CORPORATIVO EMPRESARIAL GOREK SA DE CV</t>
  </si>
  <si>
    <t>PROPAGANDA EN PAGINAS DE INTERNET</t>
  </si>
  <si>
    <t>PULSERA</t>
  </si>
  <si>
    <t>PULCERA</t>
  </si>
  <si>
    <t>D8211E37-9F98-435B-8944-7B0B6CE54EA1</t>
  </si>
  <si>
    <t>XALAPA, XALAPA, VERACRUZ, MEXICO</t>
  </si>
  <si>
    <t>SERVICIOS CONSULTIVOS ANXE SA DE CV</t>
  </si>
  <si>
    <t>PULCERA SUBLIMADA</t>
  </si>
  <si>
    <t>90D1737E-D0EE-470F-B7CF-0A67DBDC113F</t>
  </si>
  <si>
    <t>XALAPA, VERACRUZ, MEXICO</t>
  </si>
  <si>
    <t>537620BD-B053-47C4-A784-3BC4D238C719</t>
  </si>
  <si>
    <t>DOMINGO ALVARADO 16 , UNIDAD VERACRUZANA, 91030, XALAPA, XALAPA, VERACRUZ, MEXICO</t>
  </si>
  <si>
    <t>PULSERA 1.3X23 CMS HILADA.</t>
  </si>
  <si>
    <t>PULSERAS</t>
  </si>
  <si>
    <t>PULSERAS SUBLIMADAS</t>
  </si>
  <si>
    <t>PULSERA BORDADA</t>
  </si>
  <si>
    <t>4E03D393-18B6-475B-95A4-AA36FFD01D27</t>
  </si>
  <si>
    <t>1124</t>
  </si>
  <si>
    <t>PULSERA BORADADA DE 28CM POR 1.5CM CON LA LEYENDA  DEL RIO VIRGEN  COLOR BLANCO NARANJA</t>
  </si>
  <si>
    <t>PULSERA BORADADA DE 28CM POR 1.5CM CON LA LEYENDA  DEL RIO VIRGEN  COLOR NARANJA</t>
  </si>
  <si>
    <t xml:space="preserve">PULSERA BORADADA DE 28CM POR 1.5CM CON LA LEYENDA  NERBI PORTUGAL </t>
  </si>
  <si>
    <t>PULSERA BORDADA DELGADA A DOS COLORES</t>
  </si>
  <si>
    <t>0A07C7A2-5BF0-4465-9292-EBC6AC15D45E</t>
  </si>
  <si>
    <t>PIEZA
PINS CON LOGOTIPO DEL PVEM MEDIDAS 2.5X2.5 CM
TIPO DE PROCESO: CAMPAÑA
ENTIDAD: VERACRUZ
AMBITO: LOCAL</t>
  </si>
  <si>
    <t>AFF7B415-99F6-4271-BD70-62CC17076941</t>
  </si>
  <si>
    <t>PIEZA
PULSERAS GENERICAS PVEM
TIPO DE PROCESO: CAMPAÑA
ENTIDAD: VERACRUZ
AMBITO: LOCAL</t>
  </si>
  <si>
    <t>08D823D8-8424-4E53-A8DE-04C17256F66E</t>
  </si>
  <si>
    <t>PIEZA
PULSERAS GENERICAS PVEM. PRECIO UNITARIO
TIPO DE PROCESO: CAMPAÑA
ENTIDAD: VERACRUZ
AMBITO: LOCAL</t>
  </si>
  <si>
    <t>RENTA DE AUDIO</t>
  </si>
  <si>
    <t>RENTA DE EQUIPO DE SONIDO POR EL MES DE MAYO</t>
  </si>
  <si>
    <t>SERVICIO DE AUDIO Y SONORIZACION</t>
  </si>
  <si>
    <t>RENTA DE CAMIÓN</t>
  </si>
  <si>
    <t>RENTA DE CAMIONES</t>
  </si>
  <si>
    <t>RENTA DE ESCENARIO</t>
  </si>
  <si>
    <t>ESCENARIO CON LUCES</t>
  </si>
  <si>
    <t>RENTA DE ESPECTACULAR</t>
  </si>
  <si>
    <t>RENTA DE ESPACIOS PUBLICITARIOS:. BLVD. ADOLFO RUIZ CORTINES, WTC. VISTA: VNE. MEDIDAS: 12.10 M X 8 M.</t>
  </si>
  <si>
    <t>RENTA DE ESPACIOS PUBLICITARIOS:. BLVD. MANUEL AVILA CAMACHO, PUNTA AZUL.. VISTA: VNE. MEDIDAS: 12.90 M X 7.30 M</t>
  </si>
  <si>
    <t>RENTA DE ESPACIOS PUBLICITARIOS:. MIGUEL ALEMAN ESQ. ESPAÑA, LA CASONA. VISTA: VCE. MEDIDAS: 15.00 M X 7.00 M</t>
  </si>
  <si>
    <t>RENTA DE ESPACIOS PUBLICITARIOS:. UNIPOLAR BLVD. ADOLFO RUIZ CORTINES, ESQ. CALIENTE. VISTA: VNE. MEDIDAS: 12.50 M X 8 M.</t>
  </si>
  <si>
    <t>RENTA DE ESPACIOS PUBLICITARIOS:. UNIPOLAR BLVD. ADOLFO RUIZ CORTINES, NEXTEL.. VISTA: VC. MEDIDAS: 12.8 M X 9 M.</t>
  </si>
  <si>
    <t>758E58D2-3876-41E5-A118-B8D7CA8D71E0</t>
  </si>
  <si>
    <t>2738</t>
  </si>
  <si>
    <t>HIDALGO DEL PARRAL, CHIHUAHUA</t>
  </si>
  <si>
    <t>ENFOQUE VISION EXTERIOR S.A DE C.V.</t>
  </si>
  <si>
    <t>15 DIAS DE RENTA DEL ANUNCIO E54 UBICADO EN LA AV. XALAPA NO. 412, COLONIA PROGRESO MACUILTEPEC EN XALAPA, VER. MEDIDAS DE 7.60 X 7.30 MTS.</t>
  </si>
  <si>
    <t>RENTA DE INMUEBLE</t>
  </si>
  <si>
    <t>AMADA DOMÍNGUEZ VELA</t>
  </si>
  <si>
    <t>9BAE8E7D-B7E9-4ADD-9896-53620C2736C3</t>
  </si>
  <si>
    <t>8960</t>
  </si>
  <si>
    <t>POZA RICA</t>
  </si>
  <si>
    <t>CRUZ ROJA MEXICANA IAP</t>
  </si>
  <si>
    <t>RENTA DE INSTALACIONES</t>
  </si>
  <si>
    <t>RENTA DE LOCAL</t>
  </si>
  <si>
    <t>ADRIANA JACOME ATILANO</t>
  </si>
  <si>
    <t>297AFE97-2F43-11E7-ABC5-00155D014009</t>
  </si>
  <si>
    <t>MARIA TERESA ANDRADE CAMARERO</t>
  </si>
  <si>
    <t>RENTA DE OFICINA CORRESPONDIENTE AL MES DE MAYO 2017 PREDIAL 001-06-044-041-00-000-1 / RENTA CASA DE CAMPAÑA</t>
  </si>
  <si>
    <t>RENTA DE PANTALLA</t>
  </si>
  <si>
    <t>RENTA DE PANTALLA POR HORA/ F-9 JAEL EULALY DELFIN PORTELA</t>
  </si>
  <si>
    <t>205DA896-1BFD-45E2-8CAE-AD7EF0CA6F1A</t>
  </si>
  <si>
    <t>601</t>
  </si>
  <si>
    <t>RENTA DE PANTALLA LED MOVIL</t>
  </si>
  <si>
    <t xml:space="preserve">RENTA DE PANTALLA LED MOVIL EN XALAPA, VER./ PROPAGANDA EN ESPECIE A FAVOR DE LA CANDIDATA ANA MIRIAM FERRAEZ CENTENO </t>
  </si>
  <si>
    <t>CB8AD411-2424-47C1-9CA4-483967580452</t>
  </si>
  <si>
    <t>6059</t>
  </si>
  <si>
    <t>TUXPAN DE RODRIGUEZ CANO, VER.</t>
  </si>
  <si>
    <t>INMOBILIARIA TENECHACO, S.A. DE C.V.</t>
  </si>
  <si>
    <t>RENTA DE SALÓN</t>
  </si>
  <si>
    <t>RENTA DE SALON</t>
  </si>
  <si>
    <t>RENTA DE SONIDO</t>
  </si>
  <si>
    <t>RENTA DE SONIDO CORRESPONDIENTE AL MES DE MAYO/ TORNADO CONSULTING GROUP, S.A. DE C.V. EDEBEE-NAULINCO</t>
  </si>
  <si>
    <t>SONIDO</t>
  </si>
  <si>
    <t>CIRILA DOLORES TIRSO VEGA</t>
  </si>
  <si>
    <t>Municipio 39-Coahuitlan</t>
  </si>
  <si>
    <t>6E72DC43-17CF-4492-95D6-7B2BA8BAA9F0</t>
  </si>
  <si>
    <t>SONIDO PARA CIERRE DE CAMPAÑA</t>
  </si>
  <si>
    <t>SONIDO Y MOVILIARIO</t>
  </si>
  <si>
    <t>RENTA DE TEMPLETE</t>
  </si>
  <si>
    <t>SONIDO CON TEMPLETE DE MADERA PARA EVENTO DE CIERRE DE CAMPAÑA 31 DE MAYO</t>
  </si>
  <si>
    <t xml:space="preserve">RENTA DE VEHÍCULO </t>
  </si>
  <si>
    <t>RENTA DE VEHICULO TRANSFORMER</t>
  </si>
  <si>
    <t>38A00C45-41C6-42B8-A4F5-1C56F18C71A7</t>
  </si>
  <si>
    <t>1111</t>
  </si>
  <si>
    <t>MINERVA TEXON MUÑOZ</t>
  </si>
  <si>
    <t>VEHICULO MARCA DODGE JOURNEY MOD. 2015</t>
  </si>
  <si>
    <t>VEHICULO MARCA DODGE TAHOE MOD. 2011 A PARTIR DEL DIA 27 DE MAYO</t>
  </si>
  <si>
    <t>VEHICULO MARCA TOYOTA HAICE 15 PASAJEROS</t>
  </si>
  <si>
    <t>ROTULO EN TRANSPORTE</t>
  </si>
  <si>
    <t>35C37F93-E046-4E0D-A2F7-BB3191C7E56A</t>
  </si>
  <si>
    <t>469</t>
  </si>
  <si>
    <t>TUXPAN VERACRUZ</t>
  </si>
  <si>
    <t>FRANCISCO VILLANUEVA MENDEZ</t>
  </si>
  <si>
    <t>ROTULACION DE CAMIONES EN VINIL ADHESIVO EMPRESO EN CALIDAD DIGITAL</t>
  </si>
  <si>
    <t>SOMBRILLAS</t>
  </si>
  <si>
    <t>PARAGUAS</t>
  </si>
  <si>
    <t>PARAGUAS SUBLIMADO</t>
  </si>
  <si>
    <t>MARY CRUZ RODRIGUEZ AGUIRRE</t>
  </si>
  <si>
    <t>Municipio 191-Vega De Alatorre</t>
  </si>
  <si>
    <t>2EC44E83-6AD5-4AE6-9434-93E7553A78BF</t>
  </si>
  <si>
    <t>SPOT DE RADIO</t>
  </si>
  <si>
    <t>72806485-0BE3-4E71-84E7-C44E714F4D88</t>
  </si>
  <si>
    <t>SPOT DE RADIO CAMPAÑA VERACRUZ</t>
  </si>
  <si>
    <t>SPOT DE TV</t>
  </si>
  <si>
    <t>SPOT TV CAMPAÑA VERACRUZ</t>
  </si>
  <si>
    <t>102</t>
  </si>
  <si>
    <t>TABLOIDE</t>
  </si>
  <si>
    <t>TORTILLEROS</t>
  </si>
  <si>
    <t>TORTILLERO BLANCO 3 TINTAS</t>
  </si>
  <si>
    <t>TORTILLERO BLANCO EN MATERIAL TEXTIL, CON IMPRESION A UNA CARA CON LOGOTIPO NUEVA ALIANZA Y SLOGAN</t>
  </si>
  <si>
    <t>TRÍPTICOS</t>
  </si>
  <si>
    <t>TRIPTICO T C, IMPRESION A COLOR</t>
  </si>
  <si>
    <t>LAURO BECERRA GARCIA</t>
  </si>
  <si>
    <t>Municipio 52-Coxquihui</t>
  </si>
  <si>
    <t>12F81876-3B65-49B7-A7F5-C1259A594520</t>
  </si>
  <si>
    <t>TRIPTICOS</t>
  </si>
  <si>
    <t>TRIPTICOS 43 X 14 TAMAÑO EXTENDIDO IMPRESION 4X4 EN PAPEL COUCHE DE 135 GRS CON DOBLEZ</t>
  </si>
  <si>
    <t>VALLA MOVIL</t>
  </si>
  <si>
    <t>DB40E1DA-A488-4827-B9AA-ECDF958F7335</t>
  </si>
  <si>
    <t>PROPAGANDA DE VALLAS MOVILES</t>
  </si>
  <si>
    <t>VINILES</t>
  </si>
  <si>
    <t>C66ABFD2-915C-4D1E-8BA7-3A516ED883F0</t>
  </si>
  <si>
    <t>3464</t>
  </si>
  <si>
    <t>VINILES GENERICOS</t>
  </si>
  <si>
    <t xml:space="preserve">VINIL ADHERIBLE MICROPERFORADO DE .80X.35M  MEDALLON AUTO </t>
  </si>
  <si>
    <t>4A03D97C-DCB4-49DF-B393-BE5C3C507DF3</t>
  </si>
  <si>
    <t>2735</t>
  </si>
  <si>
    <t>VINIL IMPRESO EN MEDIDA DE 2 X 2</t>
  </si>
  <si>
    <t>VINILONAS</t>
  </si>
  <si>
    <t>IMPRESION DE LONA FRONT 13 OZ RECICLABLE CON IMPRESOR XP SCITEX 5500 TINTAS ECOLOGICAS XP231 BILLBOARD. MEDIDA FINAL DE 1.00 X 1.50 MTS. CORTE AL RAZ Y OJILLOS EN LAS 4 ESQUINAS</t>
  </si>
  <si>
    <t>MTS</t>
  </si>
  <si>
    <t>VOLANTE MEDIA CARTA</t>
  </si>
  <si>
    <t>VOLANTES 1/2 CARTA</t>
  </si>
  <si>
    <t>62-CHINAMPA DE GOROSTIZA</t>
  </si>
  <si>
    <t>6FB05E69-E50A-47BB-8EAF-7E2AC1D32360</t>
  </si>
  <si>
    <t>3461</t>
  </si>
  <si>
    <t xml:space="preserve">VOLANTES LAS CHOAPAS  MEDIA CARTA </t>
  </si>
  <si>
    <t>VOLANTES PERSONALIZADOS (JOSE AZUETA)  MEDIA CARTA/ RECONOCIMIENTO DE LA TRANSFERENCIA EN ESPECIE RECIBIDA DEL CEN AMPARADA CON LA FACTURA 3461 DE DIPALMEX SA DE CV</t>
  </si>
  <si>
    <t>VOLANTES PERSONALIZADOS (CARLOS A. CARRILLO)  MEDIA CARTA/ RECONOCIMIENTO DE LA TRANSFERENCIA EN ESPECIE RECIBIDA DEL CEN AMPARADA CON LA FACTURA 3461 DE DIPALMEX SA DE CV</t>
  </si>
  <si>
    <t>VOLANTES PERSONALIZADOS (MARIANO ESCOBEDO)  MEDIA CARTA/ RECONOCIMIENTO DE LA TRANSFERENCIA EN ESPECIE RECIBIDA DEL CEN AMPARADA CON LA FACTURA 3461 DE DIPALMEX SA DE CV</t>
  </si>
  <si>
    <t>VOLANTES PERSONALIZADOS (VERACRUZ)  MEDIA CARTA/ RECONOCIMIENTO DE LA TRANSFERENCIA EN ESPECIE RECIBIDA DEL CEN AMPARADA CON LA FACTURA 3461 DE DIPALMEX SA DE CV</t>
  </si>
  <si>
    <t>VOLANTES PERSONALIZADOS (XALAPA)  MEDIA CARTA/ RECONOCIMIENTO DE LA TRANSFERENCIA EN ESPECIE RECIBIDA DEL CEN AMPARADA CON LA FACTURA 3461 DE DIPALMEX SA DE CV</t>
  </si>
  <si>
    <t>VOLANTES PERSONALIZADOS (COATZACOALCOS)  MEDIA CARTA/ RECONOCIMIENTO DE LA TRANSFERENCIA EN ESPECIE RECIBIDA DEL CEN AMPARADA CON LA FACTURA 3461 DE DIPALMEX SA DE CV</t>
  </si>
  <si>
    <t>VOLANTES PERSONALIZADOS (TEZONAPAN)  MEDIA CARTA/ RECONOCIMIENTO DE LA TRANSFERENCIA EN ESPECIE RECIBIDA DEL CEN AMPARADA CON LA FACTURA 3461 DE DIPALMEX SA DE CV</t>
  </si>
  <si>
    <t>VOLANTES PERSONALIZADOS (TECOLUTLA)  MEDIA CARTA7 RECONOCIMIENTO DE LA TRANSFERENCIA EN ESPECIE RECIBIDA DEL CEN AMPARADA CON LA FACTURA 3461 DE DIPALMEX SA DE CV</t>
  </si>
  <si>
    <t>VOLANTES PERSONALIZADOS (MARTINEZ DE LA TORRE)  MEDIA CARTA  TRASLADOS/ RECONOCIMIENTO DE LA TRANSFERENCIA EN ESPECIE RECIBIDA DEL CEN AMPARADA CON LA FACTURA 3461 DE DIPALMEX SA DE CV</t>
  </si>
  <si>
    <t>VOLANTES PERSONALIZADOS (ALTO LUCERO) MEDIA CARTA/ RECONOCIMIENTO DE LA TRANSFERENCIA EN ESPECIE RECIBIDA DEL CEN AMPARADA CON LA FACTURA 3461 DE DIPALMEX SA DE CV</t>
  </si>
  <si>
    <t>VOLANTES PERSONALIZADOS (LA ANTIGUA) MEDIA CARTA/ RECONOCIMIENTO DE LA TRANSFERENCIA EN ESPECIE RECIBIDA DEL CEN AMPARADA CON LA FACTURA 3461 DE DIPALMEX SA DE CV</t>
  </si>
  <si>
    <t>4FC7DE96-8CC4-4B63-B014-C8A5EA5D83E3</t>
  </si>
  <si>
    <t>VERACRUZ DE IGNACIO DE LA LLAVE, XALAPA</t>
  </si>
  <si>
    <t>SUPPLY DEPOT CORP SA DE CV</t>
  </si>
  <si>
    <t>VOLANTE IMPRESO EN PAPEL COUCHE DE 130 GRAMOS, TAMAÑO MEDIA CARTA, 4X4  SELECCION DE COLOR/ TRANSFERENCIA EN ESPECIE DE VOLANTES A BENEFICIO DE LAS CAMPAÑAS DE LOS CANDIDATOS EN EL PROCESO ELECTORAL 2016-2017</t>
  </si>
  <si>
    <t>VOLANTES 1 2 CARTA</t>
  </si>
  <si>
    <t>VOLANTES</t>
  </si>
  <si>
    <t>24D55DDF-5FBB-4EAD-BF12-982A657BA95F</t>
  </si>
  <si>
    <t>3196</t>
  </si>
  <si>
    <t xml:space="preserve">VOLANTES  JOSE MANUEL DEL RIO </t>
  </si>
  <si>
    <t xml:space="preserve">VOLANTES TUXPAN  MEDIA CARTA </t>
  </si>
  <si>
    <t>VOLANTE 25 X 12 CM/ PROVISION  ANDREA CONCEPCION GONZALEZ ROQUE FAC. 970AF28</t>
  </si>
  <si>
    <t>VOLANTE TAMAÑO: 14X21.5 4X4 TINTAS SOBRE COUCHE BRILLANTE DE 115 GRS., MUNICIPAL BOCA DEL RIO VERACRUZ/ APORTACION EN ESPECIE DEL CEE VER IMPRESOS FACT 240</t>
  </si>
  <si>
    <t>VOLANTE TAMAÑO: 14X21.5 4X4 TINTAS SOBRE COUCHE BRILLANTE DE 115 GRS., MUNICIPAL COATZACOALCOS VERACRUZ /APORTACION EN ESPECIE DEL CEE VER IMPRESOS FACT 255</t>
  </si>
  <si>
    <t>VOLANTE TAMAÑO: 14X21.5 4X4 TINTAS SOBRE COUCHE BRILLANTE DE 115 GRS., MUNICIPAL CORDOBA VERACRUZ/ APORTACION EN ESPECIE DEL CEE VER IMPRESOS FACT 262</t>
  </si>
  <si>
    <t>VOLANTE TAMAÑO: 14X21.5 4X4 TINTAS SOBRE COUCHE BRILLANTE DE 115 GRS., MUNICIPAL MINATITLAN VERACRUZ/ APORTACION EN ESPECIE DEL CEE VER IMPRESOS FACT 344</t>
  </si>
  <si>
    <t>VOLANTE TAMAÑO: 14X21.5 4X4 TINTAS SOBRE COUCHE BRILLANTE DE 115 GRS., MUNICIPAL ORIZABA VERACRUZ/ APORTACION EN ESPECIE DEL CEE VER IMPRESOS FACT 357</t>
  </si>
  <si>
    <t>VOLANTE TAMAÑO: 14X21.5 4X4 TINTAS SOBRE COUCHE BRILLANTE DE 115 GRS., MUNICIPAL PANUCO VERACRUZ/ APORTACION EN ESPECIE DEL CEE VER IMPRESOS FACT 365</t>
  </si>
  <si>
    <t>VOLANTE TAMAÑO: 14X21.5 4X4 TINTAS SOBRE COUCHE BRILLANTE DE 115 GRS., MUNICIPAL PAPANTLA VERACRUZ/ APORTACION EN ESPECIE DEL CEE VER IMPRESOS FACT 366</t>
  </si>
  <si>
    <t>VOLANTE TAMAÑO: 14X21.5 4X4 TINTAS SOBRE COUCHE BRILLANTE DE 115 GRS., MUNICIPAL POZA RICA DE HIDALGO VERACRUZ/ APORTACION EN ESPECIE DEL CEE VER IMPRESOS FACT 375</t>
  </si>
  <si>
    <t>VOLANTE TAMAÑO: 14X21.5 4X4 TINTAS SOBRE COUCHE BRILLANTE DE 115 GRS., MUNICIPAL SAN ANDRES TUXTLA VERACRUZ/ APORTACION EN ESPECIE DEL CEE VER IMPRESOS FACT 388</t>
  </si>
  <si>
    <t>VOLANTE TAMAÑO: 14X21.5 4X4 TINTAS SOBRE COUCHE BRILLANTE DE 115 GRS., MUNICIPAL TUXPAN VERACRUZ/ APORTACION EN ESPECIE DEL CEE VER IMPRESOS FACT 246</t>
  </si>
  <si>
    <t>VOLANTE TAMAÑO: 14X21.5 4X4 TINTAS SOBRE COUCHE BRILLANTE DE 115 GRS., MUNICIPAL VERACRUZ VERACRUZ/ APORTACION EN ESPECIE DEL CEE VER IMPRESOS FACT 339</t>
  </si>
  <si>
    <t>VOLANTES/ PROPAGANDA EN ESPECIE PARA LA CANDIDATA ANA MIRIAM FERRAEZ CENTENO</t>
  </si>
  <si>
    <t>VOLANTES/ TORNADO CONSULTING GROUP S.A. DE C.V. FF-B70B0 - CHINAMECA</t>
  </si>
  <si>
    <t>VOLANTES/ PROPAGANDA EN ESPECIE PARA EL CANDIDATO MARIANO ROMERO GONZALEZ</t>
  </si>
  <si>
    <t>CDF11293-A22E-4E7B-93CA-D74C2975168C</t>
  </si>
  <si>
    <t>ALVARO OBREGON, CIUDAD DE MEXCO</t>
  </si>
  <si>
    <t>MEGA DIRECT SA DE CV</t>
  </si>
  <si>
    <t xml:space="preserve">CARTA AUTO SOBRE  SIMPLEX  CON PROPUESTAS DEL PARTIDO NUEVA ALIANZA, IMPRESAS EN OFF SET, INCLUYE PERSONALIZACION Y ENVIO DE PIEZAS SEGUN CONTRATO </t>
  </si>
  <si>
    <t>69BDEBF5-423F-4B9B-99F9-97297593EFCC</t>
  </si>
  <si>
    <t>WAR ROOM</t>
  </si>
  <si>
    <t>ORGANIZACION, IMPLANTACION Y ADECUACION DEL WAR ROOM PARA LLEVAR EL MONITOREO Y SEGUIMIENTO DE LA EVALUACION DE INTEGRACION Y NOMBRAMIENTO DE REPRESENTANTES ANTE MESAS DIRECTIVAS DE CASILLA, DURANTE LA DURACION DE LAS CAMPAÑAS, ASI COMO EL DIA DE LA JORNADA ELECTORAL.</t>
  </si>
  <si>
    <t>COSTO UNITARIO MAS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</si>
</sst>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-* #,##0_-;\-* #,##0_-;_-* &quot;-&quot;??_-;_-@_-"/>
    <numFmt numFmtId="166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1"/>
      <color theme="1"/>
      <name val="Arial"/>
      <family val="2"/>
    </font>
    <font>
      <b/>
      <sz val="18"/>
      <color theme="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/>
    </xf>
    <xf numFmtId="164" fontId="2" fillId="0" borderId="0" xfId="2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3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6" fillId="0" borderId="0" xfId="3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/>
    </xf>
    <xf numFmtId="165" fontId="5" fillId="2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14" fontId="2" fillId="0" borderId="1" xfId="0" applyNumberFormat="1" applyFont="1" applyFill="1" applyBorder="1"/>
    <xf numFmtId="0" fontId="9" fillId="3" borderId="1" xfId="4" applyFont="1" applyFill="1" applyBorder="1" applyAlignment="1">
      <alignment horizontal="left" vertical="center" wrapText="1"/>
    </xf>
    <xf numFmtId="43" fontId="2" fillId="0" borderId="1" xfId="1" applyFont="1" applyFill="1" applyBorder="1"/>
    <xf numFmtId="165" fontId="2" fillId="0" borderId="1" xfId="1" applyNumberFormat="1" applyFont="1" applyFill="1" applyBorder="1"/>
    <xf numFmtId="43" fontId="2" fillId="0" borderId="1" xfId="0" applyNumberFormat="1" applyFont="1" applyFill="1" applyBorder="1"/>
    <xf numFmtId="0" fontId="2" fillId="3" borderId="1" xfId="0" applyFont="1" applyFill="1" applyBorder="1"/>
    <xf numFmtId="166" fontId="2" fillId="0" borderId="1" xfId="0" applyNumberFormat="1" applyFont="1" applyFill="1" applyBorder="1" applyAlignment="1">
      <alignment horizontal="center"/>
    </xf>
    <xf numFmtId="43" fontId="0" fillId="0" borderId="0" xfId="0" applyNumberFormat="1"/>
    <xf numFmtId="0" fontId="2" fillId="0" borderId="1" xfId="0" applyFont="1" applyFill="1" applyBorder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Fill="1"/>
    <xf numFmtId="43" fontId="2" fillId="0" borderId="1" xfId="5" applyFont="1" applyFill="1" applyBorder="1"/>
    <xf numFmtId="165" fontId="2" fillId="0" borderId="1" xfId="5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166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center"/>
    </xf>
    <xf numFmtId="43" fontId="2" fillId="4" borderId="1" xfId="1" applyFont="1" applyFill="1" applyBorder="1"/>
    <xf numFmtId="43" fontId="2" fillId="4" borderId="1" xfId="0" applyNumberFormat="1" applyFont="1" applyFill="1" applyBorder="1"/>
    <xf numFmtId="43" fontId="2" fillId="4" borderId="1" xfId="0" applyNumberFormat="1" applyFont="1" applyFill="1" applyBorder="1" applyAlignment="1">
      <alignment horizontal="center"/>
    </xf>
    <xf numFmtId="43" fontId="0" fillId="4" borderId="0" xfId="0" applyNumberFormat="1" applyFill="1"/>
    <xf numFmtId="0" fontId="0" fillId="4" borderId="0" xfId="0" applyFill="1"/>
    <xf numFmtId="2" fontId="2" fillId="0" borderId="1" xfId="0" applyNumberFormat="1" applyFont="1" applyFill="1" applyBorder="1" applyAlignment="1">
      <alignment horizontal="center"/>
    </xf>
    <xf numFmtId="43" fontId="0" fillId="0" borderId="0" xfId="0" applyNumberFormat="1" applyFill="1" applyAlignment="1">
      <alignment horizontal="center"/>
    </xf>
    <xf numFmtId="43" fontId="0" fillId="0" borderId="0" xfId="0" applyNumberFormat="1" applyAlignment="1">
      <alignment horizontal="center"/>
    </xf>
    <xf numFmtId="43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10" fillId="0" borderId="0" xfId="0" applyFont="1" applyFill="1"/>
    <xf numFmtId="43" fontId="0" fillId="0" borderId="0" xfId="0" applyNumberFormat="1" applyFill="1"/>
    <xf numFmtId="43" fontId="0" fillId="0" borderId="1" xfId="0" applyNumberFormat="1" applyFill="1" applyBorder="1"/>
    <xf numFmtId="43" fontId="0" fillId="0" borderId="1" xfId="0" applyNumberForma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43" fontId="0" fillId="4" borderId="1" xfId="0" applyNumberFormat="1" applyFill="1" applyBorder="1" applyAlignment="1">
      <alignment horizontal="center"/>
    </xf>
    <xf numFmtId="43" fontId="0" fillId="4" borderId="1" xfId="0" applyNumberFormat="1" applyFill="1" applyBorder="1"/>
    <xf numFmtId="14" fontId="2" fillId="4" borderId="1" xfId="0" applyNumberFormat="1" applyFont="1" applyFill="1" applyBorder="1"/>
    <xf numFmtId="0" fontId="9" fillId="4" borderId="1" xfId="4" applyFont="1" applyFill="1" applyBorder="1" applyAlignment="1">
      <alignment horizontal="left" vertical="center" wrapText="1"/>
    </xf>
    <xf numFmtId="165" fontId="2" fillId="4" borderId="1" xfId="1" applyNumberFormat="1" applyFont="1" applyFill="1" applyBorder="1"/>
    <xf numFmtId="0" fontId="11" fillId="0" borderId="0" xfId="0" applyFont="1" applyAlignment="1">
      <alignment wrapText="1"/>
    </xf>
  </cellXfs>
  <cellStyles count="6">
    <cellStyle name="Millares" xfId="1" builtinId="3"/>
    <cellStyle name="Millares 3" xfId="5"/>
    <cellStyle name="Moneda 2 3" xfId="2"/>
    <cellStyle name="Normal" xfId="0" builtinId="0"/>
    <cellStyle name="Normal 2 2 2" xfId="3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1413164</xdr:colOff>
      <xdr:row>2</xdr:row>
      <xdr:rowOff>277091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B131921E-F149-4584-82F3-E1F9AF92D1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74" r="30762" b="10917"/>
        <a:stretch/>
      </xdr:blipFill>
      <xdr:spPr>
        <a:xfrm>
          <a:off x="0" y="0"/>
          <a:ext cx="2108489" cy="8009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1413164</xdr:colOff>
      <xdr:row>2</xdr:row>
      <xdr:rowOff>277091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DA0CFA69-D0D8-4E65-86F9-0374A5B3C3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74" r="30762" b="10917"/>
        <a:stretch/>
      </xdr:blipFill>
      <xdr:spPr>
        <a:xfrm>
          <a:off x="0" y="0"/>
          <a:ext cx="2108489" cy="8009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1413164</xdr:colOff>
      <xdr:row>2</xdr:row>
      <xdr:rowOff>277091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73EDBEE8-9521-4F88-B0C0-295453FFF4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74" r="30762" b="10917"/>
        <a:stretch/>
      </xdr:blipFill>
      <xdr:spPr>
        <a:xfrm>
          <a:off x="0" y="0"/>
          <a:ext cx="2108489" cy="80096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1413164</xdr:colOff>
      <xdr:row>2</xdr:row>
      <xdr:rowOff>277091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691FB689-513B-4E7E-90AB-FFC643009E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74" r="30762" b="10917"/>
        <a:stretch/>
      </xdr:blipFill>
      <xdr:spPr>
        <a:xfrm>
          <a:off x="0" y="0"/>
          <a:ext cx="2108489" cy="80096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1413164</xdr:colOff>
      <xdr:row>2</xdr:row>
      <xdr:rowOff>277091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2F30ABF7-1605-426F-813C-29A2CBF3FF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74" r="30762" b="10917"/>
        <a:stretch/>
      </xdr:blipFill>
      <xdr:spPr>
        <a:xfrm>
          <a:off x="0" y="0"/>
          <a:ext cx="2108489" cy="80096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1413164</xdr:colOff>
      <xdr:row>2</xdr:row>
      <xdr:rowOff>277091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4BB42515-5AD9-42EF-9288-98C0EE1D6F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74" r="30762" b="10917"/>
        <a:stretch/>
      </xdr:blipFill>
      <xdr:spPr>
        <a:xfrm>
          <a:off x="0" y="0"/>
          <a:ext cx="2108489" cy="8009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T723"/>
  <sheetViews>
    <sheetView topLeftCell="M1" zoomScale="70" zoomScaleNormal="70" workbookViewId="0">
      <selection activeCell="U6" sqref="U6"/>
    </sheetView>
  </sheetViews>
  <sheetFormatPr baseColWidth="10" defaultRowHeight="15.6" customHeight="1" x14ac:dyDescent="0.25"/>
  <cols>
    <col min="1" max="1" width="10.42578125" customWidth="1"/>
    <col min="2" max="2" width="45.7109375" customWidth="1"/>
    <col min="3" max="3" width="13.28515625" style="1" customWidth="1"/>
    <col min="4" max="4" width="10.7109375" style="1" customWidth="1"/>
    <col min="5" max="5" width="28.5703125" customWidth="1"/>
    <col min="6" max="6" width="51.7109375" customWidth="1"/>
    <col min="7" max="7" width="24.28515625" customWidth="1"/>
    <col min="8" max="8" width="31" customWidth="1"/>
    <col min="9" max="9" width="24.7109375" style="1" customWidth="1"/>
    <col min="10" max="10" width="50.7109375" hidden="1" customWidth="1"/>
    <col min="11" max="11" width="30.7109375" customWidth="1"/>
    <col min="12" max="12" width="23.140625" hidden="1" customWidth="1"/>
    <col min="13" max="13" width="10.28515625" style="1" customWidth="1"/>
    <col min="14" max="14" width="8.7109375" style="1" customWidth="1"/>
    <col min="15" max="15" width="17.85546875" customWidth="1"/>
    <col min="16" max="16" width="13.85546875" customWidth="1"/>
    <col min="17" max="17" width="11.7109375" customWidth="1"/>
    <col min="18" max="18" width="22.85546875" style="1" customWidth="1"/>
    <col min="19" max="19" width="58.5703125" customWidth="1"/>
    <col min="20" max="20" width="54.42578125" customWidth="1"/>
    <col min="21" max="21" width="49.7109375" customWidth="1"/>
    <col min="22" max="22" width="92.42578125" customWidth="1"/>
    <col min="23" max="23" width="22.5703125" customWidth="1"/>
    <col min="24" max="24" width="17.7109375" customWidth="1"/>
    <col min="25" max="25" width="10" style="1" customWidth="1"/>
    <col min="26" max="26" width="8" style="1" customWidth="1"/>
    <col min="27" max="27" width="15.85546875" customWidth="1"/>
    <col min="28" max="28" width="23.5703125" customWidth="1"/>
    <col min="29" max="29" width="19.5703125" customWidth="1"/>
    <col min="30" max="30" width="19.140625" style="1" customWidth="1"/>
    <col min="31" max="31" width="14.140625" style="1" customWidth="1"/>
    <col min="32" max="36" width="17.42578125" style="1" customWidth="1"/>
    <col min="37" max="37" width="26.28515625" style="1" customWidth="1"/>
    <col min="38" max="38" width="17.42578125" style="1" customWidth="1"/>
  </cols>
  <sheetData>
    <row r="2" spans="1:38" ht="26.25" x14ac:dyDescent="0.3">
      <c r="K2" s="2"/>
      <c r="L2" s="3"/>
      <c r="M2" s="4"/>
      <c r="N2" s="4"/>
      <c r="O2" s="3"/>
      <c r="P2" s="3"/>
      <c r="R2" s="4"/>
      <c r="S2" s="5" t="s">
        <v>0</v>
      </c>
    </row>
    <row r="3" spans="1:38" ht="23.25" x14ac:dyDescent="0.3">
      <c r="K3" s="6"/>
      <c r="L3" s="3"/>
      <c r="M3" s="4"/>
      <c r="N3" s="4"/>
      <c r="O3" s="3"/>
      <c r="P3" s="3"/>
      <c r="R3" s="4"/>
      <c r="S3" s="7" t="s">
        <v>1</v>
      </c>
    </row>
    <row r="4" spans="1:38" ht="23.25" x14ac:dyDescent="0.3">
      <c r="K4" s="6"/>
      <c r="L4" s="3"/>
      <c r="M4" s="4"/>
      <c r="N4" s="4"/>
      <c r="O4" s="3"/>
      <c r="P4" s="3"/>
      <c r="R4" s="4"/>
      <c r="S4" s="7" t="s">
        <v>2</v>
      </c>
    </row>
    <row r="6" spans="1:38" s="1" customFormat="1" ht="30" x14ac:dyDescent="0.25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  <c r="P6" s="9" t="s">
        <v>18</v>
      </c>
      <c r="Q6" s="9" t="s">
        <v>19</v>
      </c>
      <c r="R6" s="8" t="s">
        <v>20</v>
      </c>
      <c r="S6" s="8" t="s">
        <v>21</v>
      </c>
      <c r="T6" s="8" t="s">
        <v>22</v>
      </c>
      <c r="U6" s="52" t="s">
        <v>23</v>
      </c>
      <c r="V6" s="9" t="s">
        <v>24</v>
      </c>
      <c r="W6" s="10" t="s">
        <v>25</v>
      </c>
      <c r="X6" s="8" t="s">
        <v>26</v>
      </c>
      <c r="Y6" s="9" t="s">
        <v>27</v>
      </c>
      <c r="Z6" s="9" t="s">
        <v>28</v>
      </c>
      <c r="AA6" s="11" t="s">
        <v>29</v>
      </c>
      <c r="AB6" s="10" t="s">
        <v>30</v>
      </c>
      <c r="AC6" s="9" t="s">
        <v>31</v>
      </c>
      <c r="AD6" s="9" t="s">
        <v>32</v>
      </c>
      <c r="AE6" s="1" t="s">
        <v>33</v>
      </c>
    </row>
    <row r="7" spans="1:38" ht="15.6" customHeight="1" x14ac:dyDescent="0.25">
      <c r="A7" s="12">
        <v>15</v>
      </c>
      <c r="B7" s="13" t="s">
        <v>54</v>
      </c>
      <c r="C7" s="14" t="s">
        <v>2</v>
      </c>
      <c r="D7" s="14" t="s">
        <v>34</v>
      </c>
      <c r="E7" s="13" t="s">
        <v>40</v>
      </c>
      <c r="F7" s="13" t="s">
        <v>55</v>
      </c>
      <c r="G7" s="13" t="s">
        <v>56</v>
      </c>
      <c r="H7" s="13" t="s">
        <v>57</v>
      </c>
      <c r="I7" s="23">
        <v>42883</v>
      </c>
      <c r="J7" s="13" t="s">
        <v>58</v>
      </c>
      <c r="K7" s="13">
        <v>20254</v>
      </c>
      <c r="L7" s="13"/>
      <c r="M7" s="14">
        <v>3</v>
      </c>
      <c r="N7" s="14" t="s">
        <v>59</v>
      </c>
      <c r="O7" s="16"/>
      <c r="P7" s="15"/>
      <c r="Q7" s="15"/>
      <c r="R7" s="23">
        <v>42886.776898148149</v>
      </c>
      <c r="S7" s="13" t="s">
        <v>60</v>
      </c>
      <c r="T7" s="13" t="s">
        <v>61</v>
      </c>
      <c r="U7" s="22" t="s">
        <v>50</v>
      </c>
      <c r="V7" s="13" t="s">
        <v>62</v>
      </c>
      <c r="W7" s="19">
        <v>5.5</v>
      </c>
      <c r="X7" s="13" t="s">
        <v>37</v>
      </c>
      <c r="Y7" s="14"/>
      <c r="Z7" s="14"/>
      <c r="AA7" s="13">
        <v>3000</v>
      </c>
      <c r="AB7" s="19">
        <v>16500</v>
      </c>
      <c r="AC7" s="21">
        <f t="shared" ref="AC7:AC15" si="0">+AB7*0.16+AB7</f>
        <v>19140</v>
      </c>
      <c r="AD7" s="14"/>
      <c r="AE7"/>
      <c r="AF7"/>
      <c r="AG7"/>
      <c r="AH7"/>
      <c r="AI7"/>
      <c r="AJ7"/>
      <c r="AK7"/>
      <c r="AL7"/>
    </row>
    <row r="8" spans="1:38" ht="15.6" customHeight="1" x14ac:dyDescent="0.25">
      <c r="A8" s="12">
        <v>27</v>
      </c>
      <c r="B8" s="13" t="s">
        <v>67</v>
      </c>
      <c r="C8" s="14" t="s">
        <v>2</v>
      </c>
      <c r="D8" s="14" t="s">
        <v>34</v>
      </c>
      <c r="E8" s="13" t="s">
        <v>40</v>
      </c>
      <c r="F8" s="13" t="s">
        <v>69</v>
      </c>
      <c r="G8" s="13" t="s">
        <v>56</v>
      </c>
      <c r="H8" s="13" t="s">
        <v>70</v>
      </c>
      <c r="I8" s="23">
        <v>42877</v>
      </c>
      <c r="J8" s="13" t="s">
        <v>71</v>
      </c>
      <c r="K8" s="13">
        <v>19713</v>
      </c>
      <c r="L8" s="13"/>
      <c r="M8" s="14">
        <v>1</v>
      </c>
      <c r="N8" s="14" t="s">
        <v>72</v>
      </c>
      <c r="O8" s="16">
        <f>+IF(P8=0,0,(Q8-P8)+1)</f>
        <v>7</v>
      </c>
      <c r="P8" s="15">
        <v>42880</v>
      </c>
      <c r="Q8" s="15">
        <v>42886</v>
      </c>
      <c r="R8" s="23">
        <v>42877.554305555554</v>
      </c>
      <c r="S8" s="13" t="s">
        <v>60</v>
      </c>
      <c r="T8" s="13" t="s">
        <v>73</v>
      </c>
      <c r="U8" s="22" t="s">
        <v>74</v>
      </c>
      <c r="V8" s="13" t="s">
        <v>75</v>
      </c>
      <c r="W8" s="19">
        <v>35616</v>
      </c>
      <c r="X8" s="13" t="s">
        <v>48</v>
      </c>
      <c r="Y8" s="14">
        <v>10</v>
      </c>
      <c r="Z8" s="14">
        <v>8</v>
      </c>
      <c r="AA8" s="13">
        <v>1</v>
      </c>
      <c r="AB8" s="19">
        <v>35616</v>
      </c>
      <c r="AC8" s="21">
        <f t="shared" si="0"/>
        <v>41314.559999999998</v>
      </c>
      <c r="AD8" s="14">
        <f>+Y8*Z8</f>
        <v>80</v>
      </c>
      <c r="AE8" s="24">
        <f>AC8/6</f>
        <v>6885.7599999999993</v>
      </c>
      <c r="AF8" t="s">
        <v>76</v>
      </c>
      <c r="AG8"/>
      <c r="AH8"/>
      <c r="AI8"/>
      <c r="AJ8"/>
      <c r="AK8"/>
      <c r="AL8"/>
    </row>
    <row r="9" spans="1:38" ht="15.6" customHeight="1" x14ac:dyDescent="0.25">
      <c r="A9" s="12">
        <v>28</v>
      </c>
      <c r="B9" s="13" t="s">
        <v>67</v>
      </c>
      <c r="C9" s="14" t="s">
        <v>2</v>
      </c>
      <c r="D9" s="14" t="s">
        <v>34</v>
      </c>
      <c r="E9" s="13" t="s">
        <v>40</v>
      </c>
      <c r="F9" s="13" t="s">
        <v>77</v>
      </c>
      <c r="G9" s="13" t="s">
        <v>56</v>
      </c>
      <c r="H9" s="13" t="s">
        <v>78</v>
      </c>
      <c r="I9" s="23">
        <v>42877</v>
      </c>
      <c r="J9" s="13" t="s">
        <v>79</v>
      </c>
      <c r="K9" s="13">
        <v>21087</v>
      </c>
      <c r="L9" s="13"/>
      <c r="M9" s="14">
        <v>1</v>
      </c>
      <c r="N9" s="14" t="s">
        <v>80</v>
      </c>
      <c r="O9" s="16">
        <f>+IF(P9=0,0,(Q9-P9)+1)</f>
        <v>7</v>
      </c>
      <c r="P9" s="15">
        <v>42873</v>
      </c>
      <c r="Q9" s="15">
        <v>42879</v>
      </c>
      <c r="R9" s="23">
        <v>42877.659259259257</v>
      </c>
      <c r="S9" s="13" t="s">
        <v>60</v>
      </c>
      <c r="T9" s="13" t="s">
        <v>73</v>
      </c>
      <c r="U9" s="22" t="s">
        <v>74</v>
      </c>
      <c r="V9" s="13" t="s">
        <v>81</v>
      </c>
      <c r="W9" s="19">
        <v>35616</v>
      </c>
      <c r="X9" s="13" t="s">
        <v>48</v>
      </c>
      <c r="Y9" s="14">
        <v>10</v>
      </c>
      <c r="Z9" s="14">
        <v>8</v>
      </c>
      <c r="AA9" s="13">
        <v>1</v>
      </c>
      <c r="AB9" s="19">
        <v>35616</v>
      </c>
      <c r="AC9" s="21">
        <f t="shared" si="0"/>
        <v>41314.559999999998</v>
      </c>
      <c r="AD9" s="14">
        <f>+Y9*Z9</f>
        <v>80</v>
      </c>
      <c r="AE9" s="24">
        <f>AC9/6</f>
        <v>6885.7599999999993</v>
      </c>
      <c r="AF9" t="s">
        <v>76</v>
      </c>
      <c r="AG9"/>
      <c r="AH9"/>
      <c r="AI9"/>
      <c r="AJ9"/>
      <c r="AK9"/>
      <c r="AL9"/>
    </row>
    <row r="10" spans="1:38" ht="15.6" customHeight="1" x14ac:dyDescent="0.25">
      <c r="A10" s="12">
        <v>31</v>
      </c>
      <c r="B10" s="13" t="s">
        <v>84</v>
      </c>
      <c r="C10" s="14" t="s">
        <v>2</v>
      </c>
      <c r="D10" s="14" t="s">
        <v>34</v>
      </c>
      <c r="E10" s="13" t="s">
        <v>40</v>
      </c>
      <c r="F10" s="13" t="s">
        <v>85</v>
      </c>
      <c r="G10" s="13" t="s">
        <v>56</v>
      </c>
      <c r="H10" s="13" t="s">
        <v>86</v>
      </c>
      <c r="I10" s="15">
        <v>42863</v>
      </c>
      <c r="J10" s="13" t="s">
        <v>87</v>
      </c>
      <c r="K10" s="13">
        <v>19407</v>
      </c>
      <c r="L10" s="13" t="s">
        <v>39</v>
      </c>
      <c r="M10" s="14">
        <v>12</v>
      </c>
      <c r="N10" s="14" t="s">
        <v>88</v>
      </c>
      <c r="O10" s="16"/>
      <c r="P10" s="13"/>
      <c r="Q10" s="17"/>
      <c r="R10" s="15">
        <v>42865.407060185185</v>
      </c>
      <c r="S10" s="13" t="s">
        <v>89</v>
      </c>
      <c r="T10" s="13" t="s">
        <v>90</v>
      </c>
      <c r="U10" s="18" t="s">
        <v>91</v>
      </c>
      <c r="V10" s="25" t="s">
        <v>92</v>
      </c>
      <c r="W10" s="19">
        <v>180000</v>
      </c>
      <c r="X10" s="13" t="s">
        <v>48</v>
      </c>
      <c r="Y10" s="14"/>
      <c r="Z10" s="14"/>
      <c r="AA10" s="20">
        <v>1</v>
      </c>
      <c r="AB10" s="19">
        <v>180000</v>
      </c>
      <c r="AC10" s="21">
        <f t="shared" si="0"/>
        <v>208800</v>
      </c>
      <c r="AD10" s="14"/>
      <c r="AE10"/>
      <c r="AF10"/>
      <c r="AG10"/>
      <c r="AH10"/>
      <c r="AI10"/>
      <c r="AJ10"/>
      <c r="AK10"/>
      <c r="AL10"/>
    </row>
    <row r="11" spans="1:38" ht="15.6" customHeight="1" x14ac:dyDescent="0.25">
      <c r="A11" s="12">
        <v>32</v>
      </c>
      <c r="B11" s="13" t="s">
        <v>84</v>
      </c>
      <c r="C11" s="14" t="s">
        <v>2</v>
      </c>
      <c r="D11" s="14" t="s">
        <v>34</v>
      </c>
      <c r="E11" s="13" t="s">
        <v>40</v>
      </c>
      <c r="F11" s="13" t="s">
        <v>85</v>
      </c>
      <c r="G11" s="13" t="s">
        <v>56</v>
      </c>
      <c r="H11" s="13" t="s">
        <v>86</v>
      </c>
      <c r="I11" s="15">
        <v>42863</v>
      </c>
      <c r="J11" s="13" t="s">
        <v>93</v>
      </c>
      <c r="K11" s="13">
        <v>19407</v>
      </c>
      <c r="L11" s="13" t="s">
        <v>39</v>
      </c>
      <c r="M11" s="14">
        <v>18</v>
      </c>
      <c r="N11" s="14" t="s">
        <v>82</v>
      </c>
      <c r="O11" s="16"/>
      <c r="P11" s="13"/>
      <c r="Q11" s="17"/>
      <c r="R11" s="15">
        <v>42865.45721064815</v>
      </c>
      <c r="S11" s="13" t="s">
        <v>94</v>
      </c>
      <c r="T11" s="13" t="s">
        <v>95</v>
      </c>
      <c r="U11" s="18" t="s">
        <v>91</v>
      </c>
      <c r="V11" s="25" t="s">
        <v>96</v>
      </c>
      <c r="W11" s="19">
        <v>172412.93</v>
      </c>
      <c r="X11" s="13" t="s">
        <v>48</v>
      </c>
      <c r="Y11" s="14"/>
      <c r="Z11" s="14"/>
      <c r="AA11" s="20">
        <v>1</v>
      </c>
      <c r="AB11" s="19">
        <v>172412.93</v>
      </c>
      <c r="AC11" s="21">
        <f t="shared" si="0"/>
        <v>199998.9988</v>
      </c>
      <c r="AD11" s="14"/>
      <c r="AE11"/>
      <c r="AF11"/>
      <c r="AG11"/>
      <c r="AH11"/>
      <c r="AI11"/>
      <c r="AJ11"/>
      <c r="AK11"/>
      <c r="AL11"/>
    </row>
    <row r="12" spans="1:38" ht="15.6" customHeight="1" x14ac:dyDescent="0.25">
      <c r="A12" s="12">
        <v>33</v>
      </c>
      <c r="B12" s="13" t="s">
        <v>84</v>
      </c>
      <c r="C12" s="14" t="s">
        <v>2</v>
      </c>
      <c r="D12" s="14" t="s">
        <v>34</v>
      </c>
      <c r="E12" s="13" t="s">
        <v>40</v>
      </c>
      <c r="F12" s="13" t="s">
        <v>85</v>
      </c>
      <c r="G12" s="13" t="s">
        <v>56</v>
      </c>
      <c r="H12" s="13" t="s">
        <v>86</v>
      </c>
      <c r="I12" s="15">
        <v>42866</v>
      </c>
      <c r="J12" s="13" t="s">
        <v>97</v>
      </c>
      <c r="K12" s="13">
        <v>19407</v>
      </c>
      <c r="L12" s="13" t="s">
        <v>39</v>
      </c>
      <c r="M12" s="14">
        <v>23</v>
      </c>
      <c r="N12" s="14" t="s">
        <v>98</v>
      </c>
      <c r="O12" s="16"/>
      <c r="P12" s="13"/>
      <c r="Q12" s="17"/>
      <c r="R12" s="15">
        <v>42869.921967592592</v>
      </c>
      <c r="S12" s="13" t="s">
        <v>99</v>
      </c>
      <c r="T12" s="13" t="s">
        <v>100</v>
      </c>
      <c r="U12" s="18" t="s">
        <v>91</v>
      </c>
      <c r="V12" s="25" t="s">
        <v>101</v>
      </c>
      <c r="W12" s="19">
        <v>116810.35</v>
      </c>
      <c r="X12" s="13" t="s">
        <v>48</v>
      </c>
      <c r="Y12" s="14"/>
      <c r="Z12" s="14"/>
      <c r="AA12" s="20">
        <v>1</v>
      </c>
      <c r="AB12" s="19">
        <v>116810.35</v>
      </c>
      <c r="AC12" s="21">
        <f t="shared" si="0"/>
        <v>135500.00599999999</v>
      </c>
      <c r="AD12" s="14"/>
      <c r="AE12"/>
      <c r="AF12"/>
      <c r="AG12"/>
      <c r="AH12"/>
      <c r="AI12"/>
      <c r="AJ12"/>
      <c r="AK12"/>
      <c r="AL12"/>
    </row>
    <row r="13" spans="1:38" ht="15.6" customHeight="1" x14ac:dyDescent="0.25">
      <c r="A13" s="12">
        <v>34</v>
      </c>
      <c r="B13" s="13" t="s">
        <v>84</v>
      </c>
      <c r="C13" s="14" t="s">
        <v>2</v>
      </c>
      <c r="D13" s="14" t="s">
        <v>34</v>
      </c>
      <c r="E13" s="13" t="s">
        <v>40</v>
      </c>
      <c r="F13" s="13" t="s">
        <v>85</v>
      </c>
      <c r="G13" s="13" t="s">
        <v>56</v>
      </c>
      <c r="H13" s="13" t="s">
        <v>86</v>
      </c>
      <c r="I13" s="15">
        <v>42866</v>
      </c>
      <c r="J13" s="13" t="s">
        <v>102</v>
      </c>
      <c r="K13" s="13">
        <v>19407</v>
      </c>
      <c r="L13" s="13" t="s">
        <v>39</v>
      </c>
      <c r="M13" s="14">
        <v>24</v>
      </c>
      <c r="N13" s="14" t="s">
        <v>103</v>
      </c>
      <c r="O13" s="16"/>
      <c r="P13" s="13"/>
      <c r="Q13" s="17"/>
      <c r="R13" s="15">
        <v>42869.924421296295</v>
      </c>
      <c r="S13" s="13" t="s">
        <v>99</v>
      </c>
      <c r="T13" s="13" t="s">
        <v>100</v>
      </c>
      <c r="U13" s="18" t="s">
        <v>91</v>
      </c>
      <c r="V13" s="25" t="s">
        <v>104</v>
      </c>
      <c r="W13" s="19">
        <v>86637.93</v>
      </c>
      <c r="X13" s="13" t="s">
        <v>48</v>
      </c>
      <c r="Y13" s="14"/>
      <c r="Z13" s="14"/>
      <c r="AA13" s="20">
        <v>1</v>
      </c>
      <c r="AB13" s="19">
        <v>86637.93</v>
      </c>
      <c r="AC13" s="21">
        <f t="shared" si="0"/>
        <v>100499.99879999999</v>
      </c>
      <c r="AD13" s="14"/>
      <c r="AE13"/>
      <c r="AF13"/>
      <c r="AG13"/>
      <c r="AH13"/>
      <c r="AI13"/>
      <c r="AJ13"/>
      <c r="AK13"/>
      <c r="AL13"/>
    </row>
    <row r="14" spans="1:38" ht="15.6" customHeight="1" x14ac:dyDescent="0.25">
      <c r="A14" s="12">
        <v>35</v>
      </c>
      <c r="B14" s="13" t="s">
        <v>84</v>
      </c>
      <c r="C14" s="14" t="s">
        <v>2</v>
      </c>
      <c r="D14" s="14" t="s">
        <v>34</v>
      </c>
      <c r="E14" s="13" t="s">
        <v>40</v>
      </c>
      <c r="F14" s="13" t="s">
        <v>85</v>
      </c>
      <c r="G14" s="13" t="s">
        <v>56</v>
      </c>
      <c r="H14" s="13" t="s">
        <v>86</v>
      </c>
      <c r="I14" s="15">
        <v>42866</v>
      </c>
      <c r="J14" s="13" t="s">
        <v>105</v>
      </c>
      <c r="K14" s="13">
        <v>19407</v>
      </c>
      <c r="L14" s="13" t="s">
        <v>39</v>
      </c>
      <c r="M14" s="14">
        <v>25</v>
      </c>
      <c r="N14" s="14" t="s">
        <v>106</v>
      </c>
      <c r="O14" s="16"/>
      <c r="P14" s="13"/>
      <c r="Q14" s="17"/>
      <c r="R14" s="15">
        <v>42869.926712962966</v>
      </c>
      <c r="S14" s="13" t="s">
        <v>99</v>
      </c>
      <c r="T14" s="13" t="s">
        <v>100</v>
      </c>
      <c r="U14" s="18" t="s">
        <v>91</v>
      </c>
      <c r="V14" s="25" t="s">
        <v>107</v>
      </c>
      <c r="W14" s="19">
        <v>172413.87</v>
      </c>
      <c r="X14" s="13" t="s">
        <v>48</v>
      </c>
      <c r="Y14" s="14"/>
      <c r="Z14" s="14"/>
      <c r="AA14" s="20">
        <v>1</v>
      </c>
      <c r="AB14" s="19">
        <v>172413.87</v>
      </c>
      <c r="AC14" s="21">
        <f t="shared" si="0"/>
        <v>200000.08919999999</v>
      </c>
      <c r="AD14" s="14"/>
      <c r="AE14"/>
      <c r="AF14"/>
      <c r="AG14"/>
      <c r="AH14"/>
      <c r="AI14"/>
      <c r="AJ14"/>
      <c r="AK14"/>
      <c r="AL14"/>
    </row>
    <row r="15" spans="1:38" ht="15.6" customHeight="1" x14ac:dyDescent="0.25">
      <c r="A15" s="12">
        <v>43</v>
      </c>
      <c r="B15" s="13" t="s">
        <v>67</v>
      </c>
      <c r="C15" s="14" t="s">
        <v>2</v>
      </c>
      <c r="D15" s="14" t="s">
        <v>34</v>
      </c>
      <c r="E15" s="13" t="s">
        <v>40</v>
      </c>
      <c r="F15" s="13" t="s">
        <v>111</v>
      </c>
      <c r="G15" s="13" t="s">
        <v>56</v>
      </c>
      <c r="H15" s="13" t="s">
        <v>112</v>
      </c>
      <c r="I15" s="23">
        <v>42875</v>
      </c>
      <c r="J15" s="13" t="s">
        <v>113</v>
      </c>
      <c r="K15" s="13">
        <v>19704</v>
      </c>
      <c r="L15" s="13"/>
      <c r="M15" s="14">
        <v>1</v>
      </c>
      <c r="N15" s="14" t="s">
        <v>114</v>
      </c>
      <c r="O15" s="16"/>
      <c r="P15" s="15"/>
      <c r="Q15" s="15"/>
      <c r="R15" s="23">
        <v>42879.771817129629</v>
      </c>
      <c r="S15" s="13" t="s">
        <v>115</v>
      </c>
      <c r="T15" s="13" t="s">
        <v>116</v>
      </c>
      <c r="U15" s="22" t="s">
        <v>117</v>
      </c>
      <c r="V15" s="13" t="s">
        <v>118</v>
      </c>
      <c r="W15" s="19">
        <v>47</v>
      </c>
      <c r="X15" s="13" t="s">
        <v>37</v>
      </c>
      <c r="Y15" s="14"/>
      <c r="Z15" s="14"/>
      <c r="AA15" s="13">
        <v>4000</v>
      </c>
      <c r="AB15" s="19">
        <v>188000</v>
      </c>
      <c r="AC15" s="21">
        <f t="shared" si="0"/>
        <v>218080</v>
      </c>
      <c r="AD15" s="14"/>
      <c r="AE15"/>
      <c r="AF15"/>
      <c r="AG15"/>
      <c r="AH15"/>
      <c r="AI15"/>
      <c r="AJ15"/>
      <c r="AK15"/>
      <c r="AL15"/>
    </row>
    <row r="16" spans="1:38" ht="15.6" customHeight="1" x14ac:dyDescent="0.25">
      <c r="A16" s="12">
        <v>74</v>
      </c>
      <c r="B16" s="13" t="s">
        <v>54</v>
      </c>
      <c r="C16" s="14" t="s">
        <v>2</v>
      </c>
      <c r="D16" s="14" t="s">
        <v>34</v>
      </c>
      <c r="E16" s="13" t="s">
        <v>40</v>
      </c>
      <c r="F16" s="13" t="s">
        <v>132</v>
      </c>
      <c r="G16" s="13" t="s">
        <v>56</v>
      </c>
      <c r="H16" s="13" t="s">
        <v>133</v>
      </c>
      <c r="I16" s="23">
        <v>42878</v>
      </c>
      <c r="J16" s="13" t="s">
        <v>134</v>
      </c>
      <c r="K16" s="13">
        <v>19996</v>
      </c>
      <c r="L16" s="13"/>
      <c r="M16" s="14">
        <v>1</v>
      </c>
      <c r="N16" s="14" t="s">
        <v>135</v>
      </c>
      <c r="O16" s="16"/>
      <c r="P16" s="15"/>
      <c r="Q16" s="15"/>
      <c r="R16" s="23">
        <v>42884.598356481481</v>
      </c>
      <c r="S16" s="13" t="s">
        <v>136</v>
      </c>
      <c r="T16" s="13" t="s">
        <v>137</v>
      </c>
      <c r="U16" s="22" t="s">
        <v>123</v>
      </c>
      <c r="V16" s="13" t="s">
        <v>121</v>
      </c>
      <c r="W16" s="19">
        <v>34.479999999999997</v>
      </c>
      <c r="X16" s="13" t="s">
        <v>37</v>
      </c>
      <c r="Y16" s="14"/>
      <c r="Z16" s="14"/>
      <c r="AA16" s="13">
        <v>1000</v>
      </c>
      <c r="AB16" s="19">
        <v>34480</v>
      </c>
      <c r="AC16" s="21">
        <f t="shared" ref="AC16:AC50" si="1">+AB16*0.16+AB16</f>
        <v>39996.800000000003</v>
      </c>
      <c r="AD16" s="14"/>
      <c r="AE16"/>
      <c r="AF16"/>
      <c r="AG16"/>
      <c r="AH16"/>
      <c r="AI16"/>
      <c r="AJ16"/>
      <c r="AK16"/>
      <c r="AL16"/>
    </row>
    <row r="17" spans="1:38" ht="15.6" customHeight="1" x14ac:dyDescent="0.25">
      <c r="A17" s="12">
        <v>80</v>
      </c>
      <c r="B17" s="13" t="s">
        <v>125</v>
      </c>
      <c r="C17" s="14" t="s">
        <v>2</v>
      </c>
      <c r="D17" s="14" t="s">
        <v>34</v>
      </c>
      <c r="E17" s="13" t="s">
        <v>40</v>
      </c>
      <c r="F17" s="13" t="s">
        <v>141</v>
      </c>
      <c r="G17" s="13" t="s">
        <v>56</v>
      </c>
      <c r="H17" s="13" t="s">
        <v>142</v>
      </c>
      <c r="I17" s="23">
        <v>42884</v>
      </c>
      <c r="J17" s="13" t="s">
        <v>143</v>
      </c>
      <c r="K17" s="13">
        <v>19238</v>
      </c>
      <c r="L17" s="13"/>
      <c r="M17" s="14">
        <v>33</v>
      </c>
      <c r="N17" s="14" t="s">
        <v>144</v>
      </c>
      <c r="O17" s="16"/>
      <c r="P17" s="15"/>
      <c r="Q17" s="15"/>
      <c r="R17" s="23">
        <v>42884.856562499997</v>
      </c>
      <c r="S17" s="13" t="s">
        <v>145</v>
      </c>
      <c r="T17" s="13" t="s">
        <v>146</v>
      </c>
      <c r="U17" s="22" t="s">
        <v>123</v>
      </c>
      <c r="V17" s="13" t="s">
        <v>147</v>
      </c>
      <c r="W17" s="19">
        <v>7.5</v>
      </c>
      <c r="X17" s="13" t="s">
        <v>37</v>
      </c>
      <c r="Y17" s="14"/>
      <c r="Z17" s="14"/>
      <c r="AA17" s="13">
        <v>30000</v>
      </c>
      <c r="AB17" s="19">
        <v>225000</v>
      </c>
      <c r="AC17" s="21">
        <f t="shared" si="1"/>
        <v>261000</v>
      </c>
      <c r="AD17" s="14"/>
      <c r="AE17"/>
      <c r="AF17"/>
      <c r="AG17"/>
      <c r="AH17"/>
      <c r="AI17"/>
      <c r="AJ17"/>
      <c r="AK17"/>
      <c r="AL17"/>
    </row>
    <row r="18" spans="1:38" ht="15.6" customHeight="1" x14ac:dyDescent="0.25">
      <c r="A18" s="12">
        <v>82</v>
      </c>
      <c r="B18" s="13" t="s">
        <v>54</v>
      </c>
      <c r="C18" s="14" t="s">
        <v>2</v>
      </c>
      <c r="D18" s="14" t="s">
        <v>34</v>
      </c>
      <c r="E18" s="13" t="s">
        <v>40</v>
      </c>
      <c r="F18" s="13" t="s">
        <v>148</v>
      </c>
      <c r="G18" s="13" t="s">
        <v>56</v>
      </c>
      <c r="H18" s="13" t="s">
        <v>149</v>
      </c>
      <c r="I18" s="23">
        <v>42870</v>
      </c>
      <c r="J18" s="13" t="s">
        <v>150</v>
      </c>
      <c r="K18" s="13">
        <v>19842</v>
      </c>
      <c r="L18" s="13"/>
      <c r="M18" s="14">
        <v>1</v>
      </c>
      <c r="N18" s="14" t="s">
        <v>151</v>
      </c>
      <c r="O18" s="16"/>
      <c r="P18" s="15"/>
      <c r="Q18" s="15"/>
      <c r="R18" s="23">
        <v>42873.838159722225</v>
      </c>
      <c r="S18" s="13" t="s">
        <v>152</v>
      </c>
      <c r="T18" s="13" t="s">
        <v>153</v>
      </c>
      <c r="U18" s="22" t="s">
        <v>123</v>
      </c>
      <c r="V18" s="13" t="s">
        <v>154</v>
      </c>
      <c r="W18" s="19">
        <v>30</v>
      </c>
      <c r="X18" s="13" t="s">
        <v>37</v>
      </c>
      <c r="Y18" s="14">
        <v>1</v>
      </c>
      <c r="Z18" s="14">
        <v>1.5</v>
      </c>
      <c r="AA18" s="13">
        <v>10000</v>
      </c>
      <c r="AB18" s="19">
        <v>300000</v>
      </c>
      <c r="AC18" s="21">
        <f t="shared" si="1"/>
        <v>348000</v>
      </c>
      <c r="AD18" s="14">
        <f>+Y18*Z18</f>
        <v>1.5</v>
      </c>
      <c r="AE18"/>
      <c r="AF18"/>
      <c r="AG18"/>
      <c r="AH18"/>
      <c r="AI18"/>
      <c r="AJ18"/>
      <c r="AK18"/>
      <c r="AL18"/>
    </row>
    <row r="19" spans="1:38" ht="15.6" customHeight="1" x14ac:dyDescent="0.25">
      <c r="A19" s="12">
        <v>83</v>
      </c>
      <c r="B19" s="13" t="s">
        <v>54</v>
      </c>
      <c r="C19" s="14" t="s">
        <v>2</v>
      </c>
      <c r="D19" s="14" t="s">
        <v>34</v>
      </c>
      <c r="E19" s="13" t="s">
        <v>40</v>
      </c>
      <c r="F19" s="13" t="s">
        <v>155</v>
      </c>
      <c r="G19" s="13" t="s">
        <v>56</v>
      </c>
      <c r="H19" s="13" t="s">
        <v>156</v>
      </c>
      <c r="I19" s="23">
        <v>42870</v>
      </c>
      <c r="J19" s="13" t="s">
        <v>157</v>
      </c>
      <c r="K19" s="13">
        <v>20387</v>
      </c>
      <c r="L19" s="13"/>
      <c r="M19" s="14">
        <v>1</v>
      </c>
      <c r="N19" s="14" t="s">
        <v>158</v>
      </c>
      <c r="O19" s="16"/>
      <c r="P19" s="15"/>
      <c r="Q19" s="15"/>
      <c r="R19" s="23">
        <v>42873.815509259257</v>
      </c>
      <c r="S19" s="13" t="s">
        <v>152</v>
      </c>
      <c r="T19" s="13" t="s">
        <v>153</v>
      </c>
      <c r="U19" s="22" t="s">
        <v>123</v>
      </c>
      <c r="V19" s="13" t="s">
        <v>154</v>
      </c>
      <c r="W19" s="19">
        <v>30</v>
      </c>
      <c r="X19" s="13" t="s">
        <v>37</v>
      </c>
      <c r="Y19" s="14">
        <v>1</v>
      </c>
      <c r="Z19" s="14">
        <v>1.5</v>
      </c>
      <c r="AA19" s="13">
        <v>5000</v>
      </c>
      <c r="AB19" s="19">
        <v>150000</v>
      </c>
      <c r="AC19" s="21">
        <f t="shared" si="1"/>
        <v>174000</v>
      </c>
      <c r="AD19" s="14">
        <f>+Y19*Z19</f>
        <v>1.5</v>
      </c>
      <c r="AE19"/>
      <c r="AF19"/>
      <c r="AG19"/>
      <c r="AH19"/>
      <c r="AI19"/>
      <c r="AJ19"/>
      <c r="AK19"/>
      <c r="AL19"/>
    </row>
    <row r="20" spans="1:38" ht="15.6" customHeight="1" x14ac:dyDescent="0.25">
      <c r="A20" s="12">
        <v>84</v>
      </c>
      <c r="B20" s="13" t="s">
        <v>54</v>
      </c>
      <c r="C20" s="14" t="s">
        <v>2</v>
      </c>
      <c r="D20" s="14" t="s">
        <v>34</v>
      </c>
      <c r="E20" s="13" t="s">
        <v>40</v>
      </c>
      <c r="F20" s="13" t="s">
        <v>159</v>
      </c>
      <c r="G20" s="13" t="s">
        <v>56</v>
      </c>
      <c r="H20" s="13" t="s">
        <v>160</v>
      </c>
      <c r="I20" s="23">
        <v>42870</v>
      </c>
      <c r="J20" s="13" t="s">
        <v>161</v>
      </c>
      <c r="K20" s="13">
        <v>20431</v>
      </c>
      <c r="L20" s="13"/>
      <c r="M20" s="14">
        <v>1</v>
      </c>
      <c r="N20" s="14" t="s">
        <v>162</v>
      </c>
      <c r="O20" s="16"/>
      <c r="P20" s="15"/>
      <c r="Q20" s="15"/>
      <c r="R20" s="23">
        <v>42873.800740740742</v>
      </c>
      <c r="S20" s="13" t="s">
        <v>152</v>
      </c>
      <c r="T20" s="13" t="s">
        <v>153</v>
      </c>
      <c r="U20" s="22" t="s">
        <v>123</v>
      </c>
      <c r="V20" s="13" t="s">
        <v>154</v>
      </c>
      <c r="W20" s="19">
        <v>30</v>
      </c>
      <c r="X20" s="13" t="s">
        <v>37</v>
      </c>
      <c r="Y20" s="14"/>
      <c r="Z20" s="14"/>
      <c r="AA20" s="13">
        <v>2000</v>
      </c>
      <c r="AB20" s="19">
        <v>60000</v>
      </c>
      <c r="AC20" s="21">
        <f t="shared" si="1"/>
        <v>69600</v>
      </c>
      <c r="AD20" s="14"/>
      <c r="AE20"/>
      <c r="AF20"/>
      <c r="AG20"/>
      <c r="AH20"/>
      <c r="AI20"/>
      <c r="AJ20"/>
      <c r="AK20"/>
      <c r="AL20"/>
    </row>
    <row r="21" spans="1:38" ht="15.6" customHeight="1" x14ac:dyDescent="0.25">
      <c r="A21" s="12">
        <v>85</v>
      </c>
      <c r="B21" s="13" t="s">
        <v>54</v>
      </c>
      <c r="C21" s="14" t="s">
        <v>2</v>
      </c>
      <c r="D21" s="14" t="s">
        <v>34</v>
      </c>
      <c r="E21" s="13" t="s">
        <v>40</v>
      </c>
      <c r="F21" s="13" t="s">
        <v>163</v>
      </c>
      <c r="G21" s="13" t="s">
        <v>56</v>
      </c>
      <c r="H21" s="13" t="s">
        <v>164</v>
      </c>
      <c r="I21" s="23">
        <v>42870</v>
      </c>
      <c r="J21" s="13" t="s">
        <v>165</v>
      </c>
      <c r="K21" s="13">
        <v>20368</v>
      </c>
      <c r="L21" s="13"/>
      <c r="M21" s="14">
        <v>1</v>
      </c>
      <c r="N21" s="14" t="s">
        <v>166</v>
      </c>
      <c r="O21" s="16"/>
      <c r="P21" s="15"/>
      <c r="Q21" s="15"/>
      <c r="R21" s="23">
        <v>42873.81962962963</v>
      </c>
      <c r="S21" s="13" t="s">
        <v>152</v>
      </c>
      <c r="T21" s="13" t="s">
        <v>153</v>
      </c>
      <c r="U21" s="22" t="s">
        <v>123</v>
      </c>
      <c r="V21" s="13" t="s">
        <v>154</v>
      </c>
      <c r="W21" s="19">
        <v>30</v>
      </c>
      <c r="X21" s="13" t="s">
        <v>37</v>
      </c>
      <c r="Y21" s="14"/>
      <c r="Z21" s="14"/>
      <c r="AA21" s="13">
        <v>700</v>
      </c>
      <c r="AB21" s="19">
        <v>21000</v>
      </c>
      <c r="AC21" s="21">
        <f t="shared" si="1"/>
        <v>24360</v>
      </c>
      <c r="AD21" s="14"/>
      <c r="AE21"/>
      <c r="AF21"/>
      <c r="AG21"/>
      <c r="AH21"/>
      <c r="AI21"/>
      <c r="AJ21"/>
      <c r="AK21"/>
      <c r="AL21"/>
    </row>
    <row r="22" spans="1:38" ht="15.6" customHeight="1" x14ac:dyDescent="0.25">
      <c r="A22" s="12">
        <v>92</v>
      </c>
      <c r="B22" s="13" t="s">
        <v>125</v>
      </c>
      <c r="C22" s="14" t="s">
        <v>2</v>
      </c>
      <c r="D22" s="14" t="s">
        <v>34</v>
      </c>
      <c r="E22" s="13" t="s">
        <v>40</v>
      </c>
      <c r="F22" s="13" t="s">
        <v>141</v>
      </c>
      <c r="G22" s="13" t="s">
        <v>56</v>
      </c>
      <c r="H22" s="13" t="s">
        <v>142</v>
      </c>
      <c r="I22" s="23">
        <v>42885</v>
      </c>
      <c r="J22" s="13" t="s">
        <v>167</v>
      </c>
      <c r="K22" s="13">
        <v>19238</v>
      </c>
      <c r="L22" s="13"/>
      <c r="M22" s="14">
        <v>37</v>
      </c>
      <c r="N22" s="14" t="s">
        <v>168</v>
      </c>
      <c r="O22" s="16"/>
      <c r="P22" s="15"/>
      <c r="Q22" s="15"/>
      <c r="R22" s="23">
        <v>42885.729861111111</v>
      </c>
      <c r="S22" s="13" t="s">
        <v>127</v>
      </c>
      <c r="T22" s="13" t="s">
        <v>128</v>
      </c>
      <c r="U22" s="22" t="s">
        <v>123</v>
      </c>
      <c r="V22" s="13" t="s">
        <v>129</v>
      </c>
      <c r="W22" s="19">
        <v>7</v>
      </c>
      <c r="X22" s="13" t="s">
        <v>26</v>
      </c>
      <c r="Y22" s="14">
        <v>0.6</v>
      </c>
      <c r="Z22" s="14">
        <v>0.75</v>
      </c>
      <c r="AA22" s="13">
        <v>38450</v>
      </c>
      <c r="AB22" s="19">
        <v>269150</v>
      </c>
      <c r="AC22" s="21">
        <f t="shared" si="1"/>
        <v>312214</v>
      </c>
      <c r="AD22" s="14">
        <f>+Y22*Z22</f>
        <v>0.44999999999999996</v>
      </c>
      <c r="AE22"/>
      <c r="AF22"/>
      <c r="AG22"/>
      <c r="AH22"/>
      <c r="AI22"/>
      <c r="AJ22"/>
      <c r="AK22"/>
      <c r="AL22"/>
    </row>
    <row r="23" spans="1:38" ht="15.6" customHeight="1" x14ac:dyDescent="0.25">
      <c r="A23" s="12">
        <v>95</v>
      </c>
      <c r="B23" s="13" t="s">
        <v>125</v>
      </c>
      <c r="C23" s="14" t="s">
        <v>2</v>
      </c>
      <c r="D23" s="14" t="s">
        <v>34</v>
      </c>
      <c r="E23" s="13" t="s">
        <v>40</v>
      </c>
      <c r="F23" s="13" t="s">
        <v>170</v>
      </c>
      <c r="G23" s="13" t="s">
        <v>56</v>
      </c>
      <c r="H23" s="13" t="s">
        <v>149</v>
      </c>
      <c r="I23" s="23">
        <v>42879</v>
      </c>
      <c r="J23" s="13" t="s">
        <v>171</v>
      </c>
      <c r="K23" s="13">
        <v>19340</v>
      </c>
      <c r="L23" s="13"/>
      <c r="M23" s="14">
        <v>36</v>
      </c>
      <c r="N23" s="14" t="s">
        <v>172</v>
      </c>
      <c r="O23" s="16"/>
      <c r="P23" s="15"/>
      <c r="Q23" s="15"/>
      <c r="R23" s="23">
        <v>42879.795810185184</v>
      </c>
      <c r="S23" s="13" t="s">
        <v>139</v>
      </c>
      <c r="T23" s="13" t="s">
        <v>140</v>
      </c>
      <c r="U23" s="22" t="s">
        <v>123</v>
      </c>
      <c r="V23" s="13" t="s">
        <v>173</v>
      </c>
      <c r="W23" s="19">
        <v>28</v>
      </c>
      <c r="X23" s="13" t="s">
        <v>37</v>
      </c>
      <c r="Y23" s="14"/>
      <c r="Z23" s="14"/>
      <c r="AA23" s="13">
        <v>350</v>
      </c>
      <c r="AB23" s="19">
        <v>9800</v>
      </c>
      <c r="AC23" s="21">
        <f t="shared" si="1"/>
        <v>11368</v>
      </c>
      <c r="AD23" s="14"/>
      <c r="AE23"/>
      <c r="AF23"/>
      <c r="AG23"/>
      <c r="AH23"/>
      <c r="AI23"/>
      <c r="AJ23"/>
      <c r="AK23"/>
      <c r="AL23"/>
    </row>
    <row r="24" spans="1:38" ht="15.6" customHeight="1" x14ac:dyDescent="0.25">
      <c r="A24" s="12">
        <v>96</v>
      </c>
      <c r="B24" s="13" t="s">
        <v>125</v>
      </c>
      <c r="C24" s="14" t="s">
        <v>2</v>
      </c>
      <c r="D24" s="14" t="s">
        <v>34</v>
      </c>
      <c r="E24" s="13" t="s">
        <v>40</v>
      </c>
      <c r="F24" s="13" t="s">
        <v>141</v>
      </c>
      <c r="G24" s="13" t="s">
        <v>56</v>
      </c>
      <c r="H24" s="13" t="s">
        <v>142</v>
      </c>
      <c r="I24" s="23">
        <v>42884</v>
      </c>
      <c r="J24" s="13" t="s">
        <v>143</v>
      </c>
      <c r="K24" s="13">
        <v>19238</v>
      </c>
      <c r="L24" s="13"/>
      <c r="M24" s="14">
        <v>33</v>
      </c>
      <c r="N24" s="14" t="s">
        <v>144</v>
      </c>
      <c r="O24" s="16"/>
      <c r="P24" s="15"/>
      <c r="Q24" s="15"/>
      <c r="R24" s="23">
        <v>42884.856562499997</v>
      </c>
      <c r="S24" s="13" t="s">
        <v>145</v>
      </c>
      <c r="T24" s="13" t="s">
        <v>146</v>
      </c>
      <c r="U24" s="22" t="s">
        <v>123</v>
      </c>
      <c r="V24" s="13" t="s">
        <v>174</v>
      </c>
      <c r="W24" s="19">
        <v>28</v>
      </c>
      <c r="X24" s="13" t="s">
        <v>37</v>
      </c>
      <c r="Y24" s="14"/>
      <c r="Z24" s="14"/>
      <c r="AA24" s="13">
        <v>3000</v>
      </c>
      <c r="AB24" s="19">
        <v>84000</v>
      </c>
      <c r="AC24" s="21">
        <f t="shared" si="1"/>
        <v>97440</v>
      </c>
      <c r="AD24" s="14"/>
      <c r="AE24"/>
      <c r="AF24"/>
      <c r="AG24"/>
      <c r="AH24"/>
      <c r="AI24"/>
      <c r="AJ24"/>
      <c r="AK24"/>
      <c r="AL24"/>
    </row>
    <row r="25" spans="1:38" ht="15.6" customHeight="1" x14ac:dyDescent="0.25">
      <c r="A25" s="12">
        <v>97</v>
      </c>
      <c r="B25" s="13" t="s">
        <v>125</v>
      </c>
      <c r="C25" s="14" t="s">
        <v>2</v>
      </c>
      <c r="D25" s="14" t="s">
        <v>34</v>
      </c>
      <c r="E25" s="13" t="s">
        <v>40</v>
      </c>
      <c r="F25" s="13" t="s">
        <v>170</v>
      </c>
      <c r="G25" s="13" t="s">
        <v>56</v>
      </c>
      <c r="H25" s="13" t="s">
        <v>149</v>
      </c>
      <c r="I25" s="23">
        <v>42879</v>
      </c>
      <c r="J25" s="13" t="s">
        <v>171</v>
      </c>
      <c r="K25" s="13">
        <v>19340</v>
      </c>
      <c r="L25" s="13"/>
      <c r="M25" s="14">
        <v>36</v>
      </c>
      <c r="N25" s="14" t="s">
        <v>172</v>
      </c>
      <c r="O25" s="16"/>
      <c r="P25" s="15"/>
      <c r="Q25" s="15"/>
      <c r="R25" s="23">
        <v>42879.795810185184</v>
      </c>
      <c r="S25" s="13" t="s">
        <v>139</v>
      </c>
      <c r="T25" s="13" t="s">
        <v>140</v>
      </c>
      <c r="U25" s="22" t="s">
        <v>123</v>
      </c>
      <c r="V25" s="13" t="s">
        <v>175</v>
      </c>
      <c r="W25" s="19">
        <v>28</v>
      </c>
      <c r="X25" s="13" t="s">
        <v>37</v>
      </c>
      <c r="Y25" s="14"/>
      <c r="Z25" s="14"/>
      <c r="AA25" s="13">
        <v>357</v>
      </c>
      <c r="AB25" s="19">
        <v>9996</v>
      </c>
      <c r="AC25" s="21">
        <f t="shared" si="1"/>
        <v>11595.36</v>
      </c>
      <c r="AD25" s="14"/>
      <c r="AE25"/>
      <c r="AF25"/>
      <c r="AG25"/>
      <c r="AH25"/>
      <c r="AI25"/>
      <c r="AJ25"/>
      <c r="AK25"/>
      <c r="AL25"/>
    </row>
    <row r="26" spans="1:38" ht="15.6" customHeight="1" x14ac:dyDescent="0.25">
      <c r="A26" s="12">
        <v>104</v>
      </c>
      <c r="B26" s="13" t="s">
        <v>54</v>
      </c>
      <c r="C26" s="14" t="s">
        <v>2</v>
      </c>
      <c r="D26" s="14" t="s">
        <v>34</v>
      </c>
      <c r="E26" s="13" t="s">
        <v>40</v>
      </c>
      <c r="F26" s="13" t="s">
        <v>177</v>
      </c>
      <c r="G26" s="13" t="s">
        <v>56</v>
      </c>
      <c r="H26" s="13" t="s">
        <v>178</v>
      </c>
      <c r="I26" s="23">
        <v>42871</v>
      </c>
      <c r="J26" s="13" t="s">
        <v>179</v>
      </c>
      <c r="K26" s="13">
        <v>20256</v>
      </c>
      <c r="L26" s="13"/>
      <c r="M26" s="14">
        <v>1</v>
      </c>
      <c r="N26" s="14" t="s">
        <v>180</v>
      </c>
      <c r="O26" s="16"/>
      <c r="P26" s="15"/>
      <c r="Q26" s="15"/>
      <c r="R26" s="23">
        <v>42874.812893518516</v>
      </c>
      <c r="S26" s="13" t="s">
        <v>181</v>
      </c>
      <c r="T26" s="13" t="s">
        <v>182</v>
      </c>
      <c r="U26" s="22" t="s">
        <v>123</v>
      </c>
      <c r="V26" s="13" t="s">
        <v>183</v>
      </c>
      <c r="W26" s="19">
        <v>10</v>
      </c>
      <c r="X26" s="13" t="s">
        <v>37</v>
      </c>
      <c r="Y26" s="14"/>
      <c r="Z26" s="14"/>
      <c r="AA26" s="13">
        <v>1500</v>
      </c>
      <c r="AB26" s="19">
        <v>15000</v>
      </c>
      <c r="AC26" s="21">
        <f t="shared" si="1"/>
        <v>17400</v>
      </c>
      <c r="AD26" s="14"/>
      <c r="AE26"/>
      <c r="AF26"/>
      <c r="AG26"/>
      <c r="AH26"/>
      <c r="AI26"/>
      <c r="AJ26"/>
      <c r="AK26"/>
      <c r="AL26"/>
    </row>
    <row r="27" spans="1:38" ht="15.6" customHeight="1" x14ac:dyDescent="0.25">
      <c r="A27" s="12">
        <v>105</v>
      </c>
      <c r="B27" s="13" t="s">
        <v>54</v>
      </c>
      <c r="C27" s="14" t="s">
        <v>2</v>
      </c>
      <c r="D27" s="14" t="s">
        <v>34</v>
      </c>
      <c r="E27" s="13" t="s">
        <v>40</v>
      </c>
      <c r="F27" s="13" t="s">
        <v>184</v>
      </c>
      <c r="G27" s="13" t="s">
        <v>56</v>
      </c>
      <c r="H27" s="13" t="s">
        <v>185</v>
      </c>
      <c r="I27" s="23">
        <v>42873</v>
      </c>
      <c r="J27" s="13" t="s">
        <v>186</v>
      </c>
      <c r="K27" s="13">
        <v>20382</v>
      </c>
      <c r="L27" s="13"/>
      <c r="M27" s="14">
        <v>2</v>
      </c>
      <c r="N27" s="14" t="s">
        <v>187</v>
      </c>
      <c r="O27" s="16"/>
      <c r="P27" s="15"/>
      <c r="Q27" s="15"/>
      <c r="R27" s="23">
        <v>42877.531909722224</v>
      </c>
      <c r="S27" s="13" t="s">
        <v>188</v>
      </c>
      <c r="T27" s="13" t="s">
        <v>189</v>
      </c>
      <c r="U27" s="22" t="s">
        <v>123</v>
      </c>
      <c r="V27" s="13" t="s">
        <v>190</v>
      </c>
      <c r="W27" s="19">
        <v>36</v>
      </c>
      <c r="X27" s="13" t="s">
        <v>37</v>
      </c>
      <c r="Y27" s="14"/>
      <c r="Z27" s="14"/>
      <c r="AA27" s="13">
        <v>500</v>
      </c>
      <c r="AB27" s="19">
        <v>18000</v>
      </c>
      <c r="AC27" s="21">
        <f t="shared" si="1"/>
        <v>20880</v>
      </c>
      <c r="AD27" s="14"/>
      <c r="AE27"/>
      <c r="AF27"/>
      <c r="AG27"/>
      <c r="AH27"/>
      <c r="AI27"/>
      <c r="AJ27"/>
      <c r="AK27"/>
      <c r="AL27"/>
    </row>
    <row r="28" spans="1:38" ht="15.6" customHeight="1" x14ac:dyDescent="0.25">
      <c r="A28" s="12">
        <v>106</v>
      </c>
      <c r="B28" s="13" t="s">
        <v>54</v>
      </c>
      <c r="C28" s="14" t="s">
        <v>2</v>
      </c>
      <c r="D28" s="14" t="s">
        <v>34</v>
      </c>
      <c r="E28" s="13" t="s">
        <v>40</v>
      </c>
      <c r="F28" s="13" t="s">
        <v>191</v>
      </c>
      <c r="G28" s="13" t="s">
        <v>56</v>
      </c>
      <c r="H28" s="13" t="s">
        <v>192</v>
      </c>
      <c r="I28" s="23">
        <v>42873</v>
      </c>
      <c r="J28" s="13" t="s">
        <v>193</v>
      </c>
      <c r="K28" s="13">
        <v>21433</v>
      </c>
      <c r="L28" s="13"/>
      <c r="M28" s="14">
        <v>1</v>
      </c>
      <c r="N28" s="14" t="s">
        <v>194</v>
      </c>
      <c r="O28" s="16"/>
      <c r="P28" s="15"/>
      <c r="Q28" s="15"/>
      <c r="R28" s="23">
        <v>42877.536261574074</v>
      </c>
      <c r="S28" s="13" t="s">
        <v>188</v>
      </c>
      <c r="T28" s="13" t="s">
        <v>189</v>
      </c>
      <c r="U28" s="22" t="s">
        <v>123</v>
      </c>
      <c r="V28" s="13" t="s">
        <v>190</v>
      </c>
      <c r="W28" s="19">
        <v>36</v>
      </c>
      <c r="X28" s="13" t="s">
        <v>37</v>
      </c>
      <c r="Y28" s="14"/>
      <c r="Z28" s="14"/>
      <c r="AA28" s="13">
        <v>500</v>
      </c>
      <c r="AB28" s="19">
        <v>18000</v>
      </c>
      <c r="AC28" s="21">
        <f t="shared" si="1"/>
        <v>20880</v>
      </c>
      <c r="AD28" s="14"/>
      <c r="AE28"/>
      <c r="AF28"/>
      <c r="AG28"/>
      <c r="AH28"/>
      <c r="AI28"/>
      <c r="AJ28"/>
      <c r="AK28"/>
      <c r="AL28"/>
    </row>
    <row r="29" spans="1:38" ht="15.6" customHeight="1" x14ac:dyDescent="0.25">
      <c r="A29" s="12">
        <v>107</v>
      </c>
      <c r="B29" s="13" t="s">
        <v>54</v>
      </c>
      <c r="C29" s="14" t="s">
        <v>2</v>
      </c>
      <c r="D29" s="14" t="s">
        <v>34</v>
      </c>
      <c r="E29" s="13" t="s">
        <v>40</v>
      </c>
      <c r="F29" s="13" t="s">
        <v>195</v>
      </c>
      <c r="G29" s="13" t="s">
        <v>56</v>
      </c>
      <c r="H29" s="13" t="s">
        <v>196</v>
      </c>
      <c r="I29" s="23">
        <v>42873</v>
      </c>
      <c r="J29" s="13" t="s">
        <v>197</v>
      </c>
      <c r="K29" s="13">
        <v>20355</v>
      </c>
      <c r="L29" s="13"/>
      <c r="M29" s="14">
        <v>1</v>
      </c>
      <c r="N29" s="14" t="s">
        <v>198</v>
      </c>
      <c r="O29" s="16"/>
      <c r="P29" s="15"/>
      <c r="Q29" s="15"/>
      <c r="R29" s="23">
        <v>42877.542650462965</v>
      </c>
      <c r="S29" s="13" t="s">
        <v>188</v>
      </c>
      <c r="T29" s="13" t="s">
        <v>189</v>
      </c>
      <c r="U29" s="22" t="s">
        <v>123</v>
      </c>
      <c r="V29" s="13" t="s">
        <v>190</v>
      </c>
      <c r="W29" s="19">
        <v>36</v>
      </c>
      <c r="X29" s="13" t="s">
        <v>37</v>
      </c>
      <c r="Y29" s="14"/>
      <c r="Z29" s="14"/>
      <c r="AA29" s="13">
        <v>500</v>
      </c>
      <c r="AB29" s="19">
        <v>18000</v>
      </c>
      <c r="AC29" s="21">
        <f t="shared" si="1"/>
        <v>20880</v>
      </c>
      <c r="AD29" s="14"/>
      <c r="AE29"/>
      <c r="AF29"/>
      <c r="AG29"/>
      <c r="AH29"/>
      <c r="AI29"/>
      <c r="AJ29"/>
      <c r="AK29"/>
      <c r="AL29"/>
    </row>
    <row r="30" spans="1:38" ht="15.6" customHeight="1" x14ac:dyDescent="0.25">
      <c r="A30" s="12">
        <v>108</v>
      </c>
      <c r="B30" s="13" t="s">
        <v>54</v>
      </c>
      <c r="C30" s="14" t="s">
        <v>2</v>
      </c>
      <c r="D30" s="14" t="s">
        <v>34</v>
      </c>
      <c r="E30" s="13" t="s">
        <v>40</v>
      </c>
      <c r="F30" s="13" t="s">
        <v>199</v>
      </c>
      <c r="G30" s="13" t="s">
        <v>56</v>
      </c>
      <c r="H30" s="13" t="s">
        <v>200</v>
      </c>
      <c r="I30" s="23">
        <v>42873</v>
      </c>
      <c r="J30" s="13" t="s">
        <v>201</v>
      </c>
      <c r="K30" s="13">
        <v>20390</v>
      </c>
      <c r="L30" s="13"/>
      <c r="M30" s="14">
        <v>1</v>
      </c>
      <c r="N30" s="14" t="s">
        <v>202</v>
      </c>
      <c r="O30" s="16"/>
      <c r="P30" s="15"/>
      <c r="Q30" s="15"/>
      <c r="R30" s="23">
        <v>42877.54923611111</v>
      </c>
      <c r="S30" s="13" t="s">
        <v>188</v>
      </c>
      <c r="T30" s="13" t="s">
        <v>189</v>
      </c>
      <c r="U30" s="22" t="s">
        <v>123</v>
      </c>
      <c r="V30" s="13" t="s">
        <v>190</v>
      </c>
      <c r="W30" s="19">
        <v>36</v>
      </c>
      <c r="X30" s="13" t="s">
        <v>37</v>
      </c>
      <c r="Y30" s="14"/>
      <c r="Z30" s="14"/>
      <c r="AA30" s="13">
        <v>500</v>
      </c>
      <c r="AB30" s="19">
        <v>18000</v>
      </c>
      <c r="AC30" s="21">
        <f t="shared" si="1"/>
        <v>20880</v>
      </c>
      <c r="AD30" s="14"/>
      <c r="AE30"/>
      <c r="AF30"/>
      <c r="AG30"/>
      <c r="AH30"/>
      <c r="AI30"/>
      <c r="AJ30"/>
      <c r="AK30"/>
      <c r="AL30"/>
    </row>
    <row r="31" spans="1:38" ht="15.6" customHeight="1" x14ac:dyDescent="0.25">
      <c r="A31" s="12">
        <v>109</v>
      </c>
      <c r="B31" s="13" t="s">
        <v>54</v>
      </c>
      <c r="C31" s="14" t="s">
        <v>2</v>
      </c>
      <c r="D31" s="14" t="s">
        <v>34</v>
      </c>
      <c r="E31" s="13" t="s">
        <v>40</v>
      </c>
      <c r="F31" s="13" t="s">
        <v>203</v>
      </c>
      <c r="G31" s="13" t="s">
        <v>56</v>
      </c>
      <c r="H31" s="13" t="s">
        <v>204</v>
      </c>
      <c r="I31" s="23">
        <v>42873</v>
      </c>
      <c r="J31" s="13" t="s">
        <v>205</v>
      </c>
      <c r="K31" s="13">
        <v>20434</v>
      </c>
      <c r="L31" s="13"/>
      <c r="M31" s="14">
        <v>4</v>
      </c>
      <c r="N31" s="14" t="s">
        <v>206</v>
      </c>
      <c r="O31" s="16"/>
      <c r="P31" s="15"/>
      <c r="Q31" s="15"/>
      <c r="R31" s="23">
        <v>42877.557372685187</v>
      </c>
      <c r="S31" s="13" t="s">
        <v>188</v>
      </c>
      <c r="T31" s="13" t="s">
        <v>189</v>
      </c>
      <c r="U31" s="22" t="s">
        <v>123</v>
      </c>
      <c r="V31" s="13" t="s">
        <v>190</v>
      </c>
      <c r="W31" s="19">
        <v>36</v>
      </c>
      <c r="X31" s="13" t="s">
        <v>37</v>
      </c>
      <c r="Y31" s="14"/>
      <c r="Z31" s="14"/>
      <c r="AA31" s="13">
        <v>500</v>
      </c>
      <c r="AB31" s="19">
        <v>18000</v>
      </c>
      <c r="AC31" s="21">
        <f t="shared" si="1"/>
        <v>20880</v>
      </c>
      <c r="AD31" s="14"/>
      <c r="AE31"/>
      <c r="AF31"/>
      <c r="AG31"/>
      <c r="AH31"/>
      <c r="AI31"/>
      <c r="AJ31"/>
      <c r="AK31"/>
      <c r="AL31"/>
    </row>
    <row r="32" spans="1:38" ht="15.6" customHeight="1" x14ac:dyDescent="0.25">
      <c r="A32" s="12">
        <v>110</v>
      </c>
      <c r="B32" s="13" t="s">
        <v>54</v>
      </c>
      <c r="C32" s="14" t="s">
        <v>2</v>
      </c>
      <c r="D32" s="14" t="s">
        <v>34</v>
      </c>
      <c r="E32" s="13" t="s">
        <v>40</v>
      </c>
      <c r="F32" s="13" t="s">
        <v>207</v>
      </c>
      <c r="G32" s="13" t="s">
        <v>56</v>
      </c>
      <c r="H32" s="13" t="s">
        <v>208</v>
      </c>
      <c r="I32" s="23">
        <v>42873</v>
      </c>
      <c r="J32" s="13" t="s">
        <v>209</v>
      </c>
      <c r="K32" s="13">
        <v>20411</v>
      </c>
      <c r="L32" s="13"/>
      <c r="M32" s="14">
        <v>4</v>
      </c>
      <c r="N32" s="14" t="s">
        <v>210</v>
      </c>
      <c r="O32" s="16"/>
      <c r="P32" s="15"/>
      <c r="Q32" s="15"/>
      <c r="R32" s="23">
        <v>42877.561898148146</v>
      </c>
      <c r="S32" s="13" t="s">
        <v>188</v>
      </c>
      <c r="T32" s="13" t="s">
        <v>189</v>
      </c>
      <c r="U32" s="22" t="s">
        <v>123</v>
      </c>
      <c r="V32" s="13" t="s">
        <v>190</v>
      </c>
      <c r="W32" s="19">
        <v>36</v>
      </c>
      <c r="X32" s="13" t="s">
        <v>37</v>
      </c>
      <c r="Y32" s="14"/>
      <c r="Z32" s="14"/>
      <c r="AA32" s="13">
        <v>500</v>
      </c>
      <c r="AB32" s="19">
        <v>18000</v>
      </c>
      <c r="AC32" s="21">
        <f t="shared" si="1"/>
        <v>20880</v>
      </c>
      <c r="AD32" s="14"/>
      <c r="AE32"/>
      <c r="AF32"/>
      <c r="AG32"/>
      <c r="AH32"/>
      <c r="AI32"/>
      <c r="AJ32"/>
      <c r="AK32"/>
      <c r="AL32"/>
    </row>
    <row r="33" spans="1:38" ht="15.6" customHeight="1" x14ac:dyDescent="0.25">
      <c r="A33" s="12">
        <v>111</v>
      </c>
      <c r="B33" s="13" t="s">
        <v>54</v>
      </c>
      <c r="C33" s="14" t="s">
        <v>2</v>
      </c>
      <c r="D33" s="14" t="s">
        <v>34</v>
      </c>
      <c r="E33" s="13" t="s">
        <v>40</v>
      </c>
      <c r="F33" s="13" t="s">
        <v>211</v>
      </c>
      <c r="G33" s="13" t="s">
        <v>56</v>
      </c>
      <c r="H33" s="13" t="s">
        <v>212</v>
      </c>
      <c r="I33" s="23">
        <v>42873</v>
      </c>
      <c r="J33" s="13" t="s">
        <v>213</v>
      </c>
      <c r="K33" s="13">
        <v>20383</v>
      </c>
      <c r="L33" s="13"/>
      <c r="M33" s="14">
        <v>1</v>
      </c>
      <c r="N33" s="14" t="s">
        <v>214</v>
      </c>
      <c r="O33" s="16"/>
      <c r="P33" s="15"/>
      <c r="Q33" s="15"/>
      <c r="R33" s="23">
        <v>42877.578692129631</v>
      </c>
      <c r="S33" s="13" t="s">
        <v>188</v>
      </c>
      <c r="T33" s="13" t="s">
        <v>189</v>
      </c>
      <c r="U33" s="22" t="s">
        <v>123</v>
      </c>
      <c r="V33" s="13" t="s">
        <v>190</v>
      </c>
      <c r="W33" s="19">
        <v>36</v>
      </c>
      <c r="X33" s="13" t="s">
        <v>37</v>
      </c>
      <c r="Y33" s="14"/>
      <c r="Z33" s="14"/>
      <c r="AA33" s="13">
        <v>500</v>
      </c>
      <c r="AB33" s="19">
        <v>18000</v>
      </c>
      <c r="AC33" s="21">
        <f t="shared" si="1"/>
        <v>20880</v>
      </c>
      <c r="AD33" s="14"/>
      <c r="AE33"/>
      <c r="AF33"/>
      <c r="AG33"/>
      <c r="AH33"/>
      <c r="AI33"/>
      <c r="AJ33"/>
      <c r="AK33"/>
      <c r="AL33"/>
    </row>
    <row r="34" spans="1:38" ht="15.6" customHeight="1" x14ac:dyDescent="0.25">
      <c r="A34" s="12">
        <v>112</v>
      </c>
      <c r="B34" s="13" t="s">
        <v>54</v>
      </c>
      <c r="C34" s="14" t="s">
        <v>2</v>
      </c>
      <c r="D34" s="14" t="s">
        <v>34</v>
      </c>
      <c r="E34" s="13" t="s">
        <v>40</v>
      </c>
      <c r="F34" s="13" t="s">
        <v>215</v>
      </c>
      <c r="G34" s="13" t="s">
        <v>56</v>
      </c>
      <c r="H34" s="13" t="s">
        <v>216</v>
      </c>
      <c r="I34" s="23">
        <v>42873</v>
      </c>
      <c r="J34" s="13" t="s">
        <v>217</v>
      </c>
      <c r="K34" s="13">
        <v>20374</v>
      </c>
      <c r="L34" s="13"/>
      <c r="M34" s="14">
        <v>1</v>
      </c>
      <c r="N34" s="14" t="s">
        <v>218</v>
      </c>
      <c r="O34" s="16"/>
      <c r="P34" s="15"/>
      <c r="Q34" s="15"/>
      <c r="R34" s="23">
        <v>42877.587060185186</v>
      </c>
      <c r="S34" s="13" t="s">
        <v>188</v>
      </c>
      <c r="T34" s="13" t="s">
        <v>189</v>
      </c>
      <c r="U34" s="22" t="s">
        <v>123</v>
      </c>
      <c r="V34" s="13" t="s">
        <v>190</v>
      </c>
      <c r="W34" s="19">
        <v>36</v>
      </c>
      <c r="X34" s="13" t="s">
        <v>37</v>
      </c>
      <c r="Y34" s="14"/>
      <c r="Z34" s="14"/>
      <c r="AA34" s="13">
        <v>500</v>
      </c>
      <c r="AB34" s="19">
        <v>18000</v>
      </c>
      <c r="AC34" s="21">
        <f t="shared" si="1"/>
        <v>20880</v>
      </c>
      <c r="AD34" s="14"/>
      <c r="AE34"/>
      <c r="AF34"/>
      <c r="AG34"/>
      <c r="AH34"/>
      <c r="AI34"/>
      <c r="AJ34"/>
      <c r="AK34"/>
      <c r="AL34"/>
    </row>
    <row r="35" spans="1:38" ht="15.6" customHeight="1" x14ac:dyDescent="0.25">
      <c r="A35" s="12">
        <v>113</v>
      </c>
      <c r="B35" s="13" t="s">
        <v>54</v>
      </c>
      <c r="C35" s="14" t="s">
        <v>2</v>
      </c>
      <c r="D35" s="14" t="s">
        <v>34</v>
      </c>
      <c r="E35" s="13" t="s">
        <v>40</v>
      </c>
      <c r="F35" s="13" t="s">
        <v>219</v>
      </c>
      <c r="G35" s="13" t="s">
        <v>56</v>
      </c>
      <c r="H35" s="13" t="s">
        <v>220</v>
      </c>
      <c r="I35" s="23">
        <v>42873</v>
      </c>
      <c r="J35" s="13" t="s">
        <v>221</v>
      </c>
      <c r="K35" s="13">
        <v>20413</v>
      </c>
      <c r="L35" s="13"/>
      <c r="M35" s="14">
        <v>2</v>
      </c>
      <c r="N35" s="14" t="s">
        <v>222</v>
      </c>
      <c r="O35" s="16"/>
      <c r="P35" s="15"/>
      <c r="Q35" s="15"/>
      <c r="R35" s="23">
        <v>42877.591550925928</v>
      </c>
      <c r="S35" s="13" t="s">
        <v>188</v>
      </c>
      <c r="T35" s="13" t="s">
        <v>189</v>
      </c>
      <c r="U35" s="22" t="s">
        <v>123</v>
      </c>
      <c r="V35" s="13" t="s">
        <v>190</v>
      </c>
      <c r="W35" s="19">
        <v>36</v>
      </c>
      <c r="X35" s="13" t="s">
        <v>37</v>
      </c>
      <c r="Y35" s="14"/>
      <c r="Z35" s="14"/>
      <c r="AA35" s="13">
        <v>500</v>
      </c>
      <c r="AB35" s="19">
        <v>18000</v>
      </c>
      <c r="AC35" s="21">
        <f t="shared" si="1"/>
        <v>20880</v>
      </c>
      <c r="AD35" s="14"/>
      <c r="AE35"/>
      <c r="AF35"/>
      <c r="AG35"/>
      <c r="AH35"/>
      <c r="AI35"/>
      <c r="AJ35"/>
      <c r="AK35"/>
      <c r="AL35"/>
    </row>
    <row r="36" spans="1:38" ht="15.6" customHeight="1" x14ac:dyDescent="0.25">
      <c r="A36" s="12">
        <v>114</v>
      </c>
      <c r="B36" s="13" t="s">
        <v>54</v>
      </c>
      <c r="C36" s="14" t="s">
        <v>2</v>
      </c>
      <c r="D36" s="14" t="s">
        <v>34</v>
      </c>
      <c r="E36" s="13" t="s">
        <v>40</v>
      </c>
      <c r="F36" s="13" t="s">
        <v>223</v>
      </c>
      <c r="G36" s="13" t="s">
        <v>56</v>
      </c>
      <c r="H36" s="13" t="s">
        <v>224</v>
      </c>
      <c r="I36" s="23">
        <v>42873</v>
      </c>
      <c r="J36" s="13" t="s">
        <v>225</v>
      </c>
      <c r="K36" s="13">
        <v>20381</v>
      </c>
      <c r="L36" s="13"/>
      <c r="M36" s="14">
        <v>1</v>
      </c>
      <c r="N36" s="14" t="s">
        <v>226</v>
      </c>
      <c r="O36" s="16"/>
      <c r="P36" s="15"/>
      <c r="Q36" s="15"/>
      <c r="R36" s="23">
        <v>42877.59542824074</v>
      </c>
      <c r="S36" s="13" t="s">
        <v>188</v>
      </c>
      <c r="T36" s="13" t="s">
        <v>189</v>
      </c>
      <c r="U36" s="22" t="s">
        <v>123</v>
      </c>
      <c r="V36" s="13" t="s">
        <v>190</v>
      </c>
      <c r="W36" s="19">
        <v>36</v>
      </c>
      <c r="X36" s="13" t="s">
        <v>37</v>
      </c>
      <c r="Y36" s="14"/>
      <c r="Z36" s="14"/>
      <c r="AA36" s="13">
        <v>500</v>
      </c>
      <c r="AB36" s="19">
        <v>18000</v>
      </c>
      <c r="AC36" s="21">
        <f t="shared" si="1"/>
        <v>20880</v>
      </c>
      <c r="AD36" s="14"/>
      <c r="AE36"/>
      <c r="AF36"/>
      <c r="AG36"/>
      <c r="AH36"/>
      <c r="AI36"/>
      <c r="AJ36"/>
      <c r="AK36"/>
      <c r="AL36"/>
    </row>
    <row r="37" spans="1:38" ht="15.6" customHeight="1" x14ac:dyDescent="0.25">
      <c r="A37" s="12">
        <v>115</v>
      </c>
      <c r="B37" s="13" t="s">
        <v>54</v>
      </c>
      <c r="C37" s="14" t="s">
        <v>2</v>
      </c>
      <c r="D37" s="14" t="s">
        <v>34</v>
      </c>
      <c r="E37" s="13" t="s">
        <v>40</v>
      </c>
      <c r="F37" s="13" t="s">
        <v>227</v>
      </c>
      <c r="G37" s="13" t="s">
        <v>56</v>
      </c>
      <c r="H37" s="13" t="s">
        <v>228</v>
      </c>
      <c r="I37" s="23">
        <v>42873</v>
      </c>
      <c r="J37" s="13" t="s">
        <v>229</v>
      </c>
      <c r="K37" s="13">
        <v>20376</v>
      </c>
      <c r="L37" s="13"/>
      <c r="M37" s="14">
        <v>2</v>
      </c>
      <c r="N37" s="14" t="s">
        <v>230</v>
      </c>
      <c r="O37" s="16"/>
      <c r="P37" s="15"/>
      <c r="Q37" s="15"/>
      <c r="R37" s="23">
        <v>42877.609548611108</v>
      </c>
      <c r="S37" s="13" t="s">
        <v>188</v>
      </c>
      <c r="T37" s="13" t="s">
        <v>189</v>
      </c>
      <c r="U37" s="22" t="s">
        <v>123</v>
      </c>
      <c r="V37" s="13" t="s">
        <v>190</v>
      </c>
      <c r="W37" s="19">
        <v>36</v>
      </c>
      <c r="X37" s="13" t="s">
        <v>37</v>
      </c>
      <c r="Y37" s="14"/>
      <c r="Z37" s="14"/>
      <c r="AA37" s="13">
        <v>450</v>
      </c>
      <c r="AB37" s="19">
        <v>16200</v>
      </c>
      <c r="AC37" s="21">
        <f t="shared" si="1"/>
        <v>18792</v>
      </c>
      <c r="AD37" s="14"/>
      <c r="AE37"/>
      <c r="AF37"/>
      <c r="AG37"/>
      <c r="AH37"/>
      <c r="AI37"/>
      <c r="AJ37"/>
      <c r="AK37"/>
      <c r="AL37"/>
    </row>
    <row r="38" spans="1:38" ht="15.6" customHeight="1" x14ac:dyDescent="0.25">
      <c r="A38" s="12">
        <v>116</v>
      </c>
      <c r="B38" s="13" t="s">
        <v>54</v>
      </c>
      <c r="C38" s="14" t="s">
        <v>2</v>
      </c>
      <c r="D38" s="14" t="s">
        <v>34</v>
      </c>
      <c r="E38" s="13" t="s">
        <v>40</v>
      </c>
      <c r="F38" s="13" t="s">
        <v>231</v>
      </c>
      <c r="G38" s="13" t="s">
        <v>56</v>
      </c>
      <c r="H38" s="13" t="s">
        <v>232</v>
      </c>
      <c r="I38" s="23">
        <v>42873</v>
      </c>
      <c r="J38" s="13" t="s">
        <v>233</v>
      </c>
      <c r="K38" s="13">
        <v>20437</v>
      </c>
      <c r="L38" s="13"/>
      <c r="M38" s="14">
        <v>1</v>
      </c>
      <c r="N38" s="14" t="s">
        <v>234</v>
      </c>
      <c r="O38" s="16"/>
      <c r="P38" s="15"/>
      <c r="Q38" s="15"/>
      <c r="R38" s="23">
        <v>42877.773182870369</v>
      </c>
      <c r="S38" s="13" t="s">
        <v>188</v>
      </c>
      <c r="T38" s="13" t="s">
        <v>189</v>
      </c>
      <c r="U38" s="22" t="s">
        <v>123</v>
      </c>
      <c r="V38" s="13" t="s">
        <v>190</v>
      </c>
      <c r="W38" s="19">
        <v>36</v>
      </c>
      <c r="X38" s="13" t="s">
        <v>37</v>
      </c>
      <c r="Y38" s="14"/>
      <c r="Z38" s="14"/>
      <c r="AA38" s="13">
        <v>450</v>
      </c>
      <c r="AB38" s="19">
        <v>16200</v>
      </c>
      <c r="AC38" s="21">
        <f t="shared" si="1"/>
        <v>18792</v>
      </c>
      <c r="AD38" s="14"/>
      <c r="AE38"/>
      <c r="AF38"/>
      <c r="AG38"/>
      <c r="AH38"/>
      <c r="AI38"/>
      <c r="AJ38"/>
      <c r="AK38"/>
      <c r="AL38"/>
    </row>
    <row r="39" spans="1:38" ht="15.6" customHeight="1" x14ac:dyDescent="0.25">
      <c r="A39" s="12">
        <v>117</v>
      </c>
      <c r="B39" s="13" t="s">
        <v>54</v>
      </c>
      <c r="C39" s="14" t="s">
        <v>2</v>
      </c>
      <c r="D39" s="14" t="s">
        <v>34</v>
      </c>
      <c r="E39" s="13" t="s">
        <v>40</v>
      </c>
      <c r="F39" s="13" t="s">
        <v>235</v>
      </c>
      <c r="G39" s="13" t="s">
        <v>56</v>
      </c>
      <c r="H39" s="13" t="s">
        <v>236</v>
      </c>
      <c r="I39" s="23">
        <v>42873</v>
      </c>
      <c r="J39" s="13" t="s">
        <v>237</v>
      </c>
      <c r="K39" s="13">
        <v>21140</v>
      </c>
      <c r="L39" s="13"/>
      <c r="M39" s="14">
        <v>1</v>
      </c>
      <c r="N39" s="14" t="s">
        <v>238</v>
      </c>
      <c r="O39" s="16"/>
      <c r="P39" s="15"/>
      <c r="Q39" s="15"/>
      <c r="R39" s="23">
        <v>42877.791203703702</v>
      </c>
      <c r="S39" s="13" t="s">
        <v>188</v>
      </c>
      <c r="T39" s="13" t="s">
        <v>189</v>
      </c>
      <c r="U39" s="22" t="s">
        <v>123</v>
      </c>
      <c r="V39" s="13" t="s">
        <v>190</v>
      </c>
      <c r="W39" s="19">
        <v>36</v>
      </c>
      <c r="X39" s="13" t="s">
        <v>37</v>
      </c>
      <c r="Y39" s="14"/>
      <c r="Z39" s="14"/>
      <c r="AA39" s="13">
        <v>400</v>
      </c>
      <c r="AB39" s="19">
        <v>14400</v>
      </c>
      <c r="AC39" s="21">
        <f t="shared" si="1"/>
        <v>16704</v>
      </c>
      <c r="AD39" s="14"/>
      <c r="AE39"/>
      <c r="AF39"/>
      <c r="AG39"/>
      <c r="AH39"/>
      <c r="AI39"/>
      <c r="AJ39"/>
      <c r="AK39"/>
      <c r="AL39"/>
    </row>
    <row r="40" spans="1:38" ht="15.6" customHeight="1" x14ac:dyDescent="0.25">
      <c r="A40" s="12">
        <v>118</v>
      </c>
      <c r="B40" s="13" t="s">
        <v>54</v>
      </c>
      <c r="C40" s="14" t="s">
        <v>2</v>
      </c>
      <c r="D40" s="14" t="s">
        <v>34</v>
      </c>
      <c r="E40" s="13" t="s">
        <v>40</v>
      </c>
      <c r="F40" s="13" t="s">
        <v>239</v>
      </c>
      <c r="G40" s="13" t="s">
        <v>56</v>
      </c>
      <c r="H40" s="13" t="s">
        <v>240</v>
      </c>
      <c r="I40" s="23">
        <v>42873</v>
      </c>
      <c r="J40" s="13" t="s">
        <v>241</v>
      </c>
      <c r="K40" s="13">
        <v>20373</v>
      </c>
      <c r="L40" s="13"/>
      <c r="M40" s="14">
        <v>2</v>
      </c>
      <c r="N40" s="14" t="s">
        <v>242</v>
      </c>
      <c r="O40" s="16"/>
      <c r="P40" s="15"/>
      <c r="Q40" s="15"/>
      <c r="R40" s="23">
        <v>42877.798043981478</v>
      </c>
      <c r="S40" s="13" t="s">
        <v>188</v>
      </c>
      <c r="T40" s="13" t="s">
        <v>189</v>
      </c>
      <c r="U40" s="22" t="s">
        <v>123</v>
      </c>
      <c r="V40" s="13" t="s">
        <v>190</v>
      </c>
      <c r="W40" s="19">
        <v>36</v>
      </c>
      <c r="X40" s="13" t="s">
        <v>37</v>
      </c>
      <c r="Y40" s="14"/>
      <c r="Z40" s="14"/>
      <c r="AA40" s="13">
        <v>400</v>
      </c>
      <c r="AB40" s="19">
        <v>14400</v>
      </c>
      <c r="AC40" s="21">
        <f t="shared" si="1"/>
        <v>16704</v>
      </c>
      <c r="AD40" s="14"/>
      <c r="AE40"/>
      <c r="AF40"/>
      <c r="AG40"/>
      <c r="AH40"/>
      <c r="AI40"/>
      <c r="AJ40"/>
      <c r="AK40"/>
      <c r="AL40"/>
    </row>
    <row r="41" spans="1:38" ht="15.6" customHeight="1" x14ac:dyDescent="0.25">
      <c r="A41" s="12">
        <v>119</v>
      </c>
      <c r="B41" s="13" t="s">
        <v>54</v>
      </c>
      <c r="C41" s="14" t="s">
        <v>2</v>
      </c>
      <c r="D41" s="14" t="s">
        <v>34</v>
      </c>
      <c r="E41" s="13" t="s">
        <v>40</v>
      </c>
      <c r="F41" s="13" t="s">
        <v>243</v>
      </c>
      <c r="G41" s="13" t="s">
        <v>56</v>
      </c>
      <c r="H41" s="13" t="s">
        <v>244</v>
      </c>
      <c r="I41" s="23">
        <v>42873</v>
      </c>
      <c r="J41" s="13" t="s">
        <v>245</v>
      </c>
      <c r="K41" s="13">
        <v>20352</v>
      </c>
      <c r="L41" s="13"/>
      <c r="M41" s="14">
        <v>1</v>
      </c>
      <c r="N41" s="14" t="s">
        <v>246</v>
      </c>
      <c r="O41" s="16"/>
      <c r="P41" s="15"/>
      <c r="Q41" s="15"/>
      <c r="R41" s="23">
        <v>42877.807928240742</v>
      </c>
      <c r="S41" s="13" t="s">
        <v>188</v>
      </c>
      <c r="T41" s="13" t="s">
        <v>189</v>
      </c>
      <c r="U41" s="22" t="s">
        <v>123</v>
      </c>
      <c r="V41" s="13" t="s">
        <v>190</v>
      </c>
      <c r="W41" s="19">
        <v>36</v>
      </c>
      <c r="X41" s="13" t="s">
        <v>37</v>
      </c>
      <c r="Y41" s="14"/>
      <c r="Z41" s="14"/>
      <c r="AA41" s="13">
        <v>350</v>
      </c>
      <c r="AB41" s="19">
        <v>12600</v>
      </c>
      <c r="AC41" s="21">
        <f t="shared" si="1"/>
        <v>14616</v>
      </c>
      <c r="AD41" s="14"/>
      <c r="AE41"/>
      <c r="AF41"/>
      <c r="AG41"/>
      <c r="AH41"/>
      <c r="AI41"/>
      <c r="AJ41"/>
      <c r="AK41"/>
      <c r="AL41"/>
    </row>
    <row r="42" spans="1:38" ht="15.6" customHeight="1" x14ac:dyDescent="0.25">
      <c r="A42" s="12">
        <v>120</v>
      </c>
      <c r="B42" s="13" t="s">
        <v>54</v>
      </c>
      <c r="C42" s="14" t="s">
        <v>2</v>
      </c>
      <c r="D42" s="14" t="s">
        <v>34</v>
      </c>
      <c r="E42" s="13" t="s">
        <v>40</v>
      </c>
      <c r="F42" s="13" t="s">
        <v>243</v>
      </c>
      <c r="G42" s="13" t="s">
        <v>56</v>
      </c>
      <c r="H42" s="13" t="s">
        <v>244</v>
      </c>
      <c r="I42" s="23">
        <v>42873</v>
      </c>
      <c r="J42" s="13" t="s">
        <v>247</v>
      </c>
      <c r="K42" s="13">
        <v>20352</v>
      </c>
      <c r="L42" s="13"/>
      <c r="M42" s="14">
        <v>1</v>
      </c>
      <c r="N42" s="14" t="s">
        <v>248</v>
      </c>
      <c r="O42" s="16"/>
      <c r="P42" s="15"/>
      <c r="Q42" s="15"/>
      <c r="R42" s="23">
        <v>42877.807928240742</v>
      </c>
      <c r="S42" s="13" t="s">
        <v>188</v>
      </c>
      <c r="T42" s="13" t="s">
        <v>189</v>
      </c>
      <c r="U42" s="22" t="s">
        <v>123</v>
      </c>
      <c r="V42" s="13" t="s">
        <v>190</v>
      </c>
      <c r="W42" s="19">
        <v>36</v>
      </c>
      <c r="X42" s="13" t="s">
        <v>37</v>
      </c>
      <c r="Y42" s="14"/>
      <c r="Z42" s="14"/>
      <c r="AA42" s="13">
        <v>350</v>
      </c>
      <c r="AB42" s="19">
        <v>12600</v>
      </c>
      <c r="AC42" s="21">
        <f t="shared" si="1"/>
        <v>14616</v>
      </c>
      <c r="AD42" s="14"/>
      <c r="AE42"/>
      <c r="AF42"/>
      <c r="AG42"/>
      <c r="AH42"/>
      <c r="AI42"/>
      <c r="AJ42"/>
      <c r="AK42"/>
      <c r="AL42"/>
    </row>
    <row r="43" spans="1:38" ht="15.6" customHeight="1" x14ac:dyDescent="0.25">
      <c r="A43" s="12">
        <v>121</v>
      </c>
      <c r="B43" s="13" t="s">
        <v>54</v>
      </c>
      <c r="C43" s="14" t="s">
        <v>2</v>
      </c>
      <c r="D43" s="14" t="s">
        <v>34</v>
      </c>
      <c r="E43" s="13" t="s">
        <v>40</v>
      </c>
      <c r="F43" s="13" t="s">
        <v>249</v>
      </c>
      <c r="G43" s="13" t="s">
        <v>56</v>
      </c>
      <c r="H43" s="13" t="s">
        <v>250</v>
      </c>
      <c r="I43" s="23">
        <v>42873</v>
      </c>
      <c r="J43" s="13" t="s">
        <v>251</v>
      </c>
      <c r="K43" s="13">
        <v>20388</v>
      </c>
      <c r="L43" s="13"/>
      <c r="M43" s="14">
        <v>1</v>
      </c>
      <c r="N43" s="14" t="s">
        <v>252</v>
      </c>
      <c r="O43" s="16"/>
      <c r="P43" s="15"/>
      <c r="Q43" s="15"/>
      <c r="R43" s="23">
        <v>42877.831944444442</v>
      </c>
      <c r="S43" s="13" t="s">
        <v>188</v>
      </c>
      <c r="T43" s="13" t="s">
        <v>189</v>
      </c>
      <c r="U43" s="22" t="s">
        <v>123</v>
      </c>
      <c r="V43" s="13" t="s">
        <v>190</v>
      </c>
      <c r="W43" s="19">
        <v>36</v>
      </c>
      <c r="X43" s="13" t="s">
        <v>37</v>
      </c>
      <c r="Y43" s="14"/>
      <c r="Z43" s="14"/>
      <c r="AA43" s="13">
        <v>350</v>
      </c>
      <c r="AB43" s="19">
        <v>12600</v>
      </c>
      <c r="AC43" s="21">
        <f t="shared" si="1"/>
        <v>14616</v>
      </c>
      <c r="AD43" s="14"/>
      <c r="AE43"/>
      <c r="AF43"/>
      <c r="AG43"/>
      <c r="AH43"/>
      <c r="AI43"/>
      <c r="AJ43"/>
      <c r="AK43"/>
      <c r="AL43"/>
    </row>
    <row r="44" spans="1:38" ht="15.6" customHeight="1" x14ac:dyDescent="0.25">
      <c r="A44" s="12">
        <v>122</v>
      </c>
      <c r="B44" s="13" t="s">
        <v>54</v>
      </c>
      <c r="C44" s="14" t="s">
        <v>2</v>
      </c>
      <c r="D44" s="14" t="s">
        <v>34</v>
      </c>
      <c r="E44" s="13" t="s">
        <v>40</v>
      </c>
      <c r="F44" s="13" t="s">
        <v>253</v>
      </c>
      <c r="G44" s="13" t="s">
        <v>56</v>
      </c>
      <c r="H44" s="13" t="s">
        <v>254</v>
      </c>
      <c r="I44" s="23">
        <v>42873</v>
      </c>
      <c r="J44" s="13" t="s">
        <v>255</v>
      </c>
      <c r="K44" s="13">
        <v>21430</v>
      </c>
      <c r="L44" s="13"/>
      <c r="M44" s="14">
        <v>1</v>
      </c>
      <c r="N44" s="14" t="s">
        <v>169</v>
      </c>
      <c r="O44" s="16"/>
      <c r="P44" s="15"/>
      <c r="Q44" s="15"/>
      <c r="R44" s="23">
        <v>42877.836053240739</v>
      </c>
      <c r="S44" s="13" t="s">
        <v>188</v>
      </c>
      <c r="T44" s="13" t="s">
        <v>189</v>
      </c>
      <c r="U44" s="22" t="s">
        <v>123</v>
      </c>
      <c r="V44" s="13" t="s">
        <v>190</v>
      </c>
      <c r="W44" s="19">
        <v>36</v>
      </c>
      <c r="X44" s="13" t="s">
        <v>37</v>
      </c>
      <c r="Y44" s="14"/>
      <c r="Z44" s="14"/>
      <c r="AA44" s="13">
        <v>350</v>
      </c>
      <c r="AB44" s="19">
        <v>12600</v>
      </c>
      <c r="AC44" s="21">
        <f t="shared" si="1"/>
        <v>14616</v>
      </c>
      <c r="AD44" s="14"/>
      <c r="AE44"/>
      <c r="AF44"/>
      <c r="AG44"/>
      <c r="AH44"/>
      <c r="AI44"/>
      <c r="AJ44"/>
      <c r="AK44"/>
      <c r="AL44"/>
    </row>
    <row r="45" spans="1:38" ht="15.6" customHeight="1" x14ac:dyDescent="0.25">
      <c r="A45" s="12">
        <v>123</v>
      </c>
      <c r="B45" s="13" t="s">
        <v>54</v>
      </c>
      <c r="C45" s="14" t="s">
        <v>2</v>
      </c>
      <c r="D45" s="14" t="s">
        <v>34</v>
      </c>
      <c r="E45" s="13" t="s">
        <v>40</v>
      </c>
      <c r="F45" s="13" t="s">
        <v>256</v>
      </c>
      <c r="G45" s="13" t="s">
        <v>56</v>
      </c>
      <c r="H45" s="13" t="s">
        <v>257</v>
      </c>
      <c r="I45" s="23">
        <v>42873</v>
      </c>
      <c r="J45" s="13" t="s">
        <v>258</v>
      </c>
      <c r="K45" s="13">
        <v>20421</v>
      </c>
      <c r="L45" s="13"/>
      <c r="M45" s="14">
        <v>1</v>
      </c>
      <c r="N45" s="14" t="s">
        <v>259</v>
      </c>
      <c r="O45" s="16"/>
      <c r="P45" s="15"/>
      <c r="Q45" s="15"/>
      <c r="R45" s="23">
        <v>42878.445347222223</v>
      </c>
      <c r="S45" s="13" t="s">
        <v>188</v>
      </c>
      <c r="T45" s="13" t="s">
        <v>189</v>
      </c>
      <c r="U45" s="22" t="s">
        <v>123</v>
      </c>
      <c r="V45" s="13" t="s">
        <v>190</v>
      </c>
      <c r="W45" s="19">
        <v>36</v>
      </c>
      <c r="X45" s="13" t="s">
        <v>37</v>
      </c>
      <c r="Y45" s="14"/>
      <c r="Z45" s="14"/>
      <c r="AA45" s="13">
        <v>350</v>
      </c>
      <c r="AB45" s="19">
        <v>12600</v>
      </c>
      <c r="AC45" s="21">
        <f t="shared" si="1"/>
        <v>14616</v>
      </c>
      <c r="AD45" s="14"/>
      <c r="AE45"/>
      <c r="AF45"/>
      <c r="AG45"/>
      <c r="AH45"/>
      <c r="AI45"/>
      <c r="AJ45"/>
      <c r="AK45"/>
      <c r="AL45"/>
    </row>
    <row r="46" spans="1:38" ht="15.6" customHeight="1" x14ac:dyDescent="0.25">
      <c r="A46" s="12">
        <v>124</v>
      </c>
      <c r="B46" s="13" t="s">
        <v>54</v>
      </c>
      <c r="C46" s="14" t="s">
        <v>2</v>
      </c>
      <c r="D46" s="14" t="s">
        <v>34</v>
      </c>
      <c r="E46" s="13" t="s">
        <v>40</v>
      </c>
      <c r="F46" s="13" t="s">
        <v>260</v>
      </c>
      <c r="G46" s="13" t="s">
        <v>56</v>
      </c>
      <c r="H46" s="13" t="s">
        <v>261</v>
      </c>
      <c r="I46" s="23">
        <v>42873</v>
      </c>
      <c r="J46" s="13" t="s">
        <v>262</v>
      </c>
      <c r="K46" s="13">
        <v>20385</v>
      </c>
      <c r="L46" s="13"/>
      <c r="M46" s="14">
        <v>1</v>
      </c>
      <c r="N46" s="14" t="s">
        <v>122</v>
      </c>
      <c r="O46" s="16"/>
      <c r="P46" s="15"/>
      <c r="Q46" s="15"/>
      <c r="R46" s="23">
        <v>42878.45988425926</v>
      </c>
      <c r="S46" s="13" t="s">
        <v>188</v>
      </c>
      <c r="T46" s="13" t="s">
        <v>189</v>
      </c>
      <c r="U46" s="22" t="s">
        <v>123</v>
      </c>
      <c r="V46" s="13" t="s">
        <v>190</v>
      </c>
      <c r="W46" s="19">
        <v>36</v>
      </c>
      <c r="X46" s="13" t="s">
        <v>37</v>
      </c>
      <c r="Y46" s="14"/>
      <c r="Z46" s="14"/>
      <c r="AA46" s="13">
        <v>300</v>
      </c>
      <c r="AB46" s="19">
        <v>10800</v>
      </c>
      <c r="AC46" s="21">
        <f t="shared" si="1"/>
        <v>12528</v>
      </c>
      <c r="AD46" s="14"/>
      <c r="AE46"/>
      <c r="AF46"/>
      <c r="AG46"/>
      <c r="AH46"/>
      <c r="AI46"/>
      <c r="AJ46"/>
      <c r="AK46"/>
      <c r="AL46"/>
    </row>
    <row r="47" spans="1:38" ht="15.6" customHeight="1" x14ac:dyDescent="0.25">
      <c r="A47" s="12">
        <v>125</v>
      </c>
      <c r="B47" s="13" t="s">
        <v>54</v>
      </c>
      <c r="C47" s="14" t="s">
        <v>2</v>
      </c>
      <c r="D47" s="14" t="s">
        <v>34</v>
      </c>
      <c r="E47" s="13" t="s">
        <v>40</v>
      </c>
      <c r="F47" s="13" t="s">
        <v>263</v>
      </c>
      <c r="G47" s="13" t="s">
        <v>56</v>
      </c>
      <c r="H47" s="13" t="s">
        <v>264</v>
      </c>
      <c r="I47" s="23">
        <v>42873</v>
      </c>
      <c r="J47" s="13" t="s">
        <v>265</v>
      </c>
      <c r="K47" s="13">
        <v>21141</v>
      </c>
      <c r="L47" s="13"/>
      <c r="M47" s="14">
        <v>1</v>
      </c>
      <c r="N47" s="14" t="s">
        <v>266</v>
      </c>
      <c r="O47" s="16"/>
      <c r="P47" s="15"/>
      <c r="Q47" s="15"/>
      <c r="R47" s="23">
        <v>42878.468541666669</v>
      </c>
      <c r="S47" s="13" t="s">
        <v>188</v>
      </c>
      <c r="T47" s="13" t="s">
        <v>189</v>
      </c>
      <c r="U47" s="22" t="s">
        <v>123</v>
      </c>
      <c r="V47" s="13" t="s">
        <v>190</v>
      </c>
      <c r="W47" s="19">
        <v>36</v>
      </c>
      <c r="X47" s="13" t="s">
        <v>37</v>
      </c>
      <c r="Y47" s="14"/>
      <c r="Z47" s="14"/>
      <c r="AA47" s="13">
        <v>300</v>
      </c>
      <c r="AB47" s="19">
        <v>10800</v>
      </c>
      <c r="AC47" s="21">
        <f t="shared" si="1"/>
        <v>12528</v>
      </c>
      <c r="AD47" s="14"/>
      <c r="AE47"/>
      <c r="AF47"/>
      <c r="AG47"/>
      <c r="AH47"/>
      <c r="AI47"/>
      <c r="AJ47"/>
      <c r="AK47"/>
      <c r="AL47"/>
    </row>
    <row r="48" spans="1:38" ht="15.6" customHeight="1" x14ac:dyDescent="0.25">
      <c r="A48" s="12">
        <v>126</v>
      </c>
      <c r="B48" s="13" t="s">
        <v>54</v>
      </c>
      <c r="C48" s="14" t="s">
        <v>2</v>
      </c>
      <c r="D48" s="14" t="s">
        <v>34</v>
      </c>
      <c r="E48" s="13" t="s">
        <v>40</v>
      </c>
      <c r="F48" s="13" t="s">
        <v>267</v>
      </c>
      <c r="G48" s="13" t="s">
        <v>56</v>
      </c>
      <c r="H48" s="13" t="s">
        <v>268</v>
      </c>
      <c r="I48" s="23">
        <v>42873</v>
      </c>
      <c r="J48" s="13" t="s">
        <v>269</v>
      </c>
      <c r="K48" s="13">
        <v>20433</v>
      </c>
      <c r="L48" s="13"/>
      <c r="M48" s="14">
        <v>2</v>
      </c>
      <c r="N48" s="14" t="s">
        <v>270</v>
      </c>
      <c r="O48" s="16"/>
      <c r="P48" s="15"/>
      <c r="Q48" s="15"/>
      <c r="R48" s="23">
        <v>42878.483900462961</v>
      </c>
      <c r="S48" s="13" t="s">
        <v>188</v>
      </c>
      <c r="T48" s="13" t="s">
        <v>189</v>
      </c>
      <c r="U48" s="22" t="s">
        <v>123</v>
      </c>
      <c r="V48" s="13" t="s">
        <v>190</v>
      </c>
      <c r="W48" s="19">
        <v>36</v>
      </c>
      <c r="X48" s="13" t="s">
        <v>37</v>
      </c>
      <c r="Y48" s="14"/>
      <c r="Z48" s="14"/>
      <c r="AA48" s="13">
        <v>300</v>
      </c>
      <c r="AB48" s="19">
        <v>10800</v>
      </c>
      <c r="AC48" s="21">
        <f t="shared" si="1"/>
        <v>12528</v>
      </c>
      <c r="AD48" s="14"/>
      <c r="AE48"/>
      <c r="AF48"/>
      <c r="AG48"/>
      <c r="AH48"/>
      <c r="AI48"/>
      <c r="AJ48"/>
      <c r="AK48"/>
      <c r="AL48"/>
    </row>
    <row r="49" spans="1:38" ht="15.6" customHeight="1" x14ac:dyDescent="0.25">
      <c r="A49" s="12">
        <v>127</v>
      </c>
      <c r="B49" s="13" t="s">
        <v>54</v>
      </c>
      <c r="C49" s="14" t="s">
        <v>2</v>
      </c>
      <c r="D49" s="14" t="s">
        <v>34</v>
      </c>
      <c r="E49" s="13" t="s">
        <v>40</v>
      </c>
      <c r="F49" s="13" t="s">
        <v>271</v>
      </c>
      <c r="G49" s="13" t="s">
        <v>56</v>
      </c>
      <c r="H49" s="13" t="s">
        <v>272</v>
      </c>
      <c r="I49" s="23">
        <v>42873</v>
      </c>
      <c r="J49" s="13" t="s">
        <v>273</v>
      </c>
      <c r="K49" s="13">
        <v>20353</v>
      </c>
      <c r="L49" s="13"/>
      <c r="M49" s="14">
        <v>1</v>
      </c>
      <c r="N49" s="14" t="s">
        <v>274</v>
      </c>
      <c r="O49" s="16"/>
      <c r="P49" s="15"/>
      <c r="Q49" s="15"/>
      <c r="R49" s="23">
        <v>42878.489282407405</v>
      </c>
      <c r="S49" s="13" t="s">
        <v>188</v>
      </c>
      <c r="T49" s="13" t="s">
        <v>189</v>
      </c>
      <c r="U49" s="22" t="s">
        <v>123</v>
      </c>
      <c r="V49" s="13" t="s">
        <v>190</v>
      </c>
      <c r="W49" s="19">
        <v>36</v>
      </c>
      <c r="X49" s="13" t="s">
        <v>37</v>
      </c>
      <c r="Y49" s="14"/>
      <c r="Z49" s="14"/>
      <c r="AA49" s="13">
        <v>300</v>
      </c>
      <c r="AB49" s="19">
        <v>10800</v>
      </c>
      <c r="AC49" s="21">
        <f t="shared" si="1"/>
        <v>12528</v>
      </c>
      <c r="AD49" s="14"/>
      <c r="AE49"/>
      <c r="AF49"/>
      <c r="AG49"/>
      <c r="AH49"/>
      <c r="AI49"/>
      <c r="AJ49"/>
      <c r="AK49"/>
      <c r="AL49"/>
    </row>
    <row r="50" spans="1:38" ht="15.6" customHeight="1" x14ac:dyDescent="0.25">
      <c r="A50" s="12">
        <v>128</v>
      </c>
      <c r="B50" s="13" t="s">
        <v>54</v>
      </c>
      <c r="C50" s="14" t="s">
        <v>2</v>
      </c>
      <c r="D50" s="14" t="s">
        <v>34</v>
      </c>
      <c r="E50" s="13" t="s">
        <v>40</v>
      </c>
      <c r="F50" s="13" t="s">
        <v>275</v>
      </c>
      <c r="G50" s="13" t="s">
        <v>56</v>
      </c>
      <c r="H50" s="13" t="s">
        <v>276</v>
      </c>
      <c r="I50" s="23">
        <v>42873</v>
      </c>
      <c r="J50" s="13" t="s">
        <v>277</v>
      </c>
      <c r="K50" s="13">
        <v>20364</v>
      </c>
      <c r="L50" s="13"/>
      <c r="M50" s="14">
        <v>1</v>
      </c>
      <c r="N50" s="14" t="s">
        <v>278</v>
      </c>
      <c r="O50" s="16"/>
      <c r="P50" s="15"/>
      <c r="Q50" s="15"/>
      <c r="R50" s="23">
        <v>42878.500856481478</v>
      </c>
      <c r="S50" s="13" t="s">
        <v>188</v>
      </c>
      <c r="T50" s="13" t="s">
        <v>189</v>
      </c>
      <c r="U50" s="22" t="s">
        <v>123</v>
      </c>
      <c r="V50" s="13" t="s">
        <v>190</v>
      </c>
      <c r="W50" s="19">
        <v>36</v>
      </c>
      <c r="X50" s="13" t="s">
        <v>37</v>
      </c>
      <c r="Y50" s="14"/>
      <c r="Z50" s="14"/>
      <c r="AA50" s="13">
        <v>300</v>
      </c>
      <c r="AB50" s="19">
        <v>10800</v>
      </c>
      <c r="AC50" s="21">
        <f t="shared" si="1"/>
        <v>12528</v>
      </c>
      <c r="AD50" s="14"/>
      <c r="AE50"/>
      <c r="AF50"/>
      <c r="AG50"/>
      <c r="AH50"/>
      <c r="AI50"/>
      <c r="AJ50"/>
      <c r="AK50"/>
      <c r="AL50"/>
    </row>
    <row r="51" spans="1:38" ht="15.6" customHeight="1" x14ac:dyDescent="0.25">
      <c r="A51" s="12">
        <v>129</v>
      </c>
      <c r="B51" s="13" t="s">
        <v>54</v>
      </c>
      <c r="C51" s="14" t="s">
        <v>2</v>
      </c>
      <c r="D51" s="14" t="s">
        <v>34</v>
      </c>
      <c r="E51" s="13" t="s">
        <v>40</v>
      </c>
      <c r="F51" s="13" t="s">
        <v>279</v>
      </c>
      <c r="G51" s="13" t="s">
        <v>56</v>
      </c>
      <c r="H51" s="13" t="s">
        <v>280</v>
      </c>
      <c r="I51" s="23">
        <v>42873</v>
      </c>
      <c r="J51" s="13" t="s">
        <v>281</v>
      </c>
      <c r="K51" s="13">
        <v>21139</v>
      </c>
      <c r="L51" s="13"/>
      <c r="M51" s="14">
        <v>1</v>
      </c>
      <c r="N51" s="14" t="s">
        <v>282</v>
      </c>
      <c r="O51" s="16"/>
      <c r="P51" s="15"/>
      <c r="Q51" s="15"/>
      <c r="R51" s="23">
        <v>42878.507615740738</v>
      </c>
      <c r="S51" s="13" t="s">
        <v>188</v>
      </c>
      <c r="T51" s="13" t="s">
        <v>189</v>
      </c>
      <c r="U51" s="22" t="s">
        <v>123</v>
      </c>
      <c r="V51" s="13" t="s">
        <v>190</v>
      </c>
      <c r="W51" s="19">
        <v>36</v>
      </c>
      <c r="X51" s="13" t="s">
        <v>37</v>
      </c>
      <c r="Y51" s="14"/>
      <c r="Z51" s="14"/>
      <c r="AA51" s="13">
        <v>200</v>
      </c>
      <c r="AB51" s="19">
        <v>7200</v>
      </c>
      <c r="AC51" s="21">
        <f t="shared" ref="AC51:AC69" si="2">+AB51*0.16+AB51</f>
        <v>8352</v>
      </c>
      <c r="AD51" s="14"/>
      <c r="AE51"/>
      <c r="AF51"/>
      <c r="AG51"/>
      <c r="AH51"/>
      <c r="AI51"/>
      <c r="AJ51"/>
      <c r="AK51"/>
      <c r="AL51"/>
    </row>
    <row r="52" spans="1:38" ht="15.6" customHeight="1" x14ac:dyDescent="0.25">
      <c r="A52" s="12">
        <v>130</v>
      </c>
      <c r="B52" s="13" t="s">
        <v>54</v>
      </c>
      <c r="C52" s="14" t="s">
        <v>2</v>
      </c>
      <c r="D52" s="14" t="s">
        <v>34</v>
      </c>
      <c r="E52" s="13" t="s">
        <v>40</v>
      </c>
      <c r="F52" s="13" t="s">
        <v>283</v>
      </c>
      <c r="G52" s="13" t="s">
        <v>56</v>
      </c>
      <c r="H52" s="13" t="s">
        <v>284</v>
      </c>
      <c r="I52" s="23">
        <v>42873</v>
      </c>
      <c r="J52" s="13" t="s">
        <v>285</v>
      </c>
      <c r="K52" s="13">
        <v>21142</v>
      </c>
      <c r="L52" s="13"/>
      <c r="M52" s="14">
        <v>1</v>
      </c>
      <c r="N52" s="14" t="s">
        <v>286</v>
      </c>
      <c r="O52" s="16"/>
      <c r="P52" s="15"/>
      <c r="Q52" s="15"/>
      <c r="R52" s="23">
        <v>42878.513483796298</v>
      </c>
      <c r="S52" s="13" t="s">
        <v>188</v>
      </c>
      <c r="T52" s="13" t="s">
        <v>189</v>
      </c>
      <c r="U52" s="22" t="s">
        <v>123</v>
      </c>
      <c r="V52" s="13" t="s">
        <v>190</v>
      </c>
      <c r="W52" s="19">
        <v>36</v>
      </c>
      <c r="X52" s="13" t="s">
        <v>37</v>
      </c>
      <c r="Y52" s="14"/>
      <c r="Z52" s="14"/>
      <c r="AA52" s="13">
        <v>200</v>
      </c>
      <c r="AB52" s="19">
        <v>7200</v>
      </c>
      <c r="AC52" s="21">
        <f t="shared" si="2"/>
        <v>8352</v>
      </c>
      <c r="AD52" s="14"/>
      <c r="AE52"/>
      <c r="AF52"/>
      <c r="AG52"/>
      <c r="AH52"/>
      <c r="AI52"/>
      <c r="AJ52"/>
      <c r="AK52"/>
      <c r="AL52"/>
    </row>
    <row r="53" spans="1:38" ht="15.6" customHeight="1" x14ac:dyDescent="0.25">
      <c r="A53" s="12">
        <v>131</v>
      </c>
      <c r="B53" s="13" t="s">
        <v>54</v>
      </c>
      <c r="C53" s="14" t="s">
        <v>2</v>
      </c>
      <c r="D53" s="14" t="s">
        <v>34</v>
      </c>
      <c r="E53" s="13" t="s">
        <v>40</v>
      </c>
      <c r="F53" s="13" t="s">
        <v>287</v>
      </c>
      <c r="G53" s="13" t="s">
        <v>56</v>
      </c>
      <c r="H53" s="13" t="s">
        <v>288</v>
      </c>
      <c r="I53" s="23">
        <v>42879</v>
      </c>
      <c r="J53" s="13" t="s">
        <v>289</v>
      </c>
      <c r="K53" s="13">
        <v>20362</v>
      </c>
      <c r="L53" s="13"/>
      <c r="M53" s="14">
        <v>1</v>
      </c>
      <c r="N53" s="14" t="s">
        <v>290</v>
      </c>
      <c r="O53" s="16"/>
      <c r="P53" s="15"/>
      <c r="Q53" s="15"/>
      <c r="R53" s="23">
        <v>42880.482881944445</v>
      </c>
      <c r="S53" s="13" t="s">
        <v>291</v>
      </c>
      <c r="T53" s="13" t="s">
        <v>292</v>
      </c>
      <c r="U53" s="22" t="s">
        <v>123</v>
      </c>
      <c r="V53" s="13" t="s">
        <v>190</v>
      </c>
      <c r="W53" s="19">
        <v>36</v>
      </c>
      <c r="X53" s="13" t="s">
        <v>37</v>
      </c>
      <c r="Y53" s="14"/>
      <c r="Z53" s="14"/>
      <c r="AA53" s="13">
        <v>200</v>
      </c>
      <c r="AB53" s="19">
        <v>7200</v>
      </c>
      <c r="AC53" s="21">
        <f t="shared" si="2"/>
        <v>8352</v>
      </c>
      <c r="AD53" s="14"/>
      <c r="AE53"/>
      <c r="AF53"/>
      <c r="AG53"/>
      <c r="AH53"/>
      <c r="AI53"/>
      <c r="AJ53"/>
      <c r="AK53"/>
      <c r="AL53"/>
    </row>
    <row r="54" spans="1:38" ht="15.6" customHeight="1" x14ac:dyDescent="0.25">
      <c r="A54" s="12">
        <v>132</v>
      </c>
      <c r="B54" s="13" t="s">
        <v>54</v>
      </c>
      <c r="C54" s="14" t="s">
        <v>2</v>
      </c>
      <c r="D54" s="14" t="s">
        <v>34</v>
      </c>
      <c r="E54" s="13" t="s">
        <v>40</v>
      </c>
      <c r="F54" s="13" t="s">
        <v>293</v>
      </c>
      <c r="G54" s="13" t="s">
        <v>56</v>
      </c>
      <c r="H54" s="13" t="s">
        <v>294</v>
      </c>
      <c r="I54" s="23">
        <v>42879</v>
      </c>
      <c r="J54" s="13" t="s">
        <v>295</v>
      </c>
      <c r="K54" s="13">
        <v>20350</v>
      </c>
      <c r="L54" s="13"/>
      <c r="M54" s="14">
        <v>1</v>
      </c>
      <c r="N54" s="14" t="s">
        <v>296</v>
      </c>
      <c r="O54" s="16"/>
      <c r="P54" s="15"/>
      <c r="Q54" s="15"/>
      <c r="R54" s="23">
        <v>42880.478402777779</v>
      </c>
      <c r="S54" s="13" t="s">
        <v>291</v>
      </c>
      <c r="T54" s="13" t="s">
        <v>292</v>
      </c>
      <c r="U54" s="22" t="s">
        <v>123</v>
      </c>
      <c r="V54" s="13" t="s">
        <v>190</v>
      </c>
      <c r="W54" s="19">
        <v>36</v>
      </c>
      <c r="X54" s="13" t="s">
        <v>37</v>
      </c>
      <c r="Y54" s="14"/>
      <c r="Z54" s="14"/>
      <c r="AA54" s="13">
        <v>200</v>
      </c>
      <c r="AB54" s="19">
        <v>7200</v>
      </c>
      <c r="AC54" s="21">
        <f t="shared" si="2"/>
        <v>8352</v>
      </c>
      <c r="AD54" s="14"/>
      <c r="AE54"/>
      <c r="AF54"/>
      <c r="AG54"/>
      <c r="AH54"/>
      <c r="AI54"/>
      <c r="AJ54"/>
      <c r="AK54"/>
      <c r="AL54"/>
    </row>
    <row r="55" spans="1:38" ht="15.6" customHeight="1" x14ac:dyDescent="0.25">
      <c r="A55" s="12">
        <v>153</v>
      </c>
      <c r="B55" s="13" t="s">
        <v>54</v>
      </c>
      <c r="C55" s="14" t="s">
        <v>2</v>
      </c>
      <c r="D55" s="14" t="s">
        <v>34</v>
      </c>
      <c r="E55" s="13" t="s">
        <v>40</v>
      </c>
      <c r="F55" s="13" t="s">
        <v>300</v>
      </c>
      <c r="G55" s="13" t="s">
        <v>56</v>
      </c>
      <c r="H55" s="13" t="s">
        <v>301</v>
      </c>
      <c r="I55" s="23">
        <v>42870</v>
      </c>
      <c r="J55" s="13" t="s">
        <v>302</v>
      </c>
      <c r="K55" s="13">
        <v>20438</v>
      </c>
      <c r="L55" s="13"/>
      <c r="M55" s="14">
        <v>3</v>
      </c>
      <c r="N55" s="14" t="s">
        <v>303</v>
      </c>
      <c r="O55" s="16"/>
      <c r="P55" s="15"/>
      <c r="Q55" s="15"/>
      <c r="R55" s="23">
        <v>42873.833738425928</v>
      </c>
      <c r="S55" s="13" t="s">
        <v>181</v>
      </c>
      <c r="T55" s="13" t="s">
        <v>182</v>
      </c>
      <c r="U55" s="22" t="s">
        <v>123</v>
      </c>
      <c r="V55" s="13" t="s">
        <v>304</v>
      </c>
      <c r="W55" s="19">
        <v>30</v>
      </c>
      <c r="X55" s="13" t="s">
        <v>37</v>
      </c>
      <c r="Y55" s="14"/>
      <c r="Z55" s="14"/>
      <c r="AA55" s="13">
        <v>2000</v>
      </c>
      <c r="AB55" s="19">
        <v>60000</v>
      </c>
      <c r="AC55" s="21">
        <f t="shared" si="2"/>
        <v>69600</v>
      </c>
      <c r="AD55" s="14"/>
      <c r="AE55"/>
      <c r="AF55"/>
      <c r="AG55"/>
      <c r="AH55"/>
      <c r="AI55"/>
      <c r="AJ55"/>
      <c r="AK55"/>
      <c r="AL55"/>
    </row>
    <row r="56" spans="1:38" ht="15.6" customHeight="1" x14ac:dyDescent="0.25">
      <c r="A56" s="12">
        <v>154</v>
      </c>
      <c r="B56" s="13" t="s">
        <v>54</v>
      </c>
      <c r="C56" s="14" t="s">
        <v>2</v>
      </c>
      <c r="D56" s="14" t="s">
        <v>34</v>
      </c>
      <c r="E56" s="13" t="s">
        <v>40</v>
      </c>
      <c r="F56" s="13" t="s">
        <v>305</v>
      </c>
      <c r="G56" s="13" t="s">
        <v>56</v>
      </c>
      <c r="H56" s="13" t="s">
        <v>306</v>
      </c>
      <c r="I56" s="23">
        <v>42870</v>
      </c>
      <c r="J56" s="13" t="s">
        <v>307</v>
      </c>
      <c r="K56" s="13">
        <v>20356</v>
      </c>
      <c r="L56" s="13"/>
      <c r="M56" s="14">
        <v>1</v>
      </c>
      <c r="N56" s="14" t="s">
        <v>308</v>
      </c>
      <c r="O56" s="16"/>
      <c r="P56" s="15"/>
      <c r="Q56" s="15"/>
      <c r="R56" s="23">
        <v>42873.742685185185</v>
      </c>
      <c r="S56" s="13" t="s">
        <v>181</v>
      </c>
      <c r="T56" s="13" t="s">
        <v>182</v>
      </c>
      <c r="U56" s="22" t="s">
        <v>123</v>
      </c>
      <c r="V56" s="13" t="s">
        <v>304</v>
      </c>
      <c r="W56" s="19">
        <v>30</v>
      </c>
      <c r="X56" s="13" t="s">
        <v>37</v>
      </c>
      <c r="Y56" s="14"/>
      <c r="Z56" s="14"/>
      <c r="AA56" s="13">
        <v>2000</v>
      </c>
      <c r="AB56" s="19">
        <v>60000</v>
      </c>
      <c r="AC56" s="21">
        <f t="shared" si="2"/>
        <v>69600</v>
      </c>
      <c r="AD56" s="14"/>
      <c r="AE56"/>
      <c r="AF56"/>
      <c r="AG56"/>
      <c r="AH56"/>
      <c r="AI56"/>
      <c r="AJ56"/>
      <c r="AK56"/>
      <c r="AL56"/>
    </row>
    <row r="57" spans="1:38" ht="15.6" customHeight="1" x14ac:dyDescent="0.25">
      <c r="A57" s="12">
        <v>155</v>
      </c>
      <c r="B57" s="13" t="s">
        <v>54</v>
      </c>
      <c r="C57" s="14" t="s">
        <v>2</v>
      </c>
      <c r="D57" s="14" t="s">
        <v>34</v>
      </c>
      <c r="E57" s="13" t="s">
        <v>40</v>
      </c>
      <c r="F57" s="13" t="s">
        <v>309</v>
      </c>
      <c r="G57" s="13" t="s">
        <v>56</v>
      </c>
      <c r="H57" s="13" t="s">
        <v>310</v>
      </c>
      <c r="I57" s="23">
        <v>42870</v>
      </c>
      <c r="J57" s="13" t="s">
        <v>311</v>
      </c>
      <c r="K57" s="13">
        <v>20389</v>
      </c>
      <c r="L57" s="13"/>
      <c r="M57" s="14">
        <v>2</v>
      </c>
      <c r="N57" s="14" t="s">
        <v>312</v>
      </c>
      <c r="O57" s="16"/>
      <c r="P57" s="15"/>
      <c r="Q57" s="15"/>
      <c r="R57" s="23">
        <v>42873.758935185186</v>
      </c>
      <c r="S57" s="13" t="s">
        <v>181</v>
      </c>
      <c r="T57" s="13" t="s">
        <v>182</v>
      </c>
      <c r="U57" s="22" t="s">
        <v>123</v>
      </c>
      <c r="V57" s="13" t="s">
        <v>304</v>
      </c>
      <c r="W57" s="19">
        <v>30</v>
      </c>
      <c r="X57" s="13" t="s">
        <v>37</v>
      </c>
      <c r="Y57" s="14"/>
      <c r="Z57" s="14"/>
      <c r="AA57" s="13">
        <v>1750</v>
      </c>
      <c r="AB57" s="19">
        <v>52500</v>
      </c>
      <c r="AC57" s="21">
        <f t="shared" si="2"/>
        <v>60900</v>
      </c>
      <c r="AD57" s="14"/>
      <c r="AE57"/>
      <c r="AF57"/>
      <c r="AG57"/>
      <c r="AH57"/>
      <c r="AI57"/>
      <c r="AJ57"/>
      <c r="AK57"/>
      <c r="AL57"/>
    </row>
    <row r="58" spans="1:38" ht="15.6" customHeight="1" x14ac:dyDescent="0.25">
      <c r="A58" s="12">
        <v>156</v>
      </c>
      <c r="B58" s="13" t="s">
        <v>54</v>
      </c>
      <c r="C58" s="14" t="s">
        <v>2</v>
      </c>
      <c r="D58" s="14" t="s">
        <v>34</v>
      </c>
      <c r="E58" s="13" t="s">
        <v>40</v>
      </c>
      <c r="F58" s="13" t="s">
        <v>313</v>
      </c>
      <c r="G58" s="13" t="s">
        <v>56</v>
      </c>
      <c r="H58" s="13" t="s">
        <v>314</v>
      </c>
      <c r="I58" s="23">
        <v>42870</v>
      </c>
      <c r="J58" s="13" t="s">
        <v>315</v>
      </c>
      <c r="K58" s="13">
        <v>20351</v>
      </c>
      <c r="L58" s="13"/>
      <c r="M58" s="14">
        <v>2</v>
      </c>
      <c r="N58" s="14" t="s">
        <v>316</v>
      </c>
      <c r="O58" s="16"/>
      <c r="P58" s="15"/>
      <c r="Q58" s="15"/>
      <c r="R58" s="23">
        <v>42873.826111111113</v>
      </c>
      <c r="S58" s="13" t="s">
        <v>181</v>
      </c>
      <c r="T58" s="13" t="s">
        <v>182</v>
      </c>
      <c r="U58" s="22" t="s">
        <v>123</v>
      </c>
      <c r="V58" s="13" t="s">
        <v>304</v>
      </c>
      <c r="W58" s="19">
        <v>30</v>
      </c>
      <c r="X58" s="13" t="s">
        <v>37</v>
      </c>
      <c r="Y58" s="14"/>
      <c r="Z58" s="14"/>
      <c r="AA58" s="13">
        <v>1600</v>
      </c>
      <c r="AB58" s="19">
        <v>48000</v>
      </c>
      <c r="AC58" s="21">
        <f t="shared" si="2"/>
        <v>55680</v>
      </c>
      <c r="AD58" s="14"/>
      <c r="AE58"/>
      <c r="AF58"/>
      <c r="AG58"/>
      <c r="AH58"/>
      <c r="AI58"/>
      <c r="AJ58"/>
      <c r="AK58"/>
      <c r="AL58"/>
    </row>
    <row r="59" spans="1:38" ht="15.6" customHeight="1" x14ac:dyDescent="0.25">
      <c r="A59" s="12">
        <v>157</v>
      </c>
      <c r="B59" s="13" t="s">
        <v>54</v>
      </c>
      <c r="C59" s="14" t="s">
        <v>2</v>
      </c>
      <c r="D59" s="14" t="s">
        <v>34</v>
      </c>
      <c r="E59" s="13" t="s">
        <v>40</v>
      </c>
      <c r="F59" s="13" t="s">
        <v>317</v>
      </c>
      <c r="G59" s="13" t="s">
        <v>56</v>
      </c>
      <c r="H59" s="13" t="s">
        <v>318</v>
      </c>
      <c r="I59" s="23">
        <v>42870</v>
      </c>
      <c r="J59" s="13" t="s">
        <v>319</v>
      </c>
      <c r="K59" s="13">
        <v>20361</v>
      </c>
      <c r="L59" s="13"/>
      <c r="M59" s="14">
        <v>4</v>
      </c>
      <c r="N59" s="14" t="s">
        <v>320</v>
      </c>
      <c r="O59" s="16"/>
      <c r="P59" s="15"/>
      <c r="Q59" s="15"/>
      <c r="R59" s="23">
        <v>42873.806064814817</v>
      </c>
      <c r="S59" s="13" t="s">
        <v>181</v>
      </c>
      <c r="T59" s="13" t="s">
        <v>182</v>
      </c>
      <c r="U59" s="22" t="s">
        <v>123</v>
      </c>
      <c r="V59" s="13" t="s">
        <v>304</v>
      </c>
      <c r="W59" s="19">
        <v>30</v>
      </c>
      <c r="X59" s="13" t="s">
        <v>37</v>
      </c>
      <c r="Y59" s="14"/>
      <c r="Z59" s="14"/>
      <c r="AA59" s="13">
        <v>1500</v>
      </c>
      <c r="AB59" s="19">
        <v>45000</v>
      </c>
      <c r="AC59" s="21">
        <f t="shared" si="2"/>
        <v>52200</v>
      </c>
      <c r="AD59" s="14"/>
      <c r="AE59"/>
      <c r="AF59"/>
      <c r="AG59"/>
      <c r="AH59"/>
      <c r="AI59"/>
      <c r="AJ59"/>
      <c r="AK59"/>
      <c r="AL59"/>
    </row>
    <row r="60" spans="1:38" ht="15.6" customHeight="1" x14ac:dyDescent="0.25">
      <c r="A60" s="12">
        <v>158</v>
      </c>
      <c r="B60" s="13" t="s">
        <v>54</v>
      </c>
      <c r="C60" s="14" t="s">
        <v>2</v>
      </c>
      <c r="D60" s="14" t="s">
        <v>34</v>
      </c>
      <c r="E60" s="13" t="s">
        <v>40</v>
      </c>
      <c r="F60" s="13" t="s">
        <v>321</v>
      </c>
      <c r="G60" s="13" t="s">
        <v>56</v>
      </c>
      <c r="H60" s="13" t="s">
        <v>322</v>
      </c>
      <c r="I60" s="23">
        <v>42870</v>
      </c>
      <c r="J60" s="13" t="s">
        <v>323</v>
      </c>
      <c r="K60" s="13">
        <v>20348</v>
      </c>
      <c r="L60" s="13"/>
      <c r="M60" s="14">
        <v>1</v>
      </c>
      <c r="N60" s="14" t="s">
        <v>324</v>
      </c>
      <c r="O60" s="16"/>
      <c r="P60" s="15"/>
      <c r="Q60" s="15"/>
      <c r="R60" s="23">
        <v>42873.778587962966</v>
      </c>
      <c r="S60" s="13" t="s">
        <v>181</v>
      </c>
      <c r="T60" s="13" t="s">
        <v>182</v>
      </c>
      <c r="U60" s="22" t="s">
        <v>123</v>
      </c>
      <c r="V60" s="13" t="s">
        <v>304</v>
      </c>
      <c r="W60" s="19">
        <v>30</v>
      </c>
      <c r="X60" s="13" t="s">
        <v>37</v>
      </c>
      <c r="Y60" s="14"/>
      <c r="Z60" s="14"/>
      <c r="AA60" s="13">
        <v>1500</v>
      </c>
      <c r="AB60" s="19">
        <v>45000</v>
      </c>
      <c r="AC60" s="21">
        <f t="shared" si="2"/>
        <v>52200</v>
      </c>
      <c r="AD60" s="14"/>
      <c r="AE60"/>
      <c r="AF60"/>
      <c r="AG60"/>
      <c r="AH60"/>
      <c r="AI60"/>
      <c r="AJ60"/>
      <c r="AK60"/>
      <c r="AL60"/>
    </row>
    <row r="61" spans="1:38" ht="15.6" customHeight="1" x14ac:dyDescent="0.25">
      <c r="A61" s="12">
        <v>159</v>
      </c>
      <c r="B61" s="13" t="s">
        <v>54</v>
      </c>
      <c r="C61" s="14" t="s">
        <v>2</v>
      </c>
      <c r="D61" s="14" t="s">
        <v>34</v>
      </c>
      <c r="E61" s="13" t="s">
        <v>40</v>
      </c>
      <c r="F61" s="13" t="s">
        <v>325</v>
      </c>
      <c r="G61" s="13" t="s">
        <v>56</v>
      </c>
      <c r="H61" s="13" t="s">
        <v>326</v>
      </c>
      <c r="I61" s="23">
        <v>42870</v>
      </c>
      <c r="J61" s="13" t="s">
        <v>327</v>
      </c>
      <c r="K61" s="13">
        <v>20375</v>
      </c>
      <c r="L61" s="13"/>
      <c r="M61" s="14">
        <v>2</v>
      </c>
      <c r="N61" s="14" t="s">
        <v>328</v>
      </c>
      <c r="O61" s="16"/>
      <c r="P61" s="15"/>
      <c r="Q61" s="15"/>
      <c r="R61" s="23">
        <v>42873.755208333336</v>
      </c>
      <c r="S61" s="13" t="s">
        <v>181</v>
      </c>
      <c r="T61" s="13" t="s">
        <v>182</v>
      </c>
      <c r="U61" s="22" t="s">
        <v>123</v>
      </c>
      <c r="V61" s="13" t="s">
        <v>304</v>
      </c>
      <c r="W61" s="19">
        <v>30</v>
      </c>
      <c r="X61" s="13" t="s">
        <v>37</v>
      </c>
      <c r="Y61" s="14"/>
      <c r="Z61" s="14"/>
      <c r="AA61" s="13">
        <v>1500</v>
      </c>
      <c r="AB61" s="19">
        <v>45000</v>
      </c>
      <c r="AC61" s="21">
        <f t="shared" si="2"/>
        <v>52200</v>
      </c>
      <c r="AD61" s="14"/>
      <c r="AE61"/>
      <c r="AF61"/>
      <c r="AG61"/>
      <c r="AH61"/>
      <c r="AI61"/>
      <c r="AJ61"/>
      <c r="AK61"/>
      <c r="AL61"/>
    </row>
    <row r="62" spans="1:38" ht="15.6" customHeight="1" x14ac:dyDescent="0.25">
      <c r="A62" s="12">
        <v>160</v>
      </c>
      <c r="B62" s="13" t="s">
        <v>54</v>
      </c>
      <c r="C62" s="14" t="s">
        <v>2</v>
      </c>
      <c r="D62" s="14" t="s">
        <v>34</v>
      </c>
      <c r="E62" s="13" t="s">
        <v>40</v>
      </c>
      <c r="F62" s="13" t="s">
        <v>329</v>
      </c>
      <c r="G62" s="13" t="s">
        <v>56</v>
      </c>
      <c r="H62" s="13" t="s">
        <v>330</v>
      </c>
      <c r="I62" s="23">
        <v>42870</v>
      </c>
      <c r="J62" s="13" t="s">
        <v>331</v>
      </c>
      <c r="K62" s="13">
        <v>20349</v>
      </c>
      <c r="L62" s="13"/>
      <c r="M62" s="14">
        <v>1</v>
      </c>
      <c r="N62" s="14" t="s">
        <v>332</v>
      </c>
      <c r="O62" s="16"/>
      <c r="P62" s="15"/>
      <c r="Q62" s="15"/>
      <c r="R62" s="23">
        <v>42873.810023148151</v>
      </c>
      <c r="S62" s="13" t="s">
        <v>181</v>
      </c>
      <c r="T62" s="13" t="s">
        <v>182</v>
      </c>
      <c r="U62" s="22" t="s">
        <v>123</v>
      </c>
      <c r="V62" s="13" t="s">
        <v>304</v>
      </c>
      <c r="W62" s="19">
        <v>30</v>
      </c>
      <c r="X62" s="13" t="s">
        <v>37</v>
      </c>
      <c r="Y62" s="14"/>
      <c r="Z62" s="14"/>
      <c r="AA62" s="13">
        <v>1300</v>
      </c>
      <c r="AB62" s="19">
        <v>39000</v>
      </c>
      <c r="AC62" s="21">
        <f t="shared" si="2"/>
        <v>45240</v>
      </c>
      <c r="AD62" s="14"/>
      <c r="AE62"/>
      <c r="AF62"/>
      <c r="AG62"/>
      <c r="AH62"/>
      <c r="AI62"/>
      <c r="AJ62"/>
      <c r="AK62"/>
      <c r="AL62"/>
    </row>
    <row r="63" spans="1:38" ht="15.6" customHeight="1" x14ac:dyDescent="0.25">
      <c r="A63" s="12">
        <v>161</v>
      </c>
      <c r="B63" s="13" t="s">
        <v>54</v>
      </c>
      <c r="C63" s="14" t="s">
        <v>2</v>
      </c>
      <c r="D63" s="14" t="s">
        <v>34</v>
      </c>
      <c r="E63" s="13" t="s">
        <v>40</v>
      </c>
      <c r="F63" s="13" t="s">
        <v>333</v>
      </c>
      <c r="G63" s="13" t="s">
        <v>56</v>
      </c>
      <c r="H63" s="13" t="s">
        <v>334</v>
      </c>
      <c r="I63" s="23">
        <v>42870</v>
      </c>
      <c r="J63" s="13" t="s">
        <v>335</v>
      </c>
      <c r="K63" s="13">
        <v>20419</v>
      </c>
      <c r="L63" s="13"/>
      <c r="M63" s="14">
        <v>2</v>
      </c>
      <c r="N63" s="14" t="s">
        <v>336</v>
      </c>
      <c r="O63" s="16"/>
      <c r="P63" s="15"/>
      <c r="Q63" s="15"/>
      <c r="R63" s="23">
        <v>42873.788240740738</v>
      </c>
      <c r="S63" s="13" t="s">
        <v>181</v>
      </c>
      <c r="T63" s="13" t="s">
        <v>182</v>
      </c>
      <c r="U63" s="22" t="s">
        <v>123</v>
      </c>
      <c r="V63" s="13" t="s">
        <v>304</v>
      </c>
      <c r="W63" s="19">
        <v>30</v>
      </c>
      <c r="X63" s="13" t="s">
        <v>37</v>
      </c>
      <c r="Y63" s="14"/>
      <c r="Z63" s="14"/>
      <c r="AA63" s="13">
        <v>1250</v>
      </c>
      <c r="AB63" s="19">
        <v>37500</v>
      </c>
      <c r="AC63" s="21">
        <f t="shared" si="2"/>
        <v>43500</v>
      </c>
      <c r="AD63" s="14"/>
      <c r="AE63"/>
      <c r="AF63"/>
      <c r="AG63"/>
      <c r="AH63"/>
      <c r="AI63"/>
      <c r="AJ63"/>
      <c r="AK63"/>
      <c r="AL63"/>
    </row>
    <row r="64" spans="1:38" ht="15.6" customHeight="1" x14ac:dyDescent="0.25">
      <c r="A64" s="12">
        <v>162</v>
      </c>
      <c r="B64" s="13" t="s">
        <v>54</v>
      </c>
      <c r="C64" s="14" t="s">
        <v>2</v>
      </c>
      <c r="D64" s="14" t="s">
        <v>34</v>
      </c>
      <c r="E64" s="13" t="s">
        <v>40</v>
      </c>
      <c r="F64" s="13" t="s">
        <v>337</v>
      </c>
      <c r="G64" s="13" t="s">
        <v>56</v>
      </c>
      <c r="H64" s="13" t="s">
        <v>338</v>
      </c>
      <c r="I64" s="23">
        <v>42870</v>
      </c>
      <c r="J64" s="13" t="s">
        <v>339</v>
      </c>
      <c r="K64" s="13">
        <v>20377</v>
      </c>
      <c r="L64" s="13"/>
      <c r="M64" s="14">
        <v>1</v>
      </c>
      <c r="N64" s="14" t="s">
        <v>340</v>
      </c>
      <c r="O64" s="16"/>
      <c r="P64" s="15"/>
      <c r="Q64" s="15"/>
      <c r="R64" s="23">
        <v>42873.775034722225</v>
      </c>
      <c r="S64" s="13" t="s">
        <v>181</v>
      </c>
      <c r="T64" s="13" t="s">
        <v>182</v>
      </c>
      <c r="U64" s="22" t="s">
        <v>123</v>
      </c>
      <c r="V64" s="13" t="s">
        <v>304</v>
      </c>
      <c r="W64" s="19">
        <v>30</v>
      </c>
      <c r="X64" s="13" t="s">
        <v>37</v>
      </c>
      <c r="Y64" s="14"/>
      <c r="Z64" s="14"/>
      <c r="AA64" s="13">
        <v>1200</v>
      </c>
      <c r="AB64" s="19">
        <v>36000</v>
      </c>
      <c r="AC64" s="21">
        <f t="shared" si="2"/>
        <v>41760</v>
      </c>
      <c r="AD64" s="14"/>
      <c r="AE64"/>
      <c r="AF64"/>
      <c r="AG64"/>
      <c r="AH64"/>
      <c r="AI64"/>
      <c r="AJ64"/>
      <c r="AK64"/>
      <c r="AL64"/>
    </row>
    <row r="65" spans="1:38" ht="15.6" customHeight="1" x14ac:dyDescent="0.25">
      <c r="A65" s="12">
        <v>163</v>
      </c>
      <c r="B65" s="13" t="s">
        <v>54</v>
      </c>
      <c r="C65" s="14" t="s">
        <v>2</v>
      </c>
      <c r="D65" s="14" t="s">
        <v>34</v>
      </c>
      <c r="E65" s="13" t="s">
        <v>40</v>
      </c>
      <c r="F65" s="13" t="s">
        <v>341</v>
      </c>
      <c r="G65" s="13" t="s">
        <v>56</v>
      </c>
      <c r="H65" s="13" t="s">
        <v>342</v>
      </c>
      <c r="I65" s="23">
        <v>42870</v>
      </c>
      <c r="J65" s="13" t="s">
        <v>343</v>
      </c>
      <c r="K65" s="13">
        <v>20425</v>
      </c>
      <c r="L65" s="13"/>
      <c r="M65" s="14">
        <v>2</v>
      </c>
      <c r="N65" s="14" t="s">
        <v>344</v>
      </c>
      <c r="O65" s="16"/>
      <c r="P65" s="15"/>
      <c r="Q65" s="15"/>
      <c r="R65" s="23">
        <v>42873.794652777775</v>
      </c>
      <c r="S65" s="13" t="s">
        <v>181</v>
      </c>
      <c r="T65" s="13" t="s">
        <v>182</v>
      </c>
      <c r="U65" s="22" t="s">
        <v>123</v>
      </c>
      <c r="V65" s="13" t="s">
        <v>304</v>
      </c>
      <c r="W65" s="19">
        <v>30</v>
      </c>
      <c r="X65" s="13" t="s">
        <v>37</v>
      </c>
      <c r="Y65" s="14"/>
      <c r="Z65" s="14"/>
      <c r="AA65" s="13">
        <v>1000</v>
      </c>
      <c r="AB65" s="19">
        <v>30000</v>
      </c>
      <c r="AC65" s="21">
        <f t="shared" si="2"/>
        <v>34800</v>
      </c>
      <c r="AD65" s="14"/>
      <c r="AE65"/>
      <c r="AF65"/>
      <c r="AG65"/>
      <c r="AH65"/>
      <c r="AI65"/>
      <c r="AJ65"/>
      <c r="AK65"/>
      <c r="AL65"/>
    </row>
    <row r="66" spans="1:38" ht="15.6" customHeight="1" x14ac:dyDescent="0.25">
      <c r="A66" s="12">
        <v>164</v>
      </c>
      <c r="B66" s="13" t="s">
        <v>54</v>
      </c>
      <c r="C66" s="14" t="s">
        <v>2</v>
      </c>
      <c r="D66" s="14" t="s">
        <v>34</v>
      </c>
      <c r="E66" s="13" t="s">
        <v>40</v>
      </c>
      <c r="F66" s="13" t="s">
        <v>345</v>
      </c>
      <c r="G66" s="13" t="s">
        <v>56</v>
      </c>
      <c r="H66" s="13" t="s">
        <v>346</v>
      </c>
      <c r="I66" s="23">
        <v>42870</v>
      </c>
      <c r="J66" s="13" t="s">
        <v>347</v>
      </c>
      <c r="K66" s="13">
        <v>20380</v>
      </c>
      <c r="L66" s="13"/>
      <c r="M66" s="14">
        <v>1</v>
      </c>
      <c r="N66" s="14" t="s">
        <v>348</v>
      </c>
      <c r="O66" s="16"/>
      <c r="P66" s="15"/>
      <c r="Q66" s="15"/>
      <c r="R66" s="23">
        <v>42873.737245370372</v>
      </c>
      <c r="S66" s="13" t="s">
        <v>181</v>
      </c>
      <c r="T66" s="13" t="s">
        <v>182</v>
      </c>
      <c r="U66" s="22" t="s">
        <v>123</v>
      </c>
      <c r="V66" s="13" t="s">
        <v>304</v>
      </c>
      <c r="W66" s="19">
        <v>30</v>
      </c>
      <c r="X66" s="13" t="s">
        <v>37</v>
      </c>
      <c r="Y66" s="14"/>
      <c r="Z66" s="14"/>
      <c r="AA66" s="13">
        <v>1000</v>
      </c>
      <c r="AB66" s="19">
        <v>30000</v>
      </c>
      <c r="AC66" s="21">
        <f t="shared" si="2"/>
        <v>34800</v>
      </c>
      <c r="AD66" s="14"/>
      <c r="AE66"/>
      <c r="AF66"/>
      <c r="AG66"/>
      <c r="AH66"/>
      <c r="AI66"/>
      <c r="AJ66"/>
      <c r="AK66"/>
      <c r="AL66"/>
    </row>
    <row r="67" spans="1:38" ht="15.6" customHeight="1" x14ac:dyDescent="0.25">
      <c r="A67" s="12">
        <v>165</v>
      </c>
      <c r="B67" s="13" t="s">
        <v>54</v>
      </c>
      <c r="C67" s="14" t="s">
        <v>2</v>
      </c>
      <c r="D67" s="14" t="s">
        <v>34</v>
      </c>
      <c r="E67" s="13" t="s">
        <v>40</v>
      </c>
      <c r="F67" s="13" t="s">
        <v>349</v>
      </c>
      <c r="G67" s="13" t="s">
        <v>56</v>
      </c>
      <c r="H67" s="13" t="s">
        <v>350</v>
      </c>
      <c r="I67" s="23">
        <v>42870</v>
      </c>
      <c r="J67" s="13" t="s">
        <v>351</v>
      </c>
      <c r="K67" s="13">
        <v>20347</v>
      </c>
      <c r="L67" s="13"/>
      <c r="M67" s="14">
        <v>1</v>
      </c>
      <c r="N67" s="14" t="s">
        <v>352</v>
      </c>
      <c r="O67" s="16"/>
      <c r="P67" s="15"/>
      <c r="Q67" s="15"/>
      <c r="R67" s="23">
        <v>42873.750810185185</v>
      </c>
      <c r="S67" s="13" t="s">
        <v>181</v>
      </c>
      <c r="T67" s="13" t="s">
        <v>182</v>
      </c>
      <c r="U67" s="22" t="s">
        <v>123</v>
      </c>
      <c r="V67" s="13" t="s">
        <v>304</v>
      </c>
      <c r="W67" s="19">
        <v>30</v>
      </c>
      <c r="X67" s="13" t="s">
        <v>37</v>
      </c>
      <c r="Y67" s="14"/>
      <c r="Z67" s="14"/>
      <c r="AA67" s="13">
        <v>700</v>
      </c>
      <c r="AB67" s="19">
        <v>21000</v>
      </c>
      <c r="AC67" s="21">
        <f t="shared" si="2"/>
        <v>24360</v>
      </c>
      <c r="AD67" s="14"/>
      <c r="AE67"/>
      <c r="AF67"/>
      <c r="AG67"/>
      <c r="AH67"/>
      <c r="AI67"/>
      <c r="AJ67"/>
      <c r="AK67"/>
      <c r="AL67"/>
    </row>
    <row r="68" spans="1:38" ht="15.6" customHeight="1" x14ac:dyDescent="0.25">
      <c r="A68" s="12">
        <v>166</v>
      </c>
      <c r="B68" s="13" t="s">
        <v>54</v>
      </c>
      <c r="C68" s="14" t="s">
        <v>2</v>
      </c>
      <c r="D68" s="14" t="s">
        <v>34</v>
      </c>
      <c r="E68" s="13" t="s">
        <v>40</v>
      </c>
      <c r="F68" s="13" t="s">
        <v>353</v>
      </c>
      <c r="G68" s="13" t="s">
        <v>56</v>
      </c>
      <c r="H68" s="13" t="s">
        <v>354</v>
      </c>
      <c r="I68" s="23">
        <v>42870</v>
      </c>
      <c r="J68" s="13" t="s">
        <v>355</v>
      </c>
      <c r="K68" s="13">
        <v>20384</v>
      </c>
      <c r="L68" s="13"/>
      <c r="M68" s="14">
        <v>1</v>
      </c>
      <c r="N68" s="14" t="s">
        <v>356</v>
      </c>
      <c r="O68" s="16"/>
      <c r="P68" s="15"/>
      <c r="Q68" s="15"/>
      <c r="R68" s="23">
        <v>42873.842395833337</v>
      </c>
      <c r="S68" s="13" t="s">
        <v>181</v>
      </c>
      <c r="T68" s="13" t="s">
        <v>182</v>
      </c>
      <c r="U68" s="22" t="s">
        <v>123</v>
      </c>
      <c r="V68" s="13" t="s">
        <v>304</v>
      </c>
      <c r="W68" s="19">
        <v>30</v>
      </c>
      <c r="X68" s="13" t="s">
        <v>37</v>
      </c>
      <c r="Y68" s="14"/>
      <c r="Z68" s="14"/>
      <c r="AA68" s="13">
        <v>650</v>
      </c>
      <c r="AB68" s="19">
        <v>19500</v>
      </c>
      <c r="AC68" s="21">
        <f t="shared" si="2"/>
        <v>22620</v>
      </c>
      <c r="AD68" s="14"/>
      <c r="AE68"/>
      <c r="AF68"/>
      <c r="AG68"/>
      <c r="AH68"/>
      <c r="AI68"/>
      <c r="AJ68"/>
      <c r="AK68"/>
      <c r="AL68"/>
    </row>
    <row r="69" spans="1:38" ht="15.6" customHeight="1" x14ac:dyDescent="0.25">
      <c r="A69" s="12">
        <v>172</v>
      </c>
      <c r="B69" s="13" t="s">
        <v>84</v>
      </c>
      <c r="C69" s="14" t="s">
        <v>2</v>
      </c>
      <c r="D69" s="14" t="s">
        <v>34</v>
      </c>
      <c r="E69" s="13" t="s">
        <v>40</v>
      </c>
      <c r="F69" s="13" t="s">
        <v>85</v>
      </c>
      <c r="G69" s="13" t="s">
        <v>56</v>
      </c>
      <c r="H69" s="13" t="s">
        <v>86</v>
      </c>
      <c r="I69" s="15">
        <v>42863</v>
      </c>
      <c r="J69" s="13" t="s">
        <v>360</v>
      </c>
      <c r="K69" s="13">
        <v>19407</v>
      </c>
      <c r="L69" s="13" t="s">
        <v>39</v>
      </c>
      <c r="M69" s="14">
        <v>2</v>
      </c>
      <c r="N69" s="14" t="s">
        <v>361</v>
      </c>
      <c r="O69" s="16"/>
      <c r="P69" s="13"/>
      <c r="Q69" s="17"/>
      <c r="R69" s="15">
        <v>42863.897592592592</v>
      </c>
      <c r="S69" s="13" t="s">
        <v>99</v>
      </c>
      <c r="T69" s="13" t="s">
        <v>100</v>
      </c>
      <c r="U69" s="22" t="s">
        <v>123</v>
      </c>
      <c r="V69" s="13" t="s">
        <v>362</v>
      </c>
      <c r="W69" s="19">
        <v>0.54000268000000007</v>
      </c>
      <c r="X69" s="13" t="s">
        <v>48</v>
      </c>
      <c r="Y69" s="14"/>
      <c r="Z69" s="14"/>
      <c r="AA69" s="20">
        <v>250000</v>
      </c>
      <c r="AB69" s="19">
        <v>135000.67000000001</v>
      </c>
      <c r="AC69" s="21">
        <f t="shared" si="2"/>
        <v>156600.77720000001</v>
      </c>
      <c r="AD69" s="14"/>
      <c r="AE69"/>
      <c r="AF69"/>
      <c r="AG69"/>
      <c r="AH69"/>
      <c r="AI69"/>
      <c r="AJ69"/>
      <c r="AK69"/>
      <c r="AL69"/>
    </row>
    <row r="70" spans="1:38" ht="15.6" customHeight="1" x14ac:dyDescent="0.25">
      <c r="A70" s="12">
        <v>195</v>
      </c>
      <c r="B70" s="13" t="s">
        <v>54</v>
      </c>
      <c r="C70" s="14" t="s">
        <v>2</v>
      </c>
      <c r="D70" s="14" t="s">
        <v>34</v>
      </c>
      <c r="E70" s="13" t="s">
        <v>40</v>
      </c>
      <c r="F70" s="13" t="s">
        <v>367</v>
      </c>
      <c r="G70" s="13" t="s">
        <v>56</v>
      </c>
      <c r="H70" s="13" t="s">
        <v>368</v>
      </c>
      <c r="I70" s="23">
        <v>42873</v>
      </c>
      <c r="J70" s="13" t="s">
        <v>369</v>
      </c>
      <c r="K70" s="13">
        <v>20055</v>
      </c>
      <c r="L70" s="13"/>
      <c r="M70" s="14">
        <v>1</v>
      </c>
      <c r="N70" s="14" t="s">
        <v>370</v>
      </c>
      <c r="O70" s="16"/>
      <c r="P70" s="15"/>
      <c r="Q70" s="15"/>
      <c r="R70" s="23">
        <v>42877.898113425923</v>
      </c>
      <c r="S70" s="13" t="s">
        <v>371</v>
      </c>
      <c r="T70" s="13" t="s">
        <v>372</v>
      </c>
      <c r="U70" s="22" t="s">
        <v>366</v>
      </c>
      <c r="V70" s="13" t="s">
        <v>373</v>
      </c>
      <c r="W70" s="19">
        <v>331.9</v>
      </c>
      <c r="X70" s="13" t="s">
        <v>37</v>
      </c>
      <c r="Y70" s="14"/>
      <c r="Z70" s="14"/>
      <c r="AA70" s="13">
        <v>100</v>
      </c>
      <c r="AB70" s="19">
        <v>33190</v>
      </c>
      <c r="AC70" s="21">
        <f t="shared" ref="AC70:AC95" si="3">+AB70*0.16+AB70</f>
        <v>38500.400000000001</v>
      </c>
      <c r="AD70" s="31">
        <f t="shared" ref="AD70:AD75" si="4">W70/AA70</f>
        <v>3.319</v>
      </c>
      <c r="AE70"/>
      <c r="AF70"/>
      <c r="AG70"/>
      <c r="AH70"/>
      <c r="AI70"/>
      <c r="AJ70"/>
      <c r="AK70"/>
      <c r="AL70"/>
    </row>
    <row r="71" spans="1:38" ht="15.6" customHeight="1" x14ac:dyDescent="0.25">
      <c r="A71" s="12">
        <v>196</v>
      </c>
      <c r="B71" s="13" t="s">
        <v>54</v>
      </c>
      <c r="C71" s="14" t="s">
        <v>2</v>
      </c>
      <c r="D71" s="14" t="s">
        <v>34</v>
      </c>
      <c r="E71" s="13" t="s">
        <v>40</v>
      </c>
      <c r="F71" s="13" t="s">
        <v>367</v>
      </c>
      <c r="G71" s="13" t="s">
        <v>56</v>
      </c>
      <c r="H71" s="13" t="s">
        <v>368</v>
      </c>
      <c r="I71" s="23">
        <v>42873</v>
      </c>
      <c r="J71" s="13" t="s">
        <v>369</v>
      </c>
      <c r="K71" s="13">
        <v>20055</v>
      </c>
      <c r="L71" s="13"/>
      <c r="M71" s="14">
        <v>1</v>
      </c>
      <c r="N71" s="14" t="s">
        <v>370</v>
      </c>
      <c r="O71" s="16"/>
      <c r="P71" s="15"/>
      <c r="Q71" s="15"/>
      <c r="R71" s="23">
        <v>42877.898113425923</v>
      </c>
      <c r="S71" s="13" t="s">
        <v>371</v>
      </c>
      <c r="T71" s="13" t="s">
        <v>372</v>
      </c>
      <c r="U71" s="22" t="s">
        <v>366</v>
      </c>
      <c r="V71" s="13" t="s">
        <v>374</v>
      </c>
      <c r="W71" s="19">
        <v>272</v>
      </c>
      <c r="X71" s="13" t="s">
        <v>37</v>
      </c>
      <c r="Y71" s="14"/>
      <c r="Z71" s="14"/>
      <c r="AA71" s="13">
        <v>100</v>
      </c>
      <c r="AB71" s="19">
        <v>27200</v>
      </c>
      <c r="AC71" s="21">
        <f t="shared" si="3"/>
        <v>31552</v>
      </c>
      <c r="AD71" s="31">
        <f t="shared" si="4"/>
        <v>2.72</v>
      </c>
      <c r="AE71"/>
      <c r="AF71"/>
      <c r="AG71"/>
      <c r="AH71"/>
      <c r="AI71"/>
      <c r="AJ71"/>
      <c r="AK71"/>
      <c r="AL71"/>
    </row>
    <row r="72" spans="1:38" ht="15.6" customHeight="1" x14ac:dyDescent="0.25">
      <c r="A72" s="12">
        <v>197</v>
      </c>
      <c r="B72" s="13" t="s">
        <v>54</v>
      </c>
      <c r="C72" s="14" t="s">
        <v>2</v>
      </c>
      <c r="D72" s="14" t="s">
        <v>34</v>
      </c>
      <c r="E72" s="13" t="s">
        <v>40</v>
      </c>
      <c r="F72" s="13" t="s">
        <v>375</v>
      </c>
      <c r="G72" s="13" t="s">
        <v>56</v>
      </c>
      <c r="H72" s="13" t="s">
        <v>376</v>
      </c>
      <c r="I72" s="23">
        <v>42886</v>
      </c>
      <c r="J72" s="13" t="s">
        <v>377</v>
      </c>
      <c r="K72" s="13">
        <v>20255</v>
      </c>
      <c r="L72" s="13"/>
      <c r="M72" s="14">
        <v>3</v>
      </c>
      <c r="N72" s="14" t="s">
        <v>378</v>
      </c>
      <c r="O72" s="16"/>
      <c r="P72" s="15"/>
      <c r="Q72" s="15"/>
      <c r="R72" s="23">
        <v>42887.877962962964</v>
      </c>
      <c r="S72" s="13" t="s">
        <v>379</v>
      </c>
      <c r="T72" s="13" t="s">
        <v>380</v>
      </c>
      <c r="U72" s="22" t="s">
        <v>366</v>
      </c>
      <c r="V72" s="13" t="s">
        <v>366</v>
      </c>
      <c r="W72" s="19">
        <v>440</v>
      </c>
      <c r="X72" s="13" t="s">
        <v>42</v>
      </c>
      <c r="Y72" s="14"/>
      <c r="Z72" s="14"/>
      <c r="AA72" s="13">
        <v>50</v>
      </c>
      <c r="AB72" s="19">
        <v>22000</v>
      </c>
      <c r="AC72" s="21">
        <f t="shared" si="3"/>
        <v>25520</v>
      </c>
      <c r="AD72" s="31">
        <f t="shared" si="4"/>
        <v>8.8000000000000007</v>
      </c>
      <c r="AE72"/>
      <c r="AF72"/>
      <c r="AG72"/>
      <c r="AH72"/>
      <c r="AI72"/>
      <c r="AJ72"/>
      <c r="AK72"/>
      <c r="AL72"/>
    </row>
    <row r="73" spans="1:38" ht="15.6" customHeight="1" x14ac:dyDescent="0.25">
      <c r="A73" s="12">
        <v>198</v>
      </c>
      <c r="B73" s="13" t="s">
        <v>54</v>
      </c>
      <c r="C73" s="14" t="s">
        <v>2</v>
      </c>
      <c r="D73" s="14" t="s">
        <v>34</v>
      </c>
      <c r="E73" s="13" t="s">
        <v>40</v>
      </c>
      <c r="F73" s="13" t="s">
        <v>381</v>
      </c>
      <c r="G73" s="13" t="s">
        <v>56</v>
      </c>
      <c r="H73" s="13" t="s">
        <v>382</v>
      </c>
      <c r="I73" s="23">
        <v>42877</v>
      </c>
      <c r="J73" s="13" t="s">
        <v>383</v>
      </c>
      <c r="K73" s="13">
        <v>20112</v>
      </c>
      <c r="L73" s="13"/>
      <c r="M73" s="14">
        <v>3</v>
      </c>
      <c r="N73" s="14" t="s">
        <v>384</v>
      </c>
      <c r="O73" s="16"/>
      <c r="P73" s="15"/>
      <c r="Q73" s="15"/>
      <c r="R73" s="23">
        <v>42878.790509259263</v>
      </c>
      <c r="S73" s="13" t="s">
        <v>379</v>
      </c>
      <c r="T73" s="13" t="s">
        <v>380</v>
      </c>
      <c r="U73" s="22" t="s">
        <v>366</v>
      </c>
      <c r="V73" s="13" t="s">
        <v>366</v>
      </c>
      <c r="W73" s="19">
        <v>440</v>
      </c>
      <c r="X73" s="13" t="s">
        <v>42</v>
      </c>
      <c r="Y73" s="14"/>
      <c r="Z73" s="14"/>
      <c r="AA73" s="13">
        <v>22</v>
      </c>
      <c r="AB73" s="19">
        <v>9680</v>
      </c>
      <c r="AC73" s="21">
        <f t="shared" si="3"/>
        <v>11228.8</v>
      </c>
      <c r="AD73" s="31">
        <f t="shared" si="4"/>
        <v>20</v>
      </c>
      <c r="AE73"/>
      <c r="AF73"/>
      <c r="AG73"/>
      <c r="AH73"/>
      <c r="AI73"/>
      <c r="AJ73"/>
      <c r="AK73"/>
      <c r="AL73"/>
    </row>
    <row r="74" spans="1:38" ht="15.6" customHeight="1" x14ac:dyDescent="0.25">
      <c r="A74" s="12">
        <v>199</v>
      </c>
      <c r="B74" s="13" t="s">
        <v>54</v>
      </c>
      <c r="C74" s="14" t="s">
        <v>2</v>
      </c>
      <c r="D74" s="14" t="s">
        <v>34</v>
      </c>
      <c r="E74" s="13" t="s">
        <v>40</v>
      </c>
      <c r="F74" s="13" t="s">
        <v>385</v>
      </c>
      <c r="G74" s="13" t="s">
        <v>56</v>
      </c>
      <c r="H74" s="13" t="s">
        <v>386</v>
      </c>
      <c r="I74" s="23">
        <v>42880</v>
      </c>
      <c r="J74" s="13" t="s">
        <v>387</v>
      </c>
      <c r="K74" s="13">
        <v>19942</v>
      </c>
      <c r="L74" s="13"/>
      <c r="M74" s="14">
        <v>1</v>
      </c>
      <c r="N74" s="14" t="s">
        <v>388</v>
      </c>
      <c r="O74" s="16"/>
      <c r="P74" s="15"/>
      <c r="Q74" s="15"/>
      <c r="R74" s="23">
        <v>42885.075185185182</v>
      </c>
      <c r="S74" s="13" t="s">
        <v>389</v>
      </c>
      <c r="T74" s="13" t="s">
        <v>390</v>
      </c>
      <c r="U74" s="22" t="s">
        <v>366</v>
      </c>
      <c r="V74" s="13" t="s">
        <v>366</v>
      </c>
      <c r="W74" s="19">
        <v>150</v>
      </c>
      <c r="X74" s="13" t="s">
        <v>42</v>
      </c>
      <c r="Y74" s="14"/>
      <c r="Z74" s="14"/>
      <c r="AA74" s="13">
        <v>50</v>
      </c>
      <c r="AB74" s="19">
        <v>7500</v>
      </c>
      <c r="AC74" s="21">
        <f t="shared" si="3"/>
        <v>8700</v>
      </c>
      <c r="AD74" s="31">
        <f t="shared" si="4"/>
        <v>3</v>
      </c>
      <c r="AE74"/>
      <c r="AF74"/>
      <c r="AG74"/>
      <c r="AH74"/>
      <c r="AI74"/>
      <c r="AJ74"/>
      <c r="AK74"/>
      <c r="AL74"/>
    </row>
    <row r="75" spans="1:38" ht="15.6" customHeight="1" x14ac:dyDescent="0.25">
      <c r="A75" s="12">
        <v>200</v>
      </c>
      <c r="B75" s="13" t="s">
        <v>54</v>
      </c>
      <c r="C75" s="14" t="s">
        <v>2</v>
      </c>
      <c r="D75" s="14" t="s">
        <v>34</v>
      </c>
      <c r="E75" s="13" t="s">
        <v>40</v>
      </c>
      <c r="F75" s="13" t="s">
        <v>391</v>
      </c>
      <c r="G75" s="13" t="s">
        <v>56</v>
      </c>
      <c r="H75" s="13" t="s">
        <v>112</v>
      </c>
      <c r="I75" s="23">
        <v>42884</v>
      </c>
      <c r="J75" s="13" t="s">
        <v>392</v>
      </c>
      <c r="K75" s="13">
        <v>20117</v>
      </c>
      <c r="L75" s="13"/>
      <c r="M75" s="14">
        <v>2</v>
      </c>
      <c r="N75" s="14" t="s">
        <v>393</v>
      </c>
      <c r="O75" s="16"/>
      <c r="P75" s="15"/>
      <c r="Q75" s="15"/>
      <c r="R75" s="23">
        <v>42887.861215277779</v>
      </c>
      <c r="S75" s="13" t="s">
        <v>389</v>
      </c>
      <c r="T75" s="13" t="s">
        <v>390</v>
      </c>
      <c r="U75" s="22" t="s">
        <v>366</v>
      </c>
      <c r="V75" s="13" t="s">
        <v>366</v>
      </c>
      <c r="W75" s="19">
        <v>301.77999999999997</v>
      </c>
      <c r="X75" s="13" t="s">
        <v>42</v>
      </c>
      <c r="Y75" s="14"/>
      <c r="Z75" s="14"/>
      <c r="AA75" s="13">
        <v>24</v>
      </c>
      <c r="AB75" s="19">
        <v>7242.7199999999993</v>
      </c>
      <c r="AC75" s="21">
        <f t="shared" si="3"/>
        <v>8401.5551999999989</v>
      </c>
      <c r="AD75" s="31">
        <f t="shared" si="4"/>
        <v>12.574166666666665</v>
      </c>
      <c r="AE75"/>
      <c r="AF75"/>
      <c r="AG75"/>
      <c r="AH75"/>
      <c r="AI75"/>
      <c r="AJ75"/>
      <c r="AK75"/>
      <c r="AL75"/>
    </row>
    <row r="76" spans="1:38" ht="15.6" customHeight="1" x14ac:dyDescent="0.25">
      <c r="A76" s="12">
        <v>202</v>
      </c>
      <c r="B76" s="13" t="s">
        <v>54</v>
      </c>
      <c r="C76" s="14" t="s">
        <v>2</v>
      </c>
      <c r="D76" s="14" t="s">
        <v>34</v>
      </c>
      <c r="E76" s="13" t="s">
        <v>40</v>
      </c>
      <c r="F76" s="13" t="s">
        <v>381</v>
      </c>
      <c r="G76" s="13" t="s">
        <v>56</v>
      </c>
      <c r="H76" s="13" t="s">
        <v>382</v>
      </c>
      <c r="I76" s="23">
        <v>42872</v>
      </c>
      <c r="J76" s="13" t="s">
        <v>394</v>
      </c>
      <c r="K76" s="13">
        <v>20112</v>
      </c>
      <c r="L76" s="13"/>
      <c r="M76" s="14">
        <v>1</v>
      </c>
      <c r="N76" s="14" t="s">
        <v>44</v>
      </c>
      <c r="O76" s="16"/>
      <c r="P76" s="15"/>
      <c r="Q76" s="15"/>
      <c r="R76" s="23">
        <v>42873.472986111112</v>
      </c>
      <c r="S76" s="13" t="s">
        <v>395</v>
      </c>
      <c r="T76" s="13" t="s">
        <v>396</v>
      </c>
      <c r="U76" s="22" t="s">
        <v>366</v>
      </c>
      <c r="V76" s="13" t="s">
        <v>397</v>
      </c>
      <c r="W76" s="19">
        <v>440</v>
      </c>
      <c r="X76" s="13" t="s">
        <v>37</v>
      </c>
      <c r="Y76" s="14"/>
      <c r="Z76" s="14"/>
      <c r="AA76" s="13">
        <v>22</v>
      </c>
      <c r="AB76" s="19">
        <v>9680</v>
      </c>
      <c r="AC76" s="21">
        <f t="shared" si="3"/>
        <v>11228.8</v>
      </c>
      <c r="AD76" s="31">
        <f t="shared" ref="AD76:AD78" si="5">W76/AA76</f>
        <v>20</v>
      </c>
      <c r="AE76"/>
      <c r="AF76"/>
      <c r="AG76"/>
      <c r="AH76"/>
      <c r="AI76"/>
      <c r="AJ76"/>
      <c r="AK76"/>
      <c r="AL76"/>
    </row>
    <row r="77" spans="1:38" ht="15.6" customHeight="1" x14ac:dyDescent="0.25">
      <c r="A77" s="12">
        <v>203</v>
      </c>
      <c r="B77" s="13" t="s">
        <v>54</v>
      </c>
      <c r="C77" s="14" t="s">
        <v>2</v>
      </c>
      <c r="D77" s="14" t="s">
        <v>34</v>
      </c>
      <c r="E77" s="13" t="s">
        <v>40</v>
      </c>
      <c r="F77" s="13" t="s">
        <v>398</v>
      </c>
      <c r="G77" s="13" t="s">
        <v>56</v>
      </c>
      <c r="H77" s="13" t="s">
        <v>399</v>
      </c>
      <c r="I77" s="23">
        <v>42884</v>
      </c>
      <c r="J77" s="13" t="s">
        <v>400</v>
      </c>
      <c r="K77" s="13">
        <v>20002</v>
      </c>
      <c r="L77" s="13"/>
      <c r="M77" s="14">
        <v>5</v>
      </c>
      <c r="N77" s="14" t="s">
        <v>119</v>
      </c>
      <c r="O77" s="16"/>
      <c r="P77" s="15"/>
      <c r="Q77" s="15"/>
      <c r="R77" s="23">
        <v>42888.005335648151</v>
      </c>
      <c r="S77" s="13" t="s">
        <v>401</v>
      </c>
      <c r="T77" s="13" t="s">
        <v>402</v>
      </c>
      <c r="U77" s="22" t="s">
        <v>366</v>
      </c>
      <c r="V77" s="13" t="s">
        <v>403</v>
      </c>
      <c r="W77" s="19">
        <v>300</v>
      </c>
      <c r="X77" s="13" t="s">
        <v>37</v>
      </c>
      <c r="Y77" s="14"/>
      <c r="Z77" s="14"/>
      <c r="AA77" s="13">
        <v>50</v>
      </c>
      <c r="AB77" s="19">
        <v>15000</v>
      </c>
      <c r="AC77" s="21">
        <f t="shared" si="3"/>
        <v>17400</v>
      </c>
      <c r="AD77" s="31">
        <f t="shared" si="5"/>
        <v>6</v>
      </c>
      <c r="AE77"/>
      <c r="AF77"/>
      <c r="AG77"/>
      <c r="AH77"/>
      <c r="AI77"/>
      <c r="AJ77"/>
      <c r="AK77"/>
      <c r="AL77"/>
    </row>
    <row r="78" spans="1:38" ht="15.6" customHeight="1" x14ac:dyDescent="0.25">
      <c r="A78" s="12">
        <v>204</v>
      </c>
      <c r="B78" s="13" t="s">
        <v>54</v>
      </c>
      <c r="C78" s="14" t="s">
        <v>2</v>
      </c>
      <c r="D78" s="14" t="s">
        <v>34</v>
      </c>
      <c r="E78" s="13" t="s">
        <v>40</v>
      </c>
      <c r="F78" s="13" t="s">
        <v>404</v>
      </c>
      <c r="G78" s="13" t="s">
        <v>56</v>
      </c>
      <c r="H78" s="13" t="s">
        <v>405</v>
      </c>
      <c r="I78" s="23">
        <v>42877</v>
      </c>
      <c r="J78" s="13" t="s">
        <v>406</v>
      </c>
      <c r="K78" s="13">
        <v>20193</v>
      </c>
      <c r="L78" s="13"/>
      <c r="M78" s="14">
        <v>3</v>
      </c>
      <c r="N78" s="14" t="s">
        <v>64</v>
      </c>
      <c r="O78" s="16"/>
      <c r="P78" s="15"/>
      <c r="Q78" s="15"/>
      <c r="R78" s="23">
        <v>42880.581643518519</v>
      </c>
      <c r="S78" s="13" t="s">
        <v>401</v>
      </c>
      <c r="T78" s="13" t="s">
        <v>402</v>
      </c>
      <c r="U78" s="22" t="s">
        <v>366</v>
      </c>
      <c r="V78" s="13" t="s">
        <v>407</v>
      </c>
      <c r="W78" s="19">
        <v>325</v>
      </c>
      <c r="X78" s="13" t="s">
        <v>37</v>
      </c>
      <c r="Y78" s="14"/>
      <c r="Z78" s="14"/>
      <c r="AA78" s="13">
        <v>35</v>
      </c>
      <c r="AB78" s="19">
        <v>11375</v>
      </c>
      <c r="AC78" s="21">
        <f t="shared" si="3"/>
        <v>13195</v>
      </c>
      <c r="AD78" s="31">
        <f t="shared" si="5"/>
        <v>9.2857142857142865</v>
      </c>
      <c r="AE78"/>
      <c r="AF78"/>
      <c r="AG78"/>
      <c r="AH78"/>
      <c r="AI78"/>
      <c r="AJ78"/>
      <c r="AK78"/>
      <c r="AL78"/>
    </row>
    <row r="79" spans="1:38" ht="15.6" customHeight="1" x14ac:dyDescent="0.25">
      <c r="A79" s="12">
        <v>208</v>
      </c>
      <c r="B79" s="13" t="s">
        <v>54</v>
      </c>
      <c r="C79" s="14" t="s">
        <v>2</v>
      </c>
      <c r="D79" s="14" t="s">
        <v>34</v>
      </c>
      <c r="E79" s="13" t="s">
        <v>40</v>
      </c>
      <c r="F79" s="13" t="s">
        <v>409</v>
      </c>
      <c r="G79" s="13" t="s">
        <v>56</v>
      </c>
      <c r="H79" s="13" t="s">
        <v>410</v>
      </c>
      <c r="I79" s="23">
        <v>42879</v>
      </c>
      <c r="J79" s="13" t="s">
        <v>411</v>
      </c>
      <c r="K79" s="13">
        <v>20252</v>
      </c>
      <c r="L79" s="13"/>
      <c r="M79" s="14">
        <v>1</v>
      </c>
      <c r="N79" s="14" t="s">
        <v>64</v>
      </c>
      <c r="O79" s="16"/>
      <c r="P79" s="15"/>
      <c r="Q79" s="15"/>
      <c r="R79" s="23">
        <v>42882.705983796295</v>
      </c>
      <c r="S79" s="13" t="s">
        <v>412</v>
      </c>
      <c r="T79" s="13" t="s">
        <v>413</v>
      </c>
      <c r="U79" s="22" t="s">
        <v>366</v>
      </c>
      <c r="V79" s="13" t="s">
        <v>408</v>
      </c>
      <c r="W79" s="19">
        <v>350</v>
      </c>
      <c r="X79" s="13" t="s">
        <v>37</v>
      </c>
      <c r="Y79" s="14"/>
      <c r="Z79" s="14"/>
      <c r="AA79" s="13">
        <v>40</v>
      </c>
      <c r="AB79" s="19">
        <v>14000</v>
      </c>
      <c r="AC79" s="21">
        <f t="shared" si="3"/>
        <v>16240</v>
      </c>
      <c r="AD79" s="31">
        <f t="shared" ref="AD79:AD80" si="6">W79/AA79</f>
        <v>8.75</v>
      </c>
      <c r="AE79"/>
      <c r="AF79"/>
      <c r="AG79"/>
      <c r="AH79"/>
      <c r="AI79"/>
      <c r="AJ79"/>
      <c r="AK79"/>
      <c r="AL79"/>
    </row>
    <row r="80" spans="1:38" ht="15.6" customHeight="1" x14ac:dyDescent="0.25">
      <c r="A80" s="12">
        <v>209</v>
      </c>
      <c r="B80" s="13" t="s">
        <v>54</v>
      </c>
      <c r="C80" s="14" t="s">
        <v>2</v>
      </c>
      <c r="D80" s="14" t="s">
        <v>34</v>
      </c>
      <c r="E80" s="13" t="s">
        <v>40</v>
      </c>
      <c r="F80" s="13" t="s">
        <v>414</v>
      </c>
      <c r="G80" s="13" t="s">
        <v>56</v>
      </c>
      <c r="H80" s="13" t="s">
        <v>415</v>
      </c>
      <c r="I80" s="23">
        <v>42877</v>
      </c>
      <c r="J80" s="13" t="s">
        <v>416</v>
      </c>
      <c r="K80" s="13">
        <v>20054</v>
      </c>
      <c r="L80" s="13"/>
      <c r="M80" s="14">
        <v>2</v>
      </c>
      <c r="N80" s="14" t="s">
        <v>417</v>
      </c>
      <c r="O80" s="16"/>
      <c r="P80" s="15"/>
      <c r="Q80" s="15"/>
      <c r="R80" s="23">
        <v>42880.740381944444</v>
      </c>
      <c r="S80" s="13" t="s">
        <v>379</v>
      </c>
      <c r="T80" s="13" t="s">
        <v>380</v>
      </c>
      <c r="U80" s="22" t="s">
        <v>366</v>
      </c>
      <c r="V80" s="13" t="s">
        <v>418</v>
      </c>
      <c r="W80" s="19">
        <v>500</v>
      </c>
      <c r="X80" s="13" t="s">
        <v>42</v>
      </c>
      <c r="Y80" s="14"/>
      <c r="Z80" s="14"/>
      <c r="AA80" s="13">
        <v>20</v>
      </c>
      <c r="AB80" s="19">
        <v>10000</v>
      </c>
      <c r="AC80" s="21">
        <f t="shared" si="3"/>
        <v>11600</v>
      </c>
      <c r="AD80" s="31">
        <f t="shared" si="6"/>
        <v>25</v>
      </c>
      <c r="AE80"/>
      <c r="AF80"/>
      <c r="AG80"/>
      <c r="AH80"/>
      <c r="AI80"/>
      <c r="AJ80"/>
      <c r="AK80"/>
      <c r="AL80"/>
    </row>
    <row r="81" spans="1:38" s="42" customFormat="1" ht="15.6" customHeight="1" x14ac:dyDescent="0.25">
      <c r="A81" s="32">
        <v>212</v>
      </c>
      <c r="B81" s="33" t="s">
        <v>54</v>
      </c>
      <c r="C81" s="34" t="s">
        <v>2</v>
      </c>
      <c r="D81" s="34" t="s">
        <v>34</v>
      </c>
      <c r="E81" s="33" t="s">
        <v>40</v>
      </c>
      <c r="F81" s="33" t="s">
        <v>419</v>
      </c>
      <c r="G81" s="33" t="s">
        <v>56</v>
      </c>
      <c r="H81" s="33" t="s">
        <v>420</v>
      </c>
      <c r="I81" s="35">
        <v>42874</v>
      </c>
      <c r="J81" s="13" t="s">
        <v>421</v>
      </c>
      <c r="K81" s="33">
        <v>19840</v>
      </c>
      <c r="L81" s="13"/>
      <c r="M81" s="34">
        <v>1</v>
      </c>
      <c r="N81" s="34" t="s">
        <v>138</v>
      </c>
      <c r="O81" s="36"/>
      <c r="P81" s="37"/>
      <c r="Q81" s="37"/>
      <c r="R81" s="35">
        <v>42880.597708333335</v>
      </c>
      <c r="S81" s="33" t="s">
        <v>422</v>
      </c>
      <c r="T81" s="33" t="s">
        <v>423</v>
      </c>
      <c r="U81" s="33" t="s">
        <v>366</v>
      </c>
      <c r="V81" s="33" t="s">
        <v>424</v>
      </c>
      <c r="W81" s="38">
        <v>350</v>
      </c>
      <c r="X81" s="33" t="s">
        <v>32</v>
      </c>
      <c r="Y81" s="34"/>
      <c r="Z81" s="34"/>
      <c r="AA81" s="33">
        <v>30</v>
      </c>
      <c r="AB81" s="38">
        <v>10500</v>
      </c>
      <c r="AC81" s="39">
        <f t="shared" si="3"/>
        <v>12180</v>
      </c>
      <c r="AD81" s="40">
        <f>350*0.16</f>
        <v>56</v>
      </c>
      <c r="AE81" s="41">
        <f>W81+AD81</f>
        <v>406</v>
      </c>
    </row>
    <row r="82" spans="1:38" ht="15.6" customHeight="1" x14ac:dyDescent="0.25">
      <c r="A82" s="12">
        <v>213</v>
      </c>
      <c r="B82" s="13" t="s">
        <v>54</v>
      </c>
      <c r="C82" s="14" t="s">
        <v>2</v>
      </c>
      <c r="D82" s="14" t="s">
        <v>34</v>
      </c>
      <c r="E82" s="13" t="s">
        <v>40</v>
      </c>
      <c r="F82" s="13" t="s">
        <v>425</v>
      </c>
      <c r="G82" s="13" t="s">
        <v>56</v>
      </c>
      <c r="H82" s="13" t="s">
        <v>426</v>
      </c>
      <c r="I82" s="23">
        <v>42874</v>
      </c>
      <c r="J82" s="13" t="s">
        <v>427</v>
      </c>
      <c r="K82" s="13">
        <v>19825</v>
      </c>
      <c r="L82" s="13"/>
      <c r="M82" s="14">
        <v>1</v>
      </c>
      <c r="N82" s="14" t="s">
        <v>428</v>
      </c>
      <c r="O82" s="16"/>
      <c r="P82" s="15"/>
      <c r="Q82" s="15"/>
      <c r="R82" s="23">
        <v>42883.678020833337</v>
      </c>
      <c r="S82" s="13" t="s">
        <v>422</v>
      </c>
      <c r="T82" s="13" t="s">
        <v>423</v>
      </c>
      <c r="U82" s="22" t="s">
        <v>366</v>
      </c>
      <c r="V82" s="13" t="s">
        <v>424</v>
      </c>
      <c r="W82" s="19">
        <v>350</v>
      </c>
      <c r="X82" s="13" t="s">
        <v>32</v>
      </c>
      <c r="Y82" s="14"/>
      <c r="Z82" s="14"/>
      <c r="AA82" s="13">
        <v>28</v>
      </c>
      <c r="AB82" s="19">
        <v>9800</v>
      </c>
      <c r="AC82" s="21">
        <f t="shared" si="3"/>
        <v>11368</v>
      </c>
      <c r="AD82" s="31"/>
      <c r="AE82"/>
      <c r="AF82"/>
      <c r="AG82"/>
      <c r="AH82"/>
      <c r="AI82"/>
      <c r="AJ82"/>
      <c r="AK82"/>
      <c r="AL82"/>
    </row>
    <row r="83" spans="1:38" ht="15.6" customHeight="1" x14ac:dyDescent="0.25">
      <c r="A83" s="12">
        <v>214</v>
      </c>
      <c r="B83" s="13" t="s">
        <v>54</v>
      </c>
      <c r="C83" s="14" t="s">
        <v>2</v>
      </c>
      <c r="D83" s="14" t="s">
        <v>34</v>
      </c>
      <c r="E83" s="13" t="s">
        <v>40</v>
      </c>
      <c r="F83" s="13" t="s">
        <v>429</v>
      </c>
      <c r="G83" s="13" t="s">
        <v>56</v>
      </c>
      <c r="H83" s="13" t="s">
        <v>430</v>
      </c>
      <c r="I83" s="23">
        <v>42875</v>
      </c>
      <c r="J83" s="13" t="s">
        <v>431</v>
      </c>
      <c r="K83" s="13">
        <v>21510</v>
      </c>
      <c r="L83" s="13"/>
      <c r="M83" s="14">
        <v>1</v>
      </c>
      <c r="N83" s="14" t="s">
        <v>432</v>
      </c>
      <c r="O83" s="16"/>
      <c r="P83" s="15"/>
      <c r="Q83" s="15"/>
      <c r="R83" s="23">
        <v>42878.842152777775</v>
      </c>
      <c r="S83" s="13" t="s">
        <v>422</v>
      </c>
      <c r="T83" s="13" t="s">
        <v>423</v>
      </c>
      <c r="U83" s="22" t="s">
        <v>366</v>
      </c>
      <c r="V83" s="13" t="s">
        <v>424</v>
      </c>
      <c r="W83" s="19">
        <v>38.799999999999997</v>
      </c>
      <c r="X83" s="13" t="s">
        <v>32</v>
      </c>
      <c r="Y83" s="14"/>
      <c r="Z83" s="14"/>
      <c r="AA83" s="13">
        <v>180</v>
      </c>
      <c r="AB83" s="19">
        <v>6983.9999999999991</v>
      </c>
      <c r="AC83" s="21">
        <f t="shared" si="3"/>
        <v>8101.4399999999987</v>
      </c>
      <c r="AD83" s="31"/>
      <c r="AE83"/>
      <c r="AF83"/>
      <c r="AG83"/>
      <c r="AH83"/>
      <c r="AI83"/>
      <c r="AJ83"/>
      <c r="AK83"/>
      <c r="AL83"/>
    </row>
    <row r="84" spans="1:38" ht="15.6" customHeight="1" x14ac:dyDescent="0.25">
      <c r="A84" s="12">
        <v>215</v>
      </c>
      <c r="B84" s="13" t="s">
        <v>54</v>
      </c>
      <c r="C84" s="14" t="s">
        <v>2</v>
      </c>
      <c r="D84" s="14" t="s">
        <v>34</v>
      </c>
      <c r="E84" s="13" t="s">
        <v>40</v>
      </c>
      <c r="F84" s="13" t="s">
        <v>433</v>
      </c>
      <c r="G84" s="13" t="s">
        <v>56</v>
      </c>
      <c r="H84" s="13" t="s">
        <v>434</v>
      </c>
      <c r="I84" s="23">
        <v>42886</v>
      </c>
      <c r="J84" s="13" t="s">
        <v>435</v>
      </c>
      <c r="K84" s="13">
        <v>20085</v>
      </c>
      <c r="L84" s="13"/>
      <c r="M84" s="14">
        <v>5</v>
      </c>
      <c r="N84" s="14" t="s">
        <v>365</v>
      </c>
      <c r="O84" s="16"/>
      <c r="P84" s="15"/>
      <c r="Q84" s="15"/>
      <c r="R84" s="23">
        <v>42887.757743055554</v>
      </c>
      <c r="S84" s="13" t="s">
        <v>389</v>
      </c>
      <c r="T84" s="13" t="s">
        <v>390</v>
      </c>
      <c r="U84" s="22" t="s">
        <v>366</v>
      </c>
      <c r="V84" s="13" t="s">
        <v>436</v>
      </c>
      <c r="W84" s="19">
        <v>230</v>
      </c>
      <c r="X84" s="13" t="s">
        <v>42</v>
      </c>
      <c r="Y84" s="14"/>
      <c r="Z84" s="14"/>
      <c r="AA84" s="13">
        <v>50</v>
      </c>
      <c r="AB84" s="19">
        <v>11500</v>
      </c>
      <c r="AC84" s="21">
        <f t="shared" si="3"/>
        <v>13340</v>
      </c>
      <c r="AD84" s="31">
        <f t="shared" ref="AD84:AD85" si="7">W84/AA84</f>
        <v>4.5999999999999996</v>
      </c>
      <c r="AE84"/>
      <c r="AF84"/>
      <c r="AG84"/>
      <c r="AH84"/>
      <c r="AI84"/>
      <c r="AJ84"/>
      <c r="AK84"/>
      <c r="AL84"/>
    </row>
    <row r="85" spans="1:38" ht="15.6" customHeight="1" x14ac:dyDescent="0.25">
      <c r="A85" s="12">
        <v>216</v>
      </c>
      <c r="B85" s="13" t="s">
        <v>54</v>
      </c>
      <c r="C85" s="14" t="s">
        <v>2</v>
      </c>
      <c r="D85" s="14" t="s">
        <v>34</v>
      </c>
      <c r="E85" s="13" t="s">
        <v>40</v>
      </c>
      <c r="F85" s="13" t="s">
        <v>437</v>
      </c>
      <c r="G85" s="13" t="s">
        <v>56</v>
      </c>
      <c r="H85" s="13" t="s">
        <v>438</v>
      </c>
      <c r="I85" s="23">
        <v>42881</v>
      </c>
      <c r="J85" s="13" t="s">
        <v>439</v>
      </c>
      <c r="K85" s="13">
        <v>20045</v>
      </c>
      <c r="L85" s="13"/>
      <c r="M85" s="14">
        <v>2</v>
      </c>
      <c r="N85" s="14" t="s">
        <v>440</v>
      </c>
      <c r="O85" s="16"/>
      <c r="P85" s="15"/>
      <c r="Q85" s="15"/>
      <c r="R85" s="23">
        <v>42886.99559027778</v>
      </c>
      <c r="S85" s="13" t="s">
        <v>389</v>
      </c>
      <c r="T85" s="13" t="s">
        <v>390</v>
      </c>
      <c r="U85" s="22" t="s">
        <v>366</v>
      </c>
      <c r="V85" s="13" t="s">
        <v>436</v>
      </c>
      <c r="W85" s="19">
        <v>230</v>
      </c>
      <c r="X85" s="13" t="s">
        <v>42</v>
      </c>
      <c r="Y85" s="14"/>
      <c r="Z85" s="14"/>
      <c r="AA85" s="13">
        <v>50</v>
      </c>
      <c r="AB85" s="19">
        <v>11500</v>
      </c>
      <c r="AC85" s="21">
        <f t="shared" si="3"/>
        <v>13340</v>
      </c>
      <c r="AD85" s="31">
        <f t="shared" si="7"/>
        <v>4.5999999999999996</v>
      </c>
      <c r="AE85"/>
      <c r="AF85"/>
      <c r="AG85"/>
      <c r="AH85"/>
      <c r="AI85"/>
      <c r="AJ85"/>
      <c r="AK85"/>
      <c r="AL85"/>
    </row>
    <row r="86" spans="1:38" ht="15.6" customHeight="1" x14ac:dyDescent="0.25">
      <c r="A86" s="12">
        <v>218</v>
      </c>
      <c r="B86" s="13" t="s">
        <v>54</v>
      </c>
      <c r="C86" s="14" t="s">
        <v>2</v>
      </c>
      <c r="D86" s="14" t="s">
        <v>34</v>
      </c>
      <c r="E86" s="13" t="s">
        <v>40</v>
      </c>
      <c r="F86" s="13" t="s">
        <v>441</v>
      </c>
      <c r="G86" s="13" t="s">
        <v>56</v>
      </c>
      <c r="H86" s="13" t="s">
        <v>442</v>
      </c>
      <c r="I86" s="23">
        <v>42885</v>
      </c>
      <c r="J86" s="13" t="s">
        <v>443</v>
      </c>
      <c r="K86" s="13">
        <v>19846</v>
      </c>
      <c r="L86" s="13"/>
      <c r="M86" s="14">
        <v>3</v>
      </c>
      <c r="N86" s="14" t="s">
        <v>444</v>
      </c>
      <c r="O86" s="16"/>
      <c r="P86" s="15"/>
      <c r="Q86" s="15"/>
      <c r="R86" s="23">
        <v>42887.949629629627</v>
      </c>
      <c r="S86" s="13" t="s">
        <v>379</v>
      </c>
      <c r="T86" s="13" t="s">
        <v>380</v>
      </c>
      <c r="U86" s="22" t="s">
        <v>366</v>
      </c>
      <c r="V86" s="13" t="s">
        <v>445</v>
      </c>
      <c r="W86" s="19">
        <v>400</v>
      </c>
      <c r="X86" s="13" t="s">
        <v>48</v>
      </c>
      <c r="Y86" s="14"/>
      <c r="Z86" s="14"/>
      <c r="AA86" s="13">
        <v>24</v>
      </c>
      <c r="AB86" s="19">
        <v>9600</v>
      </c>
      <c r="AC86" s="21">
        <f t="shared" si="3"/>
        <v>11136</v>
      </c>
      <c r="AD86" s="31">
        <f>W86/AA86</f>
        <v>16.666666666666668</v>
      </c>
      <c r="AE86"/>
      <c r="AF86"/>
      <c r="AG86"/>
      <c r="AH86"/>
      <c r="AI86"/>
      <c r="AJ86"/>
      <c r="AK86"/>
      <c r="AL86"/>
    </row>
    <row r="87" spans="1:38" ht="15.6" customHeight="1" x14ac:dyDescent="0.25">
      <c r="A87" s="12">
        <v>225</v>
      </c>
      <c r="B87" s="13" t="s">
        <v>54</v>
      </c>
      <c r="C87" s="14" t="s">
        <v>2</v>
      </c>
      <c r="D87" s="14" t="s">
        <v>34</v>
      </c>
      <c r="E87" s="13" t="s">
        <v>40</v>
      </c>
      <c r="F87" s="13" t="s">
        <v>447</v>
      </c>
      <c r="G87" s="13" t="s">
        <v>56</v>
      </c>
      <c r="H87" s="13" t="s">
        <v>448</v>
      </c>
      <c r="I87" s="23">
        <v>42870</v>
      </c>
      <c r="J87" s="13" t="s">
        <v>449</v>
      </c>
      <c r="K87" s="13">
        <v>19856</v>
      </c>
      <c r="L87" s="13"/>
      <c r="M87" s="14">
        <v>1</v>
      </c>
      <c r="N87" s="14" t="s">
        <v>450</v>
      </c>
      <c r="O87" s="16"/>
      <c r="P87" s="15"/>
      <c r="Q87" s="15"/>
      <c r="R87" s="23">
        <v>42882.551400462966</v>
      </c>
      <c r="S87" s="13" t="s">
        <v>451</v>
      </c>
      <c r="T87" s="13" t="s">
        <v>452</v>
      </c>
      <c r="U87" s="22" t="s">
        <v>366</v>
      </c>
      <c r="V87" s="13" t="s">
        <v>453</v>
      </c>
      <c r="W87" s="19">
        <v>240</v>
      </c>
      <c r="X87" s="13" t="s">
        <v>26</v>
      </c>
      <c r="Y87" s="14">
        <v>4</v>
      </c>
      <c r="Z87" s="14">
        <v>2</v>
      </c>
      <c r="AA87" s="13">
        <v>50</v>
      </c>
      <c r="AB87" s="19">
        <v>12000</v>
      </c>
      <c r="AC87" s="21">
        <f t="shared" si="3"/>
        <v>13920</v>
      </c>
      <c r="AD87" s="14">
        <f>+Y87*Z87</f>
        <v>8</v>
      </c>
      <c r="AE87"/>
      <c r="AF87"/>
      <c r="AG87"/>
      <c r="AH87"/>
      <c r="AI87"/>
      <c r="AJ87"/>
      <c r="AK87"/>
      <c r="AL87"/>
    </row>
    <row r="88" spans="1:38" ht="15.6" customHeight="1" x14ac:dyDescent="0.25">
      <c r="A88" s="12">
        <v>226</v>
      </c>
      <c r="B88" s="13" t="s">
        <v>54</v>
      </c>
      <c r="C88" s="14" t="s">
        <v>2</v>
      </c>
      <c r="D88" s="14" t="s">
        <v>34</v>
      </c>
      <c r="E88" s="13" t="s">
        <v>40</v>
      </c>
      <c r="F88" s="13" t="s">
        <v>454</v>
      </c>
      <c r="G88" s="13" t="s">
        <v>56</v>
      </c>
      <c r="H88" s="13" t="s">
        <v>455</v>
      </c>
      <c r="I88" s="23">
        <v>42884</v>
      </c>
      <c r="J88" s="13" t="s">
        <v>456</v>
      </c>
      <c r="K88" s="13">
        <v>21521</v>
      </c>
      <c r="L88" s="13"/>
      <c r="M88" s="14">
        <v>4</v>
      </c>
      <c r="N88" s="14" t="s">
        <v>457</v>
      </c>
      <c r="O88" s="16"/>
      <c r="P88" s="15"/>
      <c r="Q88" s="15"/>
      <c r="R88" s="23">
        <v>42887.838553240741</v>
      </c>
      <c r="S88" s="13" t="s">
        <v>379</v>
      </c>
      <c r="T88" s="13" t="s">
        <v>380</v>
      </c>
      <c r="U88" s="22" t="s">
        <v>366</v>
      </c>
      <c r="V88" s="13" t="s">
        <v>458</v>
      </c>
      <c r="W88" s="19">
        <v>30</v>
      </c>
      <c r="X88" s="13" t="s">
        <v>32</v>
      </c>
      <c r="Y88" s="14"/>
      <c r="Z88" s="14"/>
      <c r="AA88" s="13">
        <v>418</v>
      </c>
      <c r="AB88" s="19">
        <v>12540</v>
      </c>
      <c r="AC88" s="21">
        <f t="shared" si="3"/>
        <v>14546.4</v>
      </c>
      <c r="AD88" s="31"/>
      <c r="AE88"/>
      <c r="AF88"/>
      <c r="AG88"/>
      <c r="AH88"/>
      <c r="AI88"/>
      <c r="AJ88"/>
      <c r="AK88"/>
      <c r="AL88"/>
    </row>
    <row r="89" spans="1:38" s="27" customFormat="1" ht="15.6" customHeight="1" x14ac:dyDescent="0.25">
      <c r="A89" s="12">
        <v>229</v>
      </c>
      <c r="B89" s="13" t="s">
        <v>54</v>
      </c>
      <c r="C89" s="14" t="s">
        <v>2</v>
      </c>
      <c r="D89" s="14" t="s">
        <v>34</v>
      </c>
      <c r="E89" s="13" t="s">
        <v>40</v>
      </c>
      <c r="F89" s="13" t="s">
        <v>459</v>
      </c>
      <c r="G89" s="13" t="s">
        <v>56</v>
      </c>
      <c r="H89" s="13" t="s">
        <v>460</v>
      </c>
      <c r="I89" s="23">
        <v>42878</v>
      </c>
      <c r="J89" s="13" t="s">
        <v>461</v>
      </c>
      <c r="K89" s="13">
        <v>21522</v>
      </c>
      <c r="L89" s="13"/>
      <c r="M89" s="14">
        <v>2</v>
      </c>
      <c r="N89" s="14" t="s">
        <v>378</v>
      </c>
      <c r="O89" s="16"/>
      <c r="P89" s="15"/>
      <c r="Q89" s="15"/>
      <c r="R89" s="23">
        <v>42880.87395833333</v>
      </c>
      <c r="S89" s="13" t="s">
        <v>462</v>
      </c>
      <c r="T89" s="13" t="s">
        <v>463</v>
      </c>
      <c r="U89" s="13" t="s">
        <v>366</v>
      </c>
      <c r="V89" s="13" t="s">
        <v>464</v>
      </c>
      <c r="W89" s="19">
        <v>500</v>
      </c>
      <c r="X89" s="13" t="s">
        <v>37</v>
      </c>
      <c r="Y89" s="14"/>
      <c r="Z89" s="14"/>
      <c r="AA89" s="13">
        <v>15</v>
      </c>
      <c r="AB89" s="19">
        <v>7500</v>
      </c>
      <c r="AC89" s="21">
        <f t="shared" si="3"/>
        <v>8700</v>
      </c>
      <c r="AD89" s="31">
        <f>W89/AA89</f>
        <v>33.333333333333336</v>
      </c>
    </row>
    <row r="90" spans="1:38" ht="15.6" customHeight="1" x14ac:dyDescent="0.25">
      <c r="A90" s="12">
        <v>232</v>
      </c>
      <c r="B90" s="13" t="s">
        <v>54</v>
      </c>
      <c r="C90" s="14" t="s">
        <v>2</v>
      </c>
      <c r="D90" s="14" t="s">
        <v>34</v>
      </c>
      <c r="E90" s="13" t="s">
        <v>40</v>
      </c>
      <c r="F90" s="13" t="s">
        <v>465</v>
      </c>
      <c r="G90" s="13" t="s">
        <v>56</v>
      </c>
      <c r="H90" s="13" t="s">
        <v>466</v>
      </c>
      <c r="I90" s="23">
        <v>42880</v>
      </c>
      <c r="J90" s="13" t="s">
        <v>467</v>
      </c>
      <c r="K90" s="13">
        <v>20260</v>
      </c>
      <c r="L90" s="13"/>
      <c r="M90" s="14">
        <v>1</v>
      </c>
      <c r="N90" s="14" t="s">
        <v>468</v>
      </c>
      <c r="O90" s="16"/>
      <c r="P90" s="15"/>
      <c r="Q90" s="15"/>
      <c r="R90" s="23">
        <v>42881.543668981481</v>
      </c>
      <c r="S90" s="13" t="s">
        <v>469</v>
      </c>
      <c r="T90" s="13" t="s">
        <v>470</v>
      </c>
      <c r="U90" s="22" t="s">
        <v>366</v>
      </c>
      <c r="V90" s="13" t="s">
        <v>471</v>
      </c>
      <c r="W90" s="19">
        <v>430</v>
      </c>
      <c r="X90" s="13" t="s">
        <v>363</v>
      </c>
      <c r="Y90" s="14"/>
      <c r="Z90" s="14"/>
      <c r="AA90" s="13">
        <v>48</v>
      </c>
      <c r="AB90" s="19">
        <v>20640</v>
      </c>
      <c r="AC90" s="21">
        <f t="shared" si="3"/>
        <v>23942.400000000001</v>
      </c>
      <c r="AD90" s="31">
        <f t="shared" ref="AD90" si="8">W90/AA90</f>
        <v>8.9583333333333339</v>
      </c>
      <c r="AE90"/>
      <c r="AF90"/>
      <c r="AG90"/>
      <c r="AH90"/>
      <c r="AI90"/>
      <c r="AJ90"/>
      <c r="AK90"/>
      <c r="AL90"/>
    </row>
    <row r="91" spans="1:38" ht="15.6" customHeight="1" x14ac:dyDescent="0.25">
      <c r="A91" s="12">
        <v>233</v>
      </c>
      <c r="B91" s="13" t="s">
        <v>472</v>
      </c>
      <c r="C91" s="14" t="s">
        <v>2</v>
      </c>
      <c r="D91" s="14" t="s">
        <v>34</v>
      </c>
      <c r="E91" s="13" t="s">
        <v>40</v>
      </c>
      <c r="F91" s="13" t="s">
        <v>473</v>
      </c>
      <c r="G91" s="13" t="s">
        <v>56</v>
      </c>
      <c r="H91" s="13" t="s">
        <v>474</v>
      </c>
      <c r="I91" s="23">
        <v>42885</v>
      </c>
      <c r="J91" s="13" t="s">
        <v>475</v>
      </c>
      <c r="K91" s="13">
        <v>19298</v>
      </c>
      <c r="L91" s="13"/>
      <c r="M91" s="14">
        <v>13</v>
      </c>
      <c r="N91" s="14" t="s">
        <v>476</v>
      </c>
      <c r="O91" s="16"/>
      <c r="P91" s="15"/>
      <c r="Q91" s="15"/>
      <c r="R91" s="23">
        <v>42887.882418981484</v>
      </c>
      <c r="S91" s="13" t="s">
        <v>477</v>
      </c>
      <c r="T91" s="13" t="s">
        <v>478</v>
      </c>
      <c r="U91" s="22" t="s">
        <v>366</v>
      </c>
      <c r="V91" s="13" t="s">
        <v>479</v>
      </c>
      <c r="W91" s="19">
        <v>75</v>
      </c>
      <c r="X91" s="13" t="s">
        <v>32</v>
      </c>
      <c r="Y91" s="14"/>
      <c r="Z91" s="14"/>
      <c r="AA91" s="13">
        <v>584</v>
      </c>
      <c r="AB91" s="19">
        <v>43800</v>
      </c>
      <c r="AC91" s="21">
        <f t="shared" si="3"/>
        <v>50808</v>
      </c>
      <c r="AD91" s="31"/>
      <c r="AE91"/>
      <c r="AF91"/>
      <c r="AG91"/>
      <c r="AH91"/>
      <c r="AI91"/>
      <c r="AJ91"/>
      <c r="AK91"/>
      <c r="AL91"/>
    </row>
    <row r="92" spans="1:38" ht="15.6" customHeight="1" x14ac:dyDescent="0.25">
      <c r="A92" s="12">
        <v>235</v>
      </c>
      <c r="B92" s="13" t="s">
        <v>54</v>
      </c>
      <c r="C92" s="14" t="s">
        <v>2</v>
      </c>
      <c r="D92" s="14" t="s">
        <v>34</v>
      </c>
      <c r="E92" s="13" t="s">
        <v>40</v>
      </c>
      <c r="F92" s="13" t="s">
        <v>480</v>
      </c>
      <c r="G92" s="13" t="s">
        <v>56</v>
      </c>
      <c r="H92" s="13" t="s">
        <v>481</v>
      </c>
      <c r="I92" s="23">
        <v>42886</v>
      </c>
      <c r="J92" s="13" t="s">
        <v>482</v>
      </c>
      <c r="K92" s="13">
        <v>20271</v>
      </c>
      <c r="L92" s="13"/>
      <c r="M92" s="14">
        <v>10</v>
      </c>
      <c r="N92" s="14" t="s">
        <v>483</v>
      </c>
      <c r="O92" s="16"/>
      <c r="P92" s="15"/>
      <c r="Q92" s="15"/>
      <c r="R92" s="23">
        <v>42887.836921296293</v>
      </c>
      <c r="S92" s="13" t="s">
        <v>484</v>
      </c>
      <c r="T92" s="13" t="s">
        <v>485</v>
      </c>
      <c r="U92" s="22" t="s">
        <v>366</v>
      </c>
      <c r="V92" s="13" t="s">
        <v>486</v>
      </c>
      <c r="W92" s="19">
        <v>317.2</v>
      </c>
      <c r="X92" s="13" t="s">
        <v>42</v>
      </c>
      <c r="Y92" s="14"/>
      <c r="Z92" s="14"/>
      <c r="AA92" s="13">
        <v>37</v>
      </c>
      <c r="AB92" s="19">
        <v>11736.4</v>
      </c>
      <c r="AC92" s="21">
        <f t="shared" si="3"/>
        <v>13614.224</v>
      </c>
      <c r="AD92" s="31">
        <f>W92/AA92</f>
        <v>8.5729729729729733</v>
      </c>
      <c r="AE92"/>
      <c r="AF92"/>
      <c r="AG92"/>
      <c r="AH92"/>
      <c r="AI92"/>
      <c r="AJ92"/>
      <c r="AK92"/>
      <c r="AL92"/>
    </row>
    <row r="93" spans="1:38" ht="15.6" customHeight="1" x14ac:dyDescent="0.25">
      <c r="A93" s="12">
        <v>237</v>
      </c>
      <c r="B93" s="13" t="s">
        <v>51</v>
      </c>
      <c r="C93" s="14" t="s">
        <v>2</v>
      </c>
      <c r="D93" s="14" t="s">
        <v>34</v>
      </c>
      <c r="E93" s="13" t="s">
        <v>40</v>
      </c>
      <c r="F93" s="13" t="s">
        <v>487</v>
      </c>
      <c r="G93" s="13" t="s">
        <v>56</v>
      </c>
      <c r="H93" s="13" t="s">
        <v>488</v>
      </c>
      <c r="I93" s="23">
        <v>42878</v>
      </c>
      <c r="J93" s="13" t="s">
        <v>489</v>
      </c>
      <c r="K93" s="13">
        <v>20755</v>
      </c>
      <c r="L93" s="13"/>
      <c r="M93" s="14">
        <v>8</v>
      </c>
      <c r="N93" s="14" t="s">
        <v>490</v>
      </c>
      <c r="O93" s="16"/>
      <c r="P93" s="15"/>
      <c r="Q93" s="15"/>
      <c r="R93" s="23">
        <v>42880.914513888885</v>
      </c>
      <c r="S93" s="13" t="s">
        <v>145</v>
      </c>
      <c r="T93" s="13" t="s">
        <v>491</v>
      </c>
      <c r="U93" s="22" t="s">
        <v>492</v>
      </c>
      <c r="V93" s="13" t="s">
        <v>493</v>
      </c>
      <c r="W93" s="19">
        <v>26.01</v>
      </c>
      <c r="X93" s="13" t="s">
        <v>494</v>
      </c>
      <c r="Y93" s="14"/>
      <c r="Z93" s="14"/>
      <c r="AA93" s="13">
        <v>800</v>
      </c>
      <c r="AB93" s="19">
        <v>20808</v>
      </c>
      <c r="AC93" s="21">
        <f t="shared" si="3"/>
        <v>24137.279999999999</v>
      </c>
      <c r="AD93" s="14"/>
      <c r="AE93"/>
      <c r="AF93"/>
      <c r="AG93"/>
      <c r="AH93"/>
      <c r="AI93"/>
      <c r="AJ93"/>
      <c r="AK93"/>
      <c r="AL93"/>
    </row>
    <row r="94" spans="1:38" ht="15.6" customHeight="1" x14ac:dyDescent="0.25">
      <c r="A94" s="12">
        <v>250</v>
      </c>
      <c r="B94" s="13" t="s">
        <v>54</v>
      </c>
      <c r="C94" s="14" t="s">
        <v>2</v>
      </c>
      <c r="D94" s="14" t="s">
        <v>34</v>
      </c>
      <c r="E94" s="13" t="s">
        <v>40</v>
      </c>
      <c r="F94" s="13" t="s">
        <v>499</v>
      </c>
      <c r="G94" s="13" t="s">
        <v>56</v>
      </c>
      <c r="H94" s="13" t="s">
        <v>500</v>
      </c>
      <c r="I94" s="23">
        <v>42870</v>
      </c>
      <c r="J94" s="13" t="s">
        <v>501</v>
      </c>
      <c r="K94" s="13">
        <v>20262</v>
      </c>
      <c r="L94" s="13"/>
      <c r="M94" s="14">
        <v>2</v>
      </c>
      <c r="N94" s="14" t="s">
        <v>44</v>
      </c>
      <c r="O94" s="16"/>
      <c r="P94" s="15"/>
      <c r="Q94" s="15"/>
      <c r="R94" s="23">
        <v>42871.815787037034</v>
      </c>
      <c r="S94" s="13" t="s">
        <v>401</v>
      </c>
      <c r="T94" s="13" t="s">
        <v>402</v>
      </c>
      <c r="U94" s="22" t="s">
        <v>498</v>
      </c>
      <c r="V94" s="13" t="s">
        <v>502</v>
      </c>
      <c r="W94" s="19">
        <v>13</v>
      </c>
      <c r="X94" s="13" t="s">
        <v>37</v>
      </c>
      <c r="Y94" s="14"/>
      <c r="Z94" s="14"/>
      <c r="AA94" s="13">
        <v>1099</v>
      </c>
      <c r="AB94" s="19">
        <v>14287</v>
      </c>
      <c r="AC94" s="21">
        <f t="shared" si="3"/>
        <v>16572.919999999998</v>
      </c>
      <c r="AD94" s="14"/>
      <c r="AE94"/>
      <c r="AF94"/>
      <c r="AG94"/>
      <c r="AH94"/>
      <c r="AI94"/>
      <c r="AJ94"/>
      <c r="AK94"/>
      <c r="AL94"/>
    </row>
    <row r="95" spans="1:38" ht="15.6" customHeight="1" x14ac:dyDescent="0.25">
      <c r="A95" s="12">
        <v>256</v>
      </c>
      <c r="B95" s="13" t="s">
        <v>54</v>
      </c>
      <c r="C95" s="14" t="s">
        <v>2</v>
      </c>
      <c r="D95" s="14" t="s">
        <v>34</v>
      </c>
      <c r="E95" s="13" t="s">
        <v>40</v>
      </c>
      <c r="F95" s="13" t="s">
        <v>503</v>
      </c>
      <c r="G95" s="13" t="s">
        <v>56</v>
      </c>
      <c r="H95" s="13" t="s">
        <v>504</v>
      </c>
      <c r="I95" s="23">
        <v>42880</v>
      </c>
      <c r="J95" s="13" t="s">
        <v>505</v>
      </c>
      <c r="K95" s="13">
        <v>19928</v>
      </c>
      <c r="L95" s="13"/>
      <c r="M95" s="14">
        <v>7</v>
      </c>
      <c r="N95" s="14" t="s">
        <v>506</v>
      </c>
      <c r="O95" s="16"/>
      <c r="P95" s="15"/>
      <c r="Q95" s="15"/>
      <c r="R95" s="23">
        <v>42882.793958333335</v>
      </c>
      <c r="S95" s="13" t="s">
        <v>507</v>
      </c>
      <c r="T95" s="13" t="s">
        <v>508</v>
      </c>
      <c r="U95" s="22" t="s">
        <v>509</v>
      </c>
      <c r="V95" s="13" t="s">
        <v>510</v>
      </c>
      <c r="W95" s="19">
        <v>7</v>
      </c>
      <c r="X95" s="13" t="s">
        <v>37</v>
      </c>
      <c r="Y95" s="14"/>
      <c r="Z95" s="14"/>
      <c r="AA95" s="13">
        <v>1000</v>
      </c>
      <c r="AB95" s="19">
        <v>7000</v>
      </c>
      <c r="AC95" s="21">
        <f t="shared" si="3"/>
        <v>8120</v>
      </c>
      <c r="AD95" s="14"/>
      <c r="AE95"/>
      <c r="AF95"/>
      <c r="AG95"/>
      <c r="AH95"/>
      <c r="AI95"/>
      <c r="AJ95"/>
      <c r="AK95"/>
      <c r="AL95"/>
    </row>
    <row r="96" spans="1:38" ht="15.6" customHeight="1" x14ac:dyDescent="0.25">
      <c r="A96" s="12">
        <v>257</v>
      </c>
      <c r="B96" s="13" t="s">
        <v>54</v>
      </c>
      <c r="C96" s="14" t="s">
        <v>2</v>
      </c>
      <c r="D96" s="14" t="s">
        <v>34</v>
      </c>
      <c r="E96" s="13" t="s">
        <v>40</v>
      </c>
      <c r="F96" s="13" t="s">
        <v>511</v>
      </c>
      <c r="G96" s="13" t="s">
        <v>56</v>
      </c>
      <c r="H96" s="13" t="s">
        <v>512</v>
      </c>
      <c r="I96" s="23">
        <v>42873</v>
      </c>
      <c r="J96" s="13" t="s">
        <v>513</v>
      </c>
      <c r="K96" s="13">
        <v>19852</v>
      </c>
      <c r="L96" s="13"/>
      <c r="M96" s="14">
        <v>1</v>
      </c>
      <c r="N96" s="14" t="s">
        <v>64</v>
      </c>
      <c r="O96" s="16"/>
      <c r="P96" s="15"/>
      <c r="Q96" s="15"/>
      <c r="R96" s="23">
        <v>42874.786076388889</v>
      </c>
      <c r="S96" s="13" t="s">
        <v>422</v>
      </c>
      <c r="T96" s="13" t="s">
        <v>423</v>
      </c>
      <c r="U96" s="22" t="s">
        <v>514</v>
      </c>
      <c r="V96" s="13" t="s">
        <v>515</v>
      </c>
      <c r="W96" s="19">
        <v>10.34</v>
      </c>
      <c r="X96" s="13" t="s">
        <v>37</v>
      </c>
      <c r="Y96" s="14"/>
      <c r="Z96" s="14"/>
      <c r="AA96" s="13">
        <v>2000</v>
      </c>
      <c r="AB96" s="19">
        <v>20680</v>
      </c>
      <c r="AC96" s="21">
        <f t="shared" ref="AC96:AC101" si="9">+AB96*0.16+AB96</f>
        <v>23988.799999999999</v>
      </c>
      <c r="AD96" s="14"/>
      <c r="AE96"/>
      <c r="AF96"/>
      <c r="AG96"/>
      <c r="AH96"/>
      <c r="AI96"/>
      <c r="AJ96"/>
      <c r="AK96"/>
      <c r="AL96"/>
    </row>
    <row r="97" spans="1:38" ht="15.6" customHeight="1" x14ac:dyDescent="0.25">
      <c r="A97" s="12">
        <v>261</v>
      </c>
      <c r="B97" s="13" t="s">
        <v>54</v>
      </c>
      <c r="C97" s="14" t="s">
        <v>2</v>
      </c>
      <c r="D97" s="14" t="s">
        <v>34</v>
      </c>
      <c r="E97" s="13" t="s">
        <v>40</v>
      </c>
      <c r="F97" s="13" t="s">
        <v>516</v>
      </c>
      <c r="G97" s="13" t="s">
        <v>56</v>
      </c>
      <c r="H97" s="13" t="s">
        <v>517</v>
      </c>
      <c r="I97" s="23">
        <v>42885</v>
      </c>
      <c r="J97" s="13" t="s">
        <v>518</v>
      </c>
      <c r="K97" s="13">
        <v>19992</v>
      </c>
      <c r="L97" s="13"/>
      <c r="M97" s="14">
        <v>2</v>
      </c>
      <c r="N97" s="14" t="s">
        <v>519</v>
      </c>
      <c r="O97" s="16"/>
      <c r="P97" s="15"/>
      <c r="Q97" s="15"/>
      <c r="R97" s="23">
        <v>42886.745034722226</v>
      </c>
      <c r="S97" s="13" t="s">
        <v>60</v>
      </c>
      <c r="T97" s="13" t="s">
        <v>61</v>
      </c>
      <c r="U97" s="22" t="s">
        <v>520</v>
      </c>
      <c r="V97" s="13" t="s">
        <v>521</v>
      </c>
      <c r="W97" s="19">
        <v>20</v>
      </c>
      <c r="X97" s="13" t="s">
        <v>37</v>
      </c>
      <c r="Y97" s="14"/>
      <c r="Z97" s="14"/>
      <c r="AA97" s="13">
        <v>400</v>
      </c>
      <c r="AB97" s="19">
        <v>8000</v>
      </c>
      <c r="AC97" s="21">
        <f t="shared" si="9"/>
        <v>9280</v>
      </c>
      <c r="AD97" s="14"/>
      <c r="AE97"/>
      <c r="AF97"/>
      <c r="AG97"/>
      <c r="AH97"/>
      <c r="AI97"/>
      <c r="AJ97"/>
      <c r="AK97"/>
      <c r="AL97"/>
    </row>
    <row r="98" spans="1:38" ht="15.6" customHeight="1" x14ac:dyDescent="0.25">
      <c r="A98" s="12">
        <v>268</v>
      </c>
      <c r="B98" s="13" t="s">
        <v>357</v>
      </c>
      <c r="C98" s="14" t="s">
        <v>2</v>
      </c>
      <c r="D98" s="14" t="s">
        <v>34</v>
      </c>
      <c r="E98" s="13" t="s">
        <v>40</v>
      </c>
      <c r="F98" s="13" t="s">
        <v>524</v>
      </c>
      <c r="G98" s="13" t="s">
        <v>56</v>
      </c>
      <c r="H98" s="13" t="s">
        <v>525</v>
      </c>
      <c r="I98" s="23">
        <v>42870</v>
      </c>
      <c r="J98" s="13" t="s">
        <v>526</v>
      </c>
      <c r="K98" s="13">
        <v>19655</v>
      </c>
      <c r="L98" s="13"/>
      <c r="M98" s="14">
        <v>7</v>
      </c>
      <c r="N98" s="14" t="s">
        <v>119</v>
      </c>
      <c r="O98" s="16"/>
      <c r="P98" s="15"/>
      <c r="Q98" s="15"/>
      <c r="R98" s="23">
        <v>42874.737326388888</v>
      </c>
      <c r="S98" s="13" t="s">
        <v>527</v>
      </c>
      <c r="T98" s="13" t="s">
        <v>528</v>
      </c>
      <c r="U98" s="22" t="s">
        <v>522</v>
      </c>
      <c r="V98" s="13" t="s">
        <v>529</v>
      </c>
      <c r="W98" s="19">
        <v>12</v>
      </c>
      <c r="X98" s="13" t="s">
        <v>37</v>
      </c>
      <c r="Y98" s="14">
        <v>0.15</v>
      </c>
      <c r="Z98" s="14"/>
      <c r="AA98" s="13">
        <v>12000</v>
      </c>
      <c r="AB98" s="19">
        <v>144000</v>
      </c>
      <c r="AC98" s="21">
        <f t="shared" si="9"/>
        <v>167040</v>
      </c>
      <c r="AD98" s="14"/>
      <c r="AE98"/>
      <c r="AF98"/>
      <c r="AG98"/>
      <c r="AH98"/>
      <c r="AI98"/>
      <c r="AJ98"/>
      <c r="AK98"/>
      <c r="AL98"/>
    </row>
    <row r="99" spans="1:38" ht="15.6" customHeight="1" x14ac:dyDescent="0.25">
      <c r="A99" s="12">
        <v>269</v>
      </c>
      <c r="B99" s="13" t="s">
        <v>472</v>
      </c>
      <c r="C99" s="14" t="s">
        <v>2</v>
      </c>
      <c r="D99" s="14" t="s">
        <v>34</v>
      </c>
      <c r="E99" s="13" t="s">
        <v>40</v>
      </c>
      <c r="F99" s="13" t="s">
        <v>530</v>
      </c>
      <c r="G99" s="13" t="s">
        <v>56</v>
      </c>
      <c r="H99" s="13" t="s">
        <v>531</v>
      </c>
      <c r="I99" s="23">
        <v>42884</v>
      </c>
      <c r="J99" s="13" t="s">
        <v>532</v>
      </c>
      <c r="K99" s="13">
        <v>19235</v>
      </c>
      <c r="L99" s="13"/>
      <c r="M99" s="14">
        <v>8</v>
      </c>
      <c r="N99" s="14" t="s">
        <v>43</v>
      </c>
      <c r="O99" s="16"/>
      <c r="P99" s="15"/>
      <c r="Q99" s="15"/>
      <c r="R99" s="23">
        <v>42884.939803240741</v>
      </c>
      <c r="S99" s="13" t="s">
        <v>533</v>
      </c>
      <c r="T99" s="13" t="s">
        <v>534</v>
      </c>
      <c r="U99" s="22" t="s">
        <v>522</v>
      </c>
      <c r="V99" s="25" t="s">
        <v>535</v>
      </c>
      <c r="W99" s="19">
        <v>12</v>
      </c>
      <c r="X99" s="13" t="s">
        <v>37</v>
      </c>
      <c r="Y99" s="14"/>
      <c r="Z99" s="14"/>
      <c r="AA99" s="13">
        <v>30212</v>
      </c>
      <c r="AB99" s="19">
        <v>362544</v>
      </c>
      <c r="AC99" s="21">
        <f t="shared" si="9"/>
        <v>420551.04</v>
      </c>
      <c r="AD99" s="14"/>
      <c r="AE99"/>
      <c r="AF99"/>
      <c r="AG99"/>
      <c r="AH99"/>
      <c r="AI99"/>
      <c r="AJ99"/>
      <c r="AK99"/>
      <c r="AL99"/>
    </row>
    <row r="100" spans="1:38" ht="15.6" customHeight="1" x14ac:dyDescent="0.25">
      <c r="A100" s="12">
        <v>270</v>
      </c>
      <c r="B100" s="13" t="s">
        <v>38</v>
      </c>
      <c r="C100" s="14" t="s">
        <v>2</v>
      </c>
      <c r="D100" s="14" t="s">
        <v>34</v>
      </c>
      <c r="E100" s="13" t="s">
        <v>40</v>
      </c>
      <c r="F100" s="13" t="s">
        <v>536</v>
      </c>
      <c r="G100" s="13" t="s">
        <v>56</v>
      </c>
      <c r="H100" s="13" t="s">
        <v>537</v>
      </c>
      <c r="I100" s="23">
        <v>42884</v>
      </c>
      <c r="J100" s="13" t="s">
        <v>538</v>
      </c>
      <c r="K100" s="13">
        <v>19234</v>
      </c>
      <c r="L100" s="13"/>
      <c r="M100" s="14">
        <v>6</v>
      </c>
      <c r="N100" s="14" t="s">
        <v>44</v>
      </c>
      <c r="O100" s="16"/>
      <c r="P100" s="15"/>
      <c r="Q100" s="15"/>
      <c r="R100" s="23">
        <v>42884.894317129627</v>
      </c>
      <c r="S100" s="13" t="s">
        <v>533</v>
      </c>
      <c r="T100" s="13" t="s">
        <v>534</v>
      </c>
      <c r="U100" s="22" t="s">
        <v>522</v>
      </c>
      <c r="V100" s="13" t="s">
        <v>539</v>
      </c>
      <c r="W100" s="19">
        <v>12</v>
      </c>
      <c r="X100" s="13" t="s">
        <v>37</v>
      </c>
      <c r="Y100" s="14"/>
      <c r="Z100" s="14"/>
      <c r="AA100" s="13">
        <v>5707</v>
      </c>
      <c r="AB100" s="19">
        <v>68484</v>
      </c>
      <c r="AC100" s="21">
        <f t="shared" si="9"/>
        <v>79441.440000000002</v>
      </c>
      <c r="AD100" s="14"/>
      <c r="AE100"/>
      <c r="AF100"/>
      <c r="AG100"/>
      <c r="AH100"/>
      <c r="AI100"/>
      <c r="AJ100"/>
      <c r="AK100"/>
      <c r="AL100"/>
    </row>
    <row r="101" spans="1:38" ht="15.6" customHeight="1" x14ac:dyDescent="0.25">
      <c r="A101" s="12">
        <v>272</v>
      </c>
      <c r="B101" s="13" t="s">
        <v>54</v>
      </c>
      <c r="C101" s="14" t="s">
        <v>2</v>
      </c>
      <c r="D101" s="14" t="s">
        <v>34</v>
      </c>
      <c r="E101" s="13" t="s">
        <v>40</v>
      </c>
      <c r="F101" s="13" t="s">
        <v>540</v>
      </c>
      <c r="G101" s="13" t="s">
        <v>56</v>
      </c>
      <c r="H101" s="13" t="s">
        <v>541</v>
      </c>
      <c r="I101" s="23">
        <v>42878</v>
      </c>
      <c r="J101" s="13" t="s">
        <v>542</v>
      </c>
      <c r="K101" s="13">
        <v>21516</v>
      </c>
      <c r="L101" s="13"/>
      <c r="M101" s="14">
        <v>2</v>
      </c>
      <c r="N101" s="14" t="s">
        <v>543</v>
      </c>
      <c r="O101" s="16"/>
      <c r="P101" s="15"/>
      <c r="Q101" s="15"/>
      <c r="R101" s="23">
        <v>42881.443483796298</v>
      </c>
      <c r="S101" s="13" t="s">
        <v>379</v>
      </c>
      <c r="T101" s="13" t="s">
        <v>380</v>
      </c>
      <c r="U101" s="22" t="s">
        <v>522</v>
      </c>
      <c r="V101" s="13" t="s">
        <v>544</v>
      </c>
      <c r="W101" s="19">
        <v>15</v>
      </c>
      <c r="X101" s="13" t="s">
        <v>37</v>
      </c>
      <c r="Y101" s="14"/>
      <c r="Z101" s="14"/>
      <c r="AA101" s="13">
        <v>500</v>
      </c>
      <c r="AB101" s="19">
        <v>7500</v>
      </c>
      <c r="AC101" s="21">
        <f t="shared" si="9"/>
        <v>8700</v>
      </c>
      <c r="AD101" s="14"/>
      <c r="AE101"/>
      <c r="AF101"/>
      <c r="AG101"/>
      <c r="AH101"/>
      <c r="AI101"/>
      <c r="AJ101"/>
      <c r="AK101"/>
      <c r="AL101"/>
    </row>
    <row r="102" spans="1:38" ht="15.6" customHeight="1" x14ac:dyDescent="0.25">
      <c r="A102" s="12">
        <v>330</v>
      </c>
      <c r="B102" s="13" t="s">
        <v>54</v>
      </c>
      <c r="C102" s="14" t="s">
        <v>2</v>
      </c>
      <c r="D102" s="14" t="s">
        <v>34</v>
      </c>
      <c r="E102" s="13" t="s">
        <v>40</v>
      </c>
      <c r="F102" s="13" t="s">
        <v>555</v>
      </c>
      <c r="G102" s="13" t="s">
        <v>56</v>
      </c>
      <c r="H102" s="13" t="s">
        <v>556</v>
      </c>
      <c r="I102" s="15">
        <v>42867</v>
      </c>
      <c r="J102" s="13" t="s">
        <v>557</v>
      </c>
      <c r="K102" s="13">
        <v>20358</v>
      </c>
      <c r="L102" s="13" t="s">
        <v>35</v>
      </c>
      <c r="M102" s="14">
        <v>1</v>
      </c>
      <c r="N102" s="14" t="s">
        <v>558</v>
      </c>
      <c r="O102" s="16"/>
      <c r="P102" s="13"/>
      <c r="Q102" s="17"/>
      <c r="R102" s="15">
        <v>42868.611215277779</v>
      </c>
      <c r="S102" s="13" t="s">
        <v>291</v>
      </c>
      <c r="T102" s="13" t="s">
        <v>292</v>
      </c>
      <c r="U102" s="22" t="s">
        <v>547</v>
      </c>
      <c r="V102" s="13" t="s">
        <v>554</v>
      </c>
      <c r="W102" s="28">
        <v>3.5</v>
      </c>
      <c r="X102" s="13" t="s">
        <v>37</v>
      </c>
      <c r="Y102" s="14"/>
      <c r="Z102" s="14"/>
      <c r="AA102" s="29">
        <v>9000</v>
      </c>
      <c r="AB102" s="28">
        <v>31500</v>
      </c>
      <c r="AC102" s="21">
        <f t="shared" ref="AC102:AC107" si="10">+AB102*0.16+AB102</f>
        <v>36540</v>
      </c>
      <c r="AD102" s="14"/>
      <c r="AE102"/>
      <c r="AF102"/>
      <c r="AG102"/>
      <c r="AH102"/>
      <c r="AI102"/>
      <c r="AJ102"/>
      <c r="AK102"/>
      <c r="AL102"/>
    </row>
    <row r="103" spans="1:38" ht="15.6" customHeight="1" x14ac:dyDescent="0.25">
      <c r="A103" s="12">
        <v>334</v>
      </c>
      <c r="B103" s="13" t="s">
        <v>357</v>
      </c>
      <c r="C103" s="14" t="s">
        <v>2</v>
      </c>
      <c r="D103" s="14" t="s">
        <v>34</v>
      </c>
      <c r="E103" s="13" t="s">
        <v>40</v>
      </c>
      <c r="F103" s="13" t="s">
        <v>524</v>
      </c>
      <c r="G103" s="13" t="s">
        <v>56</v>
      </c>
      <c r="H103" s="13" t="s">
        <v>559</v>
      </c>
      <c r="I103" s="15">
        <v>42866</v>
      </c>
      <c r="J103" s="13" t="s">
        <v>560</v>
      </c>
      <c r="K103" s="13">
        <v>19655</v>
      </c>
      <c r="L103" s="13" t="s">
        <v>39</v>
      </c>
      <c r="M103" s="14">
        <v>1</v>
      </c>
      <c r="N103" s="14" t="s">
        <v>561</v>
      </c>
      <c r="O103" s="16"/>
      <c r="P103" s="13"/>
      <c r="Q103" s="17"/>
      <c r="R103" s="15">
        <v>42867.810902777775</v>
      </c>
      <c r="S103" s="13" t="s">
        <v>496</v>
      </c>
      <c r="T103" s="13" t="s">
        <v>497</v>
      </c>
      <c r="U103" s="22" t="s">
        <v>547</v>
      </c>
      <c r="V103" s="13" t="s">
        <v>562</v>
      </c>
      <c r="W103" s="19">
        <v>0.28000000000000003</v>
      </c>
      <c r="X103" s="13" t="s">
        <v>37</v>
      </c>
      <c r="Y103" s="14"/>
      <c r="Z103" s="14"/>
      <c r="AA103" s="20">
        <v>26000</v>
      </c>
      <c r="AB103" s="19">
        <v>7280.0000000000009</v>
      </c>
      <c r="AC103" s="21">
        <f t="shared" si="10"/>
        <v>8444.8000000000011</v>
      </c>
      <c r="AD103" s="14"/>
      <c r="AE103"/>
      <c r="AF103"/>
      <c r="AG103"/>
      <c r="AH103"/>
      <c r="AI103"/>
      <c r="AJ103"/>
      <c r="AK103"/>
      <c r="AL103"/>
    </row>
    <row r="104" spans="1:38" ht="15.6" customHeight="1" x14ac:dyDescent="0.25">
      <c r="A104" s="12">
        <v>340</v>
      </c>
      <c r="B104" s="13" t="s">
        <v>54</v>
      </c>
      <c r="C104" s="14" t="s">
        <v>2</v>
      </c>
      <c r="D104" s="14" t="s">
        <v>34</v>
      </c>
      <c r="E104" s="13" t="s">
        <v>40</v>
      </c>
      <c r="F104" s="13" t="s">
        <v>516</v>
      </c>
      <c r="G104" s="13" t="s">
        <v>56</v>
      </c>
      <c r="H104" s="13" t="s">
        <v>517</v>
      </c>
      <c r="I104" s="23">
        <v>42885</v>
      </c>
      <c r="J104" s="13" t="s">
        <v>518</v>
      </c>
      <c r="K104" s="13">
        <v>19992</v>
      </c>
      <c r="L104" s="13"/>
      <c r="M104" s="14">
        <v>2</v>
      </c>
      <c r="N104" s="14" t="s">
        <v>519</v>
      </c>
      <c r="O104" s="16"/>
      <c r="P104" s="15"/>
      <c r="Q104" s="15"/>
      <c r="R104" s="23">
        <v>42886.745034722226</v>
      </c>
      <c r="S104" s="13" t="s">
        <v>60</v>
      </c>
      <c r="T104" s="13" t="s">
        <v>61</v>
      </c>
      <c r="U104" s="22" t="s">
        <v>547</v>
      </c>
      <c r="V104" s="13" t="s">
        <v>566</v>
      </c>
      <c r="W104" s="19">
        <v>5.03</v>
      </c>
      <c r="X104" s="13" t="s">
        <v>37</v>
      </c>
      <c r="Y104" s="14"/>
      <c r="Z104" s="14"/>
      <c r="AA104" s="13">
        <v>1500</v>
      </c>
      <c r="AB104" s="19">
        <v>7545</v>
      </c>
      <c r="AC104" s="21">
        <f t="shared" si="10"/>
        <v>8752.2000000000007</v>
      </c>
      <c r="AD104" s="14"/>
      <c r="AE104"/>
      <c r="AF104"/>
      <c r="AG104"/>
      <c r="AH104"/>
      <c r="AI104"/>
      <c r="AJ104"/>
      <c r="AK104"/>
      <c r="AL104"/>
    </row>
    <row r="105" spans="1:38" ht="15.6" customHeight="1" x14ac:dyDescent="0.25">
      <c r="A105" s="12">
        <v>372</v>
      </c>
      <c r="B105" s="13" t="s">
        <v>54</v>
      </c>
      <c r="C105" s="14" t="s">
        <v>2</v>
      </c>
      <c r="D105" s="14" t="s">
        <v>34</v>
      </c>
      <c r="E105" s="13" t="s">
        <v>40</v>
      </c>
      <c r="F105" s="13" t="s">
        <v>568</v>
      </c>
      <c r="G105" s="13" t="s">
        <v>56</v>
      </c>
      <c r="H105" s="13" t="s">
        <v>569</v>
      </c>
      <c r="I105" s="23">
        <v>42872</v>
      </c>
      <c r="J105" s="13" t="s">
        <v>570</v>
      </c>
      <c r="K105" s="13">
        <v>19941</v>
      </c>
      <c r="L105" s="13"/>
      <c r="M105" s="14">
        <v>2</v>
      </c>
      <c r="N105" s="14" t="s">
        <v>571</v>
      </c>
      <c r="O105" s="16"/>
      <c r="P105" s="15"/>
      <c r="Q105" s="15"/>
      <c r="R105" s="23">
        <v>42873.807962962965</v>
      </c>
      <c r="S105" s="13" t="s">
        <v>572</v>
      </c>
      <c r="T105" s="13" t="s">
        <v>573</v>
      </c>
      <c r="U105" s="22" t="s">
        <v>547</v>
      </c>
      <c r="V105" s="13" t="s">
        <v>574</v>
      </c>
      <c r="W105" s="19">
        <v>20</v>
      </c>
      <c r="X105" s="13" t="s">
        <v>37</v>
      </c>
      <c r="Y105" s="14">
        <v>0.25</v>
      </c>
      <c r="Z105" s="14">
        <v>0.12</v>
      </c>
      <c r="AA105" s="13">
        <v>350</v>
      </c>
      <c r="AB105" s="19">
        <v>7000</v>
      </c>
      <c r="AC105" s="21">
        <f t="shared" si="10"/>
        <v>8120</v>
      </c>
      <c r="AD105" s="14">
        <f>+Y105*Z105</f>
        <v>0.03</v>
      </c>
      <c r="AE105" s="27"/>
      <c r="AF105" s="27"/>
      <c r="AG105"/>
      <c r="AH105"/>
      <c r="AI105"/>
      <c r="AJ105"/>
      <c r="AK105"/>
      <c r="AL105"/>
    </row>
    <row r="106" spans="1:38" ht="15.6" customHeight="1" x14ac:dyDescent="0.25">
      <c r="A106" s="12">
        <v>374</v>
      </c>
      <c r="B106" s="13" t="s">
        <v>54</v>
      </c>
      <c r="C106" s="14" t="s">
        <v>2</v>
      </c>
      <c r="D106" s="14" t="s">
        <v>34</v>
      </c>
      <c r="E106" s="13" t="s">
        <v>40</v>
      </c>
      <c r="F106" s="13" t="s">
        <v>155</v>
      </c>
      <c r="G106" s="13" t="s">
        <v>56</v>
      </c>
      <c r="H106" s="13" t="s">
        <v>156</v>
      </c>
      <c r="I106" s="23">
        <v>42870</v>
      </c>
      <c r="J106" s="13" t="s">
        <v>157</v>
      </c>
      <c r="K106" s="13">
        <v>20387</v>
      </c>
      <c r="L106" s="13"/>
      <c r="M106" s="14">
        <v>1</v>
      </c>
      <c r="N106" s="14" t="s">
        <v>158</v>
      </c>
      <c r="O106" s="16"/>
      <c r="P106" s="15"/>
      <c r="Q106" s="15"/>
      <c r="R106" s="23">
        <v>42873.815509259257</v>
      </c>
      <c r="S106" s="13" t="s">
        <v>152</v>
      </c>
      <c r="T106" s="13" t="s">
        <v>153</v>
      </c>
      <c r="U106" s="22" t="s">
        <v>547</v>
      </c>
      <c r="V106" s="13" t="s">
        <v>554</v>
      </c>
      <c r="W106" s="19">
        <v>2.5</v>
      </c>
      <c r="X106" s="13" t="s">
        <v>37</v>
      </c>
      <c r="Y106" s="14"/>
      <c r="Z106" s="14"/>
      <c r="AA106" s="13">
        <v>5000</v>
      </c>
      <c r="AB106" s="19">
        <v>12500</v>
      </c>
      <c r="AC106" s="21">
        <f t="shared" si="10"/>
        <v>14500</v>
      </c>
      <c r="AD106" s="14"/>
      <c r="AE106"/>
      <c r="AF106"/>
      <c r="AG106"/>
      <c r="AH106"/>
      <c r="AI106"/>
      <c r="AJ106"/>
      <c r="AK106"/>
      <c r="AL106"/>
    </row>
    <row r="107" spans="1:38" ht="15.6" customHeight="1" x14ac:dyDescent="0.25">
      <c r="A107" s="12">
        <v>379</v>
      </c>
      <c r="B107" s="13" t="s">
        <v>54</v>
      </c>
      <c r="C107" s="14" t="s">
        <v>2</v>
      </c>
      <c r="D107" s="14" t="s">
        <v>34</v>
      </c>
      <c r="E107" s="13" t="s">
        <v>40</v>
      </c>
      <c r="F107" s="13" t="s">
        <v>132</v>
      </c>
      <c r="G107" s="13" t="s">
        <v>56</v>
      </c>
      <c r="H107" s="13" t="s">
        <v>133</v>
      </c>
      <c r="I107" s="23">
        <v>42878</v>
      </c>
      <c r="J107" s="13" t="s">
        <v>134</v>
      </c>
      <c r="K107" s="13">
        <v>19996</v>
      </c>
      <c r="L107" s="13"/>
      <c r="M107" s="14">
        <v>1</v>
      </c>
      <c r="N107" s="14" t="s">
        <v>135</v>
      </c>
      <c r="O107" s="16"/>
      <c r="P107" s="15"/>
      <c r="Q107" s="15"/>
      <c r="R107" s="23">
        <v>42884.598356481481</v>
      </c>
      <c r="S107" s="13" t="s">
        <v>136</v>
      </c>
      <c r="T107" s="13" t="s">
        <v>137</v>
      </c>
      <c r="U107" s="22" t="s">
        <v>547</v>
      </c>
      <c r="V107" s="13" t="s">
        <v>575</v>
      </c>
      <c r="W107" s="19">
        <v>1.72</v>
      </c>
      <c r="X107" s="13" t="s">
        <v>37</v>
      </c>
      <c r="Y107" s="14"/>
      <c r="Z107" s="14"/>
      <c r="AA107" s="13">
        <v>5000</v>
      </c>
      <c r="AB107" s="19">
        <v>8600</v>
      </c>
      <c r="AC107" s="21">
        <f t="shared" si="10"/>
        <v>9976</v>
      </c>
      <c r="AD107" s="14"/>
      <c r="AE107"/>
      <c r="AF107"/>
      <c r="AG107"/>
      <c r="AH107"/>
      <c r="AI107"/>
      <c r="AJ107"/>
      <c r="AK107"/>
      <c r="AL107"/>
    </row>
    <row r="108" spans="1:38" ht="15.6" customHeight="1" x14ac:dyDescent="0.25">
      <c r="A108" s="12">
        <v>385</v>
      </c>
      <c r="B108" s="13" t="s">
        <v>54</v>
      </c>
      <c r="C108" s="14" t="s">
        <v>2</v>
      </c>
      <c r="D108" s="14" t="s">
        <v>34</v>
      </c>
      <c r="E108" s="13" t="s">
        <v>40</v>
      </c>
      <c r="F108" s="13" t="s">
        <v>576</v>
      </c>
      <c r="G108" s="13" t="s">
        <v>56</v>
      </c>
      <c r="H108" s="13" t="s">
        <v>577</v>
      </c>
      <c r="I108" s="23">
        <v>42878</v>
      </c>
      <c r="J108" s="13" t="s">
        <v>578</v>
      </c>
      <c r="K108" s="13">
        <v>19826</v>
      </c>
      <c r="L108" s="13"/>
      <c r="M108" s="14">
        <v>2</v>
      </c>
      <c r="N108" s="14" t="s">
        <v>176</v>
      </c>
      <c r="O108" s="16"/>
      <c r="P108" s="15"/>
      <c r="Q108" s="15"/>
      <c r="R108" s="23">
        <v>42886.481550925928</v>
      </c>
      <c r="S108" s="13" t="s">
        <v>579</v>
      </c>
      <c r="T108" s="13" t="s">
        <v>580</v>
      </c>
      <c r="U108" s="22" t="s">
        <v>581</v>
      </c>
      <c r="V108" s="13" t="s">
        <v>582</v>
      </c>
      <c r="W108" s="19">
        <v>20.69</v>
      </c>
      <c r="X108" s="13" t="s">
        <v>37</v>
      </c>
      <c r="Y108" s="14"/>
      <c r="Z108" s="14"/>
      <c r="AA108" s="13">
        <v>500</v>
      </c>
      <c r="AB108" s="19">
        <v>10345</v>
      </c>
      <c r="AC108" s="21">
        <f t="shared" ref="AC108:AC111" si="11">+AB108*0.16+AB108</f>
        <v>12000.2</v>
      </c>
      <c r="AD108" s="14"/>
      <c r="AE108"/>
      <c r="AF108"/>
      <c r="AG108"/>
      <c r="AH108"/>
      <c r="AI108"/>
      <c r="AJ108"/>
      <c r="AK108"/>
      <c r="AL108"/>
    </row>
    <row r="109" spans="1:38" ht="15.6" customHeight="1" x14ac:dyDescent="0.25">
      <c r="A109" s="12">
        <v>404</v>
      </c>
      <c r="B109" s="13" t="s">
        <v>54</v>
      </c>
      <c r="C109" s="14" t="s">
        <v>2</v>
      </c>
      <c r="D109" s="14" t="s">
        <v>34</v>
      </c>
      <c r="E109" s="13" t="s">
        <v>40</v>
      </c>
      <c r="F109" s="13" t="s">
        <v>55</v>
      </c>
      <c r="G109" s="13" t="s">
        <v>56</v>
      </c>
      <c r="H109" s="13" t="s">
        <v>57</v>
      </c>
      <c r="I109" s="23">
        <v>42870</v>
      </c>
      <c r="J109" s="13" t="s">
        <v>585</v>
      </c>
      <c r="K109" s="13">
        <v>20254</v>
      </c>
      <c r="L109" s="13"/>
      <c r="M109" s="14">
        <v>1</v>
      </c>
      <c r="N109" s="14" t="s">
        <v>586</v>
      </c>
      <c r="O109" s="16"/>
      <c r="P109" s="15"/>
      <c r="Q109" s="15"/>
      <c r="R109" s="23">
        <v>42871.839849537035</v>
      </c>
      <c r="S109" s="13" t="s">
        <v>60</v>
      </c>
      <c r="T109" s="13" t="s">
        <v>61</v>
      </c>
      <c r="U109" s="22" t="s">
        <v>584</v>
      </c>
      <c r="V109" s="13" t="s">
        <v>587</v>
      </c>
      <c r="W109" s="19">
        <v>475</v>
      </c>
      <c r="X109" s="13" t="s">
        <v>37</v>
      </c>
      <c r="Y109" s="14"/>
      <c r="Z109" s="14"/>
      <c r="AA109" s="13">
        <v>30</v>
      </c>
      <c r="AB109" s="19">
        <v>14250</v>
      </c>
      <c r="AC109" s="21">
        <f t="shared" si="11"/>
        <v>16530</v>
      </c>
      <c r="AD109" s="14"/>
      <c r="AE109"/>
      <c r="AF109"/>
      <c r="AG109"/>
      <c r="AH109"/>
      <c r="AI109"/>
      <c r="AJ109"/>
      <c r="AK109"/>
      <c r="AL109"/>
    </row>
    <row r="110" spans="1:38" ht="15.6" customHeight="1" x14ac:dyDescent="0.25">
      <c r="A110" s="12">
        <v>405</v>
      </c>
      <c r="B110" s="13" t="s">
        <v>54</v>
      </c>
      <c r="C110" s="14" t="s">
        <v>2</v>
      </c>
      <c r="D110" s="14" t="s">
        <v>34</v>
      </c>
      <c r="E110" s="13" t="s">
        <v>40</v>
      </c>
      <c r="F110" s="13" t="s">
        <v>588</v>
      </c>
      <c r="G110" s="13" t="s">
        <v>56</v>
      </c>
      <c r="H110" s="13" t="s">
        <v>589</v>
      </c>
      <c r="I110" s="23">
        <v>42883</v>
      </c>
      <c r="J110" s="13" t="s">
        <v>590</v>
      </c>
      <c r="K110" s="13">
        <v>20051</v>
      </c>
      <c r="L110" s="13"/>
      <c r="M110" s="14">
        <v>5</v>
      </c>
      <c r="N110" s="14" t="s">
        <v>591</v>
      </c>
      <c r="O110" s="16"/>
      <c r="P110" s="15"/>
      <c r="Q110" s="15"/>
      <c r="R110" s="23">
        <v>42885.704884259256</v>
      </c>
      <c r="S110" s="13" t="s">
        <v>60</v>
      </c>
      <c r="T110" s="13" t="s">
        <v>61</v>
      </c>
      <c r="U110" s="22" t="s">
        <v>584</v>
      </c>
      <c r="V110" s="13" t="s">
        <v>587</v>
      </c>
      <c r="W110" s="19">
        <v>475</v>
      </c>
      <c r="X110" s="13" t="s">
        <v>37</v>
      </c>
      <c r="Y110" s="14"/>
      <c r="Z110" s="14"/>
      <c r="AA110" s="13">
        <v>15</v>
      </c>
      <c r="AB110" s="19">
        <v>7125</v>
      </c>
      <c r="AC110" s="21">
        <f t="shared" si="11"/>
        <v>8265</v>
      </c>
      <c r="AD110" s="14"/>
      <c r="AE110"/>
      <c r="AF110"/>
      <c r="AG110"/>
      <c r="AH110"/>
      <c r="AI110"/>
      <c r="AJ110"/>
      <c r="AK110"/>
      <c r="AL110"/>
    </row>
    <row r="111" spans="1:38" ht="15.6" customHeight="1" x14ac:dyDescent="0.25">
      <c r="A111" s="12">
        <v>414</v>
      </c>
      <c r="B111" s="13" t="s">
        <v>54</v>
      </c>
      <c r="C111" s="14" t="s">
        <v>2</v>
      </c>
      <c r="D111" s="14" t="s">
        <v>34</v>
      </c>
      <c r="E111" s="13" t="s">
        <v>40</v>
      </c>
      <c r="F111" s="13" t="s">
        <v>576</v>
      </c>
      <c r="G111" s="13" t="s">
        <v>56</v>
      </c>
      <c r="H111" s="13" t="s">
        <v>577</v>
      </c>
      <c r="I111" s="23">
        <v>42878</v>
      </c>
      <c r="J111" s="13" t="s">
        <v>578</v>
      </c>
      <c r="K111" s="13">
        <v>19826</v>
      </c>
      <c r="L111" s="13"/>
      <c r="M111" s="14">
        <v>2</v>
      </c>
      <c r="N111" s="14" t="s">
        <v>176</v>
      </c>
      <c r="O111" s="16"/>
      <c r="P111" s="15"/>
      <c r="Q111" s="15"/>
      <c r="R111" s="23">
        <v>42886.481550925928</v>
      </c>
      <c r="S111" s="13" t="s">
        <v>579</v>
      </c>
      <c r="T111" s="13" t="s">
        <v>580</v>
      </c>
      <c r="U111" s="22" t="s">
        <v>593</v>
      </c>
      <c r="V111" s="13" t="s">
        <v>594</v>
      </c>
      <c r="W111" s="19">
        <v>29.31</v>
      </c>
      <c r="X111" s="13" t="s">
        <v>37</v>
      </c>
      <c r="Y111" s="14"/>
      <c r="Z111" s="14"/>
      <c r="AA111" s="13">
        <v>500</v>
      </c>
      <c r="AB111" s="19">
        <v>14655</v>
      </c>
      <c r="AC111" s="21">
        <f t="shared" si="11"/>
        <v>16999.8</v>
      </c>
      <c r="AD111" s="14"/>
      <c r="AE111"/>
      <c r="AF111"/>
      <c r="AG111"/>
      <c r="AH111"/>
      <c r="AI111"/>
      <c r="AJ111"/>
      <c r="AK111"/>
      <c r="AL111"/>
    </row>
    <row r="112" spans="1:38" ht="15.6" customHeight="1" x14ac:dyDescent="0.25">
      <c r="A112" s="12">
        <v>483</v>
      </c>
      <c r="B112" s="13" t="s">
        <v>54</v>
      </c>
      <c r="C112" s="14" t="s">
        <v>2</v>
      </c>
      <c r="D112" s="14" t="s">
        <v>34</v>
      </c>
      <c r="E112" s="13" t="s">
        <v>40</v>
      </c>
      <c r="F112" s="13" t="s">
        <v>597</v>
      </c>
      <c r="G112" s="13" t="s">
        <v>56</v>
      </c>
      <c r="H112" s="13" t="s">
        <v>598</v>
      </c>
      <c r="I112" s="23">
        <v>42871</v>
      </c>
      <c r="J112" s="13" t="s">
        <v>599</v>
      </c>
      <c r="K112" s="13">
        <v>20050</v>
      </c>
      <c r="L112" s="13"/>
      <c r="M112" s="14">
        <v>3</v>
      </c>
      <c r="N112" s="14" t="s">
        <v>600</v>
      </c>
      <c r="O112" s="16"/>
      <c r="P112" s="15"/>
      <c r="Q112" s="15"/>
      <c r="R112" s="23">
        <v>42878.488912037035</v>
      </c>
      <c r="S112" s="13" t="s">
        <v>601</v>
      </c>
      <c r="T112" s="13" t="s">
        <v>602</v>
      </c>
      <c r="U112" s="22" t="s">
        <v>596</v>
      </c>
      <c r="V112" s="13" t="s">
        <v>603</v>
      </c>
      <c r="W112" s="19">
        <v>145900</v>
      </c>
      <c r="X112" s="13" t="s">
        <v>37</v>
      </c>
      <c r="Y112" s="14"/>
      <c r="Z112" s="14"/>
      <c r="AA112" s="13">
        <v>1</v>
      </c>
      <c r="AB112" s="19">
        <v>145900</v>
      </c>
      <c r="AC112" s="21">
        <f t="shared" ref="AC112:AC136" si="12">+AB112*0.16+AB112</f>
        <v>169244</v>
      </c>
      <c r="AD112" s="14"/>
      <c r="AE112"/>
      <c r="AF112"/>
      <c r="AG112"/>
      <c r="AH112"/>
      <c r="AI112"/>
      <c r="AJ112"/>
      <c r="AK112"/>
      <c r="AL112"/>
    </row>
    <row r="113" spans="1:38" ht="15.6" customHeight="1" x14ac:dyDescent="0.25">
      <c r="A113" s="12">
        <v>489</v>
      </c>
      <c r="B113" s="13" t="s">
        <v>125</v>
      </c>
      <c r="C113" s="14" t="s">
        <v>2</v>
      </c>
      <c r="D113" s="14" t="s">
        <v>34</v>
      </c>
      <c r="E113" s="13" t="s">
        <v>40</v>
      </c>
      <c r="F113" s="13" t="s">
        <v>170</v>
      </c>
      <c r="G113" s="13" t="s">
        <v>56</v>
      </c>
      <c r="H113" s="13" t="s">
        <v>149</v>
      </c>
      <c r="I113" s="23">
        <v>42882</v>
      </c>
      <c r="J113" s="13" t="s">
        <v>604</v>
      </c>
      <c r="K113" s="13">
        <v>19340</v>
      </c>
      <c r="L113" s="13"/>
      <c r="M113" s="14">
        <v>41</v>
      </c>
      <c r="N113" s="14" t="s">
        <v>605</v>
      </c>
      <c r="O113" s="16"/>
      <c r="P113" s="15"/>
      <c r="Q113" s="15"/>
      <c r="R113" s="23">
        <v>42882.712199074071</v>
      </c>
      <c r="S113" s="13" t="s">
        <v>564</v>
      </c>
      <c r="T113" s="13" t="s">
        <v>565</v>
      </c>
      <c r="U113" s="22" t="s">
        <v>606</v>
      </c>
      <c r="V113" s="13" t="s">
        <v>607</v>
      </c>
      <c r="W113" s="19">
        <v>25.95</v>
      </c>
      <c r="X113" s="13" t="s">
        <v>37</v>
      </c>
      <c r="Y113" s="14"/>
      <c r="Z113" s="14"/>
      <c r="AA113" s="13">
        <v>3100</v>
      </c>
      <c r="AB113" s="19">
        <v>80445</v>
      </c>
      <c r="AC113" s="21">
        <f t="shared" si="12"/>
        <v>93316.2</v>
      </c>
      <c r="AD113" s="14"/>
      <c r="AE113"/>
      <c r="AF113"/>
      <c r="AG113"/>
      <c r="AH113"/>
      <c r="AI113"/>
      <c r="AJ113"/>
      <c r="AK113"/>
      <c r="AL113"/>
    </row>
    <row r="114" spans="1:38" ht="15.6" customHeight="1" x14ac:dyDescent="0.25">
      <c r="A114" s="12">
        <v>490</v>
      </c>
      <c r="B114" s="13" t="s">
        <v>125</v>
      </c>
      <c r="C114" s="14" t="s">
        <v>2</v>
      </c>
      <c r="D114" s="14" t="s">
        <v>34</v>
      </c>
      <c r="E114" s="13" t="s">
        <v>40</v>
      </c>
      <c r="F114" s="13" t="s">
        <v>608</v>
      </c>
      <c r="G114" s="13" t="s">
        <v>56</v>
      </c>
      <c r="H114" s="13" t="s">
        <v>609</v>
      </c>
      <c r="I114" s="23">
        <v>42879</v>
      </c>
      <c r="J114" s="13" t="s">
        <v>610</v>
      </c>
      <c r="K114" s="13">
        <v>19239</v>
      </c>
      <c r="L114" s="13"/>
      <c r="M114" s="14">
        <v>31</v>
      </c>
      <c r="N114" s="14" t="s">
        <v>611</v>
      </c>
      <c r="O114" s="16"/>
      <c r="P114" s="15"/>
      <c r="Q114" s="15"/>
      <c r="R114" s="23">
        <v>42879.623553240737</v>
      </c>
      <c r="S114" s="13" t="s">
        <v>564</v>
      </c>
      <c r="T114" s="13" t="s">
        <v>565</v>
      </c>
      <c r="U114" s="22" t="s">
        <v>606</v>
      </c>
      <c r="V114" s="13" t="s">
        <v>612</v>
      </c>
      <c r="W114" s="19">
        <v>25.95</v>
      </c>
      <c r="X114" s="13" t="s">
        <v>37</v>
      </c>
      <c r="Y114" s="14"/>
      <c r="Z114" s="14"/>
      <c r="AA114" s="13">
        <v>300</v>
      </c>
      <c r="AB114" s="19">
        <v>7785</v>
      </c>
      <c r="AC114" s="21">
        <f t="shared" si="12"/>
        <v>9030.6</v>
      </c>
      <c r="AD114" s="14"/>
      <c r="AE114"/>
      <c r="AF114"/>
      <c r="AG114"/>
      <c r="AH114"/>
      <c r="AI114"/>
      <c r="AJ114"/>
      <c r="AK114"/>
      <c r="AL114"/>
    </row>
    <row r="115" spans="1:38" ht="15.6" customHeight="1" x14ac:dyDescent="0.25">
      <c r="A115" s="12">
        <v>491</v>
      </c>
      <c r="B115" s="13" t="s">
        <v>125</v>
      </c>
      <c r="C115" s="14" t="s">
        <v>2</v>
      </c>
      <c r="D115" s="14" t="s">
        <v>34</v>
      </c>
      <c r="E115" s="13" t="s">
        <v>40</v>
      </c>
      <c r="F115" s="13" t="s">
        <v>608</v>
      </c>
      <c r="G115" s="13" t="s">
        <v>56</v>
      </c>
      <c r="H115" s="13" t="s">
        <v>609</v>
      </c>
      <c r="I115" s="23">
        <v>42879</v>
      </c>
      <c r="J115" s="13" t="s">
        <v>610</v>
      </c>
      <c r="K115" s="13">
        <v>19239</v>
      </c>
      <c r="L115" s="13"/>
      <c r="M115" s="14">
        <v>31</v>
      </c>
      <c r="N115" s="14" t="s">
        <v>611</v>
      </c>
      <c r="O115" s="16"/>
      <c r="P115" s="15"/>
      <c r="Q115" s="15"/>
      <c r="R115" s="23">
        <v>42879.623553240737</v>
      </c>
      <c r="S115" s="13" t="s">
        <v>564</v>
      </c>
      <c r="T115" s="13" t="s">
        <v>565</v>
      </c>
      <c r="U115" s="22" t="s">
        <v>606</v>
      </c>
      <c r="V115" s="13" t="s">
        <v>613</v>
      </c>
      <c r="W115" s="19">
        <v>25.95</v>
      </c>
      <c r="X115" s="13" t="s">
        <v>37</v>
      </c>
      <c r="Y115" s="14"/>
      <c r="Z115" s="14"/>
      <c r="AA115" s="13">
        <v>300</v>
      </c>
      <c r="AB115" s="19">
        <v>7785</v>
      </c>
      <c r="AC115" s="21">
        <f t="shared" si="12"/>
        <v>9030.6</v>
      </c>
      <c r="AD115" s="14"/>
      <c r="AE115"/>
      <c r="AF115"/>
      <c r="AG115"/>
      <c r="AH115"/>
      <c r="AI115"/>
      <c r="AJ115"/>
      <c r="AK115"/>
      <c r="AL115"/>
    </row>
    <row r="116" spans="1:38" ht="15.6" customHeight="1" x14ac:dyDescent="0.25">
      <c r="A116" s="12">
        <v>492</v>
      </c>
      <c r="B116" s="13" t="s">
        <v>125</v>
      </c>
      <c r="C116" s="14" t="s">
        <v>2</v>
      </c>
      <c r="D116" s="14" t="s">
        <v>34</v>
      </c>
      <c r="E116" s="13" t="s">
        <v>40</v>
      </c>
      <c r="F116" s="13" t="s">
        <v>614</v>
      </c>
      <c r="G116" s="13" t="s">
        <v>56</v>
      </c>
      <c r="H116" s="13" t="s">
        <v>615</v>
      </c>
      <c r="I116" s="23">
        <v>42879</v>
      </c>
      <c r="J116" s="13" t="s">
        <v>616</v>
      </c>
      <c r="K116" s="13">
        <v>19300</v>
      </c>
      <c r="L116" s="13"/>
      <c r="M116" s="14">
        <v>28</v>
      </c>
      <c r="N116" s="14" t="s">
        <v>617</v>
      </c>
      <c r="O116" s="16"/>
      <c r="P116" s="15"/>
      <c r="Q116" s="15"/>
      <c r="R116" s="23">
        <v>42879.794814814813</v>
      </c>
      <c r="S116" s="13" t="s">
        <v>564</v>
      </c>
      <c r="T116" s="13" t="s">
        <v>565</v>
      </c>
      <c r="U116" s="22" t="s">
        <v>606</v>
      </c>
      <c r="V116" s="13" t="s">
        <v>618</v>
      </c>
      <c r="W116" s="19">
        <v>25.95</v>
      </c>
      <c r="X116" s="13" t="s">
        <v>37</v>
      </c>
      <c r="Y116" s="14"/>
      <c r="Z116" s="14"/>
      <c r="AA116" s="13">
        <v>300</v>
      </c>
      <c r="AB116" s="19">
        <v>7785</v>
      </c>
      <c r="AC116" s="21">
        <f t="shared" si="12"/>
        <v>9030.6</v>
      </c>
      <c r="AD116" s="14"/>
      <c r="AE116"/>
      <c r="AF116"/>
      <c r="AG116"/>
      <c r="AH116"/>
      <c r="AI116"/>
      <c r="AJ116"/>
      <c r="AK116"/>
      <c r="AL116"/>
    </row>
    <row r="117" spans="1:38" ht="15.6" customHeight="1" x14ac:dyDescent="0.25">
      <c r="A117" s="12">
        <v>493</v>
      </c>
      <c r="B117" s="13" t="s">
        <v>125</v>
      </c>
      <c r="C117" s="14" t="s">
        <v>2</v>
      </c>
      <c r="D117" s="14" t="s">
        <v>34</v>
      </c>
      <c r="E117" s="13" t="s">
        <v>40</v>
      </c>
      <c r="F117" s="13" t="s">
        <v>608</v>
      </c>
      <c r="G117" s="13" t="s">
        <v>56</v>
      </c>
      <c r="H117" s="13" t="s">
        <v>609</v>
      </c>
      <c r="I117" s="23">
        <v>42879</v>
      </c>
      <c r="J117" s="13" t="s">
        <v>610</v>
      </c>
      <c r="K117" s="13">
        <v>19239</v>
      </c>
      <c r="L117" s="13"/>
      <c r="M117" s="14">
        <v>31</v>
      </c>
      <c r="N117" s="14" t="s">
        <v>611</v>
      </c>
      <c r="O117" s="16"/>
      <c r="P117" s="15"/>
      <c r="Q117" s="15"/>
      <c r="R117" s="23">
        <v>42879.623553240737</v>
      </c>
      <c r="S117" s="13" t="s">
        <v>564</v>
      </c>
      <c r="T117" s="13" t="s">
        <v>565</v>
      </c>
      <c r="U117" s="22" t="s">
        <v>606</v>
      </c>
      <c r="V117" s="13" t="s">
        <v>619</v>
      </c>
      <c r="W117" s="19">
        <v>25.95</v>
      </c>
      <c r="X117" s="13" t="s">
        <v>37</v>
      </c>
      <c r="Y117" s="14"/>
      <c r="Z117" s="14"/>
      <c r="AA117" s="13">
        <v>300</v>
      </c>
      <c r="AB117" s="19">
        <v>7785</v>
      </c>
      <c r="AC117" s="21">
        <f t="shared" si="12"/>
        <v>9030.6</v>
      </c>
      <c r="AD117" s="14"/>
      <c r="AE117"/>
      <c r="AF117"/>
      <c r="AG117"/>
      <c r="AH117"/>
      <c r="AI117"/>
      <c r="AJ117"/>
      <c r="AK117"/>
      <c r="AL117"/>
    </row>
    <row r="118" spans="1:38" ht="15.6" customHeight="1" x14ac:dyDescent="0.25">
      <c r="A118" s="12">
        <v>494</v>
      </c>
      <c r="B118" s="13" t="s">
        <v>125</v>
      </c>
      <c r="C118" s="14" t="s">
        <v>2</v>
      </c>
      <c r="D118" s="14" t="s">
        <v>34</v>
      </c>
      <c r="E118" s="13" t="s">
        <v>40</v>
      </c>
      <c r="F118" s="13" t="s">
        <v>608</v>
      </c>
      <c r="G118" s="13" t="s">
        <v>56</v>
      </c>
      <c r="H118" s="13" t="s">
        <v>609</v>
      </c>
      <c r="I118" s="23">
        <v>42879</v>
      </c>
      <c r="J118" s="13" t="s">
        <v>610</v>
      </c>
      <c r="K118" s="13">
        <v>19239</v>
      </c>
      <c r="L118" s="13"/>
      <c r="M118" s="14">
        <v>31</v>
      </c>
      <c r="N118" s="14" t="s">
        <v>611</v>
      </c>
      <c r="O118" s="16"/>
      <c r="P118" s="15"/>
      <c r="Q118" s="15"/>
      <c r="R118" s="23">
        <v>42879.623553240737</v>
      </c>
      <c r="S118" s="13" t="s">
        <v>564</v>
      </c>
      <c r="T118" s="13" t="s">
        <v>565</v>
      </c>
      <c r="U118" s="22" t="s">
        <v>606</v>
      </c>
      <c r="V118" s="13" t="s">
        <v>620</v>
      </c>
      <c r="W118" s="19">
        <v>25.95</v>
      </c>
      <c r="X118" s="13" t="s">
        <v>37</v>
      </c>
      <c r="Y118" s="14"/>
      <c r="Z118" s="14"/>
      <c r="AA118" s="13">
        <v>300</v>
      </c>
      <c r="AB118" s="19">
        <v>7785</v>
      </c>
      <c r="AC118" s="21">
        <f t="shared" si="12"/>
        <v>9030.6</v>
      </c>
      <c r="AD118" s="14"/>
      <c r="AE118"/>
      <c r="AF118"/>
      <c r="AG118"/>
      <c r="AH118"/>
      <c r="AI118"/>
      <c r="AJ118"/>
      <c r="AK118"/>
      <c r="AL118"/>
    </row>
    <row r="119" spans="1:38" ht="15.6" customHeight="1" x14ac:dyDescent="0.25">
      <c r="A119" s="12">
        <v>495</v>
      </c>
      <c r="B119" s="13" t="s">
        <v>125</v>
      </c>
      <c r="C119" s="14" t="s">
        <v>2</v>
      </c>
      <c r="D119" s="14" t="s">
        <v>34</v>
      </c>
      <c r="E119" s="13" t="s">
        <v>40</v>
      </c>
      <c r="F119" s="13" t="s">
        <v>614</v>
      </c>
      <c r="G119" s="13" t="s">
        <v>56</v>
      </c>
      <c r="H119" s="13" t="s">
        <v>615</v>
      </c>
      <c r="I119" s="23">
        <v>42879</v>
      </c>
      <c r="J119" s="13" t="s">
        <v>616</v>
      </c>
      <c r="K119" s="13">
        <v>19300</v>
      </c>
      <c r="L119" s="13"/>
      <c r="M119" s="14">
        <v>28</v>
      </c>
      <c r="N119" s="14" t="s">
        <v>617</v>
      </c>
      <c r="O119" s="16"/>
      <c r="P119" s="15"/>
      <c r="Q119" s="15"/>
      <c r="R119" s="23">
        <v>42879.794814814813</v>
      </c>
      <c r="S119" s="13" t="s">
        <v>564</v>
      </c>
      <c r="T119" s="13" t="s">
        <v>565</v>
      </c>
      <c r="U119" s="22" t="s">
        <v>606</v>
      </c>
      <c r="V119" s="13" t="s">
        <v>621</v>
      </c>
      <c r="W119" s="19">
        <v>25.95</v>
      </c>
      <c r="X119" s="13" t="s">
        <v>37</v>
      </c>
      <c r="Y119" s="14"/>
      <c r="Z119" s="14"/>
      <c r="AA119" s="13">
        <v>300</v>
      </c>
      <c r="AB119" s="19">
        <v>7785</v>
      </c>
      <c r="AC119" s="21">
        <f t="shared" si="12"/>
        <v>9030.6</v>
      </c>
      <c r="AD119" s="14"/>
      <c r="AE119"/>
      <c r="AF119"/>
      <c r="AG119"/>
      <c r="AH119"/>
      <c r="AI119"/>
      <c r="AJ119"/>
      <c r="AK119"/>
      <c r="AL119"/>
    </row>
    <row r="120" spans="1:38" ht="15.6" customHeight="1" x14ac:dyDescent="0.25">
      <c r="A120" s="12">
        <v>496</v>
      </c>
      <c r="B120" s="13" t="s">
        <v>125</v>
      </c>
      <c r="C120" s="14" t="s">
        <v>2</v>
      </c>
      <c r="D120" s="14" t="s">
        <v>34</v>
      </c>
      <c r="E120" s="13" t="s">
        <v>40</v>
      </c>
      <c r="F120" s="13" t="s">
        <v>614</v>
      </c>
      <c r="G120" s="13" t="s">
        <v>56</v>
      </c>
      <c r="H120" s="13" t="s">
        <v>615</v>
      </c>
      <c r="I120" s="23">
        <v>42879</v>
      </c>
      <c r="J120" s="13" t="s">
        <v>616</v>
      </c>
      <c r="K120" s="13">
        <v>19300</v>
      </c>
      <c r="L120" s="13"/>
      <c r="M120" s="14">
        <v>28</v>
      </c>
      <c r="N120" s="14" t="s">
        <v>617</v>
      </c>
      <c r="O120" s="16"/>
      <c r="P120" s="15"/>
      <c r="Q120" s="15"/>
      <c r="R120" s="23">
        <v>42879.794814814813</v>
      </c>
      <c r="S120" s="13" t="s">
        <v>564</v>
      </c>
      <c r="T120" s="13" t="s">
        <v>565</v>
      </c>
      <c r="U120" s="22" t="s">
        <v>606</v>
      </c>
      <c r="V120" s="13" t="s">
        <v>622</v>
      </c>
      <c r="W120" s="19">
        <v>25.95</v>
      </c>
      <c r="X120" s="13" t="s">
        <v>37</v>
      </c>
      <c r="Y120" s="14"/>
      <c r="Z120" s="14"/>
      <c r="AA120" s="13">
        <v>300</v>
      </c>
      <c r="AB120" s="19">
        <v>7785</v>
      </c>
      <c r="AC120" s="21">
        <f t="shared" si="12"/>
        <v>9030.6</v>
      </c>
      <c r="AD120" s="14"/>
      <c r="AE120"/>
      <c r="AF120"/>
      <c r="AG120"/>
      <c r="AH120"/>
      <c r="AI120"/>
      <c r="AJ120"/>
      <c r="AK120"/>
      <c r="AL120"/>
    </row>
    <row r="121" spans="1:38" ht="15.6" customHeight="1" x14ac:dyDescent="0.25">
      <c r="A121" s="12">
        <v>497</v>
      </c>
      <c r="B121" s="13" t="s">
        <v>125</v>
      </c>
      <c r="C121" s="14" t="s">
        <v>2</v>
      </c>
      <c r="D121" s="14" t="s">
        <v>34</v>
      </c>
      <c r="E121" s="13" t="s">
        <v>40</v>
      </c>
      <c r="F121" s="13" t="s">
        <v>608</v>
      </c>
      <c r="G121" s="13" t="s">
        <v>56</v>
      </c>
      <c r="H121" s="13" t="s">
        <v>609</v>
      </c>
      <c r="I121" s="23">
        <v>42879</v>
      </c>
      <c r="J121" s="13" t="s">
        <v>610</v>
      </c>
      <c r="K121" s="13">
        <v>19239</v>
      </c>
      <c r="L121" s="13"/>
      <c r="M121" s="14">
        <v>31</v>
      </c>
      <c r="N121" s="14" t="s">
        <v>611</v>
      </c>
      <c r="O121" s="16"/>
      <c r="P121" s="15"/>
      <c r="Q121" s="15"/>
      <c r="R121" s="23">
        <v>42879.623553240737</v>
      </c>
      <c r="S121" s="13" t="s">
        <v>564</v>
      </c>
      <c r="T121" s="13" t="s">
        <v>565</v>
      </c>
      <c r="U121" s="22" t="s">
        <v>606</v>
      </c>
      <c r="V121" s="13" t="s">
        <v>623</v>
      </c>
      <c r="W121" s="19">
        <v>25.95</v>
      </c>
      <c r="X121" s="13" t="s">
        <v>37</v>
      </c>
      <c r="Y121" s="14"/>
      <c r="Z121" s="14"/>
      <c r="AA121" s="13">
        <v>300</v>
      </c>
      <c r="AB121" s="19">
        <v>7785</v>
      </c>
      <c r="AC121" s="21">
        <f t="shared" si="12"/>
        <v>9030.6</v>
      </c>
      <c r="AD121" s="14"/>
      <c r="AE121"/>
      <c r="AF121"/>
      <c r="AG121"/>
      <c r="AH121"/>
      <c r="AI121"/>
      <c r="AJ121"/>
      <c r="AK121"/>
      <c r="AL121"/>
    </row>
    <row r="122" spans="1:38" ht="15.6" customHeight="1" x14ac:dyDescent="0.25">
      <c r="A122" s="12">
        <v>498</v>
      </c>
      <c r="B122" s="13" t="s">
        <v>125</v>
      </c>
      <c r="C122" s="14" t="s">
        <v>2</v>
      </c>
      <c r="D122" s="14" t="s">
        <v>34</v>
      </c>
      <c r="E122" s="13" t="s">
        <v>40</v>
      </c>
      <c r="F122" s="13" t="s">
        <v>170</v>
      </c>
      <c r="G122" s="13" t="s">
        <v>56</v>
      </c>
      <c r="H122" s="13" t="s">
        <v>149</v>
      </c>
      <c r="I122" s="23">
        <v>42882</v>
      </c>
      <c r="J122" s="13" t="s">
        <v>604</v>
      </c>
      <c r="K122" s="13">
        <v>19340</v>
      </c>
      <c r="L122" s="13"/>
      <c r="M122" s="14">
        <v>41</v>
      </c>
      <c r="N122" s="14" t="s">
        <v>605</v>
      </c>
      <c r="O122" s="16"/>
      <c r="P122" s="15"/>
      <c r="Q122" s="15"/>
      <c r="R122" s="23">
        <v>42882.712199074071</v>
      </c>
      <c r="S122" s="13" t="s">
        <v>564</v>
      </c>
      <c r="T122" s="13" t="s">
        <v>565</v>
      </c>
      <c r="U122" s="22" t="s">
        <v>606</v>
      </c>
      <c r="V122" s="13" t="s">
        <v>624</v>
      </c>
      <c r="W122" s="19">
        <v>25.95</v>
      </c>
      <c r="X122" s="13" t="s">
        <v>37</v>
      </c>
      <c r="Y122" s="14"/>
      <c r="Z122" s="14"/>
      <c r="AA122" s="13">
        <v>3100</v>
      </c>
      <c r="AB122" s="19">
        <v>80445</v>
      </c>
      <c r="AC122" s="21">
        <f t="shared" si="12"/>
        <v>93316.2</v>
      </c>
      <c r="AD122" s="14"/>
      <c r="AE122"/>
      <c r="AF122"/>
      <c r="AG122"/>
      <c r="AH122"/>
      <c r="AI122"/>
      <c r="AJ122"/>
      <c r="AK122"/>
      <c r="AL122"/>
    </row>
    <row r="123" spans="1:38" ht="15.6" customHeight="1" x14ac:dyDescent="0.25">
      <c r="A123" s="12">
        <v>499</v>
      </c>
      <c r="B123" s="13" t="s">
        <v>125</v>
      </c>
      <c r="C123" s="14" t="s">
        <v>2</v>
      </c>
      <c r="D123" s="14" t="s">
        <v>34</v>
      </c>
      <c r="E123" s="13" t="s">
        <v>40</v>
      </c>
      <c r="F123" s="13" t="s">
        <v>170</v>
      </c>
      <c r="G123" s="13" t="s">
        <v>56</v>
      </c>
      <c r="H123" s="13" t="s">
        <v>149</v>
      </c>
      <c r="I123" s="23">
        <v>42882</v>
      </c>
      <c r="J123" s="13" t="s">
        <v>604</v>
      </c>
      <c r="K123" s="13">
        <v>19340</v>
      </c>
      <c r="L123" s="13"/>
      <c r="M123" s="14">
        <v>41</v>
      </c>
      <c r="N123" s="14" t="s">
        <v>605</v>
      </c>
      <c r="O123" s="16"/>
      <c r="P123" s="15"/>
      <c r="Q123" s="15"/>
      <c r="R123" s="23">
        <v>42882.712199074071</v>
      </c>
      <c r="S123" s="13" t="s">
        <v>564</v>
      </c>
      <c r="T123" s="13" t="s">
        <v>565</v>
      </c>
      <c r="U123" s="22" t="s">
        <v>606</v>
      </c>
      <c r="V123" s="13" t="s">
        <v>625</v>
      </c>
      <c r="W123" s="19">
        <v>25.95</v>
      </c>
      <c r="X123" s="13" t="s">
        <v>37</v>
      </c>
      <c r="Y123" s="14"/>
      <c r="Z123" s="14"/>
      <c r="AA123" s="13">
        <v>3097</v>
      </c>
      <c r="AB123" s="19">
        <v>80367.149999999994</v>
      </c>
      <c r="AC123" s="21">
        <f t="shared" si="12"/>
        <v>93225.894</v>
      </c>
      <c r="AD123" s="14"/>
      <c r="AE123"/>
      <c r="AF123"/>
      <c r="AG123"/>
      <c r="AH123"/>
      <c r="AI123"/>
      <c r="AJ123"/>
      <c r="AK123"/>
      <c r="AL123"/>
    </row>
    <row r="124" spans="1:38" ht="15.6" customHeight="1" x14ac:dyDescent="0.25">
      <c r="A124" s="12">
        <v>500</v>
      </c>
      <c r="B124" s="13" t="s">
        <v>125</v>
      </c>
      <c r="C124" s="14" t="s">
        <v>2</v>
      </c>
      <c r="D124" s="14" t="s">
        <v>34</v>
      </c>
      <c r="E124" s="13" t="s">
        <v>40</v>
      </c>
      <c r="F124" s="13" t="s">
        <v>608</v>
      </c>
      <c r="G124" s="13" t="s">
        <v>56</v>
      </c>
      <c r="H124" s="13" t="s">
        <v>609</v>
      </c>
      <c r="I124" s="23">
        <v>42879</v>
      </c>
      <c r="J124" s="13" t="s">
        <v>610</v>
      </c>
      <c r="K124" s="13">
        <v>19239</v>
      </c>
      <c r="L124" s="13"/>
      <c r="M124" s="14">
        <v>31</v>
      </c>
      <c r="N124" s="14" t="s">
        <v>611</v>
      </c>
      <c r="O124" s="16"/>
      <c r="P124" s="15"/>
      <c r="Q124" s="15"/>
      <c r="R124" s="23">
        <v>42879.623553240737</v>
      </c>
      <c r="S124" s="13" t="s">
        <v>564</v>
      </c>
      <c r="T124" s="13" t="s">
        <v>565</v>
      </c>
      <c r="U124" s="22" t="s">
        <v>606</v>
      </c>
      <c r="V124" s="13" t="s">
        <v>626</v>
      </c>
      <c r="W124" s="19">
        <v>25.95</v>
      </c>
      <c r="X124" s="13" t="s">
        <v>37</v>
      </c>
      <c r="Y124" s="14"/>
      <c r="Z124" s="14"/>
      <c r="AA124" s="13">
        <v>300</v>
      </c>
      <c r="AB124" s="19">
        <v>7785</v>
      </c>
      <c r="AC124" s="21">
        <f t="shared" si="12"/>
        <v>9030.6</v>
      </c>
      <c r="AD124" s="14"/>
      <c r="AE124"/>
      <c r="AF124"/>
      <c r="AG124"/>
      <c r="AH124"/>
      <c r="AI124"/>
      <c r="AJ124"/>
      <c r="AK124"/>
      <c r="AL124"/>
    </row>
    <row r="125" spans="1:38" ht="15.6" customHeight="1" x14ac:dyDescent="0.25">
      <c r="A125" s="12">
        <v>501</v>
      </c>
      <c r="B125" s="13" t="s">
        <v>125</v>
      </c>
      <c r="C125" s="14" t="s">
        <v>2</v>
      </c>
      <c r="D125" s="14" t="s">
        <v>34</v>
      </c>
      <c r="E125" s="13" t="s">
        <v>40</v>
      </c>
      <c r="F125" s="13" t="s">
        <v>608</v>
      </c>
      <c r="G125" s="13" t="s">
        <v>56</v>
      </c>
      <c r="H125" s="13" t="s">
        <v>609</v>
      </c>
      <c r="I125" s="23">
        <v>42879</v>
      </c>
      <c r="J125" s="13" t="s">
        <v>610</v>
      </c>
      <c r="K125" s="13">
        <v>19239</v>
      </c>
      <c r="L125" s="13"/>
      <c r="M125" s="14">
        <v>31</v>
      </c>
      <c r="N125" s="14" t="s">
        <v>611</v>
      </c>
      <c r="O125" s="16"/>
      <c r="P125" s="15"/>
      <c r="Q125" s="15"/>
      <c r="R125" s="23">
        <v>42879.623553240737</v>
      </c>
      <c r="S125" s="13" t="s">
        <v>564</v>
      </c>
      <c r="T125" s="13" t="s">
        <v>565</v>
      </c>
      <c r="U125" s="22" t="s">
        <v>606</v>
      </c>
      <c r="V125" s="13" t="s">
        <v>627</v>
      </c>
      <c r="W125" s="19">
        <v>25.95</v>
      </c>
      <c r="X125" s="13" t="s">
        <v>37</v>
      </c>
      <c r="Y125" s="14"/>
      <c r="Z125" s="14"/>
      <c r="AA125" s="13">
        <v>300</v>
      </c>
      <c r="AB125" s="19">
        <v>7785</v>
      </c>
      <c r="AC125" s="21">
        <f t="shared" si="12"/>
        <v>9030.6</v>
      </c>
      <c r="AD125" s="14"/>
      <c r="AE125"/>
      <c r="AF125"/>
      <c r="AG125"/>
      <c r="AH125"/>
      <c r="AI125"/>
      <c r="AJ125"/>
      <c r="AK125"/>
      <c r="AL125"/>
    </row>
    <row r="126" spans="1:38" ht="15.6" customHeight="1" x14ac:dyDescent="0.25">
      <c r="A126" s="12">
        <v>502</v>
      </c>
      <c r="B126" s="13" t="s">
        <v>125</v>
      </c>
      <c r="C126" s="14" t="s">
        <v>2</v>
      </c>
      <c r="D126" s="14" t="s">
        <v>34</v>
      </c>
      <c r="E126" s="13" t="s">
        <v>40</v>
      </c>
      <c r="F126" s="13" t="s">
        <v>608</v>
      </c>
      <c r="G126" s="13" t="s">
        <v>56</v>
      </c>
      <c r="H126" s="13" t="s">
        <v>609</v>
      </c>
      <c r="I126" s="23">
        <v>42879</v>
      </c>
      <c r="J126" s="13" t="s">
        <v>610</v>
      </c>
      <c r="K126" s="13">
        <v>19239</v>
      </c>
      <c r="L126" s="13"/>
      <c r="M126" s="14">
        <v>31</v>
      </c>
      <c r="N126" s="14" t="s">
        <v>611</v>
      </c>
      <c r="O126" s="16"/>
      <c r="P126" s="15"/>
      <c r="Q126" s="15"/>
      <c r="R126" s="23">
        <v>42879.623553240737</v>
      </c>
      <c r="S126" s="13" t="s">
        <v>564</v>
      </c>
      <c r="T126" s="13" t="s">
        <v>565</v>
      </c>
      <c r="U126" s="22" t="s">
        <v>606</v>
      </c>
      <c r="V126" s="13" t="s">
        <v>628</v>
      </c>
      <c r="W126" s="19">
        <v>25.95</v>
      </c>
      <c r="X126" s="13" t="s">
        <v>37</v>
      </c>
      <c r="Y126" s="14"/>
      <c r="Z126" s="14"/>
      <c r="AA126" s="13">
        <v>300</v>
      </c>
      <c r="AB126" s="19">
        <v>7785</v>
      </c>
      <c r="AC126" s="21">
        <f t="shared" si="12"/>
        <v>9030.6</v>
      </c>
      <c r="AD126" s="14"/>
      <c r="AE126"/>
      <c r="AF126"/>
      <c r="AG126"/>
      <c r="AH126"/>
      <c r="AI126"/>
      <c r="AJ126"/>
      <c r="AK126"/>
      <c r="AL126"/>
    </row>
    <row r="127" spans="1:38" ht="15.6" customHeight="1" x14ac:dyDescent="0.25">
      <c r="A127" s="12">
        <v>503</v>
      </c>
      <c r="B127" s="13" t="s">
        <v>125</v>
      </c>
      <c r="C127" s="14" t="s">
        <v>2</v>
      </c>
      <c r="D127" s="14" t="s">
        <v>34</v>
      </c>
      <c r="E127" s="13" t="s">
        <v>40</v>
      </c>
      <c r="F127" s="13" t="s">
        <v>614</v>
      </c>
      <c r="G127" s="13" t="s">
        <v>56</v>
      </c>
      <c r="H127" s="13" t="s">
        <v>615</v>
      </c>
      <c r="I127" s="23">
        <v>42879</v>
      </c>
      <c r="J127" s="13" t="s">
        <v>616</v>
      </c>
      <c r="K127" s="13">
        <v>19300</v>
      </c>
      <c r="L127" s="13"/>
      <c r="M127" s="14">
        <v>28</v>
      </c>
      <c r="N127" s="14" t="s">
        <v>617</v>
      </c>
      <c r="O127" s="16"/>
      <c r="P127" s="15"/>
      <c r="Q127" s="15"/>
      <c r="R127" s="23">
        <v>42879.794814814813</v>
      </c>
      <c r="S127" s="13" t="s">
        <v>564</v>
      </c>
      <c r="T127" s="13" t="s">
        <v>565</v>
      </c>
      <c r="U127" s="22" t="s">
        <v>606</v>
      </c>
      <c r="V127" s="13" t="s">
        <v>629</v>
      </c>
      <c r="W127" s="19">
        <v>25.95</v>
      </c>
      <c r="X127" s="13" t="s">
        <v>37</v>
      </c>
      <c r="Y127" s="14"/>
      <c r="Z127" s="14"/>
      <c r="AA127" s="13">
        <v>300</v>
      </c>
      <c r="AB127" s="19">
        <v>7785</v>
      </c>
      <c r="AC127" s="21">
        <f t="shared" si="12"/>
        <v>9030.6</v>
      </c>
      <c r="AD127" s="14"/>
      <c r="AE127"/>
      <c r="AF127"/>
      <c r="AG127"/>
      <c r="AH127"/>
      <c r="AI127"/>
      <c r="AJ127"/>
      <c r="AK127"/>
      <c r="AL127"/>
    </row>
    <row r="128" spans="1:38" ht="15.6" customHeight="1" x14ac:dyDescent="0.25">
      <c r="A128" s="12">
        <v>504</v>
      </c>
      <c r="B128" s="13" t="s">
        <v>125</v>
      </c>
      <c r="C128" s="14" t="s">
        <v>2</v>
      </c>
      <c r="D128" s="14" t="s">
        <v>34</v>
      </c>
      <c r="E128" s="13" t="s">
        <v>40</v>
      </c>
      <c r="F128" s="13" t="s">
        <v>608</v>
      </c>
      <c r="G128" s="13" t="s">
        <v>56</v>
      </c>
      <c r="H128" s="13" t="s">
        <v>609</v>
      </c>
      <c r="I128" s="23">
        <v>42879</v>
      </c>
      <c r="J128" s="13" t="s">
        <v>610</v>
      </c>
      <c r="K128" s="13">
        <v>19239</v>
      </c>
      <c r="L128" s="13"/>
      <c r="M128" s="14">
        <v>31</v>
      </c>
      <c r="N128" s="14" t="s">
        <v>611</v>
      </c>
      <c r="O128" s="16"/>
      <c r="P128" s="15"/>
      <c r="Q128" s="15"/>
      <c r="R128" s="23">
        <v>42879.623553240737</v>
      </c>
      <c r="S128" s="13" t="s">
        <v>564</v>
      </c>
      <c r="T128" s="13" t="s">
        <v>565</v>
      </c>
      <c r="U128" s="22" t="s">
        <v>606</v>
      </c>
      <c r="V128" s="13" t="s">
        <v>630</v>
      </c>
      <c r="W128" s="19">
        <v>25.95</v>
      </c>
      <c r="X128" s="13" t="s">
        <v>37</v>
      </c>
      <c r="Y128" s="14"/>
      <c r="Z128" s="14"/>
      <c r="AA128" s="13">
        <v>300</v>
      </c>
      <c r="AB128" s="19">
        <v>7785</v>
      </c>
      <c r="AC128" s="21">
        <f t="shared" si="12"/>
        <v>9030.6</v>
      </c>
      <c r="AD128" s="14"/>
      <c r="AE128"/>
      <c r="AF128"/>
      <c r="AG128"/>
      <c r="AH128"/>
      <c r="AI128"/>
      <c r="AJ128"/>
      <c r="AK128"/>
      <c r="AL128"/>
    </row>
    <row r="129" spans="1:38" ht="15.6" customHeight="1" x14ac:dyDescent="0.25">
      <c r="A129" s="12">
        <v>505</v>
      </c>
      <c r="B129" s="13" t="s">
        <v>125</v>
      </c>
      <c r="C129" s="14" t="s">
        <v>2</v>
      </c>
      <c r="D129" s="14" t="s">
        <v>34</v>
      </c>
      <c r="E129" s="13" t="s">
        <v>40</v>
      </c>
      <c r="F129" s="13" t="s">
        <v>608</v>
      </c>
      <c r="G129" s="13" t="s">
        <v>56</v>
      </c>
      <c r="H129" s="13" t="s">
        <v>609</v>
      </c>
      <c r="I129" s="23">
        <v>42879</v>
      </c>
      <c r="J129" s="13" t="s">
        <v>610</v>
      </c>
      <c r="K129" s="13">
        <v>19239</v>
      </c>
      <c r="L129" s="13"/>
      <c r="M129" s="14">
        <v>31</v>
      </c>
      <c r="N129" s="14" t="s">
        <v>611</v>
      </c>
      <c r="O129" s="16"/>
      <c r="P129" s="15"/>
      <c r="Q129" s="15"/>
      <c r="R129" s="23">
        <v>42879.623553240737</v>
      </c>
      <c r="S129" s="13" t="s">
        <v>564</v>
      </c>
      <c r="T129" s="13" t="s">
        <v>565</v>
      </c>
      <c r="U129" s="22" t="s">
        <v>606</v>
      </c>
      <c r="V129" s="13" t="s">
        <v>631</v>
      </c>
      <c r="W129" s="19">
        <v>25.95</v>
      </c>
      <c r="X129" s="13" t="s">
        <v>37</v>
      </c>
      <c r="Y129" s="14"/>
      <c r="Z129" s="14"/>
      <c r="AA129" s="13">
        <v>300</v>
      </c>
      <c r="AB129" s="19">
        <v>7785</v>
      </c>
      <c r="AC129" s="21">
        <f t="shared" si="12"/>
        <v>9030.6</v>
      </c>
      <c r="AD129" s="14"/>
      <c r="AE129"/>
      <c r="AF129"/>
      <c r="AG129"/>
      <c r="AH129"/>
      <c r="AI129"/>
      <c r="AJ129"/>
      <c r="AK129"/>
      <c r="AL129"/>
    </row>
    <row r="130" spans="1:38" ht="15.6" customHeight="1" x14ac:dyDescent="0.25">
      <c r="A130" s="12">
        <v>506</v>
      </c>
      <c r="B130" s="13" t="s">
        <v>125</v>
      </c>
      <c r="C130" s="14" t="s">
        <v>2</v>
      </c>
      <c r="D130" s="14" t="s">
        <v>34</v>
      </c>
      <c r="E130" s="13" t="s">
        <v>40</v>
      </c>
      <c r="F130" s="13" t="s">
        <v>608</v>
      </c>
      <c r="G130" s="13" t="s">
        <v>56</v>
      </c>
      <c r="H130" s="13" t="s">
        <v>609</v>
      </c>
      <c r="I130" s="23">
        <v>42879</v>
      </c>
      <c r="J130" s="13" t="s">
        <v>610</v>
      </c>
      <c r="K130" s="13">
        <v>19239</v>
      </c>
      <c r="L130" s="13"/>
      <c r="M130" s="14">
        <v>31</v>
      </c>
      <c r="N130" s="14" t="s">
        <v>611</v>
      </c>
      <c r="O130" s="16"/>
      <c r="P130" s="15"/>
      <c r="Q130" s="15"/>
      <c r="R130" s="23">
        <v>42879.623553240737</v>
      </c>
      <c r="S130" s="13" t="s">
        <v>564</v>
      </c>
      <c r="T130" s="13" t="s">
        <v>565</v>
      </c>
      <c r="U130" s="22" t="s">
        <v>606</v>
      </c>
      <c r="V130" s="13" t="s">
        <v>632</v>
      </c>
      <c r="W130" s="19">
        <v>25.95</v>
      </c>
      <c r="X130" s="13" t="s">
        <v>37</v>
      </c>
      <c r="Y130" s="14"/>
      <c r="Z130" s="14"/>
      <c r="AA130" s="13">
        <v>300</v>
      </c>
      <c r="AB130" s="19">
        <v>7785</v>
      </c>
      <c r="AC130" s="21">
        <f t="shared" si="12"/>
        <v>9030.6</v>
      </c>
      <c r="AD130" s="14"/>
      <c r="AE130"/>
      <c r="AF130"/>
      <c r="AG130"/>
      <c r="AH130"/>
      <c r="AI130"/>
      <c r="AJ130"/>
      <c r="AK130"/>
      <c r="AL130"/>
    </row>
    <row r="131" spans="1:38" ht="15.6" customHeight="1" x14ac:dyDescent="0.25">
      <c r="A131" s="12">
        <v>507</v>
      </c>
      <c r="B131" s="13" t="s">
        <v>125</v>
      </c>
      <c r="C131" s="14" t="s">
        <v>2</v>
      </c>
      <c r="D131" s="14" t="s">
        <v>34</v>
      </c>
      <c r="E131" s="13" t="s">
        <v>40</v>
      </c>
      <c r="F131" s="13" t="s">
        <v>608</v>
      </c>
      <c r="G131" s="13" t="s">
        <v>56</v>
      </c>
      <c r="H131" s="13" t="s">
        <v>609</v>
      </c>
      <c r="I131" s="23">
        <v>42879</v>
      </c>
      <c r="J131" s="13" t="s">
        <v>610</v>
      </c>
      <c r="K131" s="13">
        <v>19239</v>
      </c>
      <c r="L131" s="13"/>
      <c r="M131" s="14">
        <v>31</v>
      </c>
      <c r="N131" s="14" t="s">
        <v>611</v>
      </c>
      <c r="O131" s="16"/>
      <c r="P131" s="15"/>
      <c r="Q131" s="15"/>
      <c r="R131" s="23">
        <v>42879.623553240737</v>
      </c>
      <c r="S131" s="13" t="s">
        <v>564</v>
      </c>
      <c r="T131" s="13" t="s">
        <v>565</v>
      </c>
      <c r="U131" s="22" t="s">
        <v>606</v>
      </c>
      <c r="V131" s="13" t="s">
        <v>633</v>
      </c>
      <c r="W131" s="19">
        <v>25.95</v>
      </c>
      <c r="X131" s="13" t="s">
        <v>37</v>
      </c>
      <c r="Y131" s="14"/>
      <c r="Z131" s="14"/>
      <c r="AA131" s="13">
        <v>400</v>
      </c>
      <c r="AB131" s="19">
        <v>10380</v>
      </c>
      <c r="AC131" s="21">
        <f t="shared" si="12"/>
        <v>12040.8</v>
      </c>
      <c r="AD131" s="14"/>
      <c r="AE131"/>
      <c r="AF131"/>
      <c r="AG131"/>
      <c r="AH131"/>
      <c r="AI131"/>
      <c r="AJ131"/>
      <c r="AK131"/>
      <c r="AL131"/>
    </row>
    <row r="132" spans="1:38" ht="15.6" customHeight="1" x14ac:dyDescent="0.25">
      <c r="A132" s="12">
        <v>508</v>
      </c>
      <c r="B132" s="13" t="s">
        <v>125</v>
      </c>
      <c r="C132" s="14" t="s">
        <v>2</v>
      </c>
      <c r="D132" s="14" t="s">
        <v>34</v>
      </c>
      <c r="E132" s="13" t="s">
        <v>40</v>
      </c>
      <c r="F132" s="13" t="s">
        <v>614</v>
      </c>
      <c r="G132" s="13" t="s">
        <v>56</v>
      </c>
      <c r="H132" s="13" t="s">
        <v>615</v>
      </c>
      <c r="I132" s="23">
        <v>42879</v>
      </c>
      <c r="J132" s="13" t="s">
        <v>616</v>
      </c>
      <c r="K132" s="13">
        <v>19300</v>
      </c>
      <c r="L132" s="13"/>
      <c r="M132" s="14">
        <v>28</v>
      </c>
      <c r="N132" s="14" t="s">
        <v>617</v>
      </c>
      <c r="O132" s="16"/>
      <c r="P132" s="15"/>
      <c r="Q132" s="15"/>
      <c r="R132" s="23">
        <v>42879.794814814813</v>
      </c>
      <c r="S132" s="13" t="s">
        <v>564</v>
      </c>
      <c r="T132" s="13" t="s">
        <v>565</v>
      </c>
      <c r="U132" s="22" t="s">
        <v>606</v>
      </c>
      <c r="V132" s="13" t="s">
        <v>634</v>
      </c>
      <c r="W132" s="19">
        <v>25.95</v>
      </c>
      <c r="X132" s="13" t="s">
        <v>37</v>
      </c>
      <c r="Y132" s="14"/>
      <c r="Z132" s="14"/>
      <c r="AA132" s="13">
        <v>300</v>
      </c>
      <c r="AB132" s="19">
        <v>7785</v>
      </c>
      <c r="AC132" s="21">
        <f t="shared" si="12"/>
        <v>9030.6</v>
      </c>
      <c r="AD132" s="14"/>
      <c r="AE132"/>
      <c r="AF132"/>
      <c r="AG132"/>
      <c r="AH132"/>
      <c r="AI132"/>
      <c r="AJ132"/>
      <c r="AK132"/>
      <c r="AL132"/>
    </row>
    <row r="133" spans="1:38" ht="15.6" customHeight="1" x14ac:dyDescent="0.25">
      <c r="A133" s="12">
        <v>509</v>
      </c>
      <c r="B133" s="13" t="s">
        <v>125</v>
      </c>
      <c r="C133" s="14" t="s">
        <v>2</v>
      </c>
      <c r="D133" s="14" t="s">
        <v>34</v>
      </c>
      <c r="E133" s="13" t="s">
        <v>40</v>
      </c>
      <c r="F133" s="13" t="s">
        <v>614</v>
      </c>
      <c r="G133" s="13" t="s">
        <v>56</v>
      </c>
      <c r="H133" s="13" t="s">
        <v>615</v>
      </c>
      <c r="I133" s="23">
        <v>42879</v>
      </c>
      <c r="J133" s="13" t="s">
        <v>616</v>
      </c>
      <c r="K133" s="13">
        <v>19300</v>
      </c>
      <c r="L133" s="13"/>
      <c r="M133" s="14">
        <v>28</v>
      </c>
      <c r="N133" s="14" t="s">
        <v>617</v>
      </c>
      <c r="O133" s="16"/>
      <c r="P133" s="15"/>
      <c r="Q133" s="15"/>
      <c r="R133" s="23">
        <v>42879.794814814813</v>
      </c>
      <c r="S133" s="13" t="s">
        <v>564</v>
      </c>
      <c r="T133" s="13" t="s">
        <v>565</v>
      </c>
      <c r="U133" s="22" t="s">
        <v>606</v>
      </c>
      <c r="V133" s="13" t="s">
        <v>635</v>
      </c>
      <c r="W133" s="19">
        <v>25.95</v>
      </c>
      <c r="X133" s="13" t="s">
        <v>37</v>
      </c>
      <c r="Y133" s="14"/>
      <c r="Z133" s="14"/>
      <c r="AA133" s="13">
        <v>300</v>
      </c>
      <c r="AB133" s="19">
        <v>7785</v>
      </c>
      <c r="AC133" s="21">
        <f t="shared" si="12"/>
        <v>9030.6</v>
      </c>
      <c r="AD133" s="14"/>
      <c r="AE133"/>
      <c r="AF133"/>
      <c r="AG133"/>
      <c r="AH133"/>
      <c r="AI133"/>
      <c r="AJ133"/>
      <c r="AK133"/>
      <c r="AL133"/>
    </row>
    <row r="134" spans="1:38" ht="15.6" customHeight="1" x14ac:dyDescent="0.25">
      <c r="A134" s="12">
        <v>510</v>
      </c>
      <c r="B134" s="13" t="s">
        <v>125</v>
      </c>
      <c r="C134" s="14" t="s">
        <v>2</v>
      </c>
      <c r="D134" s="14" t="s">
        <v>34</v>
      </c>
      <c r="E134" s="13" t="s">
        <v>40</v>
      </c>
      <c r="F134" s="13" t="s">
        <v>614</v>
      </c>
      <c r="G134" s="13" t="s">
        <v>56</v>
      </c>
      <c r="H134" s="13" t="s">
        <v>615</v>
      </c>
      <c r="I134" s="23">
        <v>42879</v>
      </c>
      <c r="J134" s="13" t="s">
        <v>616</v>
      </c>
      <c r="K134" s="13">
        <v>19300</v>
      </c>
      <c r="L134" s="13"/>
      <c r="M134" s="14">
        <v>28</v>
      </c>
      <c r="N134" s="14" t="s">
        <v>617</v>
      </c>
      <c r="O134" s="16"/>
      <c r="P134" s="15"/>
      <c r="Q134" s="15"/>
      <c r="R134" s="23">
        <v>42879.794814814813</v>
      </c>
      <c r="S134" s="13" t="s">
        <v>564</v>
      </c>
      <c r="T134" s="13" t="s">
        <v>565</v>
      </c>
      <c r="U134" s="22" t="s">
        <v>606</v>
      </c>
      <c r="V134" s="13" t="s">
        <v>636</v>
      </c>
      <c r="W134" s="19">
        <v>25.95</v>
      </c>
      <c r="X134" s="13" t="s">
        <v>37</v>
      </c>
      <c r="Y134" s="14"/>
      <c r="Z134" s="14"/>
      <c r="AA134" s="13">
        <v>300</v>
      </c>
      <c r="AB134" s="19">
        <v>7785</v>
      </c>
      <c r="AC134" s="21">
        <f t="shared" si="12"/>
        <v>9030.6</v>
      </c>
      <c r="AD134" s="14"/>
      <c r="AE134"/>
      <c r="AF134"/>
      <c r="AG134"/>
      <c r="AH134"/>
      <c r="AI134"/>
      <c r="AJ134"/>
      <c r="AK134"/>
      <c r="AL134"/>
    </row>
    <row r="135" spans="1:38" ht="15.6" customHeight="1" x14ac:dyDescent="0.25">
      <c r="A135" s="12">
        <v>511</v>
      </c>
      <c r="B135" s="13" t="s">
        <v>125</v>
      </c>
      <c r="C135" s="14" t="s">
        <v>2</v>
      </c>
      <c r="D135" s="14" t="s">
        <v>34</v>
      </c>
      <c r="E135" s="13" t="s">
        <v>40</v>
      </c>
      <c r="F135" s="13" t="s">
        <v>614</v>
      </c>
      <c r="G135" s="13" t="s">
        <v>56</v>
      </c>
      <c r="H135" s="13" t="s">
        <v>615</v>
      </c>
      <c r="I135" s="23">
        <v>42879</v>
      </c>
      <c r="J135" s="13" t="s">
        <v>616</v>
      </c>
      <c r="K135" s="13">
        <v>19300</v>
      </c>
      <c r="L135" s="13"/>
      <c r="M135" s="14">
        <v>28</v>
      </c>
      <c r="N135" s="14" t="s">
        <v>617</v>
      </c>
      <c r="O135" s="16"/>
      <c r="P135" s="15"/>
      <c r="Q135" s="15"/>
      <c r="R135" s="23">
        <v>42879.794814814813</v>
      </c>
      <c r="S135" s="13" t="s">
        <v>564</v>
      </c>
      <c r="T135" s="13" t="s">
        <v>565</v>
      </c>
      <c r="U135" s="22" t="s">
        <v>606</v>
      </c>
      <c r="V135" s="13" t="s">
        <v>637</v>
      </c>
      <c r="W135" s="19">
        <v>25.95</v>
      </c>
      <c r="X135" s="13" t="s">
        <v>37</v>
      </c>
      <c r="Y135" s="14"/>
      <c r="Z135" s="14"/>
      <c r="AA135" s="13">
        <v>300</v>
      </c>
      <c r="AB135" s="19">
        <v>7785</v>
      </c>
      <c r="AC135" s="21">
        <f t="shared" si="12"/>
        <v>9030.6</v>
      </c>
      <c r="AD135" s="14"/>
      <c r="AE135"/>
      <c r="AF135"/>
      <c r="AG135"/>
      <c r="AH135"/>
      <c r="AI135"/>
      <c r="AJ135"/>
      <c r="AK135"/>
      <c r="AL135"/>
    </row>
    <row r="136" spans="1:38" ht="15.6" customHeight="1" x14ac:dyDescent="0.25">
      <c r="A136" s="12">
        <v>512</v>
      </c>
      <c r="B136" s="13" t="s">
        <v>125</v>
      </c>
      <c r="C136" s="14" t="s">
        <v>2</v>
      </c>
      <c r="D136" s="14" t="s">
        <v>34</v>
      </c>
      <c r="E136" s="13" t="s">
        <v>40</v>
      </c>
      <c r="F136" s="13" t="s">
        <v>608</v>
      </c>
      <c r="G136" s="13" t="s">
        <v>56</v>
      </c>
      <c r="H136" s="13" t="s">
        <v>609</v>
      </c>
      <c r="I136" s="23">
        <v>42879</v>
      </c>
      <c r="J136" s="13" t="s">
        <v>610</v>
      </c>
      <c r="K136" s="13">
        <v>19239</v>
      </c>
      <c r="L136" s="13"/>
      <c r="M136" s="14">
        <v>31</v>
      </c>
      <c r="N136" s="14" t="s">
        <v>611</v>
      </c>
      <c r="O136" s="16"/>
      <c r="P136" s="15"/>
      <c r="Q136" s="15"/>
      <c r="R136" s="23">
        <v>42879.623553240737</v>
      </c>
      <c r="S136" s="13" t="s">
        <v>564</v>
      </c>
      <c r="T136" s="13" t="s">
        <v>565</v>
      </c>
      <c r="U136" s="22" t="s">
        <v>606</v>
      </c>
      <c r="V136" s="13" t="s">
        <v>638</v>
      </c>
      <c r="W136" s="19">
        <v>25.95</v>
      </c>
      <c r="X136" s="13" t="s">
        <v>37</v>
      </c>
      <c r="Y136" s="14"/>
      <c r="Z136" s="14"/>
      <c r="AA136" s="13">
        <v>300</v>
      </c>
      <c r="AB136" s="19">
        <v>7785</v>
      </c>
      <c r="AC136" s="21">
        <f t="shared" si="12"/>
        <v>9030.6</v>
      </c>
      <c r="AD136" s="14"/>
      <c r="AE136"/>
      <c r="AF136"/>
      <c r="AG136"/>
      <c r="AH136"/>
      <c r="AI136"/>
      <c r="AJ136"/>
      <c r="AK136"/>
      <c r="AL136"/>
    </row>
    <row r="137" spans="1:38" ht="15.6" customHeight="1" x14ac:dyDescent="0.25">
      <c r="A137" s="12">
        <v>513</v>
      </c>
      <c r="B137" s="13" t="s">
        <v>125</v>
      </c>
      <c r="C137" s="14" t="s">
        <v>2</v>
      </c>
      <c r="D137" s="14" t="s">
        <v>34</v>
      </c>
      <c r="E137" s="13" t="s">
        <v>40</v>
      </c>
      <c r="F137" s="13" t="s">
        <v>614</v>
      </c>
      <c r="G137" s="13" t="s">
        <v>56</v>
      </c>
      <c r="H137" s="13" t="s">
        <v>615</v>
      </c>
      <c r="I137" s="23">
        <v>42879</v>
      </c>
      <c r="J137" s="13" t="s">
        <v>616</v>
      </c>
      <c r="K137" s="13">
        <v>19300</v>
      </c>
      <c r="L137" s="13"/>
      <c r="M137" s="14">
        <v>28</v>
      </c>
      <c r="N137" s="14" t="s">
        <v>617</v>
      </c>
      <c r="O137" s="16"/>
      <c r="P137" s="15"/>
      <c r="Q137" s="15"/>
      <c r="R137" s="23">
        <v>42879.794814814813</v>
      </c>
      <c r="S137" s="13" t="s">
        <v>564</v>
      </c>
      <c r="T137" s="13" t="s">
        <v>565</v>
      </c>
      <c r="U137" s="22" t="s">
        <v>606</v>
      </c>
      <c r="V137" s="13" t="s">
        <v>639</v>
      </c>
      <c r="W137" s="19">
        <v>25.95</v>
      </c>
      <c r="X137" s="13" t="s">
        <v>37</v>
      </c>
      <c r="Y137" s="14"/>
      <c r="Z137" s="14"/>
      <c r="AA137" s="13">
        <v>300</v>
      </c>
      <c r="AB137" s="19">
        <v>7785</v>
      </c>
      <c r="AC137" s="21">
        <f t="shared" ref="AC137:AC157" si="13">+AB137*0.16+AB137</f>
        <v>9030.6</v>
      </c>
      <c r="AD137" s="14"/>
      <c r="AE137"/>
      <c r="AF137"/>
      <c r="AG137"/>
      <c r="AH137"/>
      <c r="AI137"/>
      <c r="AJ137"/>
      <c r="AK137"/>
      <c r="AL137"/>
    </row>
    <row r="138" spans="1:38" ht="15.6" customHeight="1" x14ac:dyDescent="0.25">
      <c r="A138" s="12">
        <v>514</v>
      </c>
      <c r="B138" s="13" t="s">
        <v>125</v>
      </c>
      <c r="C138" s="14" t="s">
        <v>2</v>
      </c>
      <c r="D138" s="14" t="s">
        <v>34</v>
      </c>
      <c r="E138" s="13" t="s">
        <v>40</v>
      </c>
      <c r="F138" s="13" t="s">
        <v>608</v>
      </c>
      <c r="G138" s="13" t="s">
        <v>56</v>
      </c>
      <c r="H138" s="13" t="s">
        <v>609</v>
      </c>
      <c r="I138" s="23">
        <v>42879</v>
      </c>
      <c r="J138" s="13" t="s">
        <v>610</v>
      </c>
      <c r="K138" s="13">
        <v>19239</v>
      </c>
      <c r="L138" s="13"/>
      <c r="M138" s="14">
        <v>31</v>
      </c>
      <c r="N138" s="14" t="s">
        <v>611</v>
      </c>
      <c r="O138" s="16"/>
      <c r="P138" s="15"/>
      <c r="Q138" s="15"/>
      <c r="R138" s="23">
        <v>42879.623553240737</v>
      </c>
      <c r="S138" s="13" t="s">
        <v>564</v>
      </c>
      <c r="T138" s="13" t="s">
        <v>565</v>
      </c>
      <c r="U138" s="22" t="s">
        <v>606</v>
      </c>
      <c r="V138" s="13" t="s">
        <v>640</v>
      </c>
      <c r="W138" s="19">
        <v>25.95</v>
      </c>
      <c r="X138" s="13" t="s">
        <v>37</v>
      </c>
      <c r="Y138" s="14"/>
      <c r="Z138" s="14"/>
      <c r="AA138" s="13">
        <v>300</v>
      </c>
      <c r="AB138" s="19">
        <v>7785</v>
      </c>
      <c r="AC138" s="21">
        <f t="shared" si="13"/>
        <v>9030.6</v>
      </c>
      <c r="AD138" s="14"/>
      <c r="AE138"/>
      <c r="AF138"/>
      <c r="AG138"/>
      <c r="AH138"/>
      <c r="AI138"/>
      <c r="AJ138"/>
      <c r="AK138"/>
      <c r="AL138"/>
    </row>
    <row r="139" spans="1:38" ht="15.6" customHeight="1" x14ac:dyDescent="0.25">
      <c r="A139" s="12">
        <v>515</v>
      </c>
      <c r="B139" s="13" t="s">
        <v>125</v>
      </c>
      <c r="C139" s="14" t="s">
        <v>2</v>
      </c>
      <c r="D139" s="14" t="s">
        <v>34</v>
      </c>
      <c r="E139" s="13" t="s">
        <v>40</v>
      </c>
      <c r="F139" s="13" t="s">
        <v>608</v>
      </c>
      <c r="G139" s="13" t="s">
        <v>56</v>
      </c>
      <c r="H139" s="13" t="s">
        <v>609</v>
      </c>
      <c r="I139" s="23">
        <v>42879</v>
      </c>
      <c r="J139" s="13" t="s">
        <v>610</v>
      </c>
      <c r="K139" s="13">
        <v>19239</v>
      </c>
      <c r="L139" s="13"/>
      <c r="M139" s="14">
        <v>31</v>
      </c>
      <c r="N139" s="14" t="s">
        <v>611</v>
      </c>
      <c r="O139" s="16"/>
      <c r="P139" s="15"/>
      <c r="Q139" s="15"/>
      <c r="R139" s="23">
        <v>42879.623553240737</v>
      </c>
      <c r="S139" s="13" t="s">
        <v>564</v>
      </c>
      <c r="T139" s="13" t="s">
        <v>565</v>
      </c>
      <c r="U139" s="22" t="s">
        <v>606</v>
      </c>
      <c r="V139" s="13" t="s">
        <v>641</v>
      </c>
      <c r="W139" s="19">
        <v>25.95</v>
      </c>
      <c r="X139" s="13" t="s">
        <v>37</v>
      </c>
      <c r="Y139" s="14"/>
      <c r="Z139" s="14"/>
      <c r="AA139" s="13">
        <v>500</v>
      </c>
      <c r="AB139" s="19">
        <v>12975</v>
      </c>
      <c r="AC139" s="21">
        <f t="shared" si="13"/>
        <v>15051</v>
      </c>
      <c r="AD139" s="14"/>
      <c r="AE139"/>
      <c r="AF139"/>
      <c r="AG139"/>
      <c r="AH139"/>
      <c r="AI139"/>
      <c r="AJ139"/>
      <c r="AK139"/>
      <c r="AL139"/>
    </row>
    <row r="140" spans="1:38" ht="15.6" customHeight="1" x14ac:dyDescent="0.25">
      <c r="A140" s="12">
        <v>516</v>
      </c>
      <c r="B140" s="13" t="s">
        <v>125</v>
      </c>
      <c r="C140" s="14" t="s">
        <v>2</v>
      </c>
      <c r="D140" s="14" t="s">
        <v>34</v>
      </c>
      <c r="E140" s="13" t="s">
        <v>40</v>
      </c>
      <c r="F140" s="13" t="s">
        <v>608</v>
      </c>
      <c r="G140" s="13" t="s">
        <v>56</v>
      </c>
      <c r="H140" s="13" t="s">
        <v>609</v>
      </c>
      <c r="I140" s="23">
        <v>42879</v>
      </c>
      <c r="J140" s="13" t="s">
        <v>610</v>
      </c>
      <c r="K140" s="13">
        <v>19239</v>
      </c>
      <c r="L140" s="13"/>
      <c r="M140" s="14">
        <v>31</v>
      </c>
      <c r="N140" s="14" t="s">
        <v>611</v>
      </c>
      <c r="O140" s="16"/>
      <c r="P140" s="15"/>
      <c r="Q140" s="15"/>
      <c r="R140" s="23">
        <v>42879.623553240737</v>
      </c>
      <c r="S140" s="13" t="s">
        <v>564</v>
      </c>
      <c r="T140" s="13" t="s">
        <v>565</v>
      </c>
      <c r="U140" s="22" t="s">
        <v>606</v>
      </c>
      <c r="V140" s="13" t="s">
        <v>642</v>
      </c>
      <c r="W140" s="19">
        <v>25.95</v>
      </c>
      <c r="X140" s="13" t="s">
        <v>37</v>
      </c>
      <c r="Y140" s="14"/>
      <c r="Z140" s="14"/>
      <c r="AA140" s="13">
        <v>300</v>
      </c>
      <c r="AB140" s="19">
        <v>7785</v>
      </c>
      <c r="AC140" s="21">
        <f t="shared" si="13"/>
        <v>9030.6</v>
      </c>
      <c r="AD140" s="14"/>
      <c r="AE140"/>
      <c r="AF140"/>
      <c r="AG140"/>
      <c r="AH140"/>
      <c r="AI140"/>
      <c r="AJ140"/>
      <c r="AK140"/>
      <c r="AL140"/>
    </row>
    <row r="141" spans="1:38" ht="15.6" customHeight="1" x14ac:dyDescent="0.25">
      <c r="A141" s="12">
        <v>517</v>
      </c>
      <c r="B141" s="13" t="s">
        <v>125</v>
      </c>
      <c r="C141" s="14" t="s">
        <v>2</v>
      </c>
      <c r="D141" s="14" t="s">
        <v>34</v>
      </c>
      <c r="E141" s="13" t="s">
        <v>40</v>
      </c>
      <c r="F141" s="13" t="s">
        <v>608</v>
      </c>
      <c r="G141" s="13" t="s">
        <v>56</v>
      </c>
      <c r="H141" s="13" t="s">
        <v>609</v>
      </c>
      <c r="I141" s="23">
        <v>42879</v>
      </c>
      <c r="J141" s="13" t="s">
        <v>610</v>
      </c>
      <c r="K141" s="13">
        <v>19239</v>
      </c>
      <c r="L141" s="13"/>
      <c r="M141" s="14">
        <v>31</v>
      </c>
      <c r="N141" s="14" t="s">
        <v>611</v>
      </c>
      <c r="O141" s="16"/>
      <c r="P141" s="15"/>
      <c r="Q141" s="15"/>
      <c r="R141" s="23">
        <v>42879.623553240737</v>
      </c>
      <c r="S141" s="13" t="s">
        <v>564</v>
      </c>
      <c r="T141" s="13" t="s">
        <v>565</v>
      </c>
      <c r="U141" s="22" t="s">
        <v>606</v>
      </c>
      <c r="V141" s="13" t="s">
        <v>643</v>
      </c>
      <c r="W141" s="19">
        <v>25.95</v>
      </c>
      <c r="X141" s="13" t="s">
        <v>37</v>
      </c>
      <c r="Y141" s="14"/>
      <c r="Z141" s="14"/>
      <c r="AA141" s="13">
        <v>300</v>
      </c>
      <c r="AB141" s="19">
        <v>7785</v>
      </c>
      <c r="AC141" s="21">
        <f t="shared" si="13"/>
        <v>9030.6</v>
      </c>
      <c r="AD141" s="14"/>
      <c r="AE141"/>
      <c r="AF141"/>
      <c r="AG141"/>
      <c r="AH141"/>
      <c r="AI141"/>
      <c r="AJ141"/>
      <c r="AK141"/>
      <c r="AL141"/>
    </row>
    <row r="142" spans="1:38" ht="15.6" customHeight="1" x14ac:dyDescent="0.25">
      <c r="A142" s="12">
        <v>518</v>
      </c>
      <c r="B142" s="13" t="s">
        <v>125</v>
      </c>
      <c r="C142" s="14" t="s">
        <v>2</v>
      </c>
      <c r="D142" s="14" t="s">
        <v>34</v>
      </c>
      <c r="E142" s="13" t="s">
        <v>40</v>
      </c>
      <c r="F142" s="13" t="s">
        <v>608</v>
      </c>
      <c r="G142" s="13" t="s">
        <v>56</v>
      </c>
      <c r="H142" s="13" t="s">
        <v>609</v>
      </c>
      <c r="I142" s="23">
        <v>42879</v>
      </c>
      <c r="J142" s="13" t="s">
        <v>610</v>
      </c>
      <c r="K142" s="13">
        <v>19239</v>
      </c>
      <c r="L142" s="13"/>
      <c r="M142" s="14">
        <v>31</v>
      </c>
      <c r="N142" s="14" t="s">
        <v>611</v>
      </c>
      <c r="O142" s="16"/>
      <c r="P142" s="15"/>
      <c r="Q142" s="15"/>
      <c r="R142" s="23">
        <v>42879.623553240737</v>
      </c>
      <c r="S142" s="13" t="s">
        <v>564</v>
      </c>
      <c r="T142" s="13" t="s">
        <v>565</v>
      </c>
      <c r="U142" s="22" t="s">
        <v>606</v>
      </c>
      <c r="V142" s="13" t="s">
        <v>644</v>
      </c>
      <c r="W142" s="19">
        <v>25.95</v>
      </c>
      <c r="X142" s="13" t="s">
        <v>37</v>
      </c>
      <c r="Y142" s="14"/>
      <c r="Z142" s="14"/>
      <c r="AA142" s="13">
        <v>300</v>
      </c>
      <c r="AB142" s="19">
        <v>7785</v>
      </c>
      <c r="AC142" s="21">
        <f t="shared" si="13"/>
        <v>9030.6</v>
      </c>
      <c r="AD142" s="14"/>
      <c r="AE142"/>
      <c r="AF142"/>
      <c r="AG142"/>
      <c r="AH142"/>
      <c r="AI142"/>
      <c r="AJ142"/>
      <c r="AK142"/>
      <c r="AL142"/>
    </row>
    <row r="143" spans="1:38" ht="15.6" customHeight="1" x14ac:dyDescent="0.25">
      <c r="A143" s="12">
        <v>519</v>
      </c>
      <c r="B143" s="13" t="s">
        <v>125</v>
      </c>
      <c r="C143" s="14" t="s">
        <v>2</v>
      </c>
      <c r="D143" s="14" t="s">
        <v>34</v>
      </c>
      <c r="E143" s="13" t="s">
        <v>40</v>
      </c>
      <c r="F143" s="13" t="s">
        <v>614</v>
      </c>
      <c r="G143" s="13" t="s">
        <v>56</v>
      </c>
      <c r="H143" s="13" t="s">
        <v>615</v>
      </c>
      <c r="I143" s="23">
        <v>42879</v>
      </c>
      <c r="J143" s="13" t="s">
        <v>616</v>
      </c>
      <c r="K143" s="13">
        <v>19300</v>
      </c>
      <c r="L143" s="13"/>
      <c r="M143" s="14">
        <v>28</v>
      </c>
      <c r="N143" s="14" t="s">
        <v>617</v>
      </c>
      <c r="O143" s="16"/>
      <c r="P143" s="15"/>
      <c r="Q143" s="15"/>
      <c r="R143" s="23">
        <v>42879.794814814813</v>
      </c>
      <c r="S143" s="13" t="s">
        <v>564</v>
      </c>
      <c r="T143" s="13" t="s">
        <v>565</v>
      </c>
      <c r="U143" s="22" t="s">
        <v>606</v>
      </c>
      <c r="V143" s="13" t="s">
        <v>644</v>
      </c>
      <c r="W143" s="19">
        <v>25.95</v>
      </c>
      <c r="X143" s="13" t="s">
        <v>37</v>
      </c>
      <c r="Y143" s="14"/>
      <c r="Z143" s="14"/>
      <c r="AA143" s="13">
        <v>300</v>
      </c>
      <c r="AB143" s="19">
        <v>7785</v>
      </c>
      <c r="AC143" s="21">
        <f t="shared" si="13"/>
        <v>9030.6</v>
      </c>
      <c r="AD143" s="14"/>
      <c r="AE143"/>
      <c r="AF143"/>
      <c r="AG143"/>
      <c r="AH143"/>
      <c r="AI143"/>
      <c r="AJ143"/>
      <c r="AK143"/>
      <c r="AL143"/>
    </row>
    <row r="144" spans="1:38" ht="15.6" customHeight="1" x14ac:dyDescent="0.25">
      <c r="A144" s="12">
        <v>520</v>
      </c>
      <c r="B144" s="13" t="s">
        <v>125</v>
      </c>
      <c r="C144" s="14" t="s">
        <v>2</v>
      </c>
      <c r="D144" s="14" t="s">
        <v>34</v>
      </c>
      <c r="E144" s="13" t="s">
        <v>40</v>
      </c>
      <c r="F144" s="13" t="s">
        <v>608</v>
      </c>
      <c r="G144" s="13" t="s">
        <v>56</v>
      </c>
      <c r="H144" s="13" t="s">
        <v>609</v>
      </c>
      <c r="I144" s="23">
        <v>42879</v>
      </c>
      <c r="J144" s="13" t="s">
        <v>610</v>
      </c>
      <c r="K144" s="13">
        <v>19239</v>
      </c>
      <c r="L144" s="13"/>
      <c r="M144" s="14">
        <v>31</v>
      </c>
      <c r="N144" s="14" t="s">
        <v>611</v>
      </c>
      <c r="O144" s="16"/>
      <c r="P144" s="15"/>
      <c r="Q144" s="15"/>
      <c r="R144" s="23">
        <v>42879.623553240737</v>
      </c>
      <c r="S144" s="13" t="s">
        <v>564</v>
      </c>
      <c r="T144" s="13" t="s">
        <v>565</v>
      </c>
      <c r="U144" s="22" t="s">
        <v>606</v>
      </c>
      <c r="V144" s="13" t="s">
        <v>645</v>
      </c>
      <c r="W144" s="19">
        <v>25.95</v>
      </c>
      <c r="X144" s="13" t="s">
        <v>37</v>
      </c>
      <c r="Y144" s="14"/>
      <c r="Z144" s="14"/>
      <c r="AA144" s="13">
        <v>300</v>
      </c>
      <c r="AB144" s="19">
        <v>7785</v>
      </c>
      <c r="AC144" s="21">
        <f t="shared" si="13"/>
        <v>9030.6</v>
      </c>
      <c r="AD144" s="14"/>
      <c r="AE144"/>
      <c r="AF144"/>
      <c r="AG144"/>
      <c r="AH144"/>
      <c r="AI144"/>
      <c r="AJ144"/>
      <c r="AK144"/>
      <c r="AL144"/>
    </row>
    <row r="145" spans="1:38" ht="15.6" customHeight="1" x14ac:dyDescent="0.25">
      <c r="A145" s="12">
        <v>521</v>
      </c>
      <c r="B145" s="13" t="s">
        <v>125</v>
      </c>
      <c r="C145" s="14" t="s">
        <v>2</v>
      </c>
      <c r="D145" s="14" t="s">
        <v>34</v>
      </c>
      <c r="E145" s="13" t="s">
        <v>40</v>
      </c>
      <c r="F145" s="13" t="s">
        <v>170</v>
      </c>
      <c r="G145" s="13" t="s">
        <v>56</v>
      </c>
      <c r="H145" s="13" t="s">
        <v>149</v>
      </c>
      <c r="I145" s="23">
        <v>42882</v>
      </c>
      <c r="J145" s="13" t="s">
        <v>604</v>
      </c>
      <c r="K145" s="13">
        <v>19340</v>
      </c>
      <c r="L145" s="13"/>
      <c r="M145" s="14">
        <v>41</v>
      </c>
      <c r="N145" s="14" t="s">
        <v>605</v>
      </c>
      <c r="O145" s="16"/>
      <c r="P145" s="15"/>
      <c r="Q145" s="15"/>
      <c r="R145" s="23">
        <v>42882.712199074071</v>
      </c>
      <c r="S145" s="13" t="s">
        <v>564</v>
      </c>
      <c r="T145" s="13" t="s">
        <v>565</v>
      </c>
      <c r="U145" s="22" t="s">
        <v>606</v>
      </c>
      <c r="V145" s="13" t="s">
        <v>646</v>
      </c>
      <c r="W145" s="19">
        <v>25.95</v>
      </c>
      <c r="X145" s="13" t="s">
        <v>37</v>
      </c>
      <c r="Y145" s="14"/>
      <c r="Z145" s="14"/>
      <c r="AA145" s="13">
        <v>3100</v>
      </c>
      <c r="AB145" s="19">
        <v>80445</v>
      </c>
      <c r="AC145" s="21">
        <f t="shared" si="13"/>
        <v>93316.2</v>
      </c>
      <c r="AD145" s="14"/>
      <c r="AE145"/>
      <c r="AF145"/>
      <c r="AG145"/>
      <c r="AH145"/>
      <c r="AI145"/>
      <c r="AJ145"/>
      <c r="AK145"/>
      <c r="AL145"/>
    </row>
    <row r="146" spans="1:38" ht="15.6" customHeight="1" x14ac:dyDescent="0.25">
      <c r="A146" s="12">
        <v>522</v>
      </c>
      <c r="B146" s="13" t="s">
        <v>125</v>
      </c>
      <c r="C146" s="14" t="s">
        <v>2</v>
      </c>
      <c r="D146" s="14" t="s">
        <v>34</v>
      </c>
      <c r="E146" s="13" t="s">
        <v>40</v>
      </c>
      <c r="F146" s="13" t="s">
        <v>608</v>
      </c>
      <c r="G146" s="13" t="s">
        <v>56</v>
      </c>
      <c r="H146" s="13" t="s">
        <v>609</v>
      </c>
      <c r="I146" s="23">
        <v>42879</v>
      </c>
      <c r="J146" s="13" t="s">
        <v>610</v>
      </c>
      <c r="K146" s="13">
        <v>19239</v>
      </c>
      <c r="L146" s="13"/>
      <c r="M146" s="14">
        <v>31</v>
      </c>
      <c r="N146" s="14" t="s">
        <v>611</v>
      </c>
      <c r="O146" s="16"/>
      <c r="P146" s="15"/>
      <c r="Q146" s="15"/>
      <c r="R146" s="23">
        <v>42879.623553240737</v>
      </c>
      <c r="S146" s="13" t="s">
        <v>564</v>
      </c>
      <c r="T146" s="13" t="s">
        <v>565</v>
      </c>
      <c r="U146" s="22" t="s">
        <v>606</v>
      </c>
      <c r="V146" s="13" t="s">
        <v>647</v>
      </c>
      <c r="W146" s="19">
        <v>25.95</v>
      </c>
      <c r="X146" s="13" t="s">
        <v>37</v>
      </c>
      <c r="Y146" s="14"/>
      <c r="Z146" s="14"/>
      <c r="AA146" s="13">
        <v>1500</v>
      </c>
      <c r="AB146" s="19">
        <v>38925</v>
      </c>
      <c r="AC146" s="21">
        <f t="shared" si="13"/>
        <v>45153</v>
      </c>
      <c r="AD146" s="14"/>
      <c r="AE146"/>
      <c r="AF146"/>
      <c r="AG146"/>
      <c r="AH146"/>
      <c r="AI146"/>
      <c r="AJ146"/>
      <c r="AK146"/>
      <c r="AL146"/>
    </row>
    <row r="147" spans="1:38" ht="15.6" customHeight="1" x14ac:dyDescent="0.25">
      <c r="A147" s="12">
        <v>523</v>
      </c>
      <c r="B147" s="13" t="s">
        <v>125</v>
      </c>
      <c r="C147" s="14" t="s">
        <v>2</v>
      </c>
      <c r="D147" s="14" t="s">
        <v>34</v>
      </c>
      <c r="E147" s="13" t="s">
        <v>40</v>
      </c>
      <c r="F147" s="13" t="s">
        <v>614</v>
      </c>
      <c r="G147" s="13" t="s">
        <v>56</v>
      </c>
      <c r="H147" s="13" t="s">
        <v>615</v>
      </c>
      <c r="I147" s="23">
        <v>42879</v>
      </c>
      <c r="J147" s="13" t="s">
        <v>616</v>
      </c>
      <c r="K147" s="13">
        <v>19300</v>
      </c>
      <c r="L147" s="13"/>
      <c r="M147" s="14">
        <v>28</v>
      </c>
      <c r="N147" s="14" t="s">
        <v>617</v>
      </c>
      <c r="O147" s="16"/>
      <c r="P147" s="15"/>
      <c r="Q147" s="15"/>
      <c r="R147" s="23">
        <v>42879.794814814813</v>
      </c>
      <c r="S147" s="13" t="s">
        <v>564</v>
      </c>
      <c r="T147" s="13" t="s">
        <v>565</v>
      </c>
      <c r="U147" s="22" t="s">
        <v>606</v>
      </c>
      <c r="V147" s="13" t="s">
        <v>648</v>
      </c>
      <c r="W147" s="19">
        <v>25.95</v>
      </c>
      <c r="X147" s="13" t="s">
        <v>37</v>
      </c>
      <c r="Y147" s="14"/>
      <c r="Z147" s="14"/>
      <c r="AA147" s="13">
        <v>429</v>
      </c>
      <c r="AB147" s="19">
        <v>11132.55</v>
      </c>
      <c r="AC147" s="21">
        <f t="shared" si="13"/>
        <v>12913.758</v>
      </c>
      <c r="AD147" s="14"/>
      <c r="AE147"/>
      <c r="AF147"/>
      <c r="AG147"/>
      <c r="AH147"/>
      <c r="AI147"/>
      <c r="AJ147"/>
      <c r="AK147"/>
      <c r="AL147"/>
    </row>
    <row r="148" spans="1:38" ht="15.6" customHeight="1" x14ac:dyDescent="0.25">
      <c r="A148" s="12">
        <v>524</v>
      </c>
      <c r="B148" s="13" t="s">
        <v>125</v>
      </c>
      <c r="C148" s="14" t="s">
        <v>2</v>
      </c>
      <c r="D148" s="14" t="s">
        <v>34</v>
      </c>
      <c r="E148" s="13" t="s">
        <v>40</v>
      </c>
      <c r="F148" s="13" t="s">
        <v>614</v>
      </c>
      <c r="G148" s="13" t="s">
        <v>56</v>
      </c>
      <c r="H148" s="13" t="s">
        <v>615</v>
      </c>
      <c r="I148" s="23">
        <v>42879</v>
      </c>
      <c r="J148" s="13" t="s">
        <v>616</v>
      </c>
      <c r="K148" s="13">
        <v>19300</v>
      </c>
      <c r="L148" s="13"/>
      <c r="M148" s="14">
        <v>28</v>
      </c>
      <c r="N148" s="14" t="s">
        <v>617</v>
      </c>
      <c r="O148" s="16"/>
      <c r="P148" s="15"/>
      <c r="Q148" s="15"/>
      <c r="R148" s="23">
        <v>42879.794814814813</v>
      </c>
      <c r="S148" s="13" t="s">
        <v>564</v>
      </c>
      <c r="T148" s="13" t="s">
        <v>565</v>
      </c>
      <c r="U148" s="22" t="s">
        <v>606</v>
      </c>
      <c r="V148" s="13" t="s">
        <v>649</v>
      </c>
      <c r="W148" s="19">
        <v>25.95</v>
      </c>
      <c r="X148" s="13" t="s">
        <v>37</v>
      </c>
      <c r="Y148" s="14"/>
      <c r="Z148" s="14"/>
      <c r="AA148" s="13">
        <v>300</v>
      </c>
      <c r="AB148" s="19">
        <v>7785</v>
      </c>
      <c r="AC148" s="21">
        <f t="shared" si="13"/>
        <v>9030.6</v>
      </c>
      <c r="AD148" s="14"/>
      <c r="AE148"/>
      <c r="AF148"/>
      <c r="AG148"/>
      <c r="AH148"/>
      <c r="AI148"/>
      <c r="AJ148"/>
      <c r="AK148"/>
      <c r="AL148"/>
    </row>
    <row r="149" spans="1:38" ht="15.6" customHeight="1" x14ac:dyDescent="0.25">
      <c r="A149" s="12">
        <v>525</v>
      </c>
      <c r="B149" s="13" t="s">
        <v>125</v>
      </c>
      <c r="C149" s="14" t="s">
        <v>2</v>
      </c>
      <c r="D149" s="14" t="s">
        <v>34</v>
      </c>
      <c r="E149" s="13" t="s">
        <v>40</v>
      </c>
      <c r="F149" s="13" t="s">
        <v>608</v>
      </c>
      <c r="G149" s="13" t="s">
        <v>56</v>
      </c>
      <c r="H149" s="13" t="s">
        <v>609</v>
      </c>
      <c r="I149" s="23">
        <v>42879</v>
      </c>
      <c r="J149" s="13" t="s">
        <v>610</v>
      </c>
      <c r="K149" s="13">
        <v>19239</v>
      </c>
      <c r="L149" s="13"/>
      <c r="M149" s="14">
        <v>31</v>
      </c>
      <c r="N149" s="14" t="s">
        <v>611</v>
      </c>
      <c r="O149" s="16"/>
      <c r="P149" s="15"/>
      <c r="Q149" s="15"/>
      <c r="R149" s="23">
        <v>42879.623553240737</v>
      </c>
      <c r="S149" s="13" t="s">
        <v>564</v>
      </c>
      <c r="T149" s="13" t="s">
        <v>565</v>
      </c>
      <c r="U149" s="22" t="s">
        <v>606</v>
      </c>
      <c r="V149" s="13" t="s">
        <v>650</v>
      </c>
      <c r="W149" s="19">
        <v>25.95</v>
      </c>
      <c r="X149" s="13" t="s">
        <v>37</v>
      </c>
      <c r="Y149" s="14"/>
      <c r="Z149" s="14"/>
      <c r="AA149" s="13">
        <v>500</v>
      </c>
      <c r="AB149" s="19">
        <v>12975</v>
      </c>
      <c r="AC149" s="21">
        <f t="shared" si="13"/>
        <v>15051</v>
      </c>
      <c r="AD149" s="14"/>
      <c r="AE149"/>
      <c r="AF149"/>
      <c r="AG149"/>
      <c r="AH149"/>
      <c r="AI149"/>
      <c r="AJ149"/>
      <c r="AK149"/>
      <c r="AL149"/>
    </row>
    <row r="150" spans="1:38" ht="15.6" customHeight="1" x14ac:dyDescent="0.25">
      <c r="A150" s="12">
        <v>526</v>
      </c>
      <c r="B150" s="13" t="s">
        <v>125</v>
      </c>
      <c r="C150" s="14" t="s">
        <v>2</v>
      </c>
      <c r="D150" s="14" t="s">
        <v>34</v>
      </c>
      <c r="E150" s="13" t="s">
        <v>40</v>
      </c>
      <c r="F150" s="13" t="s">
        <v>614</v>
      </c>
      <c r="G150" s="13" t="s">
        <v>56</v>
      </c>
      <c r="H150" s="13" t="s">
        <v>615</v>
      </c>
      <c r="I150" s="23">
        <v>42879</v>
      </c>
      <c r="J150" s="13" t="s">
        <v>616</v>
      </c>
      <c r="K150" s="13">
        <v>19300</v>
      </c>
      <c r="L150" s="13"/>
      <c r="M150" s="14">
        <v>28</v>
      </c>
      <c r="N150" s="14" t="s">
        <v>617</v>
      </c>
      <c r="O150" s="16"/>
      <c r="P150" s="15"/>
      <c r="Q150" s="15"/>
      <c r="R150" s="23">
        <v>42879.794814814813</v>
      </c>
      <c r="S150" s="13" t="s">
        <v>564</v>
      </c>
      <c r="T150" s="13" t="s">
        <v>565</v>
      </c>
      <c r="U150" s="22" t="s">
        <v>606</v>
      </c>
      <c r="V150" s="13" t="s">
        <v>651</v>
      </c>
      <c r="W150" s="19">
        <v>25.95</v>
      </c>
      <c r="X150" s="13" t="s">
        <v>37</v>
      </c>
      <c r="Y150" s="14"/>
      <c r="Z150" s="14"/>
      <c r="AA150" s="13">
        <v>300</v>
      </c>
      <c r="AB150" s="19">
        <v>7785</v>
      </c>
      <c r="AC150" s="21">
        <f t="shared" si="13"/>
        <v>9030.6</v>
      </c>
      <c r="AD150" s="14"/>
      <c r="AE150"/>
      <c r="AF150"/>
      <c r="AG150"/>
      <c r="AH150"/>
      <c r="AI150"/>
      <c r="AJ150"/>
      <c r="AK150"/>
      <c r="AL150"/>
    </row>
    <row r="151" spans="1:38" ht="15.6" customHeight="1" x14ac:dyDescent="0.25">
      <c r="A151" s="12">
        <v>527</v>
      </c>
      <c r="B151" s="13" t="s">
        <v>125</v>
      </c>
      <c r="C151" s="14" t="s">
        <v>2</v>
      </c>
      <c r="D151" s="14" t="s">
        <v>34</v>
      </c>
      <c r="E151" s="13" t="s">
        <v>40</v>
      </c>
      <c r="F151" s="13" t="s">
        <v>614</v>
      </c>
      <c r="G151" s="13" t="s">
        <v>56</v>
      </c>
      <c r="H151" s="13" t="s">
        <v>615</v>
      </c>
      <c r="I151" s="23">
        <v>42879</v>
      </c>
      <c r="J151" s="13" t="s">
        <v>616</v>
      </c>
      <c r="K151" s="13">
        <v>19300</v>
      </c>
      <c r="L151" s="13"/>
      <c r="M151" s="14">
        <v>28</v>
      </c>
      <c r="N151" s="14" t="s">
        <v>617</v>
      </c>
      <c r="O151" s="16"/>
      <c r="P151" s="15"/>
      <c r="Q151" s="15"/>
      <c r="R151" s="23">
        <v>42879.794814814813</v>
      </c>
      <c r="S151" s="13" t="s">
        <v>564</v>
      </c>
      <c r="T151" s="13" t="s">
        <v>565</v>
      </c>
      <c r="U151" s="22" t="s">
        <v>606</v>
      </c>
      <c r="V151" s="13" t="s">
        <v>652</v>
      </c>
      <c r="W151" s="19">
        <v>25.95</v>
      </c>
      <c r="X151" s="13" t="s">
        <v>37</v>
      </c>
      <c r="Y151" s="14"/>
      <c r="Z151" s="14"/>
      <c r="AA151" s="13">
        <v>300</v>
      </c>
      <c r="AB151" s="19">
        <v>7785</v>
      </c>
      <c r="AC151" s="21">
        <f t="shared" si="13"/>
        <v>9030.6</v>
      </c>
      <c r="AD151" s="14"/>
      <c r="AE151"/>
      <c r="AF151"/>
      <c r="AG151"/>
      <c r="AH151"/>
      <c r="AI151"/>
      <c r="AJ151"/>
      <c r="AK151"/>
      <c r="AL151"/>
    </row>
    <row r="152" spans="1:38" ht="15.6" customHeight="1" x14ac:dyDescent="0.25">
      <c r="A152" s="12">
        <v>528</v>
      </c>
      <c r="B152" s="13" t="s">
        <v>125</v>
      </c>
      <c r="C152" s="14" t="s">
        <v>2</v>
      </c>
      <c r="D152" s="14" t="s">
        <v>34</v>
      </c>
      <c r="E152" s="13" t="s">
        <v>40</v>
      </c>
      <c r="F152" s="13" t="s">
        <v>608</v>
      </c>
      <c r="G152" s="13" t="s">
        <v>56</v>
      </c>
      <c r="H152" s="13" t="s">
        <v>609</v>
      </c>
      <c r="I152" s="23">
        <v>42879</v>
      </c>
      <c r="J152" s="13" t="s">
        <v>610</v>
      </c>
      <c r="K152" s="13">
        <v>19239</v>
      </c>
      <c r="L152" s="13"/>
      <c r="M152" s="14">
        <v>31</v>
      </c>
      <c r="N152" s="14" t="s">
        <v>611</v>
      </c>
      <c r="O152" s="16"/>
      <c r="P152" s="15"/>
      <c r="Q152" s="15"/>
      <c r="R152" s="23">
        <v>42879.623553240737</v>
      </c>
      <c r="S152" s="13" t="s">
        <v>564</v>
      </c>
      <c r="T152" s="13" t="s">
        <v>565</v>
      </c>
      <c r="U152" s="22" t="s">
        <v>606</v>
      </c>
      <c r="V152" s="13" t="s">
        <v>653</v>
      </c>
      <c r="W152" s="19">
        <v>25.95</v>
      </c>
      <c r="X152" s="13" t="s">
        <v>37</v>
      </c>
      <c r="Y152" s="14"/>
      <c r="Z152" s="14"/>
      <c r="AA152" s="13">
        <v>300</v>
      </c>
      <c r="AB152" s="19">
        <v>7785</v>
      </c>
      <c r="AC152" s="21">
        <f t="shared" si="13"/>
        <v>9030.6</v>
      </c>
      <c r="AD152" s="14"/>
      <c r="AE152"/>
      <c r="AF152"/>
      <c r="AG152"/>
      <c r="AH152"/>
      <c r="AI152"/>
      <c r="AJ152"/>
      <c r="AK152"/>
      <c r="AL152"/>
    </row>
    <row r="153" spans="1:38" ht="15.6" customHeight="1" x14ac:dyDescent="0.25">
      <c r="A153" s="12">
        <v>529</v>
      </c>
      <c r="B153" s="13" t="s">
        <v>125</v>
      </c>
      <c r="C153" s="14" t="s">
        <v>2</v>
      </c>
      <c r="D153" s="14" t="s">
        <v>34</v>
      </c>
      <c r="E153" s="13" t="s">
        <v>40</v>
      </c>
      <c r="F153" s="13" t="s">
        <v>614</v>
      </c>
      <c r="G153" s="13" t="s">
        <v>56</v>
      </c>
      <c r="H153" s="13" t="s">
        <v>615</v>
      </c>
      <c r="I153" s="23">
        <v>42879</v>
      </c>
      <c r="J153" s="13" t="s">
        <v>616</v>
      </c>
      <c r="K153" s="13">
        <v>19300</v>
      </c>
      <c r="L153" s="13"/>
      <c r="M153" s="14">
        <v>28</v>
      </c>
      <c r="N153" s="14" t="s">
        <v>617</v>
      </c>
      <c r="O153" s="16"/>
      <c r="P153" s="15"/>
      <c r="Q153" s="15"/>
      <c r="R153" s="23">
        <v>42879.794814814813</v>
      </c>
      <c r="S153" s="13" t="s">
        <v>564</v>
      </c>
      <c r="T153" s="13" t="s">
        <v>565</v>
      </c>
      <c r="U153" s="22" t="s">
        <v>606</v>
      </c>
      <c r="V153" s="13" t="s">
        <v>654</v>
      </c>
      <c r="W153" s="19">
        <v>25.95</v>
      </c>
      <c r="X153" s="13" t="s">
        <v>37</v>
      </c>
      <c r="Y153" s="14"/>
      <c r="Z153" s="14"/>
      <c r="AA153" s="13">
        <v>300</v>
      </c>
      <c r="AB153" s="19">
        <v>7785</v>
      </c>
      <c r="AC153" s="21">
        <f t="shared" si="13"/>
        <v>9030.6</v>
      </c>
      <c r="AD153" s="14"/>
      <c r="AE153"/>
      <c r="AF153"/>
      <c r="AG153"/>
      <c r="AH153"/>
      <c r="AI153"/>
      <c r="AJ153"/>
      <c r="AK153"/>
      <c r="AL153"/>
    </row>
    <row r="154" spans="1:38" ht="15.6" customHeight="1" x14ac:dyDescent="0.25">
      <c r="A154" s="12">
        <v>530</v>
      </c>
      <c r="B154" s="13" t="s">
        <v>125</v>
      </c>
      <c r="C154" s="14" t="s">
        <v>2</v>
      </c>
      <c r="D154" s="14" t="s">
        <v>34</v>
      </c>
      <c r="E154" s="13" t="s">
        <v>40</v>
      </c>
      <c r="F154" s="13" t="s">
        <v>608</v>
      </c>
      <c r="G154" s="13" t="s">
        <v>56</v>
      </c>
      <c r="H154" s="13" t="s">
        <v>609</v>
      </c>
      <c r="I154" s="23">
        <v>42879</v>
      </c>
      <c r="J154" s="13" t="s">
        <v>610</v>
      </c>
      <c r="K154" s="13">
        <v>19239</v>
      </c>
      <c r="L154" s="13"/>
      <c r="M154" s="14">
        <v>31</v>
      </c>
      <c r="N154" s="14" t="s">
        <v>611</v>
      </c>
      <c r="O154" s="16"/>
      <c r="P154" s="15"/>
      <c r="Q154" s="15"/>
      <c r="R154" s="23">
        <v>42879.623553240737</v>
      </c>
      <c r="S154" s="13" t="s">
        <v>564</v>
      </c>
      <c r="T154" s="13" t="s">
        <v>565</v>
      </c>
      <c r="U154" s="22" t="s">
        <v>606</v>
      </c>
      <c r="V154" s="13" t="s">
        <v>655</v>
      </c>
      <c r="W154" s="19">
        <v>25.95</v>
      </c>
      <c r="X154" s="13" t="s">
        <v>37</v>
      </c>
      <c r="Y154" s="14"/>
      <c r="Z154" s="14"/>
      <c r="AA154" s="13">
        <v>300</v>
      </c>
      <c r="AB154" s="19">
        <v>7785</v>
      </c>
      <c r="AC154" s="21">
        <f t="shared" si="13"/>
        <v>9030.6</v>
      </c>
      <c r="AD154" s="14"/>
      <c r="AE154"/>
      <c r="AF154"/>
      <c r="AG154"/>
      <c r="AH154"/>
      <c r="AI154"/>
      <c r="AJ154"/>
      <c r="AK154"/>
      <c r="AL154"/>
    </row>
    <row r="155" spans="1:38" ht="15.6" customHeight="1" x14ac:dyDescent="0.25">
      <c r="A155" s="12">
        <v>531</v>
      </c>
      <c r="B155" s="13" t="s">
        <v>125</v>
      </c>
      <c r="C155" s="14" t="s">
        <v>2</v>
      </c>
      <c r="D155" s="14" t="s">
        <v>34</v>
      </c>
      <c r="E155" s="13" t="s">
        <v>40</v>
      </c>
      <c r="F155" s="13" t="s">
        <v>608</v>
      </c>
      <c r="G155" s="13" t="s">
        <v>56</v>
      </c>
      <c r="H155" s="13" t="s">
        <v>609</v>
      </c>
      <c r="I155" s="23">
        <v>42879</v>
      </c>
      <c r="J155" s="13" t="s">
        <v>610</v>
      </c>
      <c r="K155" s="13">
        <v>19239</v>
      </c>
      <c r="L155" s="13"/>
      <c r="M155" s="14">
        <v>31</v>
      </c>
      <c r="N155" s="14" t="s">
        <v>611</v>
      </c>
      <c r="O155" s="16"/>
      <c r="P155" s="15"/>
      <c r="Q155" s="15"/>
      <c r="R155" s="23">
        <v>42879.623553240737</v>
      </c>
      <c r="S155" s="13" t="s">
        <v>564</v>
      </c>
      <c r="T155" s="13" t="s">
        <v>565</v>
      </c>
      <c r="U155" s="22" t="s">
        <v>606</v>
      </c>
      <c r="V155" s="13" t="s">
        <v>656</v>
      </c>
      <c r="W155" s="19">
        <v>25.95</v>
      </c>
      <c r="X155" s="13" t="s">
        <v>37</v>
      </c>
      <c r="Y155" s="14"/>
      <c r="Z155" s="14"/>
      <c r="AA155" s="13">
        <v>400</v>
      </c>
      <c r="AB155" s="19">
        <v>10380</v>
      </c>
      <c r="AC155" s="21">
        <f t="shared" si="13"/>
        <v>12040.8</v>
      </c>
      <c r="AD155" s="14"/>
      <c r="AE155"/>
      <c r="AF155"/>
      <c r="AG155"/>
      <c r="AH155"/>
      <c r="AI155"/>
      <c r="AJ155"/>
      <c r="AK155"/>
      <c r="AL155"/>
    </row>
    <row r="156" spans="1:38" ht="15.6" customHeight="1" x14ac:dyDescent="0.25">
      <c r="A156" s="12">
        <v>532</v>
      </c>
      <c r="B156" s="13" t="s">
        <v>125</v>
      </c>
      <c r="C156" s="14" t="s">
        <v>2</v>
      </c>
      <c r="D156" s="14" t="s">
        <v>34</v>
      </c>
      <c r="E156" s="13" t="s">
        <v>40</v>
      </c>
      <c r="F156" s="13" t="s">
        <v>608</v>
      </c>
      <c r="G156" s="13" t="s">
        <v>56</v>
      </c>
      <c r="H156" s="13" t="s">
        <v>609</v>
      </c>
      <c r="I156" s="23">
        <v>42879</v>
      </c>
      <c r="J156" s="13" t="s">
        <v>610</v>
      </c>
      <c r="K156" s="13">
        <v>19239</v>
      </c>
      <c r="L156" s="13"/>
      <c r="M156" s="14">
        <v>31</v>
      </c>
      <c r="N156" s="14" t="s">
        <v>611</v>
      </c>
      <c r="O156" s="16"/>
      <c r="P156" s="15"/>
      <c r="Q156" s="15"/>
      <c r="R156" s="23">
        <v>42879.623553240737</v>
      </c>
      <c r="S156" s="13" t="s">
        <v>564</v>
      </c>
      <c r="T156" s="13" t="s">
        <v>565</v>
      </c>
      <c r="U156" s="22" t="s">
        <v>606</v>
      </c>
      <c r="V156" s="13" t="s">
        <v>657</v>
      </c>
      <c r="W156" s="19">
        <v>25.95</v>
      </c>
      <c r="X156" s="13" t="s">
        <v>37</v>
      </c>
      <c r="Y156" s="14"/>
      <c r="Z156" s="14"/>
      <c r="AA156" s="13">
        <v>1300</v>
      </c>
      <c r="AB156" s="19">
        <v>33735</v>
      </c>
      <c r="AC156" s="21">
        <f t="shared" si="13"/>
        <v>39132.6</v>
      </c>
      <c r="AD156" s="14"/>
      <c r="AE156"/>
      <c r="AF156"/>
      <c r="AG156"/>
      <c r="AH156"/>
      <c r="AI156"/>
      <c r="AJ156"/>
      <c r="AK156"/>
      <c r="AL156"/>
    </row>
    <row r="157" spans="1:38" ht="15.6" customHeight="1" x14ac:dyDescent="0.25">
      <c r="A157" s="12">
        <v>533</v>
      </c>
      <c r="B157" s="13" t="s">
        <v>125</v>
      </c>
      <c r="C157" s="14" t="s">
        <v>2</v>
      </c>
      <c r="D157" s="14" t="s">
        <v>34</v>
      </c>
      <c r="E157" s="13" t="s">
        <v>40</v>
      </c>
      <c r="F157" s="13" t="s">
        <v>608</v>
      </c>
      <c r="G157" s="13" t="s">
        <v>56</v>
      </c>
      <c r="H157" s="13" t="s">
        <v>609</v>
      </c>
      <c r="I157" s="23">
        <v>42879</v>
      </c>
      <c r="J157" s="13" t="s">
        <v>610</v>
      </c>
      <c r="K157" s="13">
        <v>19239</v>
      </c>
      <c r="L157" s="13"/>
      <c r="M157" s="14">
        <v>31</v>
      </c>
      <c r="N157" s="14" t="s">
        <v>611</v>
      </c>
      <c r="O157" s="16"/>
      <c r="P157" s="15"/>
      <c r="Q157" s="15"/>
      <c r="R157" s="23">
        <v>42879.623553240737</v>
      </c>
      <c r="S157" s="13" t="s">
        <v>564</v>
      </c>
      <c r="T157" s="13" t="s">
        <v>565</v>
      </c>
      <c r="U157" s="22" t="s">
        <v>606</v>
      </c>
      <c r="V157" s="13" t="s">
        <v>658</v>
      </c>
      <c r="W157" s="19">
        <v>25.95</v>
      </c>
      <c r="X157" s="13" t="s">
        <v>37</v>
      </c>
      <c r="Y157" s="14"/>
      <c r="Z157" s="14"/>
      <c r="AA157" s="13">
        <v>300</v>
      </c>
      <c r="AB157" s="19">
        <v>7785</v>
      </c>
      <c r="AC157" s="21">
        <f t="shared" si="13"/>
        <v>9030.6</v>
      </c>
      <c r="AD157" s="14"/>
      <c r="AE157"/>
      <c r="AF157"/>
      <c r="AG157"/>
      <c r="AH157"/>
      <c r="AI157"/>
      <c r="AJ157"/>
      <c r="AK157"/>
      <c r="AL157"/>
    </row>
    <row r="158" spans="1:38" ht="15.6" customHeight="1" x14ac:dyDescent="0.25">
      <c r="A158" s="12">
        <v>581</v>
      </c>
      <c r="B158" s="13" t="s">
        <v>84</v>
      </c>
      <c r="C158" s="14" t="s">
        <v>2</v>
      </c>
      <c r="D158" s="14" t="s">
        <v>34</v>
      </c>
      <c r="E158" s="13" t="s">
        <v>40</v>
      </c>
      <c r="F158" s="13" t="s">
        <v>85</v>
      </c>
      <c r="G158" s="13" t="s">
        <v>56</v>
      </c>
      <c r="H158" s="13" t="s">
        <v>86</v>
      </c>
      <c r="I158" s="15">
        <v>42863</v>
      </c>
      <c r="J158" s="13" t="s">
        <v>661</v>
      </c>
      <c r="K158" s="13">
        <v>19407</v>
      </c>
      <c r="L158" s="13" t="s">
        <v>39</v>
      </c>
      <c r="M158" s="14">
        <v>16</v>
      </c>
      <c r="N158" s="14" t="s">
        <v>36</v>
      </c>
      <c r="O158" s="16"/>
      <c r="P158" s="13"/>
      <c r="Q158" s="17"/>
      <c r="R158" s="15">
        <v>42865.443032407406</v>
      </c>
      <c r="S158" s="13" t="s">
        <v>94</v>
      </c>
      <c r="T158" s="13" t="s">
        <v>95</v>
      </c>
      <c r="U158" s="22" t="s">
        <v>662</v>
      </c>
      <c r="V158" s="25" t="s">
        <v>663</v>
      </c>
      <c r="W158" s="19">
        <v>608.85086666666666</v>
      </c>
      <c r="X158" s="13" t="s">
        <v>48</v>
      </c>
      <c r="Y158" s="14"/>
      <c r="Z158" s="14"/>
      <c r="AA158" s="20">
        <v>300</v>
      </c>
      <c r="AB158" s="19">
        <v>182655.26</v>
      </c>
      <c r="AC158" s="21">
        <f t="shared" ref="AC158:AC184" si="14">+AB158*0.16+AB158</f>
        <v>211880.10160000002</v>
      </c>
      <c r="AD158" s="14"/>
      <c r="AE158"/>
      <c r="AF158"/>
      <c r="AG158"/>
      <c r="AH158"/>
      <c r="AI158"/>
      <c r="AJ158"/>
      <c r="AK158"/>
      <c r="AL158"/>
    </row>
    <row r="159" spans="1:38" ht="15.6" customHeight="1" x14ac:dyDescent="0.25">
      <c r="A159" s="12">
        <v>603</v>
      </c>
      <c r="B159" s="13" t="s">
        <v>54</v>
      </c>
      <c r="C159" s="14" t="s">
        <v>2</v>
      </c>
      <c r="D159" s="14" t="s">
        <v>34</v>
      </c>
      <c r="E159" s="13" t="s">
        <v>40</v>
      </c>
      <c r="F159" s="13" t="s">
        <v>148</v>
      </c>
      <c r="G159" s="13" t="s">
        <v>56</v>
      </c>
      <c r="H159" s="13" t="s">
        <v>149</v>
      </c>
      <c r="I159" s="23">
        <v>42884</v>
      </c>
      <c r="J159" s="13" t="s">
        <v>666</v>
      </c>
      <c r="K159" s="13">
        <v>19842</v>
      </c>
      <c r="L159" s="13"/>
      <c r="M159" s="14">
        <v>28</v>
      </c>
      <c r="N159" s="14" t="s">
        <v>667</v>
      </c>
      <c r="O159" s="16"/>
      <c r="P159" s="15"/>
      <c r="Q159" s="15"/>
      <c r="R159" s="23">
        <v>42888.005624999998</v>
      </c>
      <c r="S159" s="13" t="s">
        <v>181</v>
      </c>
      <c r="T159" s="13" t="s">
        <v>182</v>
      </c>
      <c r="U159" s="18" t="s">
        <v>665</v>
      </c>
      <c r="V159" s="13" t="s">
        <v>668</v>
      </c>
      <c r="W159" s="19">
        <v>0.9</v>
      </c>
      <c r="X159" s="13" t="s">
        <v>37</v>
      </c>
      <c r="Y159" s="14"/>
      <c r="Z159" s="14"/>
      <c r="AA159" s="13">
        <v>30000</v>
      </c>
      <c r="AB159" s="19">
        <v>27000</v>
      </c>
      <c r="AC159" s="21">
        <f t="shared" si="14"/>
        <v>31320</v>
      </c>
      <c r="AD159" s="14"/>
      <c r="AE159"/>
      <c r="AF159"/>
      <c r="AG159"/>
      <c r="AH159"/>
      <c r="AI159"/>
      <c r="AJ159"/>
      <c r="AK159"/>
      <c r="AL159"/>
    </row>
    <row r="160" spans="1:38" ht="15.6" customHeight="1" x14ac:dyDescent="0.25">
      <c r="A160" s="12">
        <v>604</v>
      </c>
      <c r="B160" s="13" t="s">
        <v>54</v>
      </c>
      <c r="C160" s="14" t="s">
        <v>2</v>
      </c>
      <c r="D160" s="14" t="s">
        <v>34</v>
      </c>
      <c r="E160" s="13" t="s">
        <v>40</v>
      </c>
      <c r="F160" s="13" t="s">
        <v>148</v>
      </c>
      <c r="G160" s="13" t="s">
        <v>56</v>
      </c>
      <c r="H160" s="13" t="s">
        <v>149</v>
      </c>
      <c r="I160" s="23">
        <v>42884</v>
      </c>
      <c r="J160" s="13" t="s">
        <v>669</v>
      </c>
      <c r="K160" s="13">
        <v>19842</v>
      </c>
      <c r="L160" s="13"/>
      <c r="M160" s="14">
        <v>26</v>
      </c>
      <c r="N160" s="14" t="s">
        <v>670</v>
      </c>
      <c r="O160" s="16"/>
      <c r="P160" s="15"/>
      <c r="Q160" s="15"/>
      <c r="R160" s="23">
        <v>42888.004247685189</v>
      </c>
      <c r="S160" s="13" t="s">
        <v>181</v>
      </c>
      <c r="T160" s="13" t="s">
        <v>182</v>
      </c>
      <c r="U160" s="18" t="s">
        <v>665</v>
      </c>
      <c r="V160" s="13" t="s">
        <v>668</v>
      </c>
      <c r="W160" s="19">
        <v>0.9</v>
      </c>
      <c r="X160" s="13" t="s">
        <v>37</v>
      </c>
      <c r="Y160" s="14"/>
      <c r="Z160" s="14"/>
      <c r="AA160" s="13">
        <v>30000</v>
      </c>
      <c r="AB160" s="19">
        <v>27000</v>
      </c>
      <c r="AC160" s="21">
        <f t="shared" si="14"/>
        <v>31320</v>
      </c>
      <c r="AD160" s="14"/>
      <c r="AE160"/>
      <c r="AF160"/>
      <c r="AG160"/>
      <c r="AH160"/>
      <c r="AI160"/>
      <c r="AJ160"/>
      <c r="AK160"/>
      <c r="AL160"/>
    </row>
    <row r="161" spans="1:38" ht="15.6" customHeight="1" x14ac:dyDescent="0.25">
      <c r="A161" s="12">
        <v>605</v>
      </c>
      <c r="B161" s="13" t="s">
        <v>54</v>
      </c>
      <c r="C161" s="14" t="s">
        <v>2</v>
      </c>
      <c r="D161" s="14" t="s">
        <v>34</v>
      </c>
      <c r="E161" s="13" t="s">
        <v>40</v>
      </c>
      <c r="F161" s="13" t="s">
        <v>148</v>
      </c>
      <c r="G161" s="13" t="s">
        <v>56</v>
      </c>
      <c r="H161" s="13" t="s">
        <v>149</v>
      </c>
      <c r="I161" s="23">
        <v>42884</v>
      </c>
      <c r="J161" s="13" t="s">
        <v>671</v>
      </c>
      <c r="K161" s="13">
        <v>19842</v>
      </c>
      <c r="L161" s="13"/>
      <c r="M161" s="14">
        <v>27</v>
      </c>
      <c r="N161" s="14" t="s">
        <v>672</v>
      </c>
      <c r="O161" s="16"/>
      <c r="P161" s="15"/>
      <c r="Q161" s="15"/>
      <c r="R161" s="23">
        <v>42888.004687499997</v>
      </c>
      <c r="S161" s="13" t="s">
        <v>181</v>
      </c>
      <c r="T161" s="13" t="s">
        <v>182</v>
      </c>
      <c r="U161" s="18" t="s">
        <v>665</v>
      </c>
      <c r="V161" s="13" t="s">
        <v>668</v>
      </c>
      <c r="W161" s="19">
        <v>0.9</v>
      </c>
      <c r="X161" s="13" t="s">
        <v>37</v>
      </c>
      <c r="Y161" s="14"/>
      <c r="Z161" s="14"/>
      <c r="AA161" s="13">
        <v>20000</v>
      </c>
      <c r="AB161" s="19">
        <v>18000</v>
      </c>
      <c r="AC161" s="21">
        <f t="shared" si="14"/>
        <v>20880</v>
      </c>
      <c r="AD161" s="14"/>
      <c r="AE161"/>
      <c r="AF161"/>
      <c r="AG161"/>
      <c r="AH161"/>
      <c r="AI161"/>
      <c r="AJ161"/>
      <c r="AK161"/>
      <c r="AL161"/>
    </row>
    <row r="162" spans="1:38" ht="15.6" customHeight="1" x14ac:dyDescent="0.25">
      <c r="A162" s="12">
        <v>608</v>
      </c>
      <c r="B162" s="13" t="s">
        <v>125</v>
      </c>
      <c r="C162" s="14" t="s">
        <v>2</v>
      </c>
      <c r="D162" s="14" t="s">
        <v>34</v>
      </c>
      <c r="E162" s="13" t="s">
        <v>40</v>
      </c>
      <c r="F162" s="13" t="s">
        <v>141</v>
      </c>
      <c r="G162" s="13" t="s">
        <v>56</v>
      </c>
      <c r="H162" s="13" t="s">
        <v>142</v>
      </c>
      <c r="I162" s="23">
        <v>42878</v>
      </c>
      <c r="J162" s="13" t="s">
        <v>673</v>
      </c>
      <c r="K162" s="13">
        <v>19238</v>
      </c>
      <c r="L162" s="13"/>
      <c r="M162" s="14">
        <v>11</v>
      </c>
      <c r="N162" s="14" t="s">
        <v>674</v>
      </c>
      <c r="O162" s="16"/>
      <c r="P162" s="15"/>
      <c r="Q162" s="15"/>
      <c r="R162" s="23">
        <v>42878.559756944444</v>
      </c>
      <c r="S162" s="13" t="s">
        <v>564</v>
      </c>
      <c r="T162" s="13" t="s">
        <v>565</v>
      </c>
      <c r="U162" s="18" t="s">
        <v>665</v>
      </c>
      <c r="V162" s="13" t="s">
        <v>675</v>
      </c>
      <c r="W162" s="19">
        <v>0.28999999999999998</v>
      </c>
      <c r="X162" s="13" t="s">
        <v>37</v>
      </c>
      <c r="Y162" s="14"/>
      <c r="Z162" s="14"/>
      <c r="AA162" s="13">
        <v>1500000</v>
      </c>
      <c r="AB162" s="19">
        <v>434999.99999999994</v>
      </c>
      <c r="AC162" s="21">
        <f t="shared" si="14"/>
        <v>504599.99999999994</v>
      </c>
      <c r="AD162" s="14"/>
      <c r="AE162"/>
      <c r="AF162"/>
      <c r="AG162"/>
      <c r="AH162"/>
      <c r="AI162"/>
      <c r="AJ162"/>
      <c r="AK162"/>
      <c r="AL162"/>
    </row>
    <row r="163" spans="1:38" ht="15.6" customHeight="1" x14ac:dyDescent="0.25">
      <c r="A163" s="12">
        <v>610</v>
      </c>
      <c r="B163" s="13" t="s">
        <v>54</v>
      </c>
      <c r="C163" s="14" t="s">
        <v>2</v>
      </c>
      <c r="D163" s="14" t="s">
        <v>34</v>
      </c>
      <c r="E163" s="13" t="s">
        <v>40</v>
      </c>
      <c r="F163" s="13" t="s">
        <v>676</v>
      </c>
      <c r="G163" s="13" t="s">
        <v>56</v>
      </c>
      <c r="H163" s="13" t="s">
        <v>677</v>
      </c>
      <c r="I163" s="23">
        <v>42884</v>
      </c>
      <c r="J163" s="13" t="s">
        <v>678</v>
      </c>
      <c r="K163" s="13">
        <v>20267</v>
      </c>
      <c r="L163" s="13"/>
      <c r="M163" s="14">
        <v>3</v>
      </c>
      <c r="N163" s="14" t="s">
        <v>548</v>
      </c>
      <c r="O163" s="16"/>
      <c r="P163" s="15"/>
      <c r="Q163" s="15"/>
      <c r="R163" s="23">
        <v>42885.655995370369</v>
      </c>
      <c r="S163" s="13" t="s">
        <v>379</v>
      </c>
      <c r="T163" s="13" t="s">
        <v>380</v>
      </c>
      <c r="U163" s="18" t="s">
        <v>665</v>
      </c>
      <c r="V163" s="13" t="s">
        <v>675</v>
      </c>
      <c r="W163" s="19">
        <v>57</v>
      </c>
      <c r="X163" s="13" t="s">
        <v>37</v>
      </c>
      <c r="Y163" s="14"/>
      <c r="Z163" s="14"/>
      <c r="AA163" s="13">
        <v>200</v>
      </c>
      <c r="AB163" s="19">
        <v>11400</v>
      </c>
      <c r="AC163" s="21">
        <f t="shared" si="14"/>
        <v>13224</v>
      </c>
      <c r="AD163" s="14"/>
      <c r="AE163" s="27"/>
      <c r="AF163" s="27"/>
      <c r="AG163"/>
      <c r="AH163"/>
      <c r="AI163"/>
      <c r="AJ163"/>
      <c r="AK163"/>
      <c r="AL163"/>
    </row>
    <row r="164" spans="1:38" ht="15.6" customHeight="1" x14ac:dyDescent="0.25">
      <c r="A164" s="12">
        <v>612</v>
      </c>
      <c r="B164" s="13" t="s">
        <v>125</v>
      </c>
      <c r="C164" s="14" t="s">
        <v>2</v>
      </c>
      <c r="D164" s="14" t="s">
        <v>34</v>
      </c>
      <c r="E164" s="13" t="s">
        <v>40</v>
      </c>
      <c r="F164" s="13" t="s">
        <v>679</v>
      </c>
      <c r="G164" s="13" t="s">
        <v>56</v>
      </c>
      <c r="H164" s="13" t="s">
        <v>410</v>
      </c>
      <c r="I164" s="23">
        <v>42879</v>
      </c>
      <c r="J164" s="13" t="s">
        <v>680</v>
      </c>
      <c r="K164" s="13">
        <v>19512</v>
      </c>
      <c r="L164" s="13"/>
      <c r="M164" s="14">
        <v>35</v>
      </c>
      <c r="N164" s="14" t="s">
        <v>681</v>
      </c>
      <c r="O164" s="16"/>
      <c r="P164" s="15"/>
      <c r="Q164" s="15"/>
      <c r="R164" s="23">
        <v>42879.87537037037</v>
      </c>
      <c r="S164" s="13" t="s">
        <v>564</v>
      </c>
      <c r="T164" s="13" t="s">
        <v>565</v>
      </c>
      <c r="U164" s="18" t="s">
        <v>665</v>
      </c>
      <c r="V164" s="13" t="s">
        <v>682</v>
      </c>
      <c r="W164" s="19">
        <v>0.48</v>
      </c>
      <c r="X164" s="13" t="s">
        <v>37</v>
      </c>
      <c r="Y164" s="14"/>
      <c r="Z164" s="14"/>
      <c r="AA164" s="13">
        <v>20000</v>
      </c>
      <c r="AB164" s="19">
        <v>9600</v>
      </c>
      <c r="AC164" s="21">
        <f t="shared" si="14"/>
        <v>11136</v>
      </c>
      <c r="AD164" s="14"/>
      <c r="AE164"/>
      <c r="AF164"/>
      <c r="AG164"/>
      <c r="AH164"/>
      <c r="AI164"/>
      <c r="AJ164"/>
      <c r="AK164"/>
      <c r="AL164"/>
    </row>
    <row r="165" spans="1:38" ht="15.6" customHeight="1" x14ac:dyDescent="0.25">
      <c r="A165" s="12">
        <v>614</v>
      </c>
      <c r="B165" s="13" t="s">
        <v>125</v>
      </c>
      <c r="C165" s="14" t="s">
        <v>2</v>
      </c>
      <c r="D165" s="14" t="s">
        <v>34</v>
      </c>
      <c r="E165" s="13" t="s">
        <v>40</v>
      </c>
      <c r="F165" s="13" t="s">
        <v>170</v>
      </c>
      <c r="G165" s="13" t="s">
        <v>56</v>
      </c>
      <c r="H165" s="13" t="s">
        <v>149</v>
      </c>
      <c r="I165" s="23">
        <v>42873</v>
      </c>
      <c r="J165" s="13" t="s">
        <v>683</v>
      </c>
      <c r="K165" s="13">
        <v>19340</v>
      </c>
      <c r="L165" s="13"/>
      <c r="M165" s="14">
        <v>11</v>
      </c>
      <c r="N165" s="14" t="s">
        <v>684</v>
      </c>
      <c r="O165" s="16"/>
      <c r="P165" s="15"/>
      <c r="Q165" s="15"/>
      <c r="R165" s="23">
        <v>42873.546979166669</v>
      </c>
      <c r="S165" s="13" t="s">
        <v>564</v>
      </c>
      <c r="T165" s="13" t="s">
        <v>565</v>
      </c>
      <c r="U165" s="18" t="s">
        <v>665</v>
      </c>
      <c r="V165" s="13" t="s">
        <v>685</v>
      </c>
      <c r="W165" s="19">
        <v>0.48</v>
      </c>
      <c r="X165" s="13" t="s">
        <v>37</v>
      </c>
      <c r="Y165" s="14"/>
      <c r="Z165" s="14"/>
      <c r="AA165" s="13">
        <v>20000</v>
      </c>
      <c r="AB165" s="19">
        <v>9600</v>
      </c>
      <c r="AC165" s="21">
        <f t="shared" si="14"/>
        <v>11136</v>
      </c>
      <c r="AD165" s="14"/>
      <c r="AE165"/>
      <c r="AF165"/>
      <c r="AG165"/>
      <c r="AH165"/>
      <c r="AI165"/>
      <c r="AJ165"/>
      <c r="AK165"/>
      <c r="AL165"/>
    </row>
    <row r="166" spans="1:38" ht="15.6" customHeight="1" x14ac:dyDescent="0.25">
      <c r="A166" s="12">
        <v>615</v>
      </c>
      <c r="B166" s="13" t="s">
        <v>125</v>
      </c>
      <c r="C166" s="14" t="s">
        <v>2</v>
      </c>
      <c r="D166" s="14" t="s">
        <v>34</v>
      </c>
      <c r="E166" s="13" t="s">
        <v>40</v>
      </c>
      <c r="F166" s="13" t="s">
        <v>608</v>
      </c>
      <c r="G166" s="13" t="s">
        <v>56</v>
      </c>
      <c r="H166" s="13" t="s">
        <v>609</v>
      </c>
      <c r="I166" s="23">
        <v>42878</v>
      </c>
      <c r="J166" s="13" t="s">
        <v>686</v>
      </c>
      <c r="K166" s="13">
        <v>19239</v>
      </c>
      <c r="L166" s="13"/>
      <c r="M166" s="14">
        <v>14</v>
      </c>
      <c r="N166" s="14" t="s">
        <v>687</v>
      </c>
      <c r="O166" s="16"/>
      <c r="P166" s="15"/>
      <c r="Q166" s="15"/>
      <c r="R166" s="23">
        <v>42878.811469907407</v>
      </c>
      <c r="S166" s="13" t="s">
        <v>564</v>
      </c>
      <c r="T166" s="13" t="s">
        <v>565</v>
      </c>
      <c r="U166" s="18" t="s">
        <v>665</v>
      </c>
      <c r="V166" s="13" t="s">
        <v>688</v>
      </c>
      <c r="W166" s="19">
        <v>0.39</v>
      </c>
      <c r="X166" s="13" t="s">
        <v>37</v>
      </c>
      <c r="Y166" s="14"/>
      <c r="Z166" s="14"/>
      <c r="AA166" s="13">
        <v>20000</v>
      </c>
      <c r="AB166" s="19">
        <v>7800</v>
      </c>
      <c r="AC166" s="21">
        <f t="shared" si="14"/>
        <v>9048</v>
      </c>
      <c r="AD166" s="14"/>
      <c r="AE166"/>
      <c r="AF166"/>
      <c r="AG166"/>
      <c r="AH166"/>
      <c r="AI166"/>
      <c r="AJ166"/>
      <c r="AK166"/>
      <c r="AL166"/>
    </row>
    <row r="167" spans="1:38" ht="15.6" customHeight="1" x14ac:dyDescent="0.25">
      <c r="A167" s="12">
        <v>616</v>
      </c>
      <c r="B167" s="13" t="s">
        <v>125</v>
      </c>
      <c r="C167" s="14" t="s">
        <v>2</v>
      </c>
      <c r="D167" s="14" t="s">
        <v>34</v>
      </c>
      <c r="E167" s="13" t="s">
        <v>40</v>
      </c>
      <c r="F167" s="13" t="s">
        <v>170</v>
      </c>
      <c r="G167" s="13" t="s">
        <v>56</v>
      </c>
      <c r="H167" s="13" t="s">
        <v>149</v>
      </c>
      <c r="I167" s="23">
        <v>42873</v>
      </c>
      <c r="J167" s="13" t="s">
        <v>683</v>
      </c>
      <c r="K167" s="13">
        <v>19340</v>
      </c>
      <c r="L167" s="13"/>
      <c r="M167" s="14">
        <v>11</v>
      </c>
      <c r="N167" s="14" t="s">
        <v>684</v>
      </c>
      <c r="O167" s="16"/>
      <c r="P167" s="15"/>
      <c r="Q167" s="15"/>
      <c r="R167" s="23">
        <v>42873.546979166669</v>
      </c>
      <c r="S167" s="13" t="s">
        <v>564</v>
      </c>
      <c r="T167" s="13" t="s">
        <v>565</v>
      </c>
      <c r="U167" s="18" t="s">
        <v>665</v>
      </c>
      <c r="V167" s="13" t="s">
        <v>689</v>
      </c>
      <c r="W167" s="19">
        <v>0.48</v>
      </c>
      <c r="X167" s="13" t="s">
        <v>37</v>
      </c>
      <c r="Y167" s="14"/>
      <c r="Z167" s="14"/>
      <c r="AA167" s="13">
        <v>20000</v>
      </c>
      <c r="AB167" s="19">
        <v>9600</v>
      </c>
      <c r="AC167" s="21">
        <f t="shared" si="14"/>
        <v>11136</v>
      </c>
      <c r="AD167" s="14"/>
      <c r="AE167"/>
      <c r="AF167"/>
      <c r="AG167"/>
      <c r="AH167"/>
      <c r="AI167"/>
      <c r="AJ167"/>
      <c r="AK167"/>
      <c r="AL167"/>
    </row>
    <row r="168" spans="1:38" ht="15.6" customHeight="1" x14ac:dyDescent="0.25">
      <c r="A168" s="12">
        <v>618</v>
      </c>
      <c r="B168" s="13" t="s">
        <v>125</v>
      </c>
      <c r="C168" s="14" t="s">
        <v>2</v>
      </c>
      <c r="D168" s="14" t="s">
        <v>34</v>
      </c>
      <c r="E168" s="13" t="s">
        <v>40</v>
      </c>
      <c r="F168" s="13" t="s">
        <v>608</v>
      </c>
      <c r="G168" s="13" t="s">
        <v>56</v>
      </c>
      <c r="H168" s="13" t="s">
        <v>609</v>
      </c>
      <c r="I168" s="23">
        <v>42878</v>
      </c>
      <c r="J168" s="13" t="s">
        <v>686</v>
      </c>
      <c r="K168" s="13">
        <v>19239</v>
      </c>
      <c r="L168" s="13"/>
      <c r="M168" s="14">
        <v>14</v>
      </c>
      <c r="N168" s="14" t="s">
        <v>687</v>
      </c>
      <c r="O168" s="16"/>
      <c r="P168" s="15"/>
      <c r="Q168" s="15"/>
      <c r="R168" s="23">
        <v>42878.811469907407</v>
      </c>
      <c r="S168" s="13" t="s">
        <v>564</v>
      </c>
      <c r="T168" s="13" t="s">
        <v>565</v>
      </c>
      <c r="U168" s="18" t="s">
        <v>665</v>
      </c>
      <c r="V168" s="13" t="s">
        <v>690</v>
      </c>
      <c r="W168" s="19">
        <v>0.39</v>
      </c>
      <c r="X168" s="13" t="s">
        <v>37</v>
      </c>
      <c r="Y168" s="14"/>
      <c r="Z168" s="14"/>
      <c r="AA168" s="13">
        <v>20000</v>
      </c>
      <c r="AB168" s="19">
        <v>7800</v>
      </c>
      <c r="AC168" s="21">
        <f t="shared" si="14"/>
        <v>9048</v>
      </c>
      <c r="AD168" s="14"/>
      <c r="AE168"/>
      <c r="AF168"/>
      <c r="AG168"/>
      <c r="AH168"/>
      <c r="AI168"/>
      <c r="AJ168"/>
      <c r="AK168"/>
      <c r="AL168"/>
    </row>
    <row r="169" spans="1:38" ht="15.6" customHeight="1" x14ac:dyDescent="0.25">
      <c r="A169" s="12">
        <v>619</v>
      </c>
      <c r="B169" s="13" t="s">
        <v>125</v>
      </c>
      <c r="C169" s="14" t="s">
        <v>2</v>
      </c>
      <c r="D169" s="14" t="s">
        <v>34</v>
      </c>
      <c r="E169" s="13" t="s">
        <v>40</v>
      </c>
      <c r="F169" s="13" t="s">
        <v>170</v>
      </c>
      <c r="G169" s="13" t="s">
        <v>56</v>
      </c>
      <c r="H169" s="13" t="s">
        <v>149</v>
      </c>
      <c r="I169" s="23">
        <v>42882</v>
      </c>
      <c r="J169" s="13" t="s">
        <v>604</v>
      </c>
      <c r="K169" s="13">
        <v>19340</v>
      </c>
      <c r="L169" s="13"/>
      <c r="M169" s="14">
        <v>41</v>
      </c>
      <c r="N169" s="14" t="s">
        <v>605</v>
      </c>
      <c r="O169" s="16"/>
      <c r="P169" s="15"/>
      <c r="Q169" s="15"/>
      <c r="R169" s="23">
        <v>42882.712199074071</v>
      </c>
      <c r="S169" s="13" t="s">
        <v>564</v>
      </c>
      <c r="T169" s="13" t="s">
        <v>565</v>
      </c>
      <c r="U169" s="18" t="s">
        <v>665</v>
      </c>
      <c r="V169" s="13" t="s">
        <v>691</v>
      </c>
      <c r="W169" s="19">
        <v>0.48</v>
      </c>
      <c r="X169" s="13" t="s">
        <v>37</v>
      </c>
      <c r="Y169" s="14"/>
      <c r="Z169" s="14"/>
      <c r="AA169" s="13">
        <v>20000</v>
      </c>
      <c r="AB169" s="19">
        <v>9600</v>
      </c>
      <c r="AC169" s="21">
        <f t="shared" si="14"/>
        <v>11136</v>
      </c>
      <c r="AD169" s="14"/>
      <c r="AE169"/>
      <c r="AF169"/>
      <c r="AG169"/>
      <c r="AH169"/>
      <c r="AI169"/>
      <c r="AJ169"/>
      <c r="AK169"/>
      <c r="AL169"/>
    </row>
    <row r="170" spans="1:38" ht="15.6" customHeight="1" x14ac:dyDescent="0.25">
      <c r="A170" s="12">
        <v>620</v>
      </c>
      <c r="B170" s="13" t="s">
        <v>125</v>
      </c>
      <c r="C170" s="14" t="s">
        <v>2</v>
      </c>
      <c r="D170" s="14" t="s">
        <v>34</v>
      </c>
      <c r="E170" s="13" t="s">
        <v>40</v>
      </c>
      <c r="F170" s="13" t="s">
        <v>170</v>
      </c>
      <c r="G170" s="13" t="s">
        <v>56</v>
      </c>
      <c r="H170" s="13" t="s">
        <v>149</v>
      </c>
      <c r="I170" s="23">
        <v>42873</v>
      </c>
      <c r="J170" s="13" t="s">
        <v>683</v>
      </c>
      <c r="K170" s="13">
        <v>19340</v>
      </c>
      <c r="L170" s="13"/>
      <c r="M170" s="14">
        <v>11</v>
      </c>
      <c r="N170" s="14" t="s">
        <v>684</v>
      </c>
      <c r="O170" s="16"/>
      <c r="P170" s="15"/>
      <c r="Q170" s="15"/>
      <c r="R170" s="23">
        <v>42873.546979166669</v>
      </c>
      <c r="S170" s="13" t="s">
        <v>564</v>
      </c>
      <c r="T170" s="13" t="s">
        <v>565</v>
      </c>
      <c r="U170" s="18" t="s">
        <v>665</v>
      </c>
      <c r="V170" s="13" t="s">
        <v>692</v>
      </c>
      <c r="W170" s="19">
        <v>0.48</v>
      </c>
      <c r="X170" s="13" t="s">
        <v>37</v>
      </c>
      <c r="Y170" s="14"/>
      <c r="Z170" s="14"/>
      <c r="AA170" s="13">
        <v>20000</v>
      </c>
      <c r="AB170" s="19">
        <v>9600</v>
      </c>
      <c r="AC170" s="21">
        <f t="shared" si="14"/>
        <v>11136</v>
      </c>
      <c r="AD170" s="14"/>
      <c r="AE170"/>
      <c r="AF170"/>
      <c r="AG170"/>
      <c r="AH170"/>
      <c r="AI170"/>
      <c r="AJ170"/>
      <c r="AK170"/>
      <c r="AL170"/>
    </row>
    <row r="171" spans="1:38" ht="15.6" customHeight="1" x14ac:dyDescent="0.25">
      <c r="A171" s="12">
        <v>621</v>
      </c>
      <c r="B171" s="13" t="s">
        <v>125</v>
      </c>
      <c r="C171" s="14" t="s">
        <v>2</v>
      </c>
      <c r="D171" s="14" t="s">
        <v>34</v>
      </c>
      <c r="E171" s="13" t="s">
        <v>40</v>
      </c>
      <c r="F171" s="13" t="s">
        <v>608</v>
      </c>
      <c r="G171" s="13" t="s">
        <v>56</v>
      </c>
      <c r="H171" s="13" t="s">
        <v>609</v>
      </c>
      <c r="I171" s="23">
        <v>42878</v>
      </c>
      <c r="J171" s="13" t="s">
        <v>686</v>
      </c>
      <c r="K171" s="13">
        <v>19239</v>
      </c>
      <c r="L171" s="13"/>
      <c r="M171" s="14">
        <v>14</v>
      </c>
      <c r="N171" s="14" t="s">
        <v>687</v>
      </c>
      <c r="O171" s="16"/>
      <c r="P171" s="15"/>
      <c r="Q171" s="15"/>
      <c r="R171" s="23">
        <v>42878.811469907407</v>
      </c>
      <c r="S171" s="13" t="s">
        <v>564</v>
      </c>
      <c r="T171" s="13" t="s">
        <v>565</v>
      </c>
      <c r="U171" s="18" t="s">
        <v>665</v>
      </c>
      <c r="V171" s="13" t="s">
        <v>693</v>
      </c>
      <c r="W171" s="19">
        <v>0.39</v>
      </c>
      <c r="X171" s="13" t="s">
        <v>37</v>
      </c>
      <c r="Y171" s="14"/>
      <c r="Z171" s="14"/>
      <c r="AA171" s="13">
        <v>20000</v>
      </c>
      <c r="AB171" s="19">
        <v>7800</v>
      </c>
      <c r="AC171" s="21">
        <f t="shared" si="14"/>
        <v>9048</v>
      </c>
      <c r="AD171" s="14"/>
      <c r="AE171"/>
      <c r="AF171"/>
      <c r="AG171"/>
      <c r="AH171"/>
      <c r="AI171"/>
      <c r="AJ171"/>
      <c r="AK171"/>
      <c r="AL171"/>
    </row>
    <row r="172" spans="1:38" ht="15.6" customHeight="1" x14ac:dyDescent="0.25">
      <c r="A172" s="12">
        <v>623</v>
      </c>
      <c r="B172" s="13" t="s">
        <v>125</v>
      </c>
      <c r="C172" s="14" t="s">
        <v>2</v>
      </c>
      <c r="D172" s="14" t="s">
        <v>34</v>
      </c>
      <c r="E172" s="13" t="s">
        <v>40</v>
      </c>
      <c r="F172" s="13" t="s">
        <v>608</v>
      </c>
      <c r="G172" s="13" t="s">
        <v>56</v>
      </c>
      <c r="H172" s="13" t="s">
        <v>609</v>
      </c>
      <c r="I172" s="23">
        <v>42878</v>
      </c>
      <c r="J172" s="13" t="s">
        <v>686</v>
      </c>
      <c r="K172" s="13">
        <v>19239</v>
      </c>
      <c r="L172" s="13"/>
      <c r="M172" s="14">
        <v>14</v>
      </c>
      <c r="N172" s="14" t="s">
        <v>687</v>
      </c>
      <c r="O172" s="16"/>
      <c r="P172" s="15"/>
      <c r="Q172" s="15"/>
      <c r="R172" s="23">
        <v>42878.811469907407</v>
      </c>
      <c r="S172" s="13" t="s">
        <v>564</v>
      </c>
      <c r="T172" s="13" t="s">
        <v>565</v>
      </c>
      <c r="U172" s="18" t="s">
        <v>665</v>
      </c>
      <c r="V172" s="13" t="s">
        <v>694</v>
      </c>
      <c r="W172" s="19">
        <v>0.39</v>
      </c>
      <c r="X172" s="13" t="s">
        <v>37</v>
      </c>
      <c r="Y172" s="14"/>
      <c r="Z172" s="14"/>
      <c r="AA172" s="13">
        <v>25000</v>
      </c>
      <c r="AB172" s="19">
        <v>9750</v>
      </c>
      <c r="AC172" s="21">
        <f t="shared" si="14"/>
        <v>11310</v>
      </c>
      <c r="AD172" s="14"/>
      <c r="AE172"/>
      <c r="AF172"/>
      <c r="AG172"/>
      <c r="AH172"/>
      <c r="AI172"/>
      <c r="AJ172"/>
      <c r="AK172"/>
      <c r="AL172"/>
    </row>
    <row r="173" spans="1:38" ht="15.6" customHeight="1" x14ac:dyDescent="0.25">
      <c r="A173" s="12">
        <v>624</v>
      </c>
      <c r="B173" s="13" t="s">
        <v>125</v>
      </c>
      <c r="C173" s="14" t="s">
        <v>2</v>
      </c>
      <c r="D173" s="14" t="s">
        <v>34</v>
      </c>
      <c r="E173" s="13" t="s">
        <v>40</v>
      </c>
      <c r="F173" s="13" t="s">
        <v>170</v>
      </c>
      <c r="G173" s="13" t="s">
        <v>56</v>
      </c>
      <c r="H173" s="13" t="s">
        <v>149</v>
      </c>
      <c r="I173" s="23">
        <v>42873</v>
      </c>
      <c r="J173" s="13" t="s">
        <v>683</v>
      </c>
      <c r="K173" s="13">
        <v>19340</v>
      </c>
      <c r="L173" s="13"/>
      <c r="M173" s="14">
        <v>11</v>
      </c>
      <c r="N173" s="14" t="s">
        <v>684</v>
      </c>
      <c r="O173" s="16"/>
      <c r="P173" s="15"/>
      <c r="Q173" s="15"/>
      <c r="R173" s="23">
        <v>42873.546979166669</v>
      </c>
      <c r="S173" s="13" t="s">
        <v>564</v>
      </c>
      <c r="T173" s="13" t="s">
        <v>565</v>
      </c>
      <c r="U173" s="18" t="s">
        <v>665</v>
      </c>
      <c r="V173" s="13" t="s">
        <v>695</v>
      </c>
      <c r="W173" s="19">
        <v>0.48</v>
      </c>
      <c r="X173" s="13" t="s">
        <v>37</v>
      </c>
      <c r="Y173" s="14"/>
      <c r="Z173" s="14"/>
      <c r="AA173" s="13">
        <v>20000</v>
      </c>
      <c r="AB173" s="19">
        <v>9600</v>
      </c>
      <c r="AC173" s="21">
        <f t="shared" si="14"/>
        <v>11136</v>
      </c>
      <c r="AD173" s="14"/>
      <c r="AE173"/>
      <c r="AF173"/>
      <c r="AG173"/>
      <c r="AH173"/>
      <c r="AI173"/>
      <c r="AJ173"/>
      <c r="AK173"/>
      <c r="AL173"/>
    </row>
    <row r="174" spans="1:38" ht="15.6" customHeight="1" x14ac:dyDescent="0.25">
      <c r="A174" s="12">
        <v>627</v>
      </c>
      <c r="B174" s="13" t="s">
        <v>125</v>
      </c>
      <c r="C174" s="14" t="s">
        <v>2</v>
      </c>
      <c r="D174" s="14" t="s">
        <v>34</v>
      </c>
      <c r="E174" s="13" t="s">
        <v>40</v>
      </c>
      <c r="F174" s="13" t="s">
        <v>608</v>
      </c>
      <c r="G174" s="13" t="s">
        <v>56</v>
      </c>
      <c r="H174" s="13" t="s">
        <v>609</v>
      </c>
      <c r="I174" s="23">
        <v>42878</v>
      </c>
      <c r="J174" s="13" t="s">
        <v>686</v>
      </c>
      <c r="K174" s="13">
        <v>19239</v>
      </c>
      <c r="L174" s="13"/>
      <c r="M174" s="14">
        <v>14</v>
      </c>
      <c r="N174" s="14" t="s">
        <v>687</v>
      </c>
      <c r="O174" s="16"/>
      <c r="P174" s="15"/>
      <c r="Q174" s="15"/>
      <c r="R174" s="23">
        <v>42878.811469907407</v>
      </c>
      <c r="S174" s="13" t="s">
        <v>564</v>
      </c>
      <c r="T174" s="13" t="s">
        <v>565</v>
      </c>
      <c r="U174" s="18" t="s">
        <v>665</v>
      </c>
      <c r="V174" s="13" t="s">
        <v>696</v>
      </c>
      <c r="W174" s="19">
        <v>0.39</v>
      </c>
      <c r="X174" s="13" t="s">
        <v>37</v>
      </c>
      <c r="Y174" s="14"/>
      <c r="Z174" s="14"/>
      <c r="AA174" s="13">
        <v>20000</v>
      </c>
      <c r="AB174" s="19">
        <v>7800</v>
      </c>
      <c r="AC174" s="21">
        <f t="shared" si="14"/>
        <v>9048</v>
      </c>
      <c r="AD174" s="14"/>
      <c r="AE174"/>
      <c r="AF174"/>
      <c r="AG174"/>
      <c r="AH174"/>
      <c r="AI174"/>
      <c r="AJ174"/>
      <c r="AK174"/>
      <c r="AL174"/>
    </row>
    <row r="175" spans="1:38" ht="15.6" customHeight="1" x14ac:dyDescent="0.25">
      <c r="A175" s="12">
        <v>628</v>
      </c>
      <c r="B175" s="13" t="s">
        <v>125</v>
      </c>
      <c r="C175" s="14" t="s">
        <v>2</v>
      </c>
      <c r="D175" s="14" t="s">
        <v>34</v>
      </c>
      <c r="E175" s="13" t="s">
        <v>40</v>
      </c>
      <c r="F175" s="13" t="s">
        <v>608</v>
      </c>
      <c r="G175" s="13" t="s">
        <v>56</v>
      </c>
      <c r="H175" s="13" t="s">
        <v>609</v>
      </c>
      <c r="I175" s="23">
        <v>42878</v>
      </c>
      <c r="J175" s="13" t="s">
        <v>686</v>
      </c>
      <c r="K175" s="13">
        <v>19239</v>
      </c>
      <c r="L175" s="13"/>
      <c r="M175" s="14">
        <v>14</v>
      </c>
      <c r="N175" s="14" t="s">
        <v>687</v>
      </c>
      <c r="O175" s="16"/>
      <c r="P175" s="15"/>
      <c r="Q175" s="15"/>
      <c r="R175" s="23">
        <v>42878.811469907407</v>
      </c>
      <c r="S175" s="13" t="s">
        <v>564</v>
      </c>
      <c r="T175" s="13" t="s">
        <v>565</v>
      </c>
      <c r="U175" s="18" t="s">
        <v>665</v>
      </c>
      <c r="V175" s="13" t="s">
        <v>697</v>
      </c>
      <c r="W175" s="19">
        <v>0.39</v>
      </c>
      <c r="X175" s="13" t="s">
        <v>37</v>
      </c>
      <c r="Y175" s="14"/>
      <c r="Z175" s="14"/>
      <c r="AA175" s="13">
        <v>20000</v>
      </c>
      <c r="AB175" s="19">
        <v>7800</v>
      </c>
      <c r="AC175" s="21">
        <f t="shared" si="14"/>
        <v>9048</v>
      </c>
      <c r="AD175" s="14"/>
      <c r="AE175"/>
      <c r="AF175"/>
      <c r="AG175"/>
      <c r="AH175"/>
      <c r="AI175"/>
      <c r="AJ175"/>
      <c r="AK175"/>
      <c r="AL175"/>
    </row>
    <row r="176" spans="1:38" ht="15.6" customHeight="1" x14ac:dyDescent="0.25">
      <c r="A176" s="12">
        <v>629</v>
      </c>
      <c r="B176" s="13" t="s">
        <v>125</v>
      </c>
      <c r="C176" s="14" t="s">
        <v>2</v>
      </c>
      <c r="D176" s="14" t="s">
        <v>34</v>
      </c>
      <c r="E176" s="13" t="s">
        <v>40</v>
      </c>
      <c r="F176" s="13" t="s">
        <v>608</v>
      </c>
      <c r="G176" s="13" t="s">
        <v>56</v>
      </c>
      <c r="H176" s="13" t="s">
        <v>609</v>
      </c>
      <c r="I176" s="23">
        <v>42878</v>
      </c>
      <c r="J176" s="13" t="s">
        <v>686</v>
      </c>
      <c r="K176" s="13">
        <v>19239</v>
      </c>
      <c r="L176" s="13"/>
      <c r="M176" s="14">
        <v>14</v>
      </c>
      <c r="N176" s="14" t="s">
        <v>687</v>
      </c>
      <c r="O176" s="16"/>
      <c r="P176" s="15"/>
      <c r="Q176" s="15"/>
      <c r="R176" s="23">
        <v>42878.811469907407</v>
      </c>
      <c r="S176" s="13" t="s">
        <v>564</v>
      </c>
      <c r="T176" s="13" t="s">
        <v>565</v>
      </c>
      <c r="U176" s="18" t="s">
        <v>665</v>
      </c>
      <c r="V176" s="13" t="s">
        <v>698</v>
      </c>
      <c r="W176" s="19">
        <v>0.39</v>
      </c>
      <c r="X176" s="13" t="s">
        <v>37</v>
      </c>
      <c r="Y176" s="14"/>
      <c r="Z176" s="14"/>
      <c r="AA176" s="13">
        <v>30000</v>
      </c>
      <c r="AB176" s="19">
        <v>11700</v>
      </c>
      <c r="AC176" s="21">
        <f t="shared" si="14"/>
        <v>13572</v>
      </c>
      <c r="AD176" s="14"/>
      <c r="AE176"/>
      <c r="AF176"/>
      <c r="AG176"/>
      <c r="AH176"/>
      <c r="AI176"/>
      <c r="AJ176"/>
      <c r="AK176"/>
      <c r="AL176"/>
    </row>
    <row r="177" spans="1:38" ht="15.6" customHeight="1" x14ac:dyDescent="0.25">
      <c r="A177" s="12">
        <v>630</v>
      </c>
      <c r="B177" s="13" t="s">
        <v>125</v>
      </c>
      <c r="C177" s="14" t="s">
        <v>2</v>
      </c>
      <c r="D177" s="14" t="s">
        <v>34</v>
      </c>
      <c r="E177" s="13" t="s">
        <v>40</v>
      </c>
      <c r="F177" s="13" t="s">
        <v>608</v>
      </c>
      <c r="G177" s="13" t="s">
        <v>56</v>
      </c>
      <c r="H177" s="13" t="s">
        <v>609</v>
      </c>
      <c r="I177" s="23">
        <v>42878</v>
      </c>
      <c r="J177" s="13" t="s">
        <v>686</v>
      </c>
      <c r="K177" s="13">
        <v>19239</v>
      </c>
      <c r="L177" s="13"/>
      <c r="M177" s="14">
        <v>14</v>
      </c>
      <c r="N177" s="14" t="s">
        <v>687</v>
      </c>
      <c r="O177" s="16"/>
      <c r="P177" s="15"/>
      <c r="Q177" s="15"/>
      <c r="R177" s="23">
        <v>42878.811469907407</v>
      </c>
      <c r="S177" s="13" t="s">
        <v>564</v>
      </c>
      <c r="T177" s="13" t="s">
        <v>565</v>
      </c>
      <c r="U177" s="18" t="s">
        <v>665</v>
      </c>
      <c r="V177" s="13" t="s">
        <v>699</v>
      </c>
      <c r="W177" s="19">
        <v>0.39</v>
      </c>
      <c r="X177" s="13" t="s">
        <v>37</v>
      </c>
      <c r="Y177" s="14"/>
      <c r="Z177" s="14"/>
      <c r="AA177" s="13">
        <v>20000</v>
      </c>
      <c r="AB177" s="19">
        <v>7800</v>
      </c>
      <c r="AC177" s="21">
        <f t="shared" si="14"/>
        <v>9048</v>
      </c>
      <c r="AD177" s="14"/>
      <c r="AE177"/>
      <c r="AF177"/>
      <c r="AG177"/>
      <c r="AH177"/>
      <c r="AI177"/>
      <c r="AJ177"/>
      <c r="AK177"/>
      <c r="AL177"/>
    </row>
    <row r="178" spans="1:38" ht="15.6" customHeight="1" x14ac:dyDescent="0.25">
      <c r="A178" s="12">
        <v>631</v>
      </c>
      <c r="B178" s="13" t="s">
        <v>125</v>
      </c>
      <c r="C178" s="14" t="s">
        <v>2</v>
      </c>
      <c r="D178" s="14" t="s">
        <v>34</v>
      </c>
      <c r="E178" s="13" t="s">
        <v>40</v>
      </c>
      <c r="F178" s="13" t="s">
        <v>170</v>
      </c>
      <c r="G178" s="13" t="s">
        <v>56</v>
      </c>
      <c r="H178" s="13" t="s">
        <v>149</v>
      </c>
      <c r="I178" s="23">
        <v>42873</v>
      </c>
      <c r="J178" s="13" t="s">
        <v>683</v>
      </c>
      <c r="K178" s="13">
        <v>19340</v>
      </c>
      <c r="L178" s="13"/>
      <c r="M178" s="14">
        <v>11</v>
      </c>
      <c r="N178" s="14" t="s">
        <v>684</v>
      </c>
      <c r="O178" s="16"/>
      <c r="P178" s="15"/>
      <c r="Q178" s="15"/>
      <c r="R178" s="23">
        <v>42873.546979166669</v>
      </c>
      <c r="S178" s="13" t="s">
        <v>564</v>
      </c>
      <c r="T178" s="13" t="s">
        <v>565</v>
      </c>
      <c r="U178" s="18" t="s">
        <v>665</v>
      </c>
      <c r="V178" s="13" t="s">
        <v>700</v>
      </c>
      <c r="W178" s="19">
        <v>0.48</v>
      </c>
      <c r="X178" s="13" t="s">
        <v>37</v>
      </c>
      <c r="Y178" s="14"/>
      <c r="Z178" s="14"/>
      <c r="AA178" s="13">
        <v>15000</v>
      </c>
      <c r="AB178" s="19">
        <v>7200</v>
      </c>
      <c r="AC178" s="21">
        <f t="shared" si="14"/>
        <v>8352</v>
      </c>
      <c r="AD178" s="14"/>
      <c r="AE178"/>
      <c r="AF178"/>
      <c r="AG178"/>
      <c r="AH178"/>
      <c r="AI178"/>
      <c r="AJ178"/>
      <c r="AK178"/>
      <c r="AL178"/>
    </row>
    <row r="179" spans="1:38" ht="15.6" customHeight="1" x14ac:dyDescent="0.25">
      <c r="A179" s="12">
        <v>632</v>
      </c>
      <c r="B179" s="13" t="s">
        <v>125</v>
      </c>
      <c r="C179" s="14" t="s">
        <v>2</v>
      </c>
      <c r="D179" s="14" t="s">
        <v>34</v>
      </c>
      <c r="E179" s="13" t="s">
        <v>40</v>
      </c>
      <c r="F179" s="13" t="s">
        <v>608</v>
      </c>
      <c r="G179" s="13" t="s">
        <v>56</v>
      </c>
      <c r="H179" s="13" t="s">
        <v>609</v>
      </c>
      <c r="I179" s="23">
        <v>42878</v>
      </c>
      <c r="J179" s="13" t="s">
        <v>686</v>
      </c>
      <c r="K179" s="13">
        <v>19239</v>
      </c>
      <c r="L179" s="13"/>
      <c r="M179" s="14">
        <v>14</v>
      </c>
      <c r="N179" s="14" t="s">
        <v>687</v>
      </c>
      <c r="O179" s="16"/>
      <c r="P179" s="15"/>
      <c r="Q179" s="15"/>
      <c r="R179" s="23">
        <v>42878.811469907407</v>
      </c>
      <c r="S179" s="13" t="s">
        <v>564</v>
      </c>
      <c r="T179" s="13" t="s">
        <v>565</v>
      </c>
      <c r="U179" s="18" t="s">
        <v>665</v>
      </c>
      <c r="V179" s="13" t="s">
        <v>701</v>
      </c>
      <c r="W179" s="19">
        <v>0.39</v>
      </c>
      <c r="X179" s="13" t="s">
        <v>37</v>
      </c>
      <c r="Y179" s="14"/>
      <c r="Z179" s="14"/>
      <c r="AA179" s="13">
        <v>25000</v>
      </c>
      <c r="AB179" s="19">
        <v>9750</v>
      </c>
      <c r="AC179" s="21">
        <f t="shared" si="14"/>
        <v>11310</v>
      </c>
      <c r="AD179" s="14"/>
      <c r="AE179"/>
      <c r="AF179"/>
      <c r="AG179"/>
      <c r="AH179"/>
      <c r="AI179"/>
      <c r="AJ179"/>
      <c r="AK179"/>
      <c r="AL179"/>
    </row>
    <row r="180" spans="1:38" ht="15.6" customHeight="1" x14ac:dyDescent="0.25">
      <c r="A180" s="12">
        <v>633</v>
      </c>
      <c r="B180" s="13" t="s">
        <v>125</v>
      </c>
      <c r="C180" s="14" t="s">
        <v>2</v>
      </c>
      <c r="D180" s="14" t="s">
        <v>34</v>
      </c>
      <c r="E180" s="13" t="s">
        <v>40</v>
      </c>
      <c r="F180" s="13" t="s">
        <v>608</v>
      </c>
      <c r="G180" s="13" t="s">
        <v>56</v>
      </c>
      <c r="H180" s="13" t="s">
        <v>609</v>
      </c>
      <c r="I180" s="23">
        <v>42878</v>
      </c>
      <c r="J180" s="13" t="s">
        <v>686</v>
      </c>
      <c r="K180" s="13">
        <v>19239</v>
      </c>
      <c r="L180" s="13"/>
      <c r="M180" s="14">
        <v>14</v>
      </c>
      <c r="N180" s="14" t="s">
        <v>687</v>
      </c>
      <c r="O180" s="16"/>
      <c r="P180" s="15"/>
      <c r="Q180" s="15"/>
      <c r="R180" s="23">
        <v>42878.811469907407</v>
      </c>
      <c r="S180" s="13" t="s">
        <v>564</v>
      </c>
      <c r="T180" s="13" t="s">
        <v>565</v>
      </c>
      <c r="U180" s="18" t="s">
        <v>665</v>
      </c>
      <c r="V180" s="13" t="s">
        <v>702</v>
      </c>
      <c r="W180" s="19">
        <v>0.39</v>
      </c>
      <c r="X180" s="13" t="s">
        <v>37</v>
      </c>
      <c r="Y180" s="14"/>
      <c r="Z180" s="14"/>
      <c r="AA180" s="13">
        <v>25000</v>
      </c>
      <c r="AB180" s="19">
        <v>9750</v>
      </c>
      <c r="AC180" s="21">
        <f t="shared" si="14"/>
        <v>11310</v>
      </c>
      <c r="AD180" s="14"/>
      <c r="AE180"/>
      <c r="AF180"/>
      <c r="AG180"/>
      <c r="AH180"/>
      <c r="AI180"/>
      <c r="AJ180"/>
      <c r="AK180"/>
      <c r="AL180"/>
    </row>
    <row r="181" spans="1:38" ht="15.6" customHeight="1" x14ac:dyDescent="0.25">
      <c r="A181" s="12">
        <v>634</v>
      </c>
      <c r="B181" s="13" t="s">
        <v>125</v>
      </c>
      <c r="C181" s="14" t="s">
        <v>2</v>
      </c>
      <c r="D181" s="14" t="s">
        <v>34</v>
      </c>
      <c r="E181" s="13" t="s">
        <v>40</v>
      </c>
      <c r="F181" s="13" t="s">
        <v>170</v>
      </c>
      <c r="G181" s="13" t="s">
        <v>56</v>
      </c>
      <c r="H181" s="13" t="s">
        <v>149</v>
      </c>
      <c r="I181" s="23">
        <v>42873</v>
      </c>
      <c r="J181" s="13" t="s">
        <v>683</v>
      </c>
      <c r="K181" s="13">
        <v>19340</v>
      </c>
      <c r="L181" s="13"/>
      <c r="M181" s="14">
        <v>11</v>
      </c>
      <c r="N181" s="14" t="s">
        <v>684</v>
      </c>
      <c r="O181" s="16"/>
      <c r="P181" s="15"/>
      <c r="Q181" s="15"/>
      <c r="R181" s="23">
        <v>42873.546979166669</v>
      </c>
      <c r="S181" s="13" t="s">
        <v>564</v>
      </c>
      <c r="T181" s="13" t="s">
        <v>565</v>
      </c>
      <c r="U181" s="18" t="s">
        <v>665</v>
      </c>
      <c r="V181" s="13" t="s">
        <v>703</v>
      </c>
      <c r="W181" s="19">
        <v>0.48</v>
      </c>
      <c r="X181" s="13" t="s">
        <v>37</v>
      </c>
      <c r="Y181" s="14"/>
      <c r="Z181" s="14"/>
      <c r="AA181" s="13">
        <v>15000</v>
      </c>
      <c r="AB181" s="19">
        <v>7200</v>
      </c>
      <c r="AC181" s="21">
        <f t="shared" si="14"/>
        <v>8352</v>
      </c>
      <c r="AD181" s="14"/>
      <c r="AE181"/>
      <c r="AF181"/>
      <c r="AG181"/>
      <c r="AH181"/>
      <c r="AI181"/>
      <c r="AJ181"/>
      <c r="AK181"/>
      <c r="AL181"/>
    </row>
    <row r="182" spans="1:38" ht="15.6" customHeight="1" x14ac:dyDescent="0.25">
      <c r="A182" s="12">
        <v>635</v>
      </c>
      <c r="B182" s="13" t="s">
        <v>125</v>
      </c>
      <c r="C182" s="14" t="s">
        <v>2</v>
      </c>
      <c r="D182" s="14" t="s">
        <v>34</v>
      </c>
      <c r="E182" s="13" t="s">
        <v>40</v>
      </c>
      <c r="F182" s="13" t="s">
        <v>170</v>
      </c>
      <c r="G182" s="13" t="s">
        <v>56</v>
      </c>
      <c r="H182" s="13" t="s">
        <v>149</v>
      </c>
      <c r="I182" s="23">
        <v>42873</v>
      </c>
      <c r="J182" s="13" t="s">
        <v>683</v>
      </c>
      <c r="K182" s="13">
        <v>19340</v>
      </c>
      <c r="L182" s="13"/>
      <c r="M182" s="14">
        <v>11</v>
      </c>
      <c r="N182" s="14" t="s">
        <v>684</v>
      </c>
      <c r="O182" s="16"/>
      <c r="P182" s="15"/>
      <c r="Q182" s="15"/>
      <c r="R182" s="23">
        <v>42873.546979166669</v>
      </c>
      <c r="S182" s="13" t="s">
        <v>564</v>
      </c>
      <c r="T182" s="13" t="s">
        <v>565</v>
      </c>
      <c r="U182" s="18" t="s">
        <v>665</v>
      </c>
      <c r="V182" s="13" t="s">
        <v>704</v>
      </c>
      <c r="W182" s="19">
        <v>0.48</v>
      </c>
      <c r="X182" s="13" t="s">
        <v>37</v>
      </c>
      <c r="Y182" s="14"/>
      <c r="Z182" s="14"/>
      <c r="AA182" s="13">
        <v>15000</v>
      </c>
      <c r="AB182" s="19">
        <v>7200</v>
      </c>
      <c r="AC182" s="21">
        <f t="shared" si="14"/>
        <v>8352</v>
      </c>
      <c r="AD182" s="14"/>
      <c r="AE182"/>
      <c r="AF182"/>
      <c r="AG182"/>
      <c r="AH182"/>
      <c r="AI182"/>
      <c r="AJ182"/>
      <c r="AK182"/>
      <c r="AL182"/>
    </row>
    <row r="183" spans="1:38" ht="15.6" customHeight="1" x14ac:dyDescent="0.25">
      <c r="A183" s="12">
        <v>639</v>
      </c>
      <c r="B183" s="13" t="s">
        <v>125</v>
      </c>
      <c r="C183" s="14" t="s">
        <v>2</v>
      </c>
      <c r="D183" s="14" t="s">
        <v>34</v>
      </c>
      <c r="E183" s="13" t="s">
        <v>40</v>
      </c>
      <c r="F183" s="13" t="s">
        <v>170</v>
      </c>
      <c r="G183" s="13" t="s">
        <v>56</v>
      </c>
      <c r="H183" s="13" t="s">
        <v>149</v>
      </c>
      <c r="I183" s="23">
        <v>42873</v>
      </c>
      <c r="J183" s="13" t="s">
        <v>683</v>
      </c>
      <c r="K183" s="13">
        <v>19340</v>
      </c>
      <c r="L183" s="13"/>
      <c r="M183" s="14">
        <v>11</v>
      </c>
      <c r="N183" s="14" t="s">
        <v>684</v>
      </c>
      <c r="O183" s="16"/>
      <c r="P183" s="15"/>
      <c r="Q183" s="15"/>
      <c r="R183" s="23">
        <v>42873.546979166669</v>
      </c>
      <c r="S183" s="13" t="s">
        <v>564</v>
      </c>
      <c r="T183" s="13" t="s">
        <v>565</v>
      </c>
      <c r="U183" s="18" t="s">
        <v>665</v>
      </c>
      <c r="V183" s="13" t="s">
        <v>705</v>
      </c>
      <c r="W183" s="19">
        <v>0.48</v>
      </c>
      <c r="X183" s="13" t="s">
        <v>37</v>
      </c>
      <c r="Y183" s="14"/>
      <c r="Z183" s="14"/>
      <c r="AA183" s="13">
        <v>15000</v>
      </c>
      <c r="AB183" s="19">
        <v>7200</v>
      </c>
      <c r="AC183" s="21">
        <f t="shared" si="14"/>
        <v>8352</v>
      </c>
      <c r="AD183" s="14"/>
      <c r="AE183"/>
      <c r="AF183"/>
      <c r="AG183"/>
      <c r="AH183"/>
      <c r="AI183"/>
      <c r="AJ183"/>
      <c r="AK183"/>
      <c r="AL183"/>
    </row>
    <row r="184" spans="1:38" ht="15.6" customHeight="1" x14ac:dyDescent="0.25">
      <c r="A184" s="12">
        <v>640</v>
      </c>
      <c r="B184" s="13" t="s">
        <v>125</v>
      </c>
      <c r="C184" s="14" t="s">
        <v>2</v>
      </c>
      <c r="D184" s="14" t="s">
        <v>34</v>
      </c>
      <c r="E184" s="13" t="s">
        <v>40</v>
      </c>
      <c r="F184" s="13" t="s">
        <v>170</v>
      </c>
      <c r="G184" s="13" t="s">
        <v>56</v>
      </c>
      <c r="H184" s="13" t="s">
        <v>149</v>
      </c>
      <c r="I184" s="23">
        <v>42882</v>
      </c>
      <c r="J184" s="13" t="s">
        <v>604</v>
      </c>
      <c r="K184" s="13">
        <v>19340</v>
      </c>
      <c r="L184" s="13"/>
      <c r="M184" s="14">
        <v>41</v>
      </c>
      <c r="N184" s="14" t="s">
        <v>605</v>
      </c>
      <c r="O184" s="16"/>
      <c r="P184" s="15"/>
      <c r="Q184" s="15"/>
      <c r="R184" s="23">
        <v>42882.712199074071</v>
      </c>
      <c r="S184" s="13" t="s">
        <v>564</v>
      </c>
      <c r="T184" s="13" t="s">
        <v>565</v>
      </c>
      <c r="U184" s="18" t="s">
        <v>665</v>
      </c>
      <c r="V184" s="13" t="s">
        <v>706</v>
      </c>
      <c r="W184" s="19">
        <v>0.48</v>
      </c>
      <c r="X184" s="13" t="s">
        <v>37</v>
      </c>
      <c r="Y184" s="14"/>
      <c r="Z184" s="14"/>
      <c r="AA184" s="13">
        <v>20000</v>
      </c>
      <c r="AB184" s="19">
        <v>9600</v>
      </c>
      <c r="AC184" s="21">
        <f t="shared" si="14"/>
        <v>11136</v>
      </c>
      <c r="AD184" s="14"/>
      <c r="AE184"/>
      <c r="AF184"/>
      <c r="AG184"/>
      <c r="AH184"/>
      <c r="AI184"/>
      <c r="AJ184"/>
      <c r="AK184"/>
      <c r="AL184"/>
    </row>
    <row r="185" spans="1:38" ht="15.6" customHeight="1" x14ac:dyDescent="0.25">
      <c r="A185" s="12">
        <v>641</v>
      </c>
      <c r="B185" s="13" t="s">
        <v>125</v>
      </c>
      <c r="C185" s="14" t="s">
        <v>2</v>
      </c>
      <c r="D185" s="14" t="s">
        <v>34</v>
      </c>
      <c r="E185" s="13" t="s">
        <v>40</v>
      </c>
      <c r="F185" s="13" t="s">
        <v>608</v>
      </c>
      <c r="G185" s="13" t="s">
        <v>56</v>
      </c>
      <c r="H185" s="13" t="s">
        <v>609</v>
      </c>
      <c r="I185" s="23">
        <v>42878</v>
      </c>
      <c r="J185" s="13" t="s">
        <v>686</v>
      </c>
      <c r="K185" s="13">
        <v>19239</v>
      </c>
      <c r="L185" s="13"/>
      <c r="M185" s="14">
        <v>14</v>
      </c>
      <c r="N185" s="14" t="s">
        <v>687</v>
      </c>
      <c r="O185" s="16"/>
      <c r="P185" s="15"/>
      <c r="Q185" s="15"/>
      <c r="R185" s="23">
        <v>42878.811469907407</v>
      </c>
      <c r="S185" s="13" t="s">
        <v>564</v>
      </c>
      <c r="T185" s="13" t="s">
        <v>565</v>
      </c>
      <c r="U185" s="18" t="s">
        <v>665</v>
      </c>
      <c r="V185" s="13" t="s">
        <v>707</v>
      </c>
      <c r="W185" s="19">
        <v>0.39</v>
      </c>
      <c r="X185" s="13" t="s">
        <v>37</v>
      </c>
      <c r="Y185" s="14"/>
      <c r="Z185" s="14"/>
      <c r="AA185" s="13">
        <v>20000</v>
      </c>
      <c r="AB185" s="19">
        <v>7800</v>
      </c>
      <c r="AC185" s="21">
        <f t="shared" ref="AC185:AC196" si="15">+AB185*0.16+AB185</f>
        <v>9048</v>
      </c>
      <c r="AD185" s="14"/>
      <c r="AE185"/>
      <c r="AF185"/>
      <c r="AG185"/>
      <c r="AH185"/>
      <c r="AI185"/>
      <c r="AJ185"/>
      <c r="AK185"/>
      <c r="AL185"/>
    </row>
    <row r="186" spans="1:38" ht="15.6" customHeight="1" x14ac:dyDescent="0.25">
      <c r="A186" s="12">
        <v>644</v>
      </c>
      <c r="B186" s="13" t="s">
        <v>125</v>
      </c>
      <c r="C186" s="14" t="s">
        <v>2</v>
      </c>
      <c r="D186" s="14" t="s">
        <v>34</v>
      </c>
      <c r="E186" s="13" t="s">
        <v>40</v>
      </c>
      <c r="F186" s="13" t="s">
        <v>608</v>
      </c>
      <c r="G186" s="13" t="s">
        <v>56</v>
      </c>
      <c r="H186" s="13" t="s">
        <v>609</v>
      </c>
      <c r="I186" s="23">
        <v>42878</v>
      </c>
      <c r="J186" s="13" t="s">
        <v>686</v>
      </c>
      <c r="K186" s="13">
        <v>19239</v>
      </c>
      <c r="L186" s="13"/>
      <c r="M186" s="14">
        <v>14</v>
      </c>
      <c r="N186" s="14" t="s">
        <v>687</v>
      </c>
      <c r="O186" s="16"/>
      <c r="P186" s="15"/>
      <c r="Q186" s="15"/>
      <c r="R186" s="23">
        <v>42878.811469907407</v>
      </c>
      <c r="S186" s="13" t="s">
        <v>564</v>
      </c>
      <c r="T186" s="13" t="s">
        <v>565</v>
      </c>
      <c r="U186" s="18" t="s">
        <v>665</v>
      </c>
      <c r="V186" s="13" t="s">
        <v>708</v>
      </c>
      <c r="W186" s="19">
        <v>0.39</v>
      </c>
      <c r="X186" s="13" t="s">
        <v>37</v>
      </c>
      <c r="Y186" s="14"/>
      <c r="Z186" s="14"/>
      <c r="AA186" s="13">
        <v>20000</v>
      </c>
      <c r="AB186" s="19">
        <v>7800</v>
      </c>
      <c r="AC186" s="21">
        <f t="shared" si="15"/>
        <v>9048</v>
      </c>
      <c r="AD186" s="14"/>
      <c r="AE186"/>
      <c r="AF186"/>
      <c r="AG186"/>
      <c r="AH186"/>
      <c r="AI186"/>
      <c r="AJ186"/>
      <c r="AK186"/>
      <c r="AL186"/>
    </row>
    <row r="187" spans="1:38" ht="15.6" customHeight="1" x14ac:dyDescent="0.25">
      <c r="A187" s="12">
        <v>645</v>
      </c>
      <c r="B187" s="13" t="s">
        <v>125</v>
      </c>
      <c r="C187" s="14" t="s">
        <v>2</v>
      </c>
      <c r="D187" s="14" t="s">
        <v>34</v>
      </c>
      <c r="E187" s="13" t="s">
        <v>40</v>
      </c>
      <c r="F187" s="13" t="s">
        <v>170</v>
      </c>
      <c r="G187" s="13" t="s">
        <v>56</v>
      </c>
      <c r="H187" s="13" t="s">
        <v>149</v>
      </c>
      <c r="I187" s="23">
        <v>42873</v>
      </c>
      <c r="J187" s="13" t="s">
        <v>683</v>
      </c>
      <c r="K187" s="13">
        <v>19340</v>
      </c>
      <c r="L187" s="13"/>
      <c r="M187" s="14">
        <v>11</v>
      </c>
      <c r="N187" s="14" t="s">
        <v>684</v>
      </c>
      <c r="O187" s="16"/>
      <c r="P187" s="15"/>
      <c r="Q187" s="15"/>
      <c r="R187" s="23">
        <v>42873.546979166669</v>
      </c>
      <c r="S187" s="13" t="s">
        <v>564</v>
      </c>
      <c r="T187" s="13" t="s">
        <v>565</v>
      </c>
      <c r="U187" s="18" t="s">
        <v>665</v>
      </c>
      <c r="V187" s="13" t="s">
        <v>709</v>
      </c>
      <c r="W187" s="19">
        <v>0.48</v>
      </c>
      <c r="X187" s="13" t="s">
        <v>37</v>
      </c>
      <c r="Y187" s="14"/>
      <c r="Z187" s="14"/>
      <c r="AA187" s="13">
        <v>20000</v>
      </c>
      <c r="AB187" s="19">
        <v>9600</v>
      </c>
      <c r="AC187" s="21">
        <f t="shared" si="15"/>
        <v>11136</v>
      </c>
      <c r="AD187" s="14"/>
      <c r="AE187"/>
      <c r="AF187"/>
      <c r="AG187"/>
      <c r="AH187"/>
      <c r="AI187"/>
      <c r="AJ187"/>
      <c r="AK187"/>
      <c r="AL187"/>
    </row>
    <row r="188" spans="1:38" ht="15.6" customHeight="1" x14ac:dyDescent="0.25">
      <c r="A188" s="12">
        <v>646</v>
      </c>
      <c r="B188" s="13" t="s">
        <v>125</v>
      </c>
      <c r="C188" s="14" t="s">
        <v>2</v>
      </c>
      <c r="D188" s="14" t="s">
        <v>34</v>
      </c>
      <c r="E188" s="13" t="s">
        <v>40</v>
      </c>
      <c r="F188" s="13" t="s">
        <v>608</v>
      </c>
      <c r="G188" s="13" t="s">
        <v>56</v>
      </c>
      <c r="H188" s="13" t="s">
        <v>609</v>
      </c>
      <c r="I188" s="23">
        <v>42878</v>
      </c>
      <c r="J188" s="13" t="s">
        <v>686</v>
      </c>
      <c r="K188" s="13">
        <v>19239</v>
      </c>
      <c r="L188" s="13"/>
      <c r="M188" s="14">
        <v>14</v>
      </c>
      <c r="N188" s="14" t="s">
        <v>687</v>
      </c>
      <c r="O188" s="16"/>
      <c r="P188" s="15"/>
      <c r="Q188" s="15"/>
      <c r="R188" s="23">
        <v>42878.811469907407</v>
      </c>
      <c r="S188" s="13" t="s">
        <v>564</v>
      </c>
      <c r="T188" s="13" t="s">
        <v>565</v>
      </c>
      <c r="U188" s="18" t="s">
        <v>665</v>
      </c>
      <c r="V188" s="13" t="s">
        <v>710</v>
      </c>
      <c r="W188" s="19">
        <v>0.39</v>
      </c>
      <c r="X188" s="13" t="s">
        <v>37</v>
      </c>
      <c r="Y188" s="14"/>
      <c r="Z188" s="14"/>
      <c r="AA188" s="13">
        <v>30000</v>
      </c>
      <c r="AB188" s="19">
        <v>11700</v>
      </c>
      <c r="AC188" s="21">
        <f t="shared" si="15"/>
        <v>13572</v>
      </c>
      <c r="AD188" s="14"/>
      <c r="AE188"/>
      <c r="AF188"/>
      <c r="AG188"/>
      <c r="AH188"/>
      <c r="AI188"/>
      <c r="AJ188"/>
      <c r="AK188"/>
      <c r="AL188"/>
    </row>
    <row r="189" spans="1:38" ht="15.6" customHeight="1" x14ac:dyDescent="0.25">
      <c r="A189" s="12">
        <v>648</v>
      </c>
      <c r="B189" s="13" t="s">
        <v>125</v>
      </c>
      <c r="C189" s="14" t="s">
        <v>2</v>
      </c>
      <c r="D189" s="14" t="s">
        <v>34</v>
      </c>
      <c r="E189" s="13" t="s">
        <v>40</v>
      </c>
      <c r="F189" s="13" t="s">
        <v>170</v>
      </c>
      <c r="G189" s="13" t="s">
        <v>56</v>
      </c>
      <c r="H189" s="13" t="s">
        <v>149</v>
      </c>
      <c r="I189" s="23">
        <v>42882</v>
      </c>
      <c r="J189" s="13" t="s">
        <v>604</v>
      </c>
      <c r="K189" s="13">
        <v>19340</v>
      </c>
      <c r="L189" s="13"/>
      <c r="M189" s="14">
        <v>41</v>
      </c>
      <c r="N189" s="14" t="s">
        <v>605</v>
      </c>
      <c r="O189" s="16"/>
      <c r="P189" s="15"/>
      <c r="Q189" s="15"/>
      <c r="R189" s="23">
        <v>42882.712199074071</v>
      </c>
      <c r="S189" s="13" t="s">
        <v>564</v>
      </c>
      <c r="T189" s="13" t="s">
        <v>565</v>
      </c>
      <c r="U189" s="18" t="s">
        <v>665</v>
      </c>
      <c r="V189" s="13" t="s">
        <v>711</v>
      </c>
      <c r="W189" s="19">
        <v>0.48</v>
      </c>
      <c r="X189" s="13" t="s">
        <v>37</v>
      </c>
      <c r="Y189" s="14"/>
      <c r="Z189" s="14"/>
      <c r="AA189" s="13">
        <v>20000</v>
      </c>
      <c r="AB189" s="19">
        <v>9600</v>
      </c>
      <c r="AC189" s="21">
        <f t="shared" si="15"/>
        <v>11136</v>
      </c>
      <c r="AD189" s="14"/>
      <c r="AE189"/>
      <c r="AF189"/>
      <c r="AG189"/>
      <c r="AH189"/>
      <c r="AI189"/>
      <c r="AJ189"/>
      <c r="AK189"/>
      <c r="AL189"/>
    </row>
    <row r="190" spans="1:38" ht="15.6" customHeight="1" x14ac:dyDescent="0.25">
      <c r="A190" s="12">
        <v>649</v>
      </c>
      <c r="B190" s="13" t="s">
        <v>125</v>
      </c>
      <c r="C190" s="14" t="s">
        <v>2</v>
      </c>
      <c r="D190" s="14" t="s">
        <v>34</v>
      </c>
      <c r="E190" s="13" t="s">
        <v>40</v>
      </c>
      <c r="F190" s="13" t="s">
        <v>170</v>
      </c>
      <c r="G190" s="13" t="s">
        <v>56</v>
      </c>
      <c r="H190" s="13" t="s">
        <v>149</v>
      </c>
      <c r="I190" s="23">
        <v>42873</v>
      </c>
      <c r="J190" s="13" t="s">
        <v>683</v>
      </c>
      <c r="K190" s="13">
        <v>19340</v>
      </c>
      <c r="L190" s="13"/>
      <c r="M190" s="14">
        <v>11</v>
      </c>
      <c r="N190" s="14" t="s">
        <v>684</v>
      </c>
      <c r="O190" s="16"/>
      <c r="P190" s="15"/>
      <c r="Q190" s="15"/>
      <c r="R190" s="23">
        <v>42873.546979166669</v>
      </c>
      <c r="S190" s="13" t="s">
        <v>564</v>
      </c>
      <c r="T190" s="13" t="s">
        <v>565</v>
      </c>
      <c r="U190" s="18" t="s">
        <v>665</v>
      </c>
      <c r="V190" s="13" t="s">
        <v>712</v>
      </c>
      <c r="W190" s="19">
        <v>0.48</v>
      </c>
      <c r="X190" s="13" t="s">
        <v>37</v>
      </c>
      <c r="Y190" s="14"/>
      <c r="Z190" s="14"/>
      <c r="AA190" s="13">
        <v>35000</v>
      </c>
      <c r="AB190" s="19">
        <v>16800</v>
      </c>
      <c r="AC190" s="21">
        <f t="shared" si="15"/>
        <v>19488</v>
      </c>
      <c r="AD190" s="14"/>
      <c r="AE190"/>
      <c r="AF190"/>
      <c r="AG190"/>
      <c r="AH190"/>
      <c r="AI190"/>
      <c r="AJ190"/>
      <c r="AK190"/>
      <c r="AL190"/>
    </row>
    <row r="191" spans="1:38" ht="15.6" customHeight="1" x14ac:dyDescent="0.25">
      <c r="A191" s="12">
        <v>650</v>
      </c>
      <c r="B191" s="13" t="s">
        <v>125</v>
      </c>
      <c r="C191" s="14" t="s">
        <v>2</v>
      </c>
      <c r="D191" s="14" t="s">
        <v>34</v>
      </c>
      <c r="E191" s="13" t="s">
        <v>40</v>
      </c>
      <c r="F191" s="13" t="s">
        <v>170</v>
      </c>
      <c r="G191" s="13" t="s">
        <v>56</v>
      </c>
      <c r="H191" s="13" t="s">
        <v>149</v>
      </c>
      <c r="I191" s="23">
        <v>42882</v>
      </c>
      <c r="J191" s="13" t="s">
        <v>604</v>
      </c>
      <c r="K191" s="13">
        <v>19340</v>
      </c>
      <c r="L191" s="13"/>
      <c r="M191" s="14">
        <v>41</v>
      </c>
      <c r="N191" s="14" t="s">
        <v>605</v>
      </c>
      <c r="O191" s="16"/>
      <c r="P191" s="15"/>
      <c r="Q191" s="15"/>
      <c r="R191" s="23">
        <v>42882.712199074071</v>
      </c>
      <c r="S191" s="13" t="s">
        <v>564</v>
      </c>
      <c r="T191" s="13" t="s">
        <v>565</v>
      </c>
      <c r="U191" s="18" t="s">
        <v>665</v>
      </c>
      <c r="V191" s="13" t="s">
        <v>713</v>
      </c>
      <c r="W191" s="19">
        <v>0.48</v>
      </c>
      <c r="X191" s="13" t="s">
        <v>37</v>
      </c>
      <c r="Y191" s="14"/>
      <c r="Z191" s="14"/>
      <c r="AA191" s="13">
        <v>20000</v>
      </c>
      <c r="AB191" s="19">
        <v>9600</v>
      </c>
      <c r="AC191" s="21">
        <f t="shared" si="15"/>
        <v>11136</v>
      </c>
      <c r="AD191" s="14"/>
      <c r="AE191"/>
      <c r="AF191"/>
      <c r="AG191"/>
      <c r="AH191"/>
      <c r="AI191"/>
      <c r="AJ191"/>
      <c r="AK191"/>
      <c r="AL191"/>
    </row>
    <row r="192" spans="1:38" ht="15.6" customHeight="1" x14ac:dyDescent="0.25">
      <c r="A192" s="12">
        <v>651</v>
      </c>
      <c r="B192" s="13" t="s">
        <v>125</v>
      </c>
      <c r="C192" s="14" t="s">
        <v>2</v>
      </c>
      <c r="D192" s="14" t="s">
        <v>34</v>
      </c>
      <c r="E192" s="13" t="s">
        <v>40</v>
      </c>
      <c r="F192" s="13" t="s">
        <v>170</v>
      </c>
      <c r="G192" s="13" t="s">
        <v>56</v>
      </c>
      <c r="H192" s="13" t="s">
        <v>149</v>
      </c>
      <c r="I192" s="23">
        <v>42873</v>
      </c>
      <c r="J192" s="13" t="s">
        <v>683</v>
      </c>
      <c r="K192" s="13">
        <v>19340</v>
      </c>
      <c r="L192" s="13"/>
      <c r="M192" s="14">
        <v>11</v>
      </c>
      <c r="N192" s="14" t="s">
        <v>684</v>
      </c>
      <c r="O192" s="16"/>
      <c r="P192" s="15"/>
      <c r="Q192" s="15"/>
      <c r="R192" s="23">
        <v>42873.546979166669</v>
      </c>
      <c r="S192" s="13" t="s">
        <v>564</v>
      </c>
      <c r="T192" s="13" t="s">
        <v>565</v>
      </c>
      <c r="U192" s="18" t="s">
        <v>665</v>
      </c>
      <c r="V192" s="13" t="s">
        <v>714</v>
      </c>
      <c r="W192" s="19">
        <v>0.48</v>
      </c>
      <c r="X192" s="13" t="s">
        <v>37</v>
      </c>
      <c r="Y192" s="14"/>
      <c r="Z192" s="14"/>
      <c r="AA192" s="13">
        <v>20000</v>
      </c>
      <c r="AB192" s="19">
        <v>9600</v>
      </c>
      <c r="AC192" s="21">
        <f t="shared" si="15"/>
        <v>11136</v>
      </c>
      <c r="AD192" s="14"/>
      <c r="AE192"/>
      <c r="AF192"/>
      <c r="AG192"/>
      <c r="AH192"/>
      <c r="AI192"/>
      <c r="AJ192"/>
      <c r="AK192"/>
      <c r="AL192"/>
    </row>
    <row r="193" spans="1:46" ht="15.6" customHeight="1" x14ac:dyDescent="0.25">
      <c r="A193" s="12">
        <v>652</v>
      </c>
      <c r="B193" s="13" t="s">
        <v>125</v>
      </c>
      <c r="C193" s="14" t="s">
        <v>2</v>
      </c>
      <c r="D193" s="14" t="s">
        <v>34</v>
      </c>
      <c r="E193" s="13" t="s">
        <v>40</v>
      </c>
      <c r="F193" s="13" t="s">
        <v>608</v>
      </c>
      <c r="G193" s="13" t="s">
        <v>56</v>
      </c>
      <c r="H193" s="13" t="s">
        <v>609</v>
      </c>
      <c r="I193" s="23">
        <v>42878</v>
      </c>
      <c r="J193" s="13" t="s">
        <v>686</v>
      </c>
      <c r="K193" s="13">
        <v>19239</v>
      </c>
      <c r="L193" s="13"/>
      <c r="M193" s="14">
        <v>14</v>
      </c>
      <c r="N193" s="14" t="s">
        <v>687</v>
      </c>
      <c r="O193" s="16"/>
      <c r="P193" s="15"/>
      <c r="Q193" s="15"/>
      <c r="R193" s="23">
        <v>42878.811469907407</v>
      </c>
      <c r="S193" s="13" t="s">
        <v>564</v>
      </c>
      <c r="T193" s="13" t="s">
        <v>565</v>
      </c>
      <c r="U193" s="18" t="s">
        <v>665</v>
      </c>
      <c r="V193" s="13" t="s">
        <v>715</v>
      </c>
      <c r="W193" s="19">
        <v>0.39</v>
      </c>
      <c r="X193" s="13" t="s">
        <v>37</v>
      </c>
      <c r="Y193" s="14"/>
      <c r="Z193" s="14"/>
      <c r="AA193" s="13">
        <v>20000</v>
      </c>
      <c r="AB193" s="19">
        <v>7800</v>
      </c>
      <c r="AC193" s="21">
        <f t="shared" si="15"/>
        <v>9048</v>
      </c>
      <c r="AD193" s="14"/>
      <c r="AE193"/>
      <c r="AF193"/>
      <c r="AG193"/>
      <c r="AH193"/>
      <c r="AI193"/>
      <c r="AJ193"/>
      <c r="AK193"/>
      <c r="AL193"/>
    </row>
    <row r="194" spans="1:46" ht="15.6" customHeight="1" x14ac:dyDescent="0.25">
      <c r="A194" s="12">
        <v>678</v>
      </c>
      <c r="B194" s="13" t="s">
        <v>84</v>
      </c>
      <c r="C194" s="14" t="s">
        <v>2</v>
      </c>
      <c r="D194" s="14" t="s">
        <v>34</v>
      </c>
      <c r="E194" s="13" t="s">
        <v>40</v>
      </c>
      <c r="F194" s="13" t="s">
        <v>85</v>
      </c>
      <c r="G194" s="13" t="s">
        <v>56</v>
      </c>
      <c r="H194" s="13" t="s">
        <v>86</v>
      </c>
      <c r="I194" s="15">
        <v>42863</v>
      </c>
      <c r="J194" s="13" t="s">
        <v>717</v>
      </c>
      <c r="K194" s="13">
        <v>19407</v>
      </c>
      <c r="L194" s="13" t="s">
        <v>39</v>
      </c>
      <c r="M194" s="14">
        <v>3</v>
      </c>
      <c r="N194" s="14" t="s">
        <v>120</v>
      </c>
      <c r="O194" s="16"/>
      <c r="P194" s="13"/>
      <c r="Q194" s="17"/>
      <c r="R194" s="15">
        <v>42864.995717592596</v>
      </c>
      <c r="S194" s="13" t="s">
        <v>718</v>
      </c>
      <c r="T194" s="13" t="s">
        <v>719</v>
      </c>
      <c r="U194" s="22" t="s">
        <v>720</v>
      </c>
      <c r="V194" s="25" t="s">
        <v>721</v>
      </c>
      <c r="W194" s="19">
        <v>181018.96</v>
      </c>
      <c r="X194" s="13" t="s">
        <v>48</v>
      </c>
      <c r="Y194" s="14"/>
      <c r="Z194" s="14"/>
      <c r="AA194" s="20">
        <v>1</v>
      </c>
      <c r="AB194" s="19">
        <v>181018.96</v>
      </c>
      <c r="AC194" s="21">
        <f t="shared" si="15"/>
        <v>209981.99359999999</v>
      </c>
      <c r="AD194" s="14"/>
      <c r="AE194"/>
      <c r="AF194"/>
      <c r="AG194"/>
      <c r="AH194"/>
      <c r="AI194"/>
      <c r="AJ194"/>
      <c r="AK194"/>
      <c r="AL194"/>
    </row>
    <row r="195" spans="1:46" ht="15.6" customHeight="1" x14ac:dyDescent="0.25">
      <c r="A195" s="12">
        <v>679</v>
      </c>
      <c r="B195" s="13" t="s">
        <v>84</v>
      </c>
      <c r="C195" s="14" t="s">
        <v>2</v>
      </c>
      <c r="D195" s="14" t="s">
        <v>34</v>
      </c>
      <c r="E195" s="13" t="s">
        <v>40</v>
      </c>
      <c r="F195" s="13" t="s">
        <v>85</v>
      </c>
      <c r="G195" s="13" t="s">
        <v>56</v>
      </c>
      <c r="H195" s="13" t="s">
        <v>86</v>
      </c>
      <c r="I195" s="15">
        <v>42863</v>
      </c>
      <c r="J195" s="13" t="s">
        <v>722</v>
      </c>
      <c r="K195" s="13">
        <v>19407</v>
      </c>
      <c r="L195" s="13" t="s">
        <v>39</v>
      </c>
      <c r="M195" s="14">
        <v>11</v>
      </c>
      <c r="N195" s="14" t="s">
        <v>567</v>
      </c>
      <c r="O195" s="16"/>
      <c r="P195" s="13"/>
      <c r="Q195" s="17"/>
      <c r="R195" s="15">
        <v>42865.396307870367</v>
      </c>
      <c r="S195" s="13" t="s">
        <v>89</v>
      </c>
      <c r="T195" s="13" t="s">
        <v>90</v>
      </c>
      <c r="U195" s="22" t="s">
        <v>723</v>
      </c>
      <c r="V195" s="13" t="s">
        <v>724</v>
      </c>
      <c r="W195" s="19">
        <v>409482.76</v>
      </c>
      <c r="X195" s="13" t="s">
        <v>48</v>
      </c>
      <c r="Y195" s="14"/>
      <c r="Z195" s="14"/>
      <c r="AA195" s="20">
        <v>1</v>
      </c>
      <c r="AB195" s="19">
        <v>409482.76</v>
      </c>
      <c r="AC195" s="21">
        <f t="shared" si="15"/>
        <v>475000.00160000002</v>
      </c>
      <c r="AD195" s="14"/>
      <c r="AE195"/>
      <c r="AF195"/>
      <c r="AG195"/>
      <c r="AH195"/>
      <c r="AI195"/>
      <c r="AJ195"/>
      <c r="AK195"/>
      <c r="AL195"/>
    </row>
    <row r="196" spans="1:46" ht="15.6" customHeight="1" x14ac:dyDescent="0.25">
      <c r="A196" s="12">
        <v>683</v>
      </c>
      <c r="B196" s="13" t="s">
        <v>84</v>
      </c>
      <c r="C196" s="14" t="s">
        <v>2</v>
      </c>
      <c r="D196" s="14" t="s">
        <v>34</v>
      </c>
      <c r="E196" s="13" t="s">
        <v>40</v>
      </c>
      <c r="F196" s="13" t="s">
        <v>85</v>
      </c>
      <c r="G196" s="13" t="s">
        <v>56</v>
      </c>
      <c r="H196" s="13" t="s">
        <v>86</v>
      </c>
      <c r="I196" s="15">
        <v>42863</v>
      </c>
      <c r="J196" s="13" t="s">
        <v>725</v>
      </c>
      <c r="K196" s="13">
        <v>19407</v>
      </c>
      <c r="L196" s="13" t="s">
        <v>39</v>
      </c>
      <c r="M196" s="14">
        <v>4</v>
      </c>
      <c r="N196" s="14" t="s">
        <v>68</v>
      </c>
      <c r="O196" s="16"/>
      <c r="P196" s="13"/>
      <c r="Q196" s="17"/>
      <c r="R196" s="15">
        <v>42865.352847222224</v>
      </c>
      <c r="S196" s="13" t="s">
        <v>726</v>
      </c>
      <c r="T196" s="13" t="s">
        <v>719</v>
      </c>
      <c r="U196" s="22" t="s">
        <v>727</v>
      </c>
      <c r="V196" s="13" t="s">
        <v>728</v>
      </c>
      <c r="W196" s="19">
        <v>160488.79</v>
      </c>
      <c r="X196" s="13" t="s">
        <v>42</v>
      </c>
      <c r="Y196" s="14"/>
      <c r="Z196" s="14"/>
      <c r="AA196" s="20">
        <v>1</v>
      </c>
      <c r="AB196" s="19">
        <v>160488.79</v>
      </c>
      <c r="AC196" s="21">
        <f t="shared" si="15"/>
        <v>186166.9964</v>
      </c>
      <c r="AD196" s="14"/>
      <c r="AE196"/>
      <c r="AF196"/>
      <c r="AG196"/>
      <c r="AH196"/>
      <c r="AI196"/>
      <c r="AJ196"/>
      <c r="AK196"/>
      <c r="AL196"/>
    </row>
    <row r="197" spans="1:46" ht="15.6" customHeight="1" x14ac:dyDescent="0.25">
      <c r="A197" s="12">
        <v>793</v>
      </c>
      <c r="B197" s="13" t="s">
        <v>51</v>
      </c>
      <c r="C197" s="14" t="s">
        <v>2</v>
      </c>
      <c r="D197" s="14" t="s">
        <v>34</v>
      </c>
      <c r="E197" s="13" t="s">
        <v>40</v>
      </c>
      <c r="F197" s="13" t="s">
        <v>732</v>
      </c>
      <c r="G197" s="13" t="s">
        <v>56</v>
      </c>
      <c r="H197" s="13" t="s">
        <v>733</v>
      </c>
      <c r="I197" s="15">
        <v>42860</v>
      </c>
      <c r="J197" s="13" t="s">
        <v>734</v>
      </c>
      <c r="K197" s="13">
        <v>20765</v>
      </c>
      <c r="L197" s="13" t="s">
        <v>52</v>
      </c>
      <c r="M197" s="14">
        <v>3</v>
      </c>
      <c r="N197" s="14" t="s">
        <v>735</v>
      </c>
      <c r="O197" s="16">
        <v>26</v>
      </c>
      <c r="P197" s="17">
        <v>42860</v>
      </c>
      <c r="Q197" s="17">
        <v>42886</v>
      </c>
      <c r="R197" s="15">
        <v>42861.806539351855</v>
      </c>
      <c r="S197" s="13" t="s">
        <v>736</v>
      </c>
      <c r="T197" s="13" t="s">
        <v>737</v>
      </c>
      <c r="U197" s="22" t="s">
        <v>730</v>
      </c>
      <c r="V197" s="13" t="s">
        <v>738</v>
      </c>
      <c r="W197" s="19">
        <v>10700</v>
      </c>
      <c r="X197" s="13" t="s">
        <v>48</v>
      </c>
      <c r="Y197" s="14">
        <v>8</v>
      </c>
      <c r="Z197" s="14">
        <v>5</v>
      </c>
      <c r="AA197" s="20">
        <v>1</v>
      </c>
      <c r="AB197" s="19">
        <v>10700</v>
      </c>
      <c r="AC197" s="21">
        <f t="shared" ref="AC197:AC198" si="16">+AB197*0.16+AB197</f>
        <v>12412</v>
      </c>
      <c r="AD197" s="14">
        <v>40</v>
      </c>
      <c r="AE197" s="44">
        <f>AC197/AD197</f>
        <v>310.3</v>
      </c>
      <c r="AF197"/>
      <c r="AG197"/>
      <c r="AH197"/>
      <c r="AI197"/>
      <c r="AJ197"/>
      <c r="AK197"/>
      <c r="AL197"/>
    </row>
    <row r="198" spans="1:46" ht="15.6" customHeight="1" x14ac:dyDescent="0.25">
      <c r="A198" s="12">
        <v>800</v>
      </c>
      <c r="B198" s="13" t="s">
        <v>51</v>
      </c>
      <c r="C198" s="14" t="s">
        <v>2</v>
      </c>
      <c r="D198" s="14" t="s">
        <v>34</v>
      </c>
      <c r="E198" s="13" t="s">
        <v>40</v>
      </c>
      <c r="F198" s="13" t="s">
        <v>732</v>
      </c>
      <c r="G198" s="13" t="s">
        <v>56</v>
      </c>
      <c r="H198" s="13" t="s">
        <v>733</v>
      </c>
      <c r="I198" s="15">
        <v>42858</v>
      </c>
      <c r="J198" s="13" t="s">
        <v>739</v>
      </c>
      <c r="K198" s="13">
        <v>20765</v>
      </c>
      <c r="L198" s="13" t="s">
        <v>52</v>
      </c>
      <c r="M198" s="14">
        <v>1</v>
      </c>
      <c r="N198" s="14" t="s">
        <v>740</v>
      </c>
      <c r="O198" s="16"/>
      <c r="P198" s="13"/>
      <c r="Q198" s="17"/>
      <c r="R198" s="15">
        <v>42861.782627314817</v>
      </c>
      <c r="S198" s="13" t="s">
        <v>736</v>
      </c>
      <c r="T198" s="13" t="s">
        <v>737</v>
      </c>
      <c r="U198" s="22" t="s">
        <v>730</v>
      </c>
      <c r="V198" s="13" t="s">
        <v>741</v>
      </c>
      <c r="W198" s="19">
        <v>11108</v>
      </c>
      <c r="X198" s="13" t="s">
        <v>48</v>
      </c>
      <c r="Y198" s="14">
        <v>9</v>
      </c>
      <c r="Z198" s="14">
        <v>5.2</v>
      </c>
      <c r="AA198" s="20">
        <v>1</v>
      </c>
      <c r="AB198" s="19">
        <v>11108</v>
      </c>
      <c r="AC198" s="21">
        <f t="shared" si="16"/>
        <v>12885.28</v>
      </c>
      <c r="AD198" s="14">
        <v>46.800000000000004</v>
      </c>
      <c r="AE198" s="44">
        <f>AC198/AD198</f>
        <v>275.32649572649569</v>
      </c>
      <c r="AF198"/>
      <c r="AG198"/>
      <c r="AH198"/>
      <c r="AI198"/>
      <c r="AJ198"/>
      <c r="AK198"/>
      <c r="AL198"/>
    </row>
    <row r="199" spans="1:46" s="27" customFormat="1" ht="15.6" customHeight="1" x14ac:dyDescent="0.25">
      <c r="A199" s="12">
        <v>1191</v>
      </c>
      <c r="B199" s="13" t="s">
        <v>54</v>
      </c>
      <c r="C199" s="14" t="s">
        <v>2</v>
      </c>
      <c r="D199" s="14" t="s">
        <v>34</v>
      </c>
      <c r="E199" s="13" t="s">
        <v>40</v>
      </c>
      <c r="F199" s="13" t="s">
        <v>398</v>
      </c>
      <c r="G199" s="13" t="s">
        <v>56</v>
      </c>
      <c r="H199" s="13" t="s">
        <v>399</v>
      </c>
      <c r="I199" s="23">
        <v>42884</v>
      </c>
      <c r="J199" s="13" t="s">
        <v>400</v>
      </c>
      <c r="K199" s="13">
        <v>20002</v>
      </c>
      <c r="L199" s="13"/>
      <c r="M199" s="14">
        <v>5</v>
      </c>
      <c r="N199" s="14" t="s">
        <v>119</v>
      </c>
      <c r="O199" s="16"/>
      <c r="P199" s="15"/>
      <c r="Q199" s="15"/>
      <c r="R199" s="23">
        <v>42888.005335648151</v>
      </c>
      <c r="S199" s="13" t="s">
        <v>401</v>
      </c>
      <c r="T199" s="13" t="s">
        <v>402</v>
      </c>
      <c r="U199" s="13" t="s">
        <v>746</v>
      </c>
      <c r="V199" s="13" t="s">
        <v>748</v>
      </c>
      <c r="W199" s="19">
        <v>10577.8</v>
      </c>
      <c r="X199" s="13" t="s">
        <v>37</v>
      </c>
      <c r="Y199" s="14">
        <v>9.3000000000000007</v>
      </c>
      <c r="Z199" s="14">
        <v>7</v>
      </c>
      <c r="AA199" s="13">
        <v>1</v>
      </c>
      <c r="AB199" s="19">
        <v>10577.8</v>
      </c>
      <c r="AC199" s="21">
        <f t="shared" ref="AC199:AC200" si="17">+AB199*0.16+AB199</f>
        <v>12270.248</v>
      </c>
      <c r="AD199" s="14">
        <f t="shared" ref="AD199:AD206" si="18">+Y199*Z199</f>
        <v>65.100000000000009</v>
      </c>
      <c r="AE199" s="44">
        <f>AC199/AD199</f>
        <v>188.48307219662055</v>
      </c>
      <c r="AF199" s="26"/>
      <c r="AG199" s="26"/>
      <c r="AH199" s="26"/>
      <c r="AI199" s="26"/>
      <c r="AJ199" s="26"/>
      <c r="AK199" s="26"/>
      <c r="AL199" s="26"/>
    </row>
    <row r="200" spans="1:46" ht="15.6" customHeight="1" x14ac:dyDescent="0.25">
      <c r="A200" s="12">
        <v>1192</v>
      </c>
      <c r="B200" s="13" t="s">
        <v>54</v>
      </c>
      <c r="C200" s="14" t="s">
        <v>2</v>
      </c>
      <c r="D200" s="14" t="s">
        <v>34</v>
      </c>
      <c r="E200" s="13" t="s">
        <v>40</v>
      </c>
      <c r="F200" s="13" t="s">
        <v>398</v>
      </c>
      <c r="G200" s="13" t="s">
        <v>56</v>
      </c>
      <c r="H200" s="13" t="s">
        <v>399</v>
      </c>
      <c r="I200" s="23">
        <v>42884</v>
      </c>
      <c r="J200" s="13" t="s">
        <v>400</v>
      </c>
      <c r="K200" s="13">
        <v>20002</v>
      </c>
      <c r="L200" s="13"/>
      <c r="M200" s="14">
        <v>5</v>
      </c>
      <c r="N200" s="14" t="s">
        <v>119</v>
      </c>
      <c r="O200" s="16"/>
      <c r="P200" s="15"/>
      <c r="Q200" s="15"/>
      <c r="R200" s="23">
        <v>42888.005335648151</v>
      </c>
      <c r="S200" s="13" t="s">
        <v>401</v>
      </c>
      <c r="T200" s="13" t="s">
        <v>402</v>
      </c>
      <c r="U200" s="22" t="s">
        <v>746</v>
      </c>
      <c r="V200" s="13" t="s">
        <v>749</v>
      </c>
      <c r="W200" s="19">
        <v>9222.75</v>
      </c>
      <c r="X200" s="13" t="s">
        <v>37</v>
      </c>
      <c r="Y200" s="14">
        <v>7.8</v>
      </c>
      <c r="Z200" s="14">
        <v>6.5</v>
      </c>
      <c r="AA200" s="13">
        <v>1</v>
      </c>
      <c r="AB200" s="19">
        <v>9222.75</v>
      </c>
      <c r="AC200" s="21">
        <f t="shared" si="17"/>
        <v>10698.39</v>
      </c>
      <c r="AD200" s="14">
        <f t="shared" si="18"/>
        <v>50.699999999999996</v>
      </c>
      <c r="AE200" s="44">
        <f t="shared" ref="AE200" si="19">AC200/AD200</f>
        <v>211.01360946745564</v>
      </c>
      <c r="AF200" s="45"/>
    </row>
    <row r="201" spans="1:46" s="42" customFormat="1" ht="15.6" customHeight="1" x14ac:dyDescent="0.25">
      <c r="A201" s="32">
        <v>1217</v>
      </c>
      <c r="B201" s="33" t="s">
        <v>110</v>
      </c>
      <c r="C201" s="34" t="s">
        <v>2</v>
      </c>
      <c r="D201" s="34" t="s">
        <v>34</v>
      </c>
      <c r="E201" s="33" t="s">
        <v>40</v>
      </c>
      <c r="F201" s="33" t="s">
        <v>751</v>
      </c>
      <c r="G201" s="33" t="s">
        <v>56</v>
      </c>
      <c r="H201" s="33" t="s">
        <v>368</v>
      </c>
      <c r="I201" s="35">
        <v>42884</v>
      </c>
      <c r="J201" s="13" t="s">
        <v>752</v>
      </c>
      <c r="K201" s="33">
        <v>20078</v>
      </c>
      <c r="L201" s="13"/>
      <c r="M201" s="34">
        <v>14</v>
      </c>
      <c r="N201" s="34" t="s">
        <v>753</v>
      </c>
      <c r="O201" s="36"/>
      <c r="P201" s="37"/>
      <c r="Q201" s="37"/>
      <c r="R201" s="35">
        <v>42888.011388888888</v>
      </c>
      <c r="S201" s="33" t="s">
        <v>136</v>
      </c>
      <c r="T201" s="33" t="s">
        <v>754</v>
      </c>
      <c r="U201" s="33" t="s">
        <v>746</v>
      </c>
      <c r="V201" s="33" t="s">
        <v>755</v>
      </c>
      <c r="W201" s="38">
        <v>19992</v>
      </c>
      <c r="X201" s="33" t="s">
        <v>42</v>
      </c>
      <c r="Y201" s="34">
        <v>7.2</v>
      </c>
      <c r="Z201" s="34">
        <v>7.2</v>
      </c>
      <c r="AA201" s="33">
        <v>1</v>
      </c>
      <c r="AB201" s="38">
        <v>19992</v>
      </c>
      <c r="AC201" s="39">
        <f t="shared" ref="AC201:AC206" si="20">+AB201*0.16+AB201</f>
        <v>23190.720000000001</v>
      </c>
      <c r="AD201" s="34">
        <f t="shared" si="18"/>
        <v>51.84</v>
      </c>
      <c r="AE201" s="46">
        <f t="shared" ref="AE201:AE204" si="21">AC201/AD201</f>
        <v>447.35185185185185</v>
      </c>
      <c r="AF201" s="47"/>
      <c r="AG201" s="47"/>
      <c r="AH201" s="47"/>
      <c r="AI201" s="47"/>
      <c r="AJ201" s="47"/>
      <c r="AK201" s="47"/>
      <c r="AL201" s="47"/>
    </row>
    <row r="202" spans="1:46" ht="15.6" customHeight="1" x14ac:dyDescent="0.25">
      <c r="A202" s="12">
        <v>1218</v>
      </c>
      <c r="B202" s="13" t="s">
        <v>110</v>
      </c>
      <c r="C202" s="14" t="s">
        <v>2</v>
      </c>
      <c r="D202" s="14" t="s">
        <v>34</v>
      </c>
      <c r="E202" s="13" t="s">
        <v>40</v>
      </c>
      <c r="F202" s="13" t="s">
        <v>751</v>
      </c>
      <c r="G202" s="13" t="s">
        <v>56</v>
      </c>
      <c r="H202" s="13" t="s">
        <v>368</v>
      </c>
      <c r="I202" s="23">
        <v>42884</v>
      </c>
      <c r="J202" s="13" t="s">
        <v>752</v>
      </c>
      <c r="K202" s="13">
        <v>20078</v>
      </c>
      <c r="L202" s="13"/>
      <c r="M202" s="14">
        <v>14</v>
      </c>
      <c r="N202" s="14" t="s">
        <v>753</v>
      </c>
      <c r="O202" s="16"/>
      <c r="P202" s="15"/>
      <c r="Q202" s="15"/>
      <c r="R202" s="23">
        <v>42888.011388888888</v>
      </c>
      <c r="S202" s="13" t="s">
        <v>136</v>
      </c>
      <c r="T202" s="13" t="s">
        <v>754</v>
      </c>
      <c r="U202" s="22" t="s">
        <v>746</v>
      </c>
      <c r="V202" s="13" t="s">
        <v>756</v>
      </c>
      <c r="W202" s="19">
        <v>8500</v>
      </c>
      <c r="X202" s="13" t="s">
        <v>42</v>
      </c>
      <c r="Y202" s="14">
        <v>15</v>
      </c>
      <c r="Z202" s="14">
        <v>6</v>
      </c>
      <c r="AA202" s="13">
        <v>1</v>
      </c>
      <c r="AB202" s="19">
        <v>8500</v>
      </c>
      <c r="AC202" s="21">
        <f t="shared" si="20"/>
        <v>9860</v>
      </c>
      <c r="AD202" s="14">
        <f t="shared" si="18"/>
        <v>90</v>
      </c>
      <c r="AE202" s="44">
        <f t="shared" si="21"/>
        <v>109.55555555555556</v>
      </c>
    </row>
    <row r="203" spans="1:46" ht="15.6" customHeight="1" x14ac:dyDescent="0.25">
      <c r="A203" s="12">
        <v>1219</v>
      </c>
      <c r="B203" s="13" t="s">
        <v>110</v>
      </c>
      <c r="C203" s="14" t="s">
        <v>2</v>
      </c>
      <c r="D203" s="14" t="s">
        <v>34</v>
      </c>
      <c r="E203" s="13" t="s">
        <v>40</v>
      </c>
      <c r="F203" s="13" t="s">
        <v>751</v>
      </c>
      <c r="G203" s="13" t="s">
        <v>56</v>
      </c>
      <c r="H203" s="13" t="s">
        <v>368</v>
      </c>
      <c r="I203" s="23">
        <v>42884</v>
      </c>
      <c r="J203" s="13" t="s">
        <v>752</v>
      </c>
      <c r="K203" s="13">
        <v>20078</v>
      </c>
      <c r="L203" s="13"/>
      <c r="M203" s="14">
        <v>14</v>
      </c>
      <c r="N203" s="14" t="s">
        <v>753</v>
      </c>
      <c r="O203" s="16"/>
      <c r="P203" s="15"/>
      <c r="Q203" s="15"/>
      <c r="R203" s="23">
        <v>42888.011388888888</v>
      </c>
      <c r="S203" s="13" t="s">
        <v>136</v>
      </c>
      <c r="T203" s="13" t="s">
        <v>754</v>
      </c>
      <c r="U203" s="22" t="s">
        <v>746</v>
      </c>
      <c r="V203" s="13" t="s">
        <v>757</v>
      </c>
      <c r="W203" s="19">
        <v>19992</v>
      </c>
      <c r="X203" s="13" t="s">
        <v>42</v>
      </c>
      <c r="Y203" s="14">
        <v>7.2</v>
      </c>
      <c r="Z203" s="14">
        <v>7.2</v>
      </c>
      <c r="AA203" s="13">
        <v>1</v>
      </c>
      <c r="AB203" s="19">
        <v>19992</v>
      </c>
      <c r="AC203" s="21">
        <f t="shared" si="20"/>
        <v>23190.720000000001</v>
      </c>
      <c r="AD203" s="14">
        <f t="shared" si="18"/>
        <v>51.84</v>
      </c>
      <c r="AE203" s="44">
        <f t="shared" si="21"/>
        <v>447.35185185185185</v>
      </c>
    </row>
    <row r="204" spans="1:46" ht="15.6" customHeight="1" x14ac:dyDescent="0.25">
      <c r="A204" s="12">
        <v>1220</v>
      </c>
      <c r="B204" s="13" t="s">
        <v>110</v>
      </c>
      <c r="C204" s="14" t="s">
        <v>2</v>
      </c>
      <c r="D204" s="14" t="s">
        <v>34</v>
      </c>
      <c r="E204" s="13" t="s">
        <v>40</v>
      </c>
      <c r="F204" s="13" t="s">
        <v>751</v>
      </c>
      <c r="G204" s="13" t="s">
        <v>56</v>
      </c>
      <c r="H204" s="13" t="s">
        <v>368</v>
      </c>
      <c r="I204" s="23">
        <v>42884</v>
      </c>
      <c r="J204" s="13" t="s">
        <v>752</v>
      </c>
      <c r="K204" s="13">
        <v>20078</v>
      </c>
      <c r="L204" s="13"/>
      <c r="M204" s="14">
        <v>14</v>
      </c>
      <c r="N204" s="14" t="s">
        <v>753</v>
      </c>
      <c r="O204" s="16"/>
      <c r="P204" s="15"/>
      <c r="Q204" s="15"/>
      <c r="R204" s="23">
        <v>42888.011388888888</v>
      </c>
      <c r="S204" s="13" t="s">
        <v>136</v>
      </c>
      <c r="T204" s="13" t="s">
        <v>754</v>
      </c>
      <c r="U204" s="22" t="s">
        <v>746</v>
      </c>
      <c r="V204" s="13" t="s">
        <v>758</v>
      </c>
      <c r="W204" s="19">
        <v>22140</v>
      </c>
      <c r="X204" s="13" t="s">
        <v>42</v>
      </c>
      <c r="Y204" s="14">
        <v>9</v>
      </c>
      <c r="Z204" s="14">
        <v>7.2</v>
      </c>
      <c r="AA204" s="13">
        <v>1</v>
      </c>
      <c r="AB204" s="19">
        <v>22140</v>
      </c>
      <c r="AC204" s="21">
        <f t="shared" si="20"/>
        <v>25682.400000000001</v>
      </c>
      <c r="AD204" s="14">
        <f t="shared" si="18"/>
        <v>64.8</v>
      </c>
      <c r="AE204" s="44">
        <f t="shared" si="21"/>
        <v>396.33333333333337</v>
      </c>
    </row>
    <row r="205" spans="1:46" ht="15.6" customHeight="1" x14ac:dyDescent="0.25">
      <c r="A205" s="12">
        <v>1222</v>
      </c>
      <c r="B205" s="13" t="s">
        <v>54</v>
      </c>
      <c r="C205" s="14" t="s">
        <v>2</v>
      </c>
      <c r="D205" s="14" t="s">
        <v>34</v>
      </c>
      <c r="E205" s="13" t="s">
        <v>40</v>
      </c>
      <c r="F205" s="13" t="s">
        <v>759</v>
      </c>
      <c r="G205" s="13" t="s">
        <v>56</v>
      </c>
      <c r="H205" s="13" t="s">
        <v>760</v>
      </c>
      <c r="I205" s="23">
        <v>42877</v>
      </c>
      <c r="J205" s="13" t="s">
        <v>761</v>
      </c>
      <c r="K205" s="13">
        <v>20046</v>
      </c>
      <c r="L205" s="13"/>
      <c r="M205" s="14">
        <v>4</v>
      </c>
      <c r="N205" s="14" t="s">
        <v>299</v>
      </c>
      <c r="O205" s="16"/>
      <c r="P205" s="15"/>
      <c r="Q205" s="15"/>
      <c r="R205" s="23">
        <v>42878.833622685182</v>
      </c>
      <c r="S205" s="13" t="s">
        <v>422</v>
      </c>
      <c r="T205" s="13" t="s">
        <v>762</v>
      </c>
      <c r="U205" s="22" t="s">
        <v>746</v>
      </c>
      <c r="V205" s="13" t="s">
        <v>763</v>
      </c>
      <c r="W205" s="19">
        <v>4310.3500000000004</v>
      </c>
      <c r="X205" s="13" t="s">
        <v>37</v>
      </c>
      <c r="Y205" s="14">
        <v>13.7</v>
      </c>
      <c r="Z205" s="14">
        <v>4.7</v>
      </c>
      <c r="AA205" s="13">
        <v>2</v>
      </c>
      <c r="AB205" s="19">
        <v>8620.7000000000007</v>
      </c>
      <c r="AC205" s="21">
        <f t="shared" si="20"/>
        <v>10000.012000000001</v>
      </c>
      <c r="AD205" s="14">
        <f t="shared" si="18"/>
        <v>64.39</v>
      </c>
      <c r="AE205" s="44">
        <f>(AC205/AD205)/AA205</f>
        <v>77.651902469327538</v>
      </c>
    </row>
    <row r="206" spans="1:46" ht="15.6" customHeight="1" x14ac:dyDescent="0.25">
      <c r="A206" s="12">
        <v>1223</v>
      </c>
      <c r="B206" s="13" t="s">
        <v>54</v>
      </c>
      <c r="C206" s="14" t="s">
        <v>2</v>
      </c>
      <c r="D206" s="14" t="s">
        <v>34</v>
      </c>
      <c r="E206" s="13" t="s">
        <v>40</v>
      </c>
      <c r="F206" s="13" t="s">
        <v>759</v>
      </c>
      <c r="G206" s="13" t="s">
        <v>56</v>
      </c>
      <c r="H206" s="13" t="s">
        <v>760</v>
      </c>
      <c r="I206" s="23">
        <v>42877</v>
      </c>
      <c r="J206" s="13" t="s">
        <v>761</v>
      </c>
      <c r="K206" s="13">
        <v>20046</v>
      </c>
      <c r="L206" s="13"/>
      <c r="M206" s="14">
        <v>4</v>
      </c>
      <c r="N206" s="14" t="s">
        <v>299</v>
      </c>
      <c r="O206" s="16"/>
      <c r="P206" s="15"/>
      <c r="Q206" s="15"/>
      <c r="R206" s="23">
        <v>42878.833622685182</v>
      </c>
      <c r="S206" s="13" t="s">
        <v>422</v>
      </c>
      <c r="T206" s="13" t="s">
        <v>762</v>
      </c>
      <c r="U206" s="22" t="s">
        <v>746</v>
      </c>
      <c r="V206" s="13" t="s">
        <v>764</v>
      </c>
      <c r="W206" s="19">
        <v>616</v>
      </c>
      <c r="X206" s="13" t="s">
        <v>37</v>
      </c>
      <c r="Y206" s="14">
        <v>2.9</v>
      </c>
      <c r="Z206" s="14">
        <v>1.4</v>
      </c>
      <c r="AA206" s="13">
        <v>13</v>
      </c>
      <c r="AB206" s="19">
        <v>8008</v>
      </c>
      <c r="AC206" s="21">
        <f t="shared" si="20"/>
        <v>9289.2800000000007</v>
      </c>
      <c r="AD206" s="14">
        <f t="shared" si="18"/>
        <v>4.0599999999999996</v>
      </c>
      <c r="AE206" s="44">
        <f>(AC206/AD206)/AA206</f>
        <v>176.00000000000003</v>
      </c>
    </row>
    <row r="207" spans="1:46" s="1" customFormat="1" ht="15.6" customHeight="1" x14ac:dyDescent="0.25">
      <c r="A207" s="12">
        <v>1423</v>
      </c>
      <c r="B207" s="13" t="s">
        <v>45</v>
      </c>
      <c r="C207" s="14" t="s">
        <v>2</v>
      </c>
      <c r="D207" s="14" t="s">
        <v>34</v>
      </c>
      <c r="E207" s="13" t="s">
        <v>40</v>
      </c>
      <c r="F207" s="13" t="s">
        <v>767</v>
      </c>
      <c r="G207" s="13" t="s">
        <v>56</v>
      </c>
      <c r="H207" s="13" t="s">
        <v>78</v>
      </c>
      <c r="I207" s="23">
        <v>42880</v>
      </c>
      <c r="J207" s="13" t="s">
        <v>768</v>
      </c>
      <c r="K207" s="13">
        <v>20534</v>
      </c>
      <c r="L207" s="13"/>
      <c r="M207" s="14">
        <v>1</v>
      </c>
      <c r="N207" s="14" t="s">
        <v>238</v>
      </c>
      <c r="O207" s="16"/>
      <c r="P207" s="15"/>
      <c r="Q207" s="15"/>
      <c r="R207" s="23">
        <v>42882.99050925926</v>
      </c>
      <c r="S207" s="13" t="s">
        <v>496</v>
      </c>
      <c r="T207" s="13" t="s">
        <v>497</v>
      </c>
      <c r="U207" s="18" t="s">
        <v>766</v>
      </c>
      <c r="V207" s="13" t="s">
        <v>769</v>
      </c>
      <c r="W207" s="19">
        <v>0.75</v>
      </c>
      <c r="X207" s="13" t="s">
        <v>37</v>
      </c>
      <c r="Y207" s="14">
        <v>0.32</v>
      </c>
      <c r="Z207" s="14">
        <v>0.122</v>
      </c>
      <c r="AA207" s="13">
        <v>36300</v>
      </c>
      <c r="AB207" s="19">
        <v>27225</v>
      </c>
      <c r="AC207" s="21">
        <f t="shared" ref="AC207:AC218" si="22">+AB207*0.16+AB207</f>
        <v>31581</v>
      </c>
      <c r="AD207" s="14">
        <f t="shared" ref="AD207:AD217" si="23">+Y207*Z207</f>
        <v>3.9039999999999998E-2</v>
      </c>
      <c r="AE207" s="26"/>
      <c r="AM207"/>
      <c r="AN207"/>
      <c r="AO207"/>
      <c r="AP207"/>
      <c r="AQ207"/>
      <c r="AR207"/>
      <c r="AS207"/>
      <c r="AT207"/>
    </row>
    <row r="208" spans="1:46" s="1" customFormat="1" ht="15.6" customHeight="1" x14ac:dyDescent="0.25">
      <c r="A208" s="12">
        <v>1424</v>
      </c>
      <c r="B208" s="13" t="s">
        <v>45</v>
      </c>
      <c r="C208" s="14" t="s">
        <v>2</v>
      </c>
      <c r="D208" s="14" t="s">
        <v>34</v>
      </c>
      <c r="E208" s="13" t="s">
        <v>40</v>
      </c>
      <c r="F208" s="13" t="s">
        <v>770</v>
      </c>
      <c r="G208" s="13" t="s">
        <v>56</v>
      </c>
      <c r="H208" s="13" t="s">
        <v>149</v>
      </c>
      <c r="I208" s="23">
        <v>42880</v>
      </c>
      <c r="J208" s="13" t="s">
        <v>771</v>
      </c>
      <c r="K208" s="13">
        <v>20520</v>
      </c>
      <c r="L208" s="13"/>
      <c r="M208" s="14">
        <v>2</v>
      </c>
      <c r="N208" s="14" t="s">
        <v>772</v>
      </c>
      <c r="O208" s="16"/>
      <c r="P208" s="15"/>
      <c r="Q208" s="15"/>
      <c r="R208" s="23">
        <v>42882.995763888888</v>
      </c>
      <c r="S208" s="13" t="s">
        <v>496</v>
      </c>
      <c r="T208" s="13" t="s">
        <v>497</v>
      </c>
      <c r="U208" s="18" t="s">
        <v>766</v>
      </c>
      <c r="V208" s="13" t="s">
        <v>769</v>
      </c>
      <c r="W208" s="19">
        <v>0.75</v>
      </c>
      <c r="X208" s="13" t="s">
        <v>37</v>
      </c>
      <c r="Y208" s="14">
        <v>0.32</v>
      </c>
      <c r="Z208" s="14">
        <v>0.122</v>
      </c>
      <c r="AA208" s="13">
        <v>25400</v>
      </c>
      <c r="AB208" s="19">
        <v>19050</v>
      </c>
      <c r="AC208" s="21">
        <f t="shared" si="22"/>
        <v>22098</v>
      </c>
      <c r="AD208" s="14">
        <f t="shared" si="23"/>
        <v>3.9039999999999998E-2</v>
      </c>
      <c r="AE208" s="26"/>
      <c r="AM208"/>
      <c r="AN208"/>
      <c r="AO208"/>
      <c r="AP208"/>
      <c r="AQ208"/>
      <c r="AR208"/>
      <c r="AS208"/>
      <c r="AT208"/>
    </row>
    <row r="209" spans="1:46" s="1" customFormat="1" ht="15.6" customHeight="1" x14ac:dyDescent="0.25">
      <c r="A209" s="12">
        <v>1425</v>
      </c>
      <c r="B209" s="13" t="s">
        <v>45</v>
      </c>
      <c r="C209" s="14" t="s">
        <v>2</v>
      </c>
      <c r="D209" s="14" t="s">
        <v>34</v>
      </c>
      <c r="E209" s="13" t="s">
        <v>40</v>
      </c>
      <c r="F209" s="13" t="s">
        <v>773</v>
      </c>
      <c r="G209" s="13" t="s">
        <v>56</v>
      </c>
      <c r="H209" s="13" t="s">
        <v>368</v>
      </c>
      <c r="I209" s="23">
        <v>42880</v>
      </c>
      <c r="J209" s="13" t="s">
        <v>774</v>
      </c>
      <c r="K209" s="13">
        <v>20610</v>
      </c>
      <c r="L209" s="13"/>
      <c r="M209" s="14">
        <v>5</v>
      </c>
      <c r="N209" s="14" t="s">
        <v>563</v>
      </c>
      <c r="O209" s="16"/>
      <c r="P209" s="15"/>
      <c r="Q209" s="15"/>
      <c r="R209" s="23">
        <v>42882.981319444443</v>
      </c>
      <c r="S209" s="13" t="s">
        <v>496</v>
      </c>
      <c r="T209" s="13" t="s">
        <v>497</v>
      </c>
      <c r="U209" s="18" t="s">
        <v>766</v>
      </c>
      <c r="V209" s="13" t="s">
        <v>769</v>
      </c>
      <c r="W209" s="19">
        <v>0.75</v>
      </c>
      <c r="X209" s="13" t="s">
        <v>37</v>
      </c>
      <c r="Y209" s="14">
        <v>0.32</v>
      </c>
      <c r="Z209" s="14">
        <v>0.122</v>
      </c>
      <c r="AA209" s="13">
        <v>19000</v>
      </c>
      <c r="AB209" s="19">
        <v>14250</v>
      </c>
      <c r="AC209" s="21">
        <f t="shared" si="22"/>
        <v>16530</v>
      </c>
      <c r="AD209" s="14">
        <f t="shared" si="23"/>
        <v>3.9039999999999998E-2</v>
      </c>
      <c r="AE209" s="26"/>
      <c r="AM209"/>
      <c r="AN209"/>
      <c r="AO209"/>
      <c r="AP209"/>
      <c r="AQ209"/>
      <c r="AR209"/>
      <c r="AS209"/>
      <c r="AT209"/>
    </row>
    <row r="210" spans="1:46" s="1" customFormat="1" ht="15.6" customHeight="1" x14ac:dyDescent="0.25">
      <c r="A210" s="12">
        <v>1426</v>
      </c>
      <c r="B210" s="13" t="s">
        <v>45</v>
      </c>
      <c r="C210" s="14" t="s">
        <v>2</v>
      </c>
      <c r="D210" s="14" t="s">
        <v>34</v>
      </c>
      <c r="E210" s="13" t="s">
        <v>40</v>
      </c>
      <c r="F210" s="13" t="s">
        <v>775</v>
      </c>
      <c r="G210" s="13" t="s">
        <v>56</v>
      </c>
      <c r="H210" s="13" t="s">
        <v>776</v>
      </c>
      <c r="I210" s="23">
        <v>42880</v>
      </c>
      <c r="J210" s="13" t="s">
        <v>777</v>
      </c>
      <c r="K210" s="13">
        <v>20470</v>
      </c>
      <c r="L210" s="13"/>
      <c r="M210" s="14">
        <v>4</v>
      </c>
      <c r="N210" s="14" t="s">
        <v>778</v>
      </c>
      <c r="O210" s="16"/>
      <c r="P210" s="15"/>
      <c r="Q210" s="15"/>
      <c r="R210" s="23">
        <v>42882.899340277778</v>
      </c>
      <c r="S210" s="13" t="s">
        <v>496</v>
      </c>
      <c r="T210" s="13" t="s">
        <v>497</v>
      </c>
      <c r="U210" s="18" t="s">
        <v>766</v>
      </c>
      <c r="V210" s="13" t="s">
        <v>769</v>
      </c>
      <c r="W210" s="19">
        <v>0.75</v>
      </c>
      <c r="X210" s="13" t="s">
        <v>37</v>
      </c>
      <c r="Y210" s="14">
        <v>0.32</v>
      </c>
      <c r="Z210" s="14">
        <v>0.122</v>
      </c>
      <c r="AA210" s="13">
        <v>16000</v>
      </c>
      <c r="AB210" s="19">
        <v>12000</v>
      </c>
      <c r="AC210" s="21">
        <f t="shared" si="22"/>
        <v>13920</v>
      </c>
      <c r="AD210" s="14">
        <f t="shared" si="23"/>
        <v>3.9039999999999998E-2</v>
      </c>
      <c r="AE210" s="26"/>
      <c r="AM210"/>
      <c r="AN210"/>
      <c r="AO210"/>
      <c r="AP210"/>
      <c r="AQ210"/>
      <c r="AR210"/>
      <c r="AS210"/>
      <c r="AT210"/>
    </row>
    <row r="211" spans="1:46" s="1" customFormat="1" ht="15.6" customHeight="1" x14ac:dyDescent="0.25">
      <c r="A211" s="12">
        <v>1427</v>
      </c>
      <c r="B211" s="13" t="s">
        <v>45</v>
      </c>
      <c r="C211" s="14" t="s">
        <v>2</v>
      </c>
      <c r="D211" s="14" t="s">
        <v>34</v>
      </c>
      <c r="E211" s="13" t="s">
        <v>40</v>
      </c>
      <c r="F211" s="13" t="s">
        <v>779</v>
      </c>
      <c r="G211" s="13" t="s">
        <v>56</v>
      </c>
      <c r="H211" s="13" t="s">
        <v>780</v>
      </c>
      <c r="I211" s="23">
        <v>42880</v>
      </c>
      <c r="J211" s="13" t="s">
        <v>781</v>
      </c>
      <c r="K211" s="13">
        <v>20309</v>
      </c>
      <c r="L211" s="13"/>
      <c r="M211" s="14">
        <v>2</v>
      </c>
      <c r="N211" s="14" t="s">
        <v>782</v>
      </c>
      <c r="O211" s="16"/>
      <c r="P211" s="15"/>
      <c r="Q211" s="15"/>
      <c r="R211" s="23">
        <v>42882.912164351852</v>
      </c>
      <c r="S211" s="13" t="s">
        <v>496</v>
      </c>
      <c r="T211" s="13" t="s">
        <v>497</v>
      </c>
      <c r="U211" s="18" t="s">
        <v>766</v>
      </c>
      <c r="V211" s="13" t="s">
        <v>769</v>
      </c>
      <c r="W211" s="19">
        <v>0.75</v>
      </c>
      <c r="X211" s="13" t="s">
        <v>37</v>
      </c>
      <c r="Y211" s="14">
        <v>0.32</v>
      </c>
      <c r="Z211" s="14">
        <v>0.122</v>
      </c>
      <c r="AA211" s="13">
        <v>11400</v>
      </c>
      <c r="AB211" s="19">
        <v>8550</v>
      </c>
      <c r="AC211" s="21">
        <f t="shared" si="22"/>
        <v>9918</v>
      </c>
      <c r="AD211" s="14">
        <f t="shared" si="23"/>
        <v>3.9039999999999998E-2</v>
      </c>
      <c r="AE211" s="26"/>
      <c r="AM211"/>
      <c r="AN211"/>
      <c r="AO211"/>
      <c r="AP211"/>
      <c r="AQ211"/>
      <c r="AR211"/>
      <c r="AS211"/>
      <c r="AT211"/>
    </row>
    <row r="212" spans="1:46" s="1" customFormat="1" ht="15.6" customHeight="1" x14ac:dyDescent="0.25">
      <c r="A212" s="12">
        <v>1428</v>
      </c>
      <c r="B212" s="13" t="s">
        <v>45</v>
      </c>
      <c r="C212" s="14" t="s">
        <v>2</v>
      </c>
      <c r="D212" s="14" t="s">
        <v>34</v>
      </c>
      <c r="E212" s="13" t="s">
        <v>40</v>
      </c>
      <c r="F212" s="13" t="s">
        <v>783</v>
      </c>
      <c r="G212" s="13" t="s">
        <v>56</v>
      </c>
      <c r="H212" s="13" t="s">
        <v>784</v>
      </c>
      <c r="I212" s="23">
        <v>42880</v>
      </c>
      <c r="J212" s="13" t="s">
        <v>785</v>
      </c>
      <c r="K212" s="13">
        <v>20099</v>
      </c>
      <c r="L212" s="13"/>
      <c r="M212" s="14">
        <v>2</v>
      </c>
      <c r="N212" s="14" t="s">
        <v>786</v>
      </c>
      <c r="O212" s="16"/>
      <c r="P212" s="15"/>
      <c r="Q212" s="15"/>
      <c r="R212" s="23">
        <v>42883.029178240744</v>
      </c>
      <c r="S212" s="13" t="s">
        <v>496</v>
      </c>
      <c r="T212" s="13" t="s">
        <v>497</v>
      </c>
      <c r="U212" s="18" t="s">
        <v>766</v>
      </c>
      <c r="V212" s="13" t="s">
        <v>769</v>
      </c>
      <c r="W212" s="19">
        <v>0.75</v>
      </c>
      <c r="X212" s="13" t="s">
        <v>37</v>
      </c>
      <c r="Y212" s="14">
        <v>0.32</v>
      </c>
      <c r="Z212" s="14">
        <v>0.122</v>
      </c>
      <c r="AA212" s="13">
        <v>11000</v>
      </c>
      <c r="AB212" s="19">
        <v>8250</v>
      </c>
      <c r="AC212" s="21">
        <f t="shared" si="22"/>
        <v>9570</v>
      </c>
      <c r="AD212" s="14">
        <f t="shared" si="23"/>
        <v>3.9039999999999998E-2</v>
      </c>
      <c r="AE212" s="26"/>
      <c r="AM212"/>
      <c r="AN212"/>
      <c r="AO212"/>
      <c r="AP212"/>
      <c r="AQ212"/>
      <c r="AR212"/>
      <c r="AS212"/>
      <c r="AT212"/>
    </row>
    <row r="213" spans="1:46" s="1" customFormat="1" ht="15.6" customHeight="1" x14ac:dyDescent="0.25">
      <c r="A213" s="12">
        <v>1429</v>
      </c>
      <c r="B213" s="13" t="s">
        <v>45</v>
      </c>
      <c r="C213" s="14" t="s">
        <v>2</v>
      </c>
      <c r="D213" s="14" t="s">
        <v>34</v>
      </c>
      <c r="E213" s="13" t="s">
        <v>40</v>
      </c>
      <c r="F213" s="13" t="s">
        <v>787</v>
      </c>
      <c r="G213" s="13" t="s">
        <v>56</v>
      </c>
      <c r="H213" s="13" t="s">
        <v>788</v>
      </c>
      <c r="I213" s="23">
        <v>42880</v>
      </c>
      <c r="J213" s="13" t="s">
        <v>789</v>
      </c>
      <c r="K213" s="13">
        <v>20512</v>
      </c>
      <c r="L213" s="13"/>
      <c r="M213" s="14">
        <v>3</v>
      </c>
      <c r="N213" s="14" t="s">
        <v>169</v>
      </c>
      <c r="O213" s="16"/>
      <c r="P213" s="15"/>
      <c r="Q213" s="15"/>
      <c r="R213" s="23">
        <v>42882.990277777775</v>
      </c>
      <c r="S213" s="13" t="s">
        <v>496</v>
      </c>
      <c r="T213" s="13" t="s">
        <v>497</v>
      </c>
      <c r="U213" s="18" t="s">
        <v>766</v>
      </c>
      <c r="V213" s="13" t="s">
        <v>769</v>
      </c>
      <c r="W213" s="19">
        <v>0.75</v>
      </c>
      <c r="X213" s="13" t="s">
        <v>37</v>
      </c>
      <c r="Y213" s="14">
        <v>0.32</v>
      </c>
      <c r="Z213" s="14">
        <v>0.122</v>
      </c>
      <c r="AA213" s="13">
        <v>10000</v>
      </c>
      <c r="AB213" s="19">
        <v>7500</v>
      </c>
      <c r="AC213" s="21">
        <f t="shared" si="22"/>
        <v>8700</v>
      </c>
      <c r="AD213" s="14">
        <f t="shared" si="23"/>
        <v>3.9039999999999998E-2</v>
      </c>
      <c r="AE213" s="26"/>
      <c r="AM213"/>
      <c r="AN213"/>
      <c r="AO213"/>
      <c r="AP213"/>
      <c r="AQ213"/>
      <c r="AR213"/>
      <c r="AS213"/>
      <c r="AT213"/>
    </row>
    <row r="214" spans="1:46" s="1" customFormat="1" ht="15.6" customHeight="1" x14ac:dyDescent="0.25">
      <c r="A214" s="12">
        <v>1430</v>
      </c>
      <c r="B214" s="13" t="s">
        <v>45</v>
      </c>
      <c r="C214" s="14" t="s">
        <v>2</v>
      </c>
      <c r="D214" s="14" t="s">
        <v>34</v>
      </c>
      <c r="E214" s="13" t="s">
        <v>40</v>
      </c>
      <c r="F214" s="13" t="s">
        <v>790</v>
      </c>
      <c r="G214" s="13" t="s">
        <v>56</v>
      </c>
      <c r="H214" s="13" t="s">
        <v>405</v>
      </c>
      <c r="I214" s="23">
        <v>42880</v>
      </c>
      <c r="J214" s="13" t="s">
        <v>791</v>
      </c>
      <c r="K214" s="13">
        <v>19929</v>
      </c>
      <c r="L214" s="13"/>
      <c r="M214" s="14">
        <v>2</v>
      </c>
      <c r="N214" s="14" t="s">
        <v>792</v>
      </c>
      <c r="O214" s="16"/>
      <c r="P214" s="15"/>
      <c r="Q214" s="15"/>
      <c r="R214" s="23">
        <v>42883.076620370368</v>
      </c>
      <c r="S214" s="13" t="s">
        <v>496</v>
      </c>
      <c r="T214" s="13" t="s">
        <v>497</v>
      </c>
      <c r="U214" s="18" t="s">
        <v>766</v>
      </c>
      <c r="V214" s="13" t="s">
        <v>769</v>
      </c>
      <c r="W214" s="19">
        <v>0.75</v>
      </c>
      <c r="X214" s="13" t="s">
        <v>37</v>
      </c>
      <c r="Y214" s="14">
        <v>0.32</v>
      </c>
      <c r="Z214" s="14">
        <v>0.122</v>
      </c>
      <c r="AA214" s="13">
        <v>10000</v>
      </c>
      <c r="AB214" s="19">
        <v>7500</v>
      </c>
      <c r="AC214" s="21">
        <f t="shared" si="22"/>
        <v>8700</v>
      </c>
      <c r="AD214" s="14">
        <f t="shared" si="23"/>
        <v>3.9039999999999998E-2</v>
      </c>
      <c r="AE214" s="26"/>
      <c r="AM214"/>
      <c r="AN214"/>
      <c r="AO214"/>
      <c r="AP214"/>
      <c r="AQ214"/>
      <c r="AR214"/>
      <c r="AS214"/>
      <c r="AT214"/>
    </row>
    <row r="215" spans="1:46" s="1" customFormat="1" ht="15.6" customHeight="1" x14ac:dyDescent="0.25">
      <c r="A215" s="12">
        <v>1431</v>
      </c>
      <c r="B215" s="13" t="s">
        <v>45</v>
      </c>
      <c r="C215" s="14" t="s">
        <v>2</v>
      </c>
      <c r="D215" s="14" t="s">
        <v>34</v>
      </c>
      <c r="E215" s="13" t="s">
        <v>40</v>
      </c>
      <c r="F215" s="13" t="s">
        <v>793</v>
      </c>
      <c r="G215" s="13" t="s">
        <v>56</v>
      </c>
      <c r="H215" s="13" t="s">
        <v>504</v>
      </c>
      <c r="I215" s="23">
        <v>42880</v>
      </c>
      <c r="J215" s="13" t="s">
        <v>794</v>
      </c>
      <c r="K215" s="13">
        <v>20163</v>
      </c>
      <c r="L215" s="13"/>
      <c r="M215" s="14">
        <v>2</v>
      </c>
      <c r="N215" s="14" t="s">
        <v>795</v>
      </c>
      <c r="O215" s="16"/>
      <c r="P215" s="15"/>
      <c r="Q215" s="15"/>
      <c r="R215" s="23">
        <v>42882.990208333336</v>
      </c>
      <c r="S215" s="13" t="s">
        <v>496</v>
      </c>
      <c r="T215" s="13" t="s">
        <v>497</v>
      </c>
      <c r="U215" s="18" t="s">
        <v>766</v>
      </c>
      <c r="V215" s="13" t="s">
        <v>769</v>
      </c>
      <c r="W215" s="19">
        <v>0.75</v>
      </c>
      <c r="X215" s="13" t="s">
        <v>37</v>
      </c>
      <c r="Y215" s="14">
        <v>0.32</v>
      </c>
      <c r="Z215" s="14">
        <v>0.122</v>
      </c>
      <c r="AA215" s="13">
        <v>9800</v>
      </c>
      <c r="AB215" s="19">
        <v>7350</v>
      </c>
      <c r="AC215" s="21">
        <f t="shared" si="22"/>
        <v>8526</v>
      </c>
      <c r="AD215" s="14">
        <f t="shared" si="23"/>
        <v>3.9039999999999998E-2</v>
      </c>
      <c r="AE215" s="26"/>
      <c r="AM215"/>
      <c r="AN215"/>
      <c r="AO215"/>
      <c r="AP215"/>
      <c r="AQ215"/>
      <c r="AR215"/>
      <c r="AS215"/>
      <c r="AT215"/>
    </row>
    <row r="216" spans="1:46" s="1" customFormat="1" ht="15.6" customHeight="1" x14ac:dyDescent="0.25">
      <c r="A216" s="12">
        <v>1432</v>
      </c>
      <c r="B216" s="13" t="s">
        <v>45</v>
      </c>
      <c r="C216" s="14" t="s">
        <v>2</v>
      </c>
      <c r="D216" s="14" t="s">
        <v>34</v>
      </c>
      <c r="E216" s="13" t="s">
        <v>40</v>
      </c>
      <c r="F216" s="13" t="s">
        <v>796</v>
      </c>
      <c r="G216" s="13" t="s">
        <v>56</v>
      </c>
      <c r="H216" s="13" t="s">
        <v>70</v>
      </c>
      <c r="I216" s="23">
        <v>42880</v>
      </c>
      <c r="J216" s="13" t="s">
        <v>797</v>
      </c>
      <c r="K216" s="13">
        <v>20538</v>
      </c>
      <c r="L216" s="13"/>
      <c r="M216" s="14">
        <v>1</v>
      </c>
      <c r="N216" s="14" t="s">
        <v>798</v>
      </c>
      <c r="O216" s="16"/>
      <c r="P216" s="15"/>
      <c r="Q216" s="15"/>
      <c r="R216" s="23">
        <v>42882.960173611114</v>
      </c>
      <c r="S216" s="13" t="s">
        <v>496</v>
      </c>
      <c r="T216" s="13" t="s">
        <v>497</v>
      </c>
      <c r="U216" s="18" t="s">
        <v>766</v>
      </c>
      <c r="V216" s="13" t="s">
        <v>769</v>
      </c>
      <c r="W216" s="19">
        <v>0.75</v>
      </c>
      <c r="X216" s="13" t="s">
        <v>37</v>
      </c>
      <c r="Y216" s="14">
        <v>0.32</v>
      </c>
      <c r="Z216" s="14">
        <v>0.122</v>
      </c>
      <c r="AA216" s="13">
        <v>9600</v>
      </c>
      <c r="AB216" s="19">
        <v>7200</v>
      </c>
      <c r="AC216" s="21">
        <f t="shared" si="22"/>
        <v>8352</v>
      </c>
      <c r="AD216" s="14">
        <f t="shared" si="23"/>
        <v>3.9039999999999998E-2</v>
      </c>
      <c r="AE216" s="26"/>
      <c r="AM216"/>
      <c r="AN216"/>
      <c r="AO216"/>
      <c r="AP216"/>
      <c r="AQ216"/>
      <c r="AR216"/>
      <c r="AS216"/>
      <c r="AT216"/>
    </row>
    <row r="217" spans="1:46" s="1" customFormat="1" ht="15.6" customHeight="1" x14ac:dyDescent="0.25">
      <c r="A217" s="12">
        <v>1433</v>
      </c>
      <c r="B217" s="13" t="s">
        <v>45</v>
      </c>
      <c r="C217" s="14" t="s">
        <v>2</v>
      </c>
      <c r="D217" s="14" t="s">
        <v>34</v>
      </c>
      <c r="E217" s="13" t="s">
        <v>40</v>
      </c>
      <c r="F217" s="13" t="s">
        <v>799</v>
      </c>
      <c r="G217" s="13" t="s">
        <v>56</v>
      </c>
      <c r="H217" s="13" t="s">
        <v>156</v>
      </c>
      <c r="I217" s="23">
        <v>42880</v>
      </c>
      <c r="J217" s="13" t="s">
        <v>800</v>
      </c>
      <c r="K217" s="13">
        <v>20064</v>
      </c>
      <c r="L217" s="13"/>
      <c r="M217" s="14">
        <v>2</v>
      </c>
      <c r="N217" s="14" t="s">
        <v>801</v>
      </c>
      <c r="O217" s="16"/>
      <c r="P217" s="15"/>
      <c r="Q217" s="15"/>
      <c r="R217" s="23">
        <v>42883.032094907408</v>
      </c>
      <c r="S217" s="13" t="s">
        <v>496</v>
      </c>
      <c r="T217" s="13" t="s">
        <v>497</v>
      </c>
      <c r="U217" s="18" t="s">
        <v>766</v>
      </c>
      <c r="V217" s="13" t="s">
        <v>769</v>
      </c>
      <c r="W217" s="19">
        <v>0.75</v>
      </c>
      <c r="X217" s="13" t="s">
        <v>37</v>
      </c>
      <c r="Y217" s="14">
        <v>0.32</v>
      </c>
      <c r="Z217" s="14">
        <v>0.122</v>
      </c>
      <c r="AA217" s="13">
        <v>9200</v>
      </c>
      <c r="AB217" s="19">
        <v>6900</v>
      </c>
      <c r="AC217" s="21">
        <f t="shared" si="22"/>
        <v>8004</v>
      </c>
      <c r="AD217" s="14">
        <f t="shared" si="23"/>
        <v>3.9039999999999998E-2</v>
      </c>
      <c r="AE217" s="26"/>
      <c r="AM217"/>
      <c r="AN217"/>
      <c r="AO217"/>
      <c r="AP217"/>
      <c r="AQ217"/>
      <c r="AR217"/>
      <c r="AS217"/>
      <c r="AT217"/>
    </row>
    <row r="218" spans="1:46" s="1" customFormat="1" ht="15.6" customHeight="1" x14ac:dyDescent="0.25">
      <c r="A218" s="12">
        <v>1447</v>
      </c>
      <c r="B218" s="13" t="s">
        <v>51</v>
      </c>
      <c r="C218" s="14" t="s">
        <v>2</v>
      </c>
      <c r="D218" s="14" t="s">
        <v>34</v>
      </c>
      <c r="E218" s="13" t="s">
        <v>40</v>
      </c>
      <c r="F218" s="13" t="s">
        <v>804</v>
      </c>
      <c r="G218" s="13" t="s">
        <v>56</v>
      </c>
      <c r="H218" s="13" t="s">
        <v>598</v>
      </c>
      <c r="I218" s="23">
        <v>42881</v>
      </c>
      <c r="J218" s="13" t="s">
        <v>805</v>
      </c>
      <c r="K218" s="13">
        <v>20863</v>
      </c>
      <c r="L218" s="13"/>
      <c r="M218" s="14">
        <v>11</v>
      </c>
      <c r="N218" s="14" t="s">
        <v>806</v>
      </c>
      <c r="O218" s="16"/>
      <c r="P218" s="15"/>
      <c r="Q218" s="15"/>
      <c r="R218" s="23">
        <v>42883.880416666667</v>
      </c>
      <c r="S218" s="13" t="s">
        <v>807</v>
      </c>
      <c r="T218" s="13" t="s">
        <v>808</v>
      </c>
      <c r="U218" s="18" t="s">
        <v>766</v>
      </c>
      <c r="V218" s="13" t="s">
        <v>809</v>
      </c>
      <c r="W218" s="19">
        <v>2500</v>
      </c>
      <c r="X218" s="13" t="s">
        <v>810</v>
      </c>
      <c r="Y218" s="14"/>
      <c r="Z218" s="14"/>
      <c r="AA218" s="13">
        <v>3</v>
      </c>
      <c r="AB218" s="19">
        <v>7500</v>
      </c>
      <c r="AC218" s="21">
        <f t="shared" si="22"/>
        <v>8700</v>
      </c>
      <c r="AD218" s="14"/>
      <c r="AE218" s="26"/>
      <c r="AM218"/>
      <c r="AN218"/>
      <c r="AO218"/>
      <c r="AP218"/>
      <c r="AQ218"/>
      <c r="AR218"/>
      <c r="AS218"/>
      <c r="AT218"/>
    </row>
    <row r="219" spans="1:46" s="1" customFormat="1" ht="15.6" customHeight="1" x14ac:dyDescent="0.25">
      <c r="A219" s="12">
        <v>1496</v>
      </c>
      <c r="B219" s="13" t="s">
        <v>472</v>
      </c>
      <c r="C219" s="14" t="s">
        <v>2</v>
      </c>
      <c r="D219" s="14" t="s">
        <v>34</v>
      </c>
      <c r="E219" s="13" t="s">
        <v>40</v>
      </c>
      <c r="F219" s="13" t="s">
        <v>811</v>
      </c>
      <c r="G219" s="13" t="s">
        <v>56</v>
      </c>
      <c r="H219" s="13" t="s">
        <v>733</v>
      </c>
      <c r="I219" s="15">
        <v>42863</v>
      </c>
      <c r="J219" s="13" t="s">
        <v>812</v>
      </c>
      <c r="K219" s="13">
        <v>20036</v>
      </c>
      <c r="L219" s="13" t="s">
        <v>35</v>
      </c>
      <c r="M219" s="14">
        <v>1</v>
      </c>
      <c r="N219" s="14" t="s">
        <v>384</v>
      </c>
      <c r="O219" s="16"/>
      <c r="P219" s="13"/>
      <c r="Q219" s="17"/>
      <c r="R219" s="15">
        <v>42871.850335648145</v>
      </c>
      <c r="S219" s="13" t="s">
        <v>60</v>
      </c>
      <c r="T219" s="13" t="s">
        <v>813</v>
      </c>
      <c r="U219" s="18" t="s">
        <v>814</v>
      </c>
      <c r="V219" s="13" t="s">
        <v>815</v>
      </c>
      <c r="W219" s="19">
        <v>1800</v>
      </c>
      <c r="X219" s="13" t="s">
        <v>48</v>
      </c>
      <c r="Y219" s="14"/>
      <c r="Z219" s="14"/>
      <c r="AA219" s="20">
        <v>62</v>
      </c>
      <c r="AB219" s="19">
        <v>111600</v>
      </c>
      <c r="AC219" s="21">
        <f t="shared" ref="AC219:AC226" si="24">+AB219*0.16+AB219</f>
        <v>129456</v>
      </c>
      <c r="AD219" s="14"/>
      <c r="AE219" s="26"/>
      <c r="AM219"/>
      <c r="AN219"/>
      <c r="AO219"/>
      <c r="AP219"/>
      <c r="AQ219"/>
      <c r="AR219"/>
      <c r="AS219"/>
      <c r="AT219"/>
    </row>
    <row r="220" spans="1:46" s="1" customFormat="1" ht="15.6" customHeight="1" x14ac:dyDescent="0.25">
      <c r="A220" s="12">
        <v>1506</v>
      </c>
      <c r="B220" s="13" t="s">
        <v>125</v>
      </c>
      <c r="C220" s="14" t="s">
        <v>2</v>
      </c>
      <c r="D220" s="14" t="s">
        <v>34</v>
      </c>
      <c r="E220" s="13" t="s">
        <v>40</v>
      </c>
      <c r="F220" s="13" t="s">
        <v>817</v>
      </c>
      <c r="G220" s="13" t="s">
        <v>56</v>
      </c>
      <c r="H220" s="13" t="s">
        <v>57</v>
      </c>
      <c r="I220" s="23">
        <v>42881</v>
      </c>
      <c r="J220" s="13" t="s">
        <v>818</v>
      </c>
      <c r="K220" s="13">
        <v>19243</v>
      </c>
      <c r="L220" s="13"/>
      <c r="M220" s="14">
        <v>30</v>
      </c>
      <c r="N220" s="14" t="s">
        <v>549</v>
      </c>
      <c r="O220" s="16"/>
      <c r="P220" s="15"/>
      <c r="Q220" s="15"/>
      <c r="R220" s="23">
        <v>42881.911516203705</v>
      </c>
      <c r="S220" s="13" t="s">
        <v>819</v>
      </c>
      <c r="T220" s="13" t="s">
        <v>820</v>
      </c>
      <c r="U220" s="22" t="s">
        <v>816</v>
      </c>
      <c r="V220" s="13" t="s">
        <v>821</v>
      </c>
      <c r="W220" s="19">
        <v>100000</v>
      </c>
      <c r="X220" s="13" t="s">
        <v>42</v>
      </c>
      <c r="Y220" s="14"/>
      <c r="Z220" s="14"/>
      <c r="AA220" s="13">
        <v>1</v>
      </c>
      <c r="AB220" s="19">
        <v>100000</v>
      </c>
      <c r="AC220" s="21">
        <f t="shared" si="24"/>
        <v>116000</v>
      </c>
      <c r="AD220" s="14"/>
      <c r="AE220" s="26"/>
      <c r="AM220"/>
      <c r="AN220"/>
      <c r="AO220"/>
      <c r="AP220"/>
      <c r="AQ220"/>
      <c r="AR220"/>
      <c r="AS220"/>
      <c r="AT220"/>
    </row>
    <row r="221" spans="1:46" s="1" customFormat="1" ht="15.6" customHeight="1" x14ac:dyDescent="0.25">
      <c r="A221" s="12">
        <v>1507</v>
      </c>
      <c r="B221" s="13" t="s">
        <v>125</v>
      </c>
      <c r="C221" s="14" t="s">
        <v>2</v>
      </c>
      <c r="D221" s="14" t="s">
        <v>34</v>
      </c>
      <c r="E221" s="13" t="s">
        <v>40</v>
      </c>
      <c r="F221" s="13" t="s">
        <v>608</v>
      </c>
      <c r="G221" s="13" t="s">
        <v>56</v>
      </c>
      <c r="H221" s="13" t="s">
        <v>822</v>
      </c>
      <c r="I221" s="15">
        <v>42867</v>
      </c>
      <c r="J221" s="13" t="s">
        <v>823</v>
      </c>
      <c r="K221" s="13">
        <v>19239</v>
      </c>
      <c r="L221" s="13" t="s">
        <v>39</v>
      </c>
      <c r="M221" s="14">
        <v>3</v>
      </c>
      <c r="N221" s="14" t="s">
        <v>592</v>
      </c>
      <c r="O221" s="16"/>
      <c r="P221" s="13"/>
      <c r="Q221" s="17"/>
      <c r="R221" s="15">
        <v>42867.644467592596</v>
      </c>
      <c r="S221" s="13" t="s">
        <v>824</v>
      </c>
      <c r="T221" s="13" t="s">
        <v>825</v>
      </c>
      <c r="U221" s="18" t="s">
        <v>826</v>
      </c>
      <c r="V221" s="13" t="s">
        <v>827</v>
      </c>
      <c r="W221" s="19">
        <v>900</v>
      </c>
      <c r="X221" s="13" t="s">
        <v>37</v>
      </c>
      <c r="Y221" s="14"/>
      <c r="Z221" s="14"/>
      <c r="AA221" s="20">
        <v>98</v>
      </c>
      <c r="AB221" s="19">
        <v>88200</v>
      </c>
      <c r="AC221" s="21">
        <f t="shared" si="24"/>
        <v>102312</v>
      </c>
      <c r="AD221" s="14"/>
      <c r="AE221" s="26"/>
      <c r="AM221"/>
      <c r="AN221"/>
      <c r="AO221"/>
      <c r="AP221"/>
      <c r="AQ221"/>
      <c r="AR221"/>
      <c r="AS221"/>
      <c r="AT221"/>
    </row>
    <row r="222" spans="1:46" s="1" customFormat="1" ht="15.6" customHeight="1" x14ac:dyDescent="0.25">
      <c r="A222" s="12">
        <v>1512</v>
      </c>
      <c r="B222" s="13" t="s">
        <v>84</v>
      </c>
      <c r="C222" s="14" t="s">
        <v>2</v>
      </c>
      <c r="D222" s="14" t="s">
        <v>34</v>
      </c>
      <c r="E222" s="13" t="s">
        <v>40</v>
      </c>
      <c r="F222" s="13" t="s">
        <v>85</v>
      </c>
      <c r="G222" s="13" t="s">
        <v>56</v>
      </c>
      <c r="H222" s="13" t="s">
        <v>86</v>
      </c>
      <c r="I222" s="15">
        <v>42863</v>
      </c>
      <c r="J222" s="13" t="s">
        <v>828</v>
      </c>
      <c r="K222" s="13">
        <v>19407</v>
      </c>
      <c r="L222" s="13" t="s">
        <v>39</v>
      </c>
      <c r="M222" s="14">
        <v>13</v>
      </c>
      <c r="N222" s="14" t="s">
        <v>829</v>
      </c>
      <c r="O222" s="16"/>
      <c r="P222" s="13"/>
      <c r="Q222" s="17"/>
      <c r="R222" s="15">
        <v>42865.427951388891</v>
      </c>
      <c r="S222" s="13" t="s">
        <v>89</v>
      </c>
      <c r="T222" s="13" t="s">
        <v>90</v>
      </c>
      <c r="U222" s="22" t="s">
        <v>830</v>
      </c>
      <c r="V222" s="25" t="s">
        <v>831</v>
      </c>
      <c r="W222" s="19">
        <v>204310.34</v>
      </c>
      <c r="X222" s="13" t="s">
        <v>48</v>
      </c>
      <c r="Y222" s="14"/>
      <c r="Z222" s="14"/>
      <c r="AA222" s="20">
        <v>1</v>
      </c>
      <c r="AB222" s="19">
        <v>204310.34</v>
      </c>
      <c r="AC222" s="21">
        <f t="shared" si="24"/>
        <v>236999.9944</v>
      </c>
      <c r="AD222" s="14"/>
      <c r="AE222" s="26"/>
      <c r="AM222"/>
      <c r="AN222"/>
      <c r="AO222"/>
      <c r="AP222"/>
      <c r="AQ222"/>
      <c r="AR222"/>
      <c r="AS222"/>
      <c r="AT222"/>
    </row>
    <row r="223" spans="1:46" s="1" customFormat="1" ht="15.6" customHeight="1" x14ac:dyDescent="0.25">
      <c r="A223" s="12">
        <v>1517</v>
      </c>
      <c r="B223" s="13" t="s">
        <v>54</v>
      </c>
      <c r="C223" s="14" t="s">
        <v>2</v>
      </c>
      <c r="D223" s="14" t="s">
        <v>34</v>
      </c>
      <c r="E223" s="13" t="s">
        <v>40</v>
      </c>
      <c r="F223" s="13" t="s">
        <v>398</v>
      </c>
      <c r="G223" s="13" t="s">
        <v>56</v>
      </c>
      <c r="H223" s="13" t="s">
        <v>399</v>
      </c>
      <c r="I223" s="23">
        <v>42884</v>
      </c>
      <c r="J223" s="13" t="s">
        <v>400</v>
      </c>
      <c r="K223" s="13">
        <v>20002</v>
      </c>
      <c r="L223" s="13"/>
      <c r="M223" s="14">
        <v>5</v>
      </c>
      <c r="N223" s="14" t="s">
        <v>119</v>
      </c>
      <c r="O223" s="16"/>
      <c r="P223" s="15"/>
      <c r="Q223" s="15"/>
      <c r="R223" s="23">
        <v>42888.005335648151</v>
      </c>
      <c r="S223" s="13" t="s">
        <v>401</v>
      </c>
      <c r="T223" s="13" t="s">
        <v>402</v>
      </c>
      <c r="U223" s="22" t="s">
        <v>832</v>
      </c>
      <c r="V223" s="13" t="s">
        <v>833</v>
      </c>
      <c r="W223" s="19">
        <v>35</v>
      </c>
      <c r="X223" s="13" t="s">
        <v>37</v>
      </c>
      <c r="Y223" s="14"/>
      <c r="Z223" s="14"/>
      <c r="AA223" s="13">
        <v>240</v>
      </c>
      <c r="AB223" s="19">
        <v>8400</v>
      </c>
      <c r="AC223" s="21">
        <f t="shared" si="24"/>
        <v>9744</v>
      </c>
      <c r="AD223" s="14"/>
      <c r="AE223" s="26"/>
      <c r="AM223"/>
      <c r="AN223"/>
      <c r="AO223"/>
      <c r="AP223"/>
      <c r="AQ223"/>
      <c r="AR223"/>
      <c r="AS223"/>
      <c r="AT223"/>
    </row>
    <row r="224" spans="1:46" s="1" customFormat="1" ht="15.6" customHeight="1" x14ac:dyDescent="0.25">
      <c r="A224" s="12">
        <v>1520</v>
      </c>
      <c r="B224" s="13" t="s">
        <v>54</v>
      </c>
      <c r="C224" s="14" t="s">
        <v>2</v>
      </c>
      <c r="D224" s="14" t="s">
        <v>34</v>
      </c>
      <c r="E224" s="13" t="s">
        <v>40</v>
      </c>
      <c r="F224" s="13" t="s">
        <v>441</v>
      </c>
      <c r="G224" s="13" t="s">
        <v>56</v>
      </c>
      <c r="H224" s="13" t="s">
        <v>442</v>
      </c>
      <c r="I224" s="23">
        <v>42885</v>
      </c>
      <c r="J224" s="13" t="s">
        <v>443</v>
      </c>
      <c r="K224" s="13">
        <v>19846</v>
      </c>
      <c r="L224" s="13"/>
      <c r="M224" s="14">
        <v>3</v>
      </c>
      <c r="N224" s="14" t="s">
        <v>444</v>
      </c>
      <c r="O224" s="16"/>
      <c r="P224" s="15"/>
      <c r="Q224" s="15"/>
      <c r="R224" s="23">
        <v>42887.949629629627</v>
      </c>
      <c r="S224" s="13" t="s">
        <v>379</v>
      </c>
      <c r="T224" s="13" t="s">
        <v>380</v>
      </c>
      <c r="U224" s="22" t="s">
        <v>832</v>
      </c>
      <c r="V224" s="13" t="s">
        <v>834</v>
      </c>
      <c r="W224" s="19">
        <v>29</v>
      </c>
      <c r="X224" s="13" t="s">
        <v>37</v>
      </c>
      <c r="Y224" s="14"/>
      <c r="Z224" s="14"/>
      <c r="AA224" s="13">
        <v>350</v>
      </c>
      <c r="AB224" s="19">
        <v>10150</v>
      </c>
      <c r="AC224" s="21">
        <f t="shared" si="24"/>
        <v>11774</v>
      </c>
      <c r="AD224" s="14"/>
      <c r="AE224" s="26"/>
      <c r="AM224"/>
      <c r="AN224"/>
      <c r="AO224"/>
      <c r="AP224"/>
      <c r="AQ224"/>
      <c r="AR224"/>
      <c r="AS224"/>
      <c r="AT224"/>
    </row>
    <row r="225" spans="1:46" s="1" customFormat="1" ht="15.6" customHeight="1" x14ac:dyDescent="0.25">
      <c r="A225" s="12">
        <v>1526</v>
      </c>
      <c r="B225" s="13" t="s">
        <v>472</v>
      </c>
      <c r="C225" s="14" t="s">
        <v>2</v>
      </c>
      <c r="D225" s="14" t="s">
        <v>34</v>
      </c>
      <c r="E225" s="13" t="s">
        <v>40</v>
      </c>
      <c r="F225" s="13" t="s">
        <v>530</v>
      </c>
      <c r="G225" s="13" t="s">
        <v>56</v>
      </c>
      <c r="H225" s="13" t="s">
        <v>531</v>
      </c>
      <c r="I225" s="23">
        <v>42886</v>
      </c>
      <c r="J225" s="13" t="s">
        <v>835</v>
      </c>
      <c r="K225" s="13">
        <v>19235</v>
      </c>
      <c r="L225" s="13"/>
      <c r="M225" s="14">
        <v>10</v>
      </c>
      <c r="N225" s="14" t="s">
        <v>836</v>
      </c>
      <c r="O225" s="16"/>
      <c r="P225" s="15"/>
      <c r="Q225" s="15"/>
      <c r="R225" s="23">
        <v>42887.005740740744</v>
      </c>
      <c r="S225" s="13" t="s">
        <v>736</v>
      </c>
      <c r="T225" s="13" t="s">
        <v>837</v>
      </c>
      <c r="U225" s="22" t="s">
        <v>832</v>
      </c>
      <c r="V225" s="13" t="s">
        <v>838</v>
      </c>
      <c r="W225" s="19">
        <v>30</v>
      </c>
      <c r="X225" s="13" t="s">
        <v>37</v>
      </c>
      <c r="Y225" s="14"/>
      <c r="Z225" s="14"/>
      <c r="AA225" s="13">
        <v>35397</v>
      </c>
      <c r="AB225" s="19">
        <v>1061910</v>
      </c>
      <c r="AC225" s="21">
        <f t="shared" si="24"/>
        <v>1231815.6000000001</v>
      </c>
      <c r="AD225" s="14"/>
      <c r="AE225" s="26"/>
      <c r="AM225"/>
      <c r="AN225"/>
      <c r="AO225"/>
      <c r="AP225"/>
      <c r="AQ225"/>
      <c r="AR225"/>
      <c r="AS225"/>
      <c r="AT225"/>
    </row>
    <row r="226" spans="1:46" s="1" customFormat="1" ht="15.6" customHeight="1" x14ac:dyDescent="0.25">
      <c r="A226" s="12">
        <v>1529</v>
      </c>
      <c r="B226" s="13" t="s">
        <v>54</v>
      </c>
      <c r="C226" s="14" t="s">
        <v>2</v>
      </c>
      <c r="D226" s="14" t="s">
        <v>34</v>
      </c>
      <c r="E226" s="13" t="s">
        <v>40</v>
      </c>
      <c r="F226" s="13" t="s">
        <v>840</v>
      </c>
      <c r="G226" s="13" t="s">
        <v>56</v>
      </c>
      <c r="H226" s="13" t="s">
        <v>776</v>
      </c>
      <c r="I226" s="23">
        <v>42873</v>
      </c>
      <c r="J226" s="13" t="s">
        <v>841</v>
      </c>
      <c r="K226" s="13">
        <v>19766</v>
      </c>
      <c r="L226" s="13"/>
      <c r="M226" s="14">
        <v>1</v>
      </c>
      <c r="N226" s="14" t="s">
        <v>842</v>
      </c>
      <c r="O226" s="16"/>
      <c r="P226" s="15"/>
      <c r="Q226" s="15"/>
      <c r="R226" s="23">
        <v>42877.703530092593</v>
      </c>
      <c r="S226" s="13" t="s">
        <v>181</v>
      </c>
      <c r="T226" s="13" t="s">
        <v>182</v>
      </c>
      <c r="U226" s="22" t="s">
        <v>839</v>
      </c>
      <c r="V226" s="13" t="s">
        <v>843</v>
      </c>
      <c r="W226" s="19">
        <v>17</v>
      </c>
      <c r="X226" s="13" t="s">
        <v>37</v>
      </c>
      <c r="Y226" s="14"/>
      <c r="Z226" s="14"/>
      <c r="AA226" s="13">
        <v>1000</v>
      </c>
      <c r="AB226" s="19">
        <v>17000</v>
      </c>
      <c r="AC226" s="21">
        <f t="shared" si="24"/>
        <v>19720</v>
      </c>
      <c r="AD226" s="14"/>
      <c r="AE226" s="26"/>
      <c r="AM226"/>
      <c r="AN226"/>
      <c r="AO226"/>
      <c r="AP226"/>
      <c r="AQ226"/>
      <c r="AR226"/>
      <c r="AS226"/>
      <c r="AT226"/>
    </row>
    <row r="227" spans="1:46" s="1" customFormat="1" ht="15.6" customHeight="1" x14ac:dyDescent="0.25">
      <c r="A227" s="12">
        <v>1537</v>
      </c>
      <c r="B227" s="13" t="s">
        <v>54</v>
      </c>
      <c r="C227" s="14" t="s">
        <v>2</v>
      </c>
      <c r="D227" s="14" t="s">
        <v>34</v>
      </c>
      <c r="E227" s="13" t="s">
        <v>40</v>
      </c>
      <c r="F227" s="13" t="s">
        <v>404</v>
      </c>
      <c r="G227" s="13" t="s">
        <v>56</v>
      </c>
      <c r="H227" s="13" t="s">
        <v>405</v>
      </c>
      <c r="I227" s="23">
        <v>42877</v>
      </c>
      <c r="J227" s="13" t="s">
        <v>844</v>
      </c>
      <c r="K227" s="13">
        <v>20193</v>
      </c>
      <c r="L227" s="13"/>
      <c r="M227" s="14">
        <v>4</v>
      </c>
      <c r="N227" s="14" t="s">
        <v>446</v>
      </c>
      <c r="O227" s="16"/>
      <c r="P227" s="15"/>
      <c r="Q227" s="15"/>
      <c r="R227" s="23">
        <v>42880.583043981482</v>
      </c>
      <c r="S227" s="13" t="s">
        <v>401</v>
      </c>
      <c r="T227" s="13" t="s">
        <v>402</v>
      </c>
      <c r="U227" s="22" t="s">
        <v>839</v>
      </c>
      <c r="V227" s="13" t="s">
        <v>845</v>
      </c>
      <c r="W227" s="19">
        <v>20</v>
      </c>
      <c r="X227" s="13" t="s">
        <v>37</v>
      </c>
      <c r="Y227" s="14"/>
      <c r="Z227" s="14"/>
      <c r="AA227" s="13">
        <v>500</v>
      </c>
      <c r="AB227" s="19">
        <v>10000</v>
      </c>
      <c r="AC227" s="21">
        <f t="shared" ref="AC227:AC249" si="25">+AB227*0.16+AB227</f>
        <v>11600</v>
      </c>
      <c r="AD227" s="14"/>
      <c r="AE227" s="26"/>
      <c r="AM227"/>
      <c r="AN227"/>
      <c r="AO227"/>
      <c r="AP227"/>
      <c r="AQ227"/>
      <c r="AR227"/>
      <c r="AS227"/>
      <c r="AT227"/>
    </row>
    <row r="228" spans="1:46" s="1" customFormat="1" ht="15.6" customHeight="1" x14ac:dyDescent="0.25">
      <c r="A228" s="12">
        <v>1538</v>
      </c>
      <c r="B228" s="13" t="s">
        <v>54</v>
      </c>
      <c r="C228" s="14" t="s">
        <v>2</v>
      </c>
      <c r="D228" s="14" t="s">
        <v>34</v>
      </c>
      <c r="E228" s="13" t="s">
        <v>40</v>
      </c>
      <c r="F228" s="13" t="s">
        <v>454</v>
      </c>
      <c r="G228" s="13" t="s">
        <v>56</v>
      </c>
      <c r="H228" s="13" t="s">
        <v>455</v>
      </c>
      <c r="I228" s="23">
        <v>42873</v>
      </c>
      <c r="J228" s="13" t="s">
        <v>846</v>
      </c>
      <c r="K228" s="13">
        <v>21521</v>
      </c>
      <c r="L228" s="13"/>
      <c r="M228" s="14">
        <v>1</v>
      </c>
      <c r="N228" s="14" t="s">
        <v>43</v>
      </c>
      <c r="O228" s="16"/>
      <c r="P228" s="15"/>
      <c r="Q228" s="15"/>
      <c r="R228" s="23">
        <v>42874.82739583333</v>
      </c>
      <c r="S228" s="13" t="s">
        <v>847</v>
      </c>
      <c r="T228" s="13" t="s">
        <v>848</v>
      </c>
      <c r="U228" s="22" t="s">
        <v>839</v>
      </c>
      <c r="V228" s="13" t="s">
        <v>839</v>
      </c>
      <c r="W228" s="19">
        <v>17.399999999999999</v>
      </c>
      <c r="X228" s="13" t="s">
        <v>37</v>
      </c>
      <c r="Y228" s="14"/>
      <c r="Z228" s="14"/>
      <c r="AA228" s="13">
        <v>500</v>
      </c>
      <c r="AB228" s="19">
        <v>8700</v>
      </c>
      <c r="AC228" s="21">
        <f t="shared" si="25"/>
        <v>10092</v>
      </c>
      <c r="AD228" s="14"/>
      <c r="AE228" s="26"/>
      <c r="AM228"/>
      <c r="AN228"/>
      <c r="AO228"/>
      <c r="AP228"/>
      <c r="AQ228"/>
      <c r="AR228"/>
      <c r="AS228"/>
      <c r="AT228"/>
    </row>
    <row r="229" spans="1:46" s="1" customFormat="1" ht="15.6" customHeight="1" x14ac:dyDescent="0.25">
      <c r="A229" s="12">
        <v>1546</v>
      </c>
      <c r="B229" s="13" t="s">
        <v>54</v>
      </c>
      <c r="C229" s="14" t="s">
        <v>2</v>
      </c>
      <c r="D229" s="14" t="s">
        <v>34</v>
      </c>
      <c r="E229" s="13" t="s">
        <v>40</v>
      </c>
      <c r="F229" s="13" t="s">
        <v>850</v>
      </c>
      <c r="G229" s="13" t="s">
        <v>56</v>
      </c>
      <c r="H229" s="13" t="s">
        <v>851</v>
      </c>
      <c r="I229" s="23">
        <v>42878</v>
      </c>
      <c r="J229" s="13" t="s">
        <v>852</v>
      </c>
      <c r="K229" s="13">
        <v>21504</v>
      </c>
      <c r="L229" s="13"/>
      <c r="M229" s="14">
        <v>1</v>
      </c>
      <c r="N229" s="14" t="s">
        <v>41</v>
      </c>
      <c r="O229" s="16"/>
      <c r="P229" s="15"/>
      <c r="Q229" s="15"/>
      <c r="R229" s="23">
        <v>42879.493090277778</v>
      </c>
      <c r="S229" s="13" t="s">
        <v>853</v>
      </c>
      <c r="T229" s="13" t="s">
        <v>854</v>
      </c>
      <c r="U229" s="22" t="s">
        <v>839</v>
      </c>
      <c r="V229" s="13" t="s">
        <v>855</v>
      </c>
      <c r="W229" s="19">
        <v>87</v>
      </c>
      <c r="X229" s="13" t="s">
        <v>37</v>
      </c>
      <c r="Y229" s="14"/>
      <c r="Z229" s="14"/>
      <c r="AA229" s="13">
        <v>100</v>
      </c>
      <c r="AB229" s="19">
        <v>8700</v>
      </c>
      <c r="AC229" s="21">
        <f t="shared" si="25"/>
        <v>10092</v>
      </c>
      <c r="AD229" s="14"/>
      <c r="AE229" s="26"/>
      <c r="AM229"/>
      <c r="AN229"/>
      <c r="AO229"/>
      <c r="AP229"/>
      <c r="AQ229"/>
      <c r="AR229"/>
      <c r="AS229"/>
      <c r="AT229"/>
    </row>
    <row r="230" spans="1:46" s="1" customFormat="1" ht="15.6" customHeight="1" x14ac:dyDescent="0.25">
      <c r="A230" s="12">
        <v>1549</v>
      </c>
      <c r="B230" s="13" t="s">
        <v>51</v>
      </c>
      <c r="C230" s="14" t="s">
        <v>2</v>
      </c>
      <c r="D230" s="14" t="s">
        <v>34</v>
      </c>
      <c r="E230" s="13" t="s">
        <v>40</v>
      </c>
      <c r="F230" s="13" t="s">
        <v>856</v>
      </c>
      <c r="G230" s="13" t="s">
        <v>56</v>
      </c>
      <c r="H230" s="13" t="s">
        <v>216</v>
      </c>
      <c r="I230" s="23">
        <v>42885</v>
      </c>
      <c r="J230" s="13" t="s">
        <v>857</v>
      </c>
      <c r="K230" s="13">
        <v>21132</v>
      </c>
      <c r="L230" s="13"/>
      <c r="M230" s="14">
        <v>6</v>
      </c>
      <c r="N230" s="14"/>
      <c r="O230" s="16"/>
      <c r="P230" s="15"/>
      <c r="Q230" s="15"/>
      <c r="R230" s="23">
        <v>42885.935740740744</v>
      </c>
      <c r="S230" s="13" t="s">
        <v>46</v>
      </c>
      <c r="T230" s="13" t="s">
        <v>65</v>
      </c>
      <c r="U230" s="22" t="s">
        <v>839</v>
      </c>
      <c r="V230" s="13" t="s">
        <v>858</v>
      </c>
      <c r="W230" s="19">
        <v>7715.52</v>
      </c>
      <c r="X230" s="13" t="s">
        <v>66</v>
      </c>
      <c r="Y230" s="14"/>
      <c r="Z230" s="14"/>
      <c r="AA230" s="13">
        <v>1</v>
      </c>
      <c r="AB230" s="19">
        <v>7715.52</v>
      </c>
      <c r="AC230" s="21">
        <f t="shared" si="25"/>
        <v>8950.003200000001</v>
      </c>
      <c r="AD230" s="14"/>
      <c r="AE230" s="26"/>
      <c r="AM230"/>
      <c r="AN230"/>
      <c r="AO230"/>
      <c r="AP230"/>
      <c r="AQ230"/>
      <c r="AR230"/>
      <c r="AS230"/>
      <c r="AT230"/>
    </row>
    <row r="231" spans="1:46" s="1" customFormat="1" ht="15.6" customHeight="1" x14ac:dyDescent="0.25">
      <c r="A231" s="12">
        <v>1552</v>
      </c>
      <c r="B231" s="13" t="s">
        <v>472</v>
      </c>
      <c r="C231" s="14" t="s">
        <v>2</v>
      </c>
      <c r="D231" s="14" t="s">
        <v>34</v>
      </c>
      <c r="E231" s="13" t="s">
        <v>40</v>
      </c>
      <c r="F231" s="13" t="s">
        <v>530</v>
      </c>
      <c r="G231" s="13" t="s">
        <v>56</v>
      </c>
      <c r="H231" s="13" t="s">
        <v>531</v>
      </c>
      <c r="I231" s="23">
        <v>42886</v>
      </c>
      <c r="J231" s="13" t="s">
        <v>859</v>
      </c>
      <c r="K231" s="13">
        <v>19235</v>
      </c>
      <c r="L231" s="13"/>
      <c r="M231" s="14">
        <v>9</v>
      </c>
      <c r="N231" s="14" t="s">
        <v>860</v>
      </c>
      <c r="O231" s="16"/>
      <c r="P231" s="15"/>
      <c r="Q231" s="15"/>
      <c r="R231" s="23">
        <v>42886.992303240739</v>
      </c>
      <c r="S231" s="13" t="s">
        <v>736</v>
      </c>
      <c r="T231" s="13" t="s">
        <v>837</v>
      </c>
      <c r="U231" s="22" t="s">
        <v>839</v>
      </c>
      <c r="V231" s="13" t="s">
        <v>861</v>
      </c>
      <c r="W231" s="19">
        <v>23.39</v>
      </c>
      <c r="X231" s="13" t="s">
        <v>37</v>
      </c>
      <c r="Y231" s="14"/>
      <c r="Z231" s="14"/>
      <c r="AA231" s="13">
        <v>42060</v>
      </c>
      <c r="AB231" s="19">
        <v>983783.4</v>
      </c>
      <c r="AC231" s="21">
        <f t="shared" si="25"/>
        <v>1141188.7439999999</v>
      </c>
      <c r="AD231" s="14"/>
      <c r="AE231" s="26"/>
      <c r="AM231"/>
      <c r="AN231"/>
      <c r="AO231"/>
      <c r="AP231"/>
      <c r="AQ231"/>
      <c r="AR231"/>
      <c r="AS231"/>
      <c r="AT231"/>
    </row>
    <row r="232" spans="1:46" s="1" customFormat="1" ht="15.6" customHeight="1" x14ac:dyDescent="0.25">
      <c r="A232" s="12">
        <v>1554</v>
      </c>
      <c r="B232" s="13" t="s">
        <v>54</v>
      </c>
      <c r="C232" s="14" t="s">
        <v>2</v>
      </c>
      <c r="D232" s="14" t="s">
        <v>34</v>
      </c>
      <c r="E232" s="13" t="s">
        <v>40</v>
      </c>
      <c r="F232" s="13" t="s">
        <v>863</v>
      </c>
      <c r="G232" s="13" t="s">
        <v>56</v>
      </c>
      <c r="H232" s="13" t="s">
        <v>864</v>
      </c>
      <c r="I232" s="23">
        <v>42880</v>
      </c>
      <c r="J232" s="13" t="s">
        <v>865</v>
      </c>
      <c r="K232" s="13">
        <v>20224</v>
      </c>
      <c r="L232" s="13"/>
      <c r="M232" s="14">
        <v>1</v>
      </c>
      <c r="N232" s="14" t="s">
        <v>68</v>
      </c>
      <c r="O232" s="16"/>
      <c r="P232" s="15"/>
      <c r="Q232" s="15"/>
      <c r="R232" s="23">
        <v>42881.537893518522</v>
      </c>
      <c r="S232" s="13" t="s">
        <v>422</v>
      </c>
      <c r="T232" s="13" t="s">
        <v>423</v>
      </c>
      <c r="U232" s="22" t="s">
        <v>862</v>
      </c>
      <c r="V232" s="13" t="s">
        <v>866</v>
      </c>
      <c r="W232" s="19">
        <v>32.76</v>
      </c>
      <c r="X232" s="13" t="s">
        <v>37</v>
      </c>
      <c r="Y232" s="14"/>
      <c r="Z232" s="14"/>
      <c r="AA232" s="13">
        <v>800</v>
      </c>
      <c r="AB232" s="19">
        <v>26208</v>
      </c>
      <c r="AC232" s="21">
        <f t="shared" si="25"/>
        <v>30401.279999999999</v>
      </c>
      <c r="AD232" s="14"/>
      <c r="AE232" s="26"/>
      <c r="AM232"/>
      <c r="AN232"/>
      <c r="AO232"/>
      <c r="AP232"/>
      <c r="AQ232"/>
      <c r="AR232"/>
      <c r="AS232"/>
      <c r="AT232"/>
    </row>
    <row r="233" spans="1:46" s="1" customFormat="1" ht="15.6" customHeight="1" x14ac:dyDescent="0.25">
      <c r="A233" s="12">
        <v>1555</v>
      </c>
      <c r="B233" s="13" t="s">
        <v>54</v>
      </c>
      <c r="C233" s="14" t="s">
        <v>2</v>
      </c>
      <c r="D233" s="14" t="s">
        <v>34</v>
      </c>
      <c r="E233" s="13" t="s">
        <v>40</v>
      </c>
      <c r="F233" s="13" t="s">
        <v>867</v>
      </c>
      <c r="G233" s="13" t="s">
        <v>56</v>
      </c>
      <c r="H233" s="13" t="s">
        <v>868</v>
      </c>
      <c r="I233" s="23">
        <v>42877</v>
      </c>
      <c r="J233" s="13" t="s">
        <v>869</v>
      </c>
      <c r="K233" s="13">
        <v>20084</v>
      </c>
      <c r="L233" s="13"/>
      <c r="M233" s="14">
        <v>1</v>
      </c>
      <c r="N233" s="14" t="s">
        <v>523</v>
      </c>
      <c r="O233" s="16"/>
      <c r="P233" s="15"/>
      <c r="Q233" s="15"/>
      <c r="R233" s="23">
        <v>42880.549722222226</v>
      </c>
      <c r="S233" s="13" t="s">
        <v>379</v>
      </c>
      <c r="T233" s="13" t="s">
        <v>380</v>
      </c>
      <c r="U233" s="22" t="s">
        <v>862</v>
      </c>
      <c r="V233" s="13" t="s">
        <v>866</v>
      </c>
      <c r="W233" s="19">
        <v>32.76</v>
      </c>
      <c r="X233" s="13" t="s">
        <v>37</v>
      </c>
      <c r="Y233" s="14"/>
      <c r="Z233" s="14"/>
      <c r="AA233" s="13">
        <v>789</v>
      </c>
      <c r="AB233" s="19">
        <v>25847.64</v>
      </c>
      <c r="AC233" s="21">
        <f t="shared" si="25"/>
        <v>29983.2624</v>
      </c>
      <c r="AD233" s="14"/>
      <c r="AE233" s="26"/>
      <c r="AM233"/>
      <c r="AN233"/>
      <c r="AO233"/>
      <c r="AP233"/>
      <c r="AQ233"/>
      <c r="AR233"/>
      <c r="AS233"/>
      <c r="AT233"/>
    </row>
    <row r="234" spans="1:46" s="1" customFormat="1" ht="15.6" customHeight="1" x14ac:dyDescent="0.25">
      <c r="A234" s="12">
        <v>1556</v>
      </c>
      <c r="B234" s="13" t="s">
        <v>54</v>
      </c>
      <c r="C234" s="14" t="s">
        <v>2</v>
      </c>
      <c r="D234" s="14" t="s">
        <v>34</v>
      </c>
      <c r="E234" s="13" t="s">
        <v>40</v>
      </c>
      <c r="F234" s="13" t="s">
        <v>511</v>
      </c>
      <c r="G234" s="13" t="s">
        <v>56</v>
      </c>
      <c r="H234" s="13" t="s">
        <v>512</v>
      </c>
      <c r="I234" s="23">
        <v>42873</v>
      </c>
      <c r="J234" s="13" t="s">
        <v>513</v>
      </c>
      <c r="K234" s="13">
        <v>19852</v>
      </c>
      <c r="L234" s="13"/>
      <c r="M234" s="14">
        <v>1</v>
      </c>
      <c r="N234" s="14" t="s">
        <v>64</v>
      </c>
      <c r="O234" s="16"/>
      <c r="P234" s="15"/>
      <c r="Q234" s="15"/>
      <c r="R234" s="23">
        <v>42874.786076388889</v>
      </c>
      <c r="S234" s="13" t="s">
        <v>422</v>
      </c>
      <c r="T234" s="13" t="s">
        <v>423</v>
      </c>
      <c r="U234" s="22" t="s">
        <v>862</v>
      </c>
      <c r="V234" s="13" t="s">
        <v>866</v>
      </c>
      <c r="W234" s="19">
        <v>32.76</v>
      </c>
      <c r="X234" s="13" t="s">
        <v>37</v>
      </c>
      <c r="Y234" s="14"/>
      <c r="Z234" s="14"/>
      <c r="AA234" s="13">
        <v>400</v>
      </c>
      <c r="AB234" s="19">
        <v>13104</v>
      </c>
      <c r="AC234" s="21">
        <f t="shared" si="25"/>
        <v>15200.64</v>
      </c>
      <c r="AD234" s="14"/>
      <c r="AE234" s="26"/>
      <c r="AM234"/>
      <c r="AN234"/>
      <c r="AO234"/>
      <c r="AP234"/>
      <c r="AQ234"/>
      <c r="AR234"/>
      <c r="AS234"/>
      <c r="AT234"/>
    </row>
    <row r="235" spans="1:46" s="1" customFormat="1" ht="15.6" customHeight="1" x14ac:dyDescent="0.25">
      <c r="A235" s="12">
        <v>1557</v>
      </c>
      <c r="B235" s="13" t="s">
        <v>54</v>
      </c>
      <c r="C235" s="14" t="s">
        <v>2</v>
      </c>
      <c r="D235" s="14" t="s">
        <v>34</v>
      </c>
      <c r="E235" s="13" t="s">
        <v>40</v>
      </c>
      <c r="F235" s="13" t="s">
        <v>419</v>
      </c>
      <c r="G235" s="13" t="s">
        <v>56</v>
      </c>
      <c r="H235" s="13" t="s">
        <v>420</v>
      </c>
      <c r="I235" s="23">
        <v>42874</v>
      </c>
      <c r="J235" s="13" t="s">
        <v>421</v>
      </c>
      <c r="K235" s="13">
        <v>19840</v>
      </c>
      <c r="L235" s="13"/>
      <c r="M235" s="14">
        <v>1</v>
      </c>
      <c r="N235" s="14" t="s">
        <v>138</v>
      </c>
      <c r="O235" s="16"/>
      <c r="P235" s="15"/>
      <c r="Q235" s="15"/>
      <c r="R235" s="23">
        <v>42880.597708333335</v>
      </c>
      <c r="S235" s="13" t="s">
        <v>422</v>
      </c>
      <c r="T235" s="13" t="s">
        <v>423</v>
      </c>
      <c r="U235" s="22" t="s">
        <v>862</v>
      </c>
      <c r="V235" s="13" t="s">
        <v>866</v>
      </c>
      <c r="W235" s="19">
        <v>32.76</v>
      </c>
      <c r="X235" s="13" t="s">
        <v>37</v>
      </c>
      <c r="Y235" s="14"/>
      <c r="Z235" s="14"/>
      <c r="AA235" s="13">
        <v>300</v>
      </c>
      <c r="AB235" s="19">
        <v>9828</v>
      </c>
      <c r="AC235" s="21">
        <f t="shared" si="25"/>
        <v>11400.48</v>
      </c>
      <c r="AD235" s="14"/>
      <c r="AE235" s="26"/>
      <c r="AM235"/>
      <c r="AN235"/>
      <c r="AO235"/>
      <c r="AP235"/>
      <c r="AQ235"/>
      <c r="AR235"/>
      <c r="AS235"/>
      <c r="AT235"/>
    </row>
    <row r="236" spans="1:46" s="1" customFormat="1" ht="15.6" customHeight="1" x14ac:dyDescent="0.25">
      <c r="A236" s="12">
        <v>1558</v>
      </c>
      <c r="B236" s="13" t="s">
        <v>54</v>
      </c>
      <c r="C236" s="14" t="s">
        <v>2</v>
      </c>
      <c r="D236" s="14" t="s">
        <v>34</v>
      </c>
      <c r="E236" s="13" t="s">
        <v>40</v>
      </c>
      <c r="F236" s="13" t="s">
        <v>425</v>
      </c>
      <c r="G236" s="13" t="s">
        <v>56</v>
      </c>
      <c r="H236" s="13" t="s">
        <v>426</v>
      </c>
      <c r="I236" s="23">
        <v>42874</v>
      </c>
      <c r="J236" s="13" t="s">
        <v>427</v>
      </c>
      <c r="K236" s="13">
        <v>19825</v>
      </c>
      <c r="L236" s="13"/>
      <c r="M236" s="14">
        <v>1</v>
      </c>
      <c r="N236" s="14" t="s">
        <v>428</v>
      </c>
      <c r="O236" s="16"/>
      <c r="P236" s="15"/>
      <c r="Q236" s="15"/>
      <c r="R236" s="23">
        <v>42883.678020833337</v>
      </c>
      <c r="S236" s="13" t="s">
        <v>422</v>
      </c>
      <c r="T236" s="13" t="s">
        <v>423</v>
      </c>
      <c r="U236" s="22" t="s">
        <v>862</v>
      </c>
      <c r="V236" s="13" t="s">
        <v>866</v>
      </c>
      <c r="W236" s="19">
        <v>32.76</v>
      </c>
      <c r="X236" s="13" t="s">
        <v>37</v>
      </c>
      <c r="Y236" s="14"/>
      <c r="Z236" s="14"/>
      <c r="AA236" s="13">
        <v>300</v>
      </c>
      <c r="AB236" s="19">
        <v>9828</v>
      </c>
      <c r="AC236" s="21">
        <f t="shared" si="25"/>
        <v>11400.48</v>
      </c>
      <c r="AD236" s="14"/>
      <c r="AE236" s="26"/>
      <c r="AM236"/>
      <c r="AN236"/>
      <c r="AO236"/>
      <c r="AP236"/>
      <c r="AQ236"/>
      <c r="AR236"/>
      <c r="AS236"/>
      <c r="AT236"/>
    </row>
    <row r="237" spans="1:46" s="1" customFormat="1" ht="15.6" customHeight="1" x14ac:dyDescent="0.25">
      <c r="A237" s="12">
        <v>1560</v>
      </c>
      <c r="B237" s="13" t="s">
        <v>472</v>
      </c>
      <c r="C237" s="14" t="s">
        <v>2</v>
      </c>
      <c r="D237" s="14" t="s">
        <v>34</v>
      </c>
      <c r="E237" s="13" t="s">
        <v>40</v>
      </c>
      <c r="F237" s="13" t="s">
        <v>871</v>
      </c>
      <c r="G237" s="13" t="s">
        <v>56</v>
      </c>
      <c r="H237" s="13" t="s">
        <v>208</v>
      </c>
      <c r="I237" s="23">
        <v>42872</v>
      </c>
      <c r="J237" s="13" t="s">
        <v>872</v>
      </c>
      <c r="K237" s="13">
        <v>19546</v>
      </c>
      <c r="L237" s="13"/>
      <c r="M237" s="14">
        <v>12</v>
      </c>
      <c r="N237" s="14" t="s">
        <v>138</v>
      </c>
      <c r="O237" s="16"/>
      <c r="P237" s="15"/>
      <c r="Q237" s="15"/>
      <c r="R237" s="23">
        <v>42887.685902777775</v>
      </c>
      <c r="S237" s="13" t="s">
        <v>371</v>
      </c>
      <c r="T237" s="13" t="s">
        <v>873</v>
      </c>
      <c r="U237" s="18" t="s">
        <v>870</v>
      </c>
      <c r="V237" s="13" t="s">
        <v>874</v>
      </c>
      <c r="W237" s="19">
        <v>34</v>
      </c>
      <c r="X237" s="13" t="s">
        <v>37</v>
      </c>
      <c r="Y237" s="14"/>
      <c r="Z237" s="14"/>
      <c r="AA237" s="13">
        <v>300</v>
      </c>
      <c r="AB237" s="19">
        <v>10200</v>
      </c>
      <c r="AC237" s="21">
        <f t="shared" si="25"/>
        <v>11832</v>
      </c>
      <c r="AD237" s="14"/>
      <c r="AE237" s="26"/>
      <c r="AM237"/>
      <c r="AN237"/>
      <c r="AO237"/>
      <c r="AP237"/>
      <c r="AQ237"/>
      <c r="AR237"/>
      <c r="AS237"/>
      <c r="AT237"/>
    </row>
    <row r="238" spans="1:46" s="1" customFormat="1" ht="15.6" customHeight="1" x14ac:dyDescent="0.25">
      <c r="A238" s="12">
        <v>1562</v>
      </c>
      <c r="B238" s="13" t="s">
        <v>54</v>
      </c>
      <c r="C238" s="14" t="s">
        <v>2</v>
      </c>
      <c r="D238" s="14" t="s">
        <v>34</v>
      </c>
      <c r="E238" s="13" t="s">
        <v>40</v>
      </c>
      <c r="F238" s="13" t="s">
        <v>503</v>
      </c>
      <c r="G238" s="13" t="s">
        <v>56</v>
      </c>
      <c r="H238" s="13" t="s">
        <v>504</v>
      </c>
      <c r="I238" s="23">
        <v>42880</v>
      </c>
      <c r="J238" s="13" t="s">
        <v>505</v>
      </c>
      <c r="K238" s="13">
        <v>19928</v>
      </c>
      <c r="L238" s="13"/>
      <c r="M238" s="14">
        <v>7</v>
      </c>
      <c r="N238" s="14" t="s">
        <v>506</v>
      </c>
      <c r="O238" s="16"/>
      <c r="P238" s="15"/>
      <c r="Q238" s="15"/>
      <c r="R238" s="23">
        <v>42882.793958333335</v>
      </c>
      <c r="S238" s="13" t="s">
        <v>507</v>
      </c>
      <c r="T238" s="13" t="s">
        <v>508</v>
      </c>
      <c r="U238" s="18" t="s">
        <v>870</v>
      </c>
      <c r="V238" s="13" t="s">
        <v>875</v>
      </c>
      <c r="W238" s="19">
        <v>16.5</v>
      </c>
      <c r="X238" s="13" t="s">
        <v>37</v>
      </c>
      <c r="Y238" s="14"/>
      <c r="Z238" s="14"/>
      <c r="AA238" s="13">
        <v>800</v>
      </c>
      <c r="AB238" s="19">
        <v>13200</v>
      </c>
      <c r="AC238" s="21">
        <f t="shared" si="25"/>
        <v>15312</v>
      </c>
      <c r="AD238" s="14"/>
      <c r="AE238" s="26"/>
      <c r="AM238"/>
      <c r="AN238"/>
      <c r="AO238"/>
      <c r="AP238"/>
      <c r="AQ238"/>
      <c r="AR238"/>
      <c r="AS238"/>
      <c r="AT238"/>
    </row>
    <row r="239" spans="1:46" s="1" customFormat="1" ht="15.6" customHeight="1" x14ac:dyDescent="0.25">
      <c r="A239" s="12">
        <v>1563</v>
      </c>
      <c r="B239" s="13" t="s">
        <v>54</v>
      </c>
      <c r="C239" s="14" t="s">
        <v>2</v>
      </c>
      <c r="D239" s="14" t="s">
        <v>34</v>
      </c>
      <c r="E239" s="13" t="s">
        <v>40</v>
      </c>
      <c r="F239" s="13" t="s">
        <v>503</v>
      </c>
      <c r="G239" s="13" t="s">
        <v>56</v>
      </c>
      <c r="H239" s="13" t="s">
        <v>504</v>
      </c>
      <c r="I239" s="23">
        <v>42880</v>
      </c>
      <c r="J239" s="13" t="s">
        <v>505</v>
      </c>
      <c r="K239" s="13">
        <v>19928</v>
      </c>
      <c r="L239" s="13"/>
      <c r="M239" s="14">
        <v>7</v>
      </c>
      <c r="N239" s="14" t="s">
        <v>506</v>
      </c>
      <c r="O239" s="16"/>
      <c r="P239" s="15"/>
      <c r="Q239" s="15"/>
      <c r="R239" s="23">
        <v>42882.793958333335</v>
      </c>
      <c r="S239" s="13" t="s">
        <v>507</v>
      </c>
      <c r="T239" s="13" t="s">
        <v>508</v>
      </c>
      <c r="U239" s="18" t="s">
        <v>870</v>
      </c>
      <c r="V239" s="13" t="s">
        <v>876</v>
      </c>
      <c r="W239" s="19">
        <v>16.5</v>
      </c>
      <c r="X239" s="13" t="s">
        <v>37</v>
      </c>
      <c r="Y239" s="14"/>
      <c r="Z239" s="14"/>
      <c r="AA239" s="13">
        <v>1000</v>
      </c>
      <c r="AB239" s="19">
        <v>16500</v>
      </c>
      <c r="AC239" s="21">
        <f t="shared" si="25"/>
        <v>19140</v>
      </c>
      <c r="AD239" s="14"/>
      <c r="AE239" s="26"/>
      <c r="AM239"/>
      <c r="AN239"/>
      <c r="AO239"/>
      <c r="AP239"/>
      <c r="AQ239"/>
      <c r="AR239"/>
      <c r="AS239"/>
      <c r="AT239"/>
    </row>
    <row r="240" spans="1:46" s="1" customFormat="1" ht="15.6" customHeight="1" x14ac:dyDescent="0.25">
      <c r="A240" s="12">
        <v>1566</v>
      </c>
      <c r="B240" s="13" t="s">
        <v>54</v>
      </c>
      <c r="C240" s="14" t="s">
        <v>2</v>
      </c>
      <c r="D240" s="14" t="s">
        <v>34</v>
      </c>
      <c r="E240" s="13" t="s">
        <v>40</v>
      </c>
      <c r="F240" s="13" t="s">
        <v>480</v>
      </c>
      <c r="G240" s="13" t="s">
        <v>56</v>
      </c>
      <c r="H240" s="13" t="s">
        <v>481</v>
      </c>
      <c r="I240" s="23">
        <v>42874</v>
      </c>
      <c r="J240" s="13" t="s">
        <v>877</v>
      </c>
      <c r="K240" s="13">
        <v>20271</v>
      </c>
      <c r="L240" s="13"/>
      <c r="M240" s="14">
        <v>2</v>
      </c>
      <c r="N240" s="14" t="s">
        <v>63</v>
      </c>
      <c r="O240" s="16"/>
      <c r="P240" s="15"/>
      <c r="Q240" s="15"/>
      <c r="R240" s="23">
        <v>42876.48028935185</v>
      </c>
      <c r="S240" s="13" t="s">
        <v>484</v>
      </c>
      <c r="T240" s="13" t="s">
        <v>485</v>
      </c>
      <c r="U240" s="18" t="s">
        <v>870</v>
      </c>
      <c r="V240" s="13" t="s">
        <v>878</v>
      </c>
      <c r="W240" s="19">
        <v>35</v>
      </c>
      <c r="X240" s="13" t="s">
        <v>37</v>
      </c>
      <c r="Y240" s="14"/>
      <c r="Z240" s="14"/>
      <c r="AA240" s="13">
        <v>200</v>
      </c>
      <c r="AB240" s="19">
        <v>7000</v>
      </c>
      <c r="AC240" s="21">
        <f t="shared" si="25"/>
        <v>8120</v>
      </c>
      <c r="AD240" s="14"/>
      <c r="AE240" s="26"/>
      <c r="AM240"/>
      <c r="AN240"/>
      <c r="AO240"/>
      <c r="AP240"/>
      <c r="AQ240"/>
      <c r="AR240"/>
      <c r="AS240"/>
      <c r="AT240"/>
    </row>
    <row r="241" spans="1:46" s="1" customFormat="1" ht="15.6" customHeight="1" x14ac:dyDescent="0.25">
      <c r="A241" s="12">
        <v>1568</v>
      </c>
      <c r="B241" s="13" t="s">
        <v>54</v>
      </c>
      <c r="C241" s="14" t="s">
        <v>2</v>
      </c>
      <c r="D241" s="14" t="s">
        <v>34</v>
      </c>
      <c r="E241" s="13" t="s">
        <v>40</v>
      </c>
      <c r="F241" s="13" t="s">
        <v>55</v>
      </c>
      <c r="G241" s="13" t="s">
        <v>56</v>
      </c>
      <c r="H241" s="13" t="s">
        <v>57</v>
      </c>
      <c r="I241" s="23">
        <v>42870</v>
      </c>
      <c r="J241" s="13" t="s">
        <v>585</v>
      </c>
      <c r="K241" s="13">
        <v>20254</v>
      </c>
      <c r="L241" s="13"/>
      <c r="M241" s="14">
        <v>1</v>
      </c>
      <c r="N241" s="14" t="s">
        <v>586</v>
      </c>
      <c r="O241" s="16"/>
      <c r="P241" s="15"/>
      <c r="Q241" s="15"/>
      <c r="R241" s="23">
        <v>42871.839849537035</v>
      </c>
      <c r="S241" s="13" t="s">
        <v>60</v>
      </c>
      <c r="T241" s="13" t="s">
        <v>61</v>
      </c>
      <c r="U241" s="18" t="s">
        <v>870</v>
      </c>
      <c r="V241" s="13" t="s">
        <v>879</v>
      </c>
      <c r="W241" s="19">
        <v>40</v>
      </c>
      <c r="X241" s="13" t="s">
        <v>37</v>
      </c>
      <c r="Y241" s="14"/>
      <c r="Z241" s="14"/>
      <c r="AA241" s="13">
        <v>500</v>
      </c>
      <c r="AB241" s="19">
        <v>20000</v>
      </c>
      <c r="AC241" s="21">
        <f t="shared" si="25"/>
        <v>23200</v>
      </c>
      <c r="AD241" s="14"/>
      <c r="AE241" s="26"/>
      <c r="AM241"/>
      <c r="AN241"/>
      <c r="AO241"/>
      <c r="AP241"/>
      <c r="AQ241"/>
      <c r="AR241"/>
      <c r="AS241"/>
      <c r="AT241"/>
    </row>
    <row r="242" spans="1:46" s="1" customFormat="1" ht="15.6" customHeight="1" x14ac:dyDescent="0.25">
      <c r="A242" s="12">
        <v>1571</v>
      </c>
      <c r="B242" s="13" t="s">
        <v>54</v>
      </c>
      <c r="C242" s="14" t="s">
        <v>2</v>
      </c>
      <c r="D242" s="14" t="s">
        <v>34</v>
      </c>
      <c r="E242" s="13" t="s">
        <v>40</v>
      </c>
      <c r="F242" s="13" t="s">
        <v>759</v>
      </c>
      <c r="G242" s="13" t="s">
        <v>56</v>
      </c>
      <c r="H242" s="13" t="s">
        <v>760</v>
      </c>
      <c r="I242" s="23">
        <v>42875</v>
      </c>
      <c r="J242" s="13" t="s">
        <v>880</v>
      </c>
      <c r="K242" s="13">
        <v>20046</v>
      </c>
      <c r="L242" s="13"/>
      <c r="M242" s="14">
        <v>5</v>
      </c>
      <c r="N242" s="14" t="s">
        <v>44</v>
      </c>
      <c r="O242" s="16"/>
      <c r="P242" s="15"/>
      <c r="Q242" s="15"/>
      <c r="R242" s="23">
        <v>42882.824942129628</v>
      </c>
      <c r="S242" s="13" t="s">
        <v>422</v>
      </c>
      <c r="T242" s="13" t="s">
        <v>762</v>
      </c>
      <c r="U242" s="18" t="s">
        <v>870</v>
      </c>
      <c r="V242" s="13" t="s">
        <v>881</v>
      </c>
      <c r="W242" s="19">
        <v>13.79</v>
      </c>
      <c r="X242" s="13" t="s">
        <v>37</v>
      </c>
      <c r="Y242" s="14"/>
      <c r="Z242" s="14"/>
      <c r="AA242" s="13">
        <v>1000</v>
      </c>
      <c r="AB242" s="19">
        <v>13790</v>
      </c>
      <c r="AC242" s="21">
        <f t="shared" si="25"/>
        <v>15996.4</v>
      </c>
      <c r="AD242" s="14"/>
      <c r="AE242" s="26"/>
      <c r="AM242"/>
      <c r="AN242"/>
      <c r="AO242"/>
      <c r="AP242"/>
      <c r="AQ242"/>
      <c r="AR242"/>
      <c r="AS242"/>
      <c r="AT242"/>
    </row>
    <row r="243" spans="1:46" s="1" customFormat="1" ht="15.6" customHeight="1" x14ac:dyDescent="0.25">
      <c r="A243" s="12">
        <v>1573</v>
      </c>
      <c r="B243" s="13" t="s">
        <v>54</v>
      </c>
      <c r="C243" s="14" t="s">
        <v>2</v>
      </c>
      <c r="D243" s="14" t="s">
        <v>34</v>
      </c>
      <c r="E243" s="13" t="s">
        <v>40</v>
      </c>
      <c r="F243" s="13" t="s">
        <v>441</v>
      </c>
      <c r="G243" s="13" t="s">
        <v>56</v>
      </c>
      <c r="H243" s="13" t="s">
        <v>442</v>
      </c>
      <c r="I243" s="23">
        <v>42885</v>
      </c>
      <c r="J243" s="13" t="s">
        <v>443</v>
      </c>
      <c r="K243" s="13">
        <v>19846</v>
      </c>
      <c r="L243" s="13"/>
      <c r="M243" s="14">
        <v>3</v>
      </c>
      <c r="N243" s="14" t="s">
        <v>444</v>
      </c>
      <c r="O243" s="16"/>
      <c r="P243" s="15"/>
      <c r="Q243" s="15"/>
      <c r="R243" s="23">
        <v>42887.949629629627</v>
      </c>
      <c r="S243" s="13" t="s">
        <v>379</v>
      </c>
      <c r="T243" s="13" t="s">
        <v>380</v>
      </c>
      <c r="U243" s="18" t="s">
        <v>870</v>
      </c>
      <c r="V243" s="13" t="s">
        <v>882</v>
      </c>
      <c r="W243" s="19">
        <v>24</v>
      </c>
      <c r="X243" s="13" t="s">
        <v>37</v>
      </c>
      <c r="Y243" s="14"/>
      <c r="Z243" s="14"/>
      <c r="AA243" s="13">
        <v>300</v>
      </c>
      <c r="AB243" s="19">
        <v>7200</v>
      </c>
      <c r="AC243" s="21">
        <f t="shared" si="25"/>
        <v>8352</v>
      </c>
      <c r="AD243" s="14"/>
      <c r="AE243" s="26"/>
      <c r="AM243"/>
      <c r="AN243"/>
      <c r="AO243"/>
      <c r="AP243"/>
      <c r="AQ243"/>
      <c r="AR243"/>
      <c r="AS243"/>
      <c r="AT243"/>
    </row>
    <row r="244" spans="1:46" s="1" customFormat="1" ht="15.6" customHeight="1" x14ac:dyDescent="0.25">
      <c r="A244" s="12">
        <v>1578</v>
      </c>
      <c r="B244" s="13" t="s">
        <v>54</v>
      </c>
      <c r="C244" s="14" t="s">
        <v>2</v>
      </c>
      <c r="D244" s="14" t="s">
        <v>34</v>
      </c>
      <c r="E244" s="13" t="s">
        <v>40</v>
      </c>
      <c r="F244" s="13" t="s">
        <v>840</v>
      </c>
      <c r="G244" s="13" t="s">
        <v>56</v>
      </c>
      <c r="H244" s="13" t="s">
        <v>776</v>
      </c>
      <c r="I244" s="23">
        <v>42879</v>
      </c>
      <c r="J244" s="13" t="s">
        <v>883</v>
      </c>
      <c r="K244" s="13">
        <v>19766</v>
      </c>
      <c r="L244" s="13"/>
      <c r="M244" s="14">
        <v>6</v>
      </c>
      <c r="N244" s="14" t="s">
        <v>849</v>
      </c>
      <c r="O244" s="16"/>
      <c r="P244" s="15"/>
      <c r="Q244" s="15"/>
      <c r="R244" s="23">
        <v>42884.619675925926</v>
      </c>
      <c r="S244" s="13" t="s">
        <v>181</v>
      </c>
      <c r="T244" s="13" t="s">
        <v>182</v>
      </c>
      <c r="U244" s="18" t="s">
        <v>870</v>
      </c>
      <c r="V244" s="13" t="s">
        <v>884</v>
      </c>
      <c r="W244" s="19">
        <v>35</v>
      </c>
      <c r="X244" s="13" t="s">
        <v>37</v>
      </c>
      <c r="Y244" s="14"/>
      <c r="Z244" s="14"/>
      <c r="AA244" s="13">
        <v>200</v>
      </c>
      <c r="AB244" s="19">
        <v>7000</v>
      </c>
      <c r="AC244" s="21">
        <f t="shared" si="25"/>
        <v>8120</v>
      </c>
      <c r="AD244" s="14"/>
      <c r="AE244" s="26"/>
      <c r="AM244"/>
      <c r="AN244"/>
      <c r="AO244"/>
      <c r="AP244"/>
      <c r="AQ244"/>
      <c r="AR244"/>
      <c r="AS244"/>
      <c r="AT244"/>
    </row>
    <row r="245" spans="1:46" s="1" customFormat="1" ht="15.6" customHeight="1" x14ac:dyDescent="0.25">
      <c r="A245" s="12">
        <v>1579</v>
      </c>
      <c r="B245" s="13" t="s">
        <v>54</v>
      </c>
      <c r="C245" s="14" t="s">
        <v>2</v>
      </c>
      <c r="D245" s="14" t="s">
        <v>34</v>
      </c>
      <c r="E245" s="13" t="s">
        <v>40</v>
      </c>
      <c r="F245" s="13" t="s">
        <v>568</v>
      </c>
      <c r="G245" s="13" t="s">
        <v>56</v>
      </c>
      <c r="H245" s="13" t="s">
        <v>569</v>
      </c>
      <c r="I245" s="23">
        <v>42872</v>
      </c>
      <c r="J245" s="13" t="s">
        <v>570</v>
      </c>
      <c r="K245" s="13">
        <v>19941</v>
      </c>
      <c r="L245" s="13"/>
      <c r="M245" s="14">
        <v>2</v>
      </c>
      <c r="N245" s="14" t="s">
        <v>571</v>
      </c>
      <c r="O245" s="16"/>
      <c r="P245" s="15"/>
      <c r="Q245" s="15"/>
      <c r="R245" s="23">
        <v>42873.807962962965</v>
      </c>
      <c r="S245" s="13" t="s">
        <v>572</v>
      </c>
      <c r="T245" s="13" t="s">
        <v>573</v>
      </c>
      <c r="U245" s="18" t="s">
        <v>870</v>
      </c>
      <c r="V245" s="13" t="s">
        <v>885</v>
      </c>
      <c r="W245" s="19">
        <v>25</v>
      </c>
      <c r="X245" s="13" t="s">
        <v>37</v>
      </c>
      <c r="Y245" s="14"/>
      <c r="Z245" s="14"/>
      <c r="AA245" s="13">
        <v>450</v>
      </c>
      <c r="AB245" s="19">
        <v>11250</v>
      </c>
      <c r="AC245" s="21">
        <f t="shared" si="25"/>
        <v>13050</v>
      </c>
      <c r="AD245" s="14"/>
      <c r="AE245" s="26"/>
      <c r="AM245"/>
      <c r="AN245"/>
      <c r="AO245"/>
      <c r="AP245"/>
      <c r="AQ245"/>
      <c r="AR245"/>
      <c r="AS245"/>
      <c r="AT245"/>
    </row>
    <row r="246" spans="1:46" s="1" customFormat="1" ht="15.6" customHeight="1" x14ac:dyDescent="0.25">
      <c r="A246" s="12">
        <v>1585</v>
      </c>
      <c r="B246" s="13" t="s">
        <v>54</v>
      </c>
      <c r="C246" s="14" t="s">
        <v>2</v>
      </c>
      <c r="D246" s="14" t="s">
        <v>34</v>
      </c>
      <c r="E246" s="13" t="s">
        <v>40</v>
      </c>
      <c r="F246" s="13" t="s">
        <v>391</v>
      </c>
      <c r="G246" s="13" t="s">
        <v>56</v>
      </c>
      <c r="H246" s="13" t="s">
        <v>112</v>
      </c>
      <c r="I246" s="23">
        <v>42884</v>
      </c>
      <c r="J246" s="13" t="s">
        <v>392</v>
      </c>
      <c r="K246" s="13">
        <v>20117</v>
      </c>
      <c r="L246" s="13"/>
      <c r="M246" s="14">
        <v>2</v>
      </c>
      <c r="N246" s="14" t="s">
        <v>393</v>
      </c>
      <c r="O246" s="16"/>
      <c r="P246" s="15"/>
      <c r="Q246" s="15"/>
      <c r="R246" s="23">
        <v>42887.861215277779</v>
      </c>
      <c r="S246" s="13" t="s">
        <v>389</v>
      </c>
      <c r="T246" s="13" t="s">
        <v>390</v>
      </c>
      <c r="U246" s="18" t="s">
        <v>870</v>
      </c>
      <c r="V246" s="13" t="s">
        <v>870</v>
      </c>
      <c r="W246" s="19">
        <v>16.809999999999999</v>
      </c>
      <c r="X246" s="13" t="s">
        <v>37</v>
      </c>
      <c r="Y246" s="14"/>
      <c r="Z246" s="14"/>
      <c r="AA246" s="13">
        <v>3000</v>
      </c>
      <c r="AB246" s="19">
        <v>50429.999999999993</v>
      </c>
      <c r="AC246" s="21">
        <f t="shared" si="25"/>
        <v>58498.799999999988</v>
      </c>
      <c r="AD246" s="14"/>
      <c r="AE246" s="26"/>
      <c r="AM246"/>
      <c r="AN246"/>
      <c r="AO246"/>
      <c r="AP246"/>
      <c r="AQ246"/>
      <c r="AR246"/>
      <c r="AS246"/>
      <c r="AT246"/>
    </row>
    <row r="247" spans="1:46" s="1" customFormat="1" ht="15.6" customHeight="1" x14ac:dyDescent="0.25">
      <c r="A247" s="12">
        <v>1590</v>
      </c>
      <c r="B247" s="13" t="s">
        <v>54</v>
      </c>
      <c r="C247" s="14" t="s">
        <v>2</v>
      </c>
      <c r="D247" s="14" t="s">
        <v>34</v>
      </c>
      <c r="E247" s="13" t="s">
        <v>40</v>
      </c>
      <c r="F247" s="13" t="s">
        <v>886</v>
      </c>
      <c r="G247" s="13" t="s">
        <v>56</v>
      </c>
      <c r="H247" s="13" t="s">
        <v>887</v>
      </c>
      <c r="I247" s="23">
        <v>42879</v>
      </c>
      <c r="J247" s="13" t="s">
        <v>888</v>
      </c>
      <c r="K247" s="13">
        <v>19997</v>
      </c>
      <c r="L247" s="13"/>
      <c r="M247" s="14">
        <v>2</v>
      </c>
      <c r="N247" s="14" t="s">
        <v>889</v>
      </c>
      <c r="O247" s="16"/>
      <c r="P247" s="15"/>
      <c r="Q247" s="15"/>
      <c r="R247" s="23">
        <v>42880.783263888887</v>
      </c>
      <c r="S247" s="13" t="s">
        <v>60</v>
      </c>
      <c r="T247" s="13" t="s">
        <v>890</v>
      </c>
      <c r="U247" s="18" t="s">
        <v>870</v>
      </c>
      <c r="V247" s="13" t="s">
        <v>870</v>
      </c>
      <c r="W247" s="19">
        <v>55</v>
      </c>
      <c r="X247" s="13" t="s">
        <v>37</v>
      </c>
      <c r="Y247" s="14"/>
      <c r="Z247" s="14"/>
      <c r="AA247" s="13">
        <v>450</v>
      </c>
      <c r="AB247" s="19">
        <v>24750</v>
      </c>
      <c r="AC247" s="21">
        <f t="shared" si="25"/>
        <v>28710</v>
      </c>
      <c r="AD247" s="14"/>
      <c r="AE247" s="26"/>
      <c r="AM247"/>
      <c r="AN247"/>
      <c r="AO247"/>
      <c r="AP247"/>
      <c r="AQ247"/>
      <c r="AR247"/>
      <c r="AS247"/>
      <c r="AT247"/>
    </row>
    <row r="248" spans="1:46" s="1" customFormat="1" ht="15.6" customHeight="1" x14ac:dyDescent="0.25">
      <c r="A248" s="12">
        <v>1595</v>
      </c>
      <c r="B248" s="13" t="s">
        <v>54</v>
      </c>
      <c r="C248" s="14" t="s">
        <v>2</v>
      </c>
      <c r="D248" s="14" t="s">
        <v>34</v>
      </c>
      <c r="E248" s="13" t="s">
        <v>40</v>
      </c>
      <c r="F248" s="13" t="s">
        <v>381</v>
      </c>
      <c r="G248" s="13" t="s">
        <v>56</v>
      </c>
      <c r="H248" s="13" t="s">
        <v>382</v>
      </c>
      <c r="I248" s="23">
        <v>42877</v>
      </c>
      <c r="J248" s="13" t="s">
        <v>383</v>
      </c>
      <c r="K248" s="13">
        <v>20112</v>
      </c>
      <c r="L248" s="13"/>
      <c r="M248" s="14">
        <v>3</v>
      </c>
      <c r="N248" s="14" t="s">
        <v>384</v>
      </c>
      <c r="O248" s="16"/>
      <c r="P248" s="15"/>
      <c r="Q248" s="15"/>
      <c r="R248" s="23">
        <v>42878.790509259263</v>
      </c>
      <c r="S248" s="13" t="s">
        <v>379</v>
      </c>
      <c r="T248" s="13" t="s">
        <v>380</v>
      </c>
      <c r="U248" s="18" t="s">
        <v>870</v>
      </c>
      <c r="V248" s="13" t="s">
        <v>870</v>
      </c>
      <c r="W248" s="19">
        <v>16.5</v>
      </c>
      <c r="X248" s="13" t="s">
        <v>37</v>
      </c>
      <c r="Y248" s="14"/>
      <c r="Z248" s="14"/>
      <c r="AA248" s="13">
        <v>1000</v>
      </c>
      <c r="AB248" s="19">
        <v>16500</v>
      </c>
      <c r="AC248" s="21">
        <f t="shared" si="25"/>
        <v>19140</v>
      </c>
      <c r="AD248" s="14"/>
      <c r="AE248" s="26"/>
      <c r="AM248"/>
      <c r="AN248"/>
      <c r="AO248"/>
      <c r="AP248"/>
      <c r="AQ248"/>
      <c r="AR248"/>
      <c r="AS248"/>
      <c r="AT248"/>
    </row>
    <row r="249" spans="1:46" s="1" customFormat="1" ht="15.6" customHeight="1" x14ac:dyDescent="0.25">
      <c r="A249" s="12">
        <v>1596</v>
      </c>
      <c r="B249" s="13" t="s">
        <v>51</v>
      </c>
      <c r="C249" s="14" t="s">
        <v>2</v>
      </c>
      <c r="D249" s="14" t="s">
        <v>34</v>
      </c>
      <c r="E249" s="13" t="s">
        <v>40</v>
      </c>
      <c r="F249" s="13" t="s">
        <v>892</v>
      </c>
      <c r="G249" s="13" t="s">
        <v>56</v>
      </c>
      <c r="H249" s="13" t="s">
        <v>598</v>
      </c>
      <c r="I249" s="23">
        <v>42878</v>
      </c>
      <c r="J249" s="13" t="s">
        <v>893</v>
      </c>
      <c r="K249" s="13">
        <v>20862</v>
      </c>
      <c r="L249" s="13"/>
      <c r="M249" s="14">
        <v>8</v>
      </c>
      <c r="N249" s="14" t="s">
        <v>894</v>
      </c>
      <c r="O249" s="16"/>
      <c r="P249" s="15"/>
      <c r="Q249" s="15"/>
      <c r="R249" s="23">
        <v>42879.542766203704</v>
      </c>
      <c r="S249" s="13" t="s">
        <v>895</v>
      </c>
      <c r="T249" s="13" t="s">
        <v>896</v>
      </c>
      <c r="U249" s="18" t="s">
        <v>870</v>
      </c>
      <c r="V249" s="13" t="s">
        <v>870</v>
      </c>
      <c r="W249" s="19">
        <v>20</v>
      </c>
      <c r="X249" s="13" t="s">
        <v>37</v>
      </c>
      <c r="Y249" s="14"/>
      <c r="Z249" s="14"/>
      <c r="AA249" s="13">
        <v>800</v>
      </c>
      <c r="AB249" s="19">
        <v>16000</v>
      </c>
      <c r="AC249" s="21">
        <f t="shared" si="25"/>
        <v>18560</v>
      </c>
      <c r="AD249" s="14"/>
      <c r="AE249" s="26"/>
      <c r="AM249"/>
      <c r="AN249"/>
      <c r="AO249"/>
      <c r="AP249"/>
      <c r="AQ249"/>
      <c r="AR249"/>
      <c r="AS249"/>
      <c r="AT249"/>
    </row>
    <row r="250" spans="1:46" s="1" customFormat="1" ht="15.6" customHeight="1" x14ac:dyDescent="0.25">
      <c r="A250" s="12">
        <v>1609</v>
      </c>
      <c r="B250" s="13" t="s">
        <v>54</v>
      </c>
      <c r="C250" s="14" t="s">
        <v>2</v>
      </c>
      <c r="D250" s="14" t="s">
        <v>34</v>
      </c>
      <c r="E250" s="13" t="s">
        <v>40</v>
      </c>
      <c r="F250" s="13" t="s">
        <v>897</v>
      </c>
      <c r="G250" s="13" t="s">
        <v>56</v>
      </c>
      <c r="H250" s="13" t="s">
        <v>898</v>
      </c>
      <c r="I250" s="23">
        <v>42884</v>
      </c>
      <c r="J250" s="13" t="s">
        <v>899</v>
      </c>
      <c r="K250" s="13">
        <v>20000</v>
      </c>
      <c r="L250" s="13"/>
      <c r="M250" s="14">
        <v>4</v>
      </c>
      <c r="N250" s="14" t="s">
        <v>900</v>
      </c>
      <c r="O250" s="16"/>
      <c r="P250" s="15"/>
      <c r="Q250" s="15"/>
      <c r="R250" s="23">
        <v>42886.419953703706</v>
      </c>
      <c r="S250" s="13" t="s">
        <v>379</v>
      </c>
      <c r="T250" s="13" t="s">
        <v>380</v>
      </c>
      <c r="U250" s="18" t="s">
        <v>870</v>
      </c>
      <c r="V250" s="13" t="s">
        <v>870</v>
      </c>
      <c r="W250" s="19">
        <v>24</v>
      </c>
      <c r="X250" s="13" t="s">
        <v>37</v>
      </c>
      <c r="Y250" s="14"/>
      <c r="Z250" s="14"/>
      <c r="AA250" s="13">
        <v>400</v>
      </c>
      <c r="AB250" s="19">
        <v>9600</v>
      </c>
      <c r="AC250" s="21">
        <f t="shared" ref="AC250:AC260" si="26">+AB250*0.16+AB250</f>
        <v>11136</v>
      </c>
      <c r="AD250" s="14"/>
      <c r="AE250" s="26"/>
      <c r="AM250"/>
      <c r="AN250"/>
      <c r="AO250"/>
      <c r="AP250"/>
      <c r="AQ250"/>
      <c r="AR250"/>
      <c r="AS250"/>
      <c r="AT250"/>
    </row>
    <row r="251" spans="1:46" s="1" customFormat="1" ht="15.6" customHeight="1" x14ac:dyDescent="0.25">
      <c r="A251" s="12">
        <v>1619</v>
      </c>
      <c r="B251" s="13" t="s">
        <v>54</v>
      </c>
      <c r="C251" s="14" t="s">
        <v>2</v>
      </c>
      <c r="D251" s="14" t="s">
        <v>34</v>
      </c>
      <c r="E251" s="13" t="s">
        <v>40</v>
      </c>
      <c r="F251" s="13" t="s">
        <v>901</v>
      </c>
      <c r="G251" s="13" t="s">
        <v>56</v>
      </c>
      <c r="H251" s="13" t="s">
        <v>902</v>
      </c>
      <c r="I251" s="23">
        <v>42884</v>
      </c>
      <c r="J251" s="13" t="s">
        <v>903</v>
      </c>
      <c r="K251" s="13">
        <v>19938</v>
      </c>
      <c r="L251" s="13"/>
      <c r="M251" s="14">
        <v>2</v>
      </c>
      <c r="N251" s="14" t="s">
        <v>36</v>
      </c>
      <c r="O251" s="16"/>
      <c r="P251" s="15"/>
      <c r="Q251" s="15"/>
      <c r="R251" s="23">
        <v>42887.727800925924</v>
      </c>
      <c r="S251" s="13" t="s">
        <v>904</v>
      </c>
      <c r="T251" s="13" t="s">
        <v>905</v>
      </c>
      <c r="U251" s="18" t="s">
        <v>870</v>
      </c>
      <c r="V251" s="13" t="s">
        <v>870</v>
      </c>
      <c r="W251" s="19">
        <v>40</v>
      </c>
      <c r="X251" s="13" t="s">
        <v>42</v>
      </c>
      <c r="Y251" s="14"/>
      <c r="Z251" s="14"/>
      <c r="AA251" s="13">
        <v>200</v>
      </c>
      <c r="AB251" s="19">
        <v>8000</v>
      </c>
      <c r="AC251" s="21">
        <f t="shared" si="26"/>
        <v>9280</v>
      </c>
      <c r="AD251" s="14"/>
      <c r="AE251" s="26"/>
      <c r="AM251"/>
      <c r="AN251"/>
      <c r="AO251"/>
      <c r="AP251"/>
      <c r="AQ251"/>
      <c r="AR251"/>
      <c r="AS251"/>
      <c r="AT251"/>
    </row>
    <row r="252" spans="1:46" s="1" customFormat="1" ht="15.6" customHeight="1" x14ac:dyDescent="0.25">
      <c r="A252" s="12">
        <v>1620</v>
      </c>
      <c r="B252" s="13" t="s">
        <v>54</v>
      </c>
      <c r="C252" s="14" t="s">
        <v>2</v>
      </c>
      <c r="D252" s="14" t="s">
        <v>34</v>
      </c>
      <c r="E252" s="13" t="s">
        <v>40</v>
      </c>
      <c r="F252" s="13" t="s">
        <v>906</v>
      </c>
      <c r="G252" s="13" t="s">
        <v>56</v>
      </c>
      <c r="H252" s="13" t="s">
        <v>907</v>
      </c>
      <c r="I252" s="23">
        <v>42872</v>
      </c>
      <c r="J252" s="13" t="s">
        <v>908</v>
      </c>
      <c r="K252" s="13">
        <v>20083</v>
      </c>
      <c r="L252" s="13"/>
      <c r="M252" s="14">
        <v>1</v>
      </c>
      <c r="N252" s="14" t="s">
        <v>545</v>
      </c>
      <c r="O252" s="16"/>
      <c r="P252" s="15"/>
      <c r="Q252" s="15"/>
      <c r="R252" s="23">
        <v>42874.815833333334</v>
      </c>
      <c r="S252" s="13" t="s">
        <v>909</v>
      </c>
      <c r="T252" s="13" t="s">
        <v>910</v>
      </c>
      <c r="U252" s="18" t="s">
        <v>870</v>
      </c>
      <c r="V252" s="13" t="s">
        <v>870</v>
      </c>
      <c r="W252" s="19">
        <v>14.66</v>
      </c>
      <c r="X252" s="13" t="s">
        <v>42</v>
      </c>
      <c r="Y252" s="14"/>
      <c r="Z252" s="14"/>
      <c r="AA252" s="13">
        <v>500</v>
      </c>
      <c r="AB252" s="19">
        <v>7330</v>
      </c>
      <c r="AC252" s="21">
        <f t="shared" si="26"/>
        <v>8502.7999999999993</v>
      </c>
      <c r="AD252" s="14"/>
      <c r="AE252" s="26"/>
      <c r="AM252"/>
      <c r="AN252"/>
      <c r="AO252"/>
      <c r="AP252"/>
      <c r="AQ252"/>
      <c r="AR252"/>
      <c r="AS252"/>
      <c r="AT252"/>
    </row>
    <row r="253" spans="1:46" s="1" customFormat="1" ht="15.6" customHeight="1" x14ac:dyDescent="0.25">
      <c r="A253" s="12">
        <v>1623</v>
      </c>
      <c r="B253" s="13" t="s">
        <v>54</v>
      </c>
      <c r="C253" s="14" t="s">
        <v>2</v>
      </c>
      <c r="D253" s="14" t="s">
        <v>34</v>
      </c>
      <c r="E253" s="13" t="s">
        <v>40</v>
      </c>
      <c r="F253" s="13" t="s">
        <v>911</v>
      </c>
      <c r="G253" s="13" t="s">
        <v>56</v>
      </c>
      <c r="H253" s="13" t="s">
        <v>912</v>
      </c>
      <c r="I253" s="23">
        <v>42873</v>
      </c>
      <c r="J253" s="13" t="s">
        <v>913</v>
      </c>
      <c r="K253" s="13">
        <v>20185</v>
      </c>
      <c r="L253" s="13"/>
      <c r="M253" s="14">
        <v>1</v>
      </c>
      <c r="N253" s="14" t="s">
        <v>914</v>
      </c>
      <c r="O253" s="16"/>
      <c r="P253" s="15"/>
      <c r="Q253" s="15"/>
      <c r="R253" s="23">
        <v>42878.581423611111</v>
      </c>
      <c r="S253" s="13" t="s">
        <v>824</v>
      </c>
      <c r="T253" s="13" t="s">
        <v>915</v>
      </c>
      <c r="U253" s="18" t="s">
        <v>870</v>
      </c>
      <c r="V253" s="13" t="s">
        <v>916</v>
      </c>
      <c r="W253" s="19">
        <v>26</v>
      </c>
      <c r="X253" s="13" t="s">
        <v>37</v>
      </c>
      <c r="Y253" s="14"/>
      <c r="Z253" s="14"/>
      <c r="AA253" s="13">
        <v>500</v>
      </c>
      <c r="AB253" s="19">
        <v>13000</v>
      </c>
      <c r="AC253" s="21">
        <f t="shared" si="26"/>
        <v>15080</v>
      </c>
      <c r="AD253" s="14"/>
      <c r="AE253" s="26"/>
      <c r="AM253"/>
      <c r="AN253"/>
      <c r="AO253"/>
      <c r="AP253"/>
      <c r="AQ253"/>
      <c r="AR253"/>
      <c r="AS253"/>
      <c r="AT253"/>
    </row>
    <row r="254" spans="1:46" s="1" customFormat="1" ht="15.6" customHeight="1" x14ac:dyDescent="0.25">
      <c r="A254" s="12">
        <v>1624</v>
      </c>
      <c r="B254" s="13" t="s">
        <v>54</v>
      </c>
      <c r="C254" s="14" t="s">
        <v>2</v>
      </c>
      <c r="D254" s="14" t="s">
        <v>34</v>
      </c>
      <c r="E254" s="13" t="s">
        <v>40</v>
      </c>
      <c r="F254" s="13" t="s">
        <v>911</v>
      </c>
      <c r="G254" s="13" t="s">
        <v>56</v>
      </c>
      <c r="H254" s="13" t="s">
        <v>912</v>
      </c>
      <c r="I254" s="23">
        <v>42880</v>
      </c>
      <c r="J254" s="13" t="s">
        <v>917</v>
      </c>
      <c r="K254" s="13">
        <v>20185</v>
      </c>
      <c r="L254" s="13"/>
      <c r="M254" s="14">
        <v>6</v>
      </c>
      <c r="N254" s="14" t="s">
        <v>918</v>
      </c>
      <c r="O254" s="16"/>
      <c r="P254" s="15"/>
      <c r="Q254" s="15"/>
      <c r="R254" s="23">
        <v>42884.959687499999</v>
      </c>
      <c r="S254" s="13" t="s">
        <v>824</v>
      </c>
      <c r="T254" s="13" t="s">
        <v>915</v>
      </c>
      <c r="U254" s="18" t="s">
        <v>870</v>
      </c>
      <c r="V254" s="13" t="s">
        <v>916</v>
      </c>
      <c r="W254" s="19">
        <v>26</v>
      </c>
      <c r="X254" s="13" t="s">
        <v>37</v>
      </c>
      <c r="Y254" s="14"/>
      <c r="Z254" s="14"/>
      <c r="AA254" s="13">
        <v>500</v>
      </c>
      <c r="AB254" s="19">
        <v>13000</v>
      </c>
      <c r="AC254" s="21">
        <f t="shared" si="26"/>
        <v>15080</v>
      </c>
      <c r="AD254" s="14"/>
      <c r="AE254" s="26"/>
      <c r="AM254"/>
      <c r="AN254"/>
      <c r="AO254"/>
      <c r="AP254"/>
      <c r="AQ254"/>
      <c r="AR254"/>
      <c r="AS254"/>
      <c r="AT254"/>
    </row>
    <row r="255" spans="1:46" s="1" customFormat="1" ht="15.6" customHeight="1" x14ac:dyDescent="0.25">
      <c r="A255" s="12">
        <v>1625</v>
      </c>
      <c r="B255" s="13" t="s">
        <v>54</v>
      </c>
      <c r="C255" s="14" t="s">
        <v>2</v>
      </c>
      <c r="D255" s="14" t="s">
        <v>34</v>
      </c>
      <c r="E255" s="13" t="s">
        <v>40</v>
      </c>
      <c r="F255" s="13" t="s">
        <v>375</v>
      </c>
      <c r="G255" s="13" t="s">
        <v>56</v>
      </c>
      <c r="H255" s="13" t="s">
        <v>376</v>
      </c>
      <c r="I255" s="23">
        <v>42886</v>
      </c>
      <c r="J255" s="13" t="s">
        <v>377</v>
      </c>
      <c r="K255" s="13">
        <v>20255</v>
      </c>
      <c r="L255" s="13"/>
      <c r="M255" s="14">
        <v>3</v>
      </c>
      <c r="N255" s="14" t="s">
        <v>378</v>
      </c>
      <c r="O255" s="16"/>
      <c r="P255" s="15"/>
      <c r="Q255" s="15"/>
      <c r="R255" s="23">
        <v>42887.877962962964</v>
      </c>
      <c r="S255" s="13" t="s">
        <v>379</v>
      </c>
      <c r="T255" s="13" t="s">
        <v>380</v>
      </c>
      <c r="U255" s="18" t="s">
        <v>870</v>
      </c>
      <c r="V255" s="13" t="s">
        <v>919</v>
      </c>
      <c r="W255" s="19">
        <v>15.5</v>
      </c>
      <c r="X255" s="13" t="s">
        <v>37</v>
      </c>
      <c r="Y255" s="14"/>
      <c r="Z255" s="14"/>
      <c r="AA255" s="13">
        <v>600</v>
      </c>
      <c r="AB255" s="19">
        <v>9300</v>
      </c>
      <c r="AC255" s="21">
        <f t="shared" si="26"/>
        <v>10788</v>
      </c>
      <c r="AD255" s="14"/>
      <c r="AE255" s="26"/>
      <c r="AM255"/>
      <c r="AN255"/>
      <c r="AO255"/>
      <c r="AP255"/>
      <c r="AQ255"/>
      <c r="AR255"/>
      <c r="AS255"/>
      <c r="AT255"/>
    </row>
    <row r="256" spans="1:46" s="1" customFormat="1" ht="15.6" customHeight="1" x14ac:dyDescent="0.25">
      <c r="A256" s="12">
        <v>1628</v>
      </c>
      <c r="B256" s="13" t="s">
        <v>38</v>
      </c>
      <c r="C256" s="14" t="s">
        <v>2</v>
      </c>
      <c r="D256" s="14" t="s">
        <v>34</v>
      </c>
      <c r="E256" s="13" t="s">
        <v>40</v>
      </c>
      <c r="F256" s="13" t="s">
        <v>536</v>
      </c>
      <c r="G256" s="13" t="s">
        <v>56</v>
      </c>
      <c r="H256" s="13" t="s">
        <v>537</v>
      </c>
      <c r="I256" s="23">
        <v>42886</v>
      </c>
      <c r="J256" s="13" t="s">
        <v>920</v>
      </c>
      <c r="K256" s="13">
        <v>19234</v>
      </c>
      <c r="L256" s="13"/>
      <c r="M256" s="14">
        <v>8</v>
      </c>
      <c r="N256" s="14" t="s">
        <v>921</v>
      </c>
      <c r="O256" s="16"/>
      <c r="P256" s="15"/>
      <c r="Q256" s="15"/>
      <c r="R256" s="23">
        <v>42886.982511574075</v>
      </c>
      <c r="S256" s="13" t="s">
        <v>736</v>
      </c>
      <c r="T256" s="13" t="s">
        <v>837</v>
      </c>
      <c r="U256" s="18" t="s">
        <v>870</v>
      </c>
      <c r="V256" s="13" t="s">
        <v>922</v>
      </c>
      <c r="W256" s="19">
        <v>30</v>
      </c>
      <c r="X256" s="13" t="s">
        <v>37</v>
      </c>
      <c r="Y256" s="14"/>
      <c r="Z256" s="14"/>
      <c r="AA256" s="13">
        <v>6686</v>
      </c>
      <c r="AB256" s="19">
        <v>200580</v>
      </c>
      <c r="AC256" s="21">
        <f t="shared" si="26"/>
        <v>232672.8</v>
      </c>
      <c r="AD256" s="14"/>
      <c r="AE256" s="26"/>
      <c r="AM256"/>
      <c r="AN256"/>
      <c r="AO256"/>
      <c r="AP256"/>
      <c r="AQ256"/>
      <c r="AR256"/>
      <c r="AS256"/>
      <c r="AT256"/>
    </row>
    <row r="257" spans="1:46" s="1" customFormat="1" ht="15.6" customHeight="1" x14ac:dyDescent="0.25">
      <c r="A257" s="12">
        <v>1629</v>
      </c>
      <c r="B257" s="13" t="s">
        <v>38</v>
      </c>
      <c r="C257" s="14" t="s">
        <v>2</v>
      </c>
      <c r="D257" s="14" t="s">
        <v>34</v>
      </c>
      <c r="E257" s="13" t="s">
        <v>40</v>
      </c>
      <c r="F257" s="13" t="s">
        <v>536</v>
      </c>
      <c r="G257" s="13" t="s">
        <v>56</v>
      </c>
      <c r="H257" s="13" t="s">
        <v>537</v>
      </c>
      <c r="I257" s="23">
        <v>42886</v>
      </c>
      <c r="J257" s="13" t="s">
        <v>923</v>
      </c>
      <c r="K257" s="13">
        <v>19234</v>
      </c>
      <c r="L257" s="13"/>
      <c r="M257" s="14">
        <v>7</v>
      </c>
      <c r="N257" s="14" t="s">
        <v>924</v>
      </c>
      <c r="O257" s="16"/>
      <c r="P257" s="15"/>
      <c r="Q257" s="15"/>
      <c r="R257" s="23">
        <v>42886.978622685187</v>
      </c>
      <c r="S257" s="13" t="s">
        <v>736</v>
      </c>
      <c r="T257" s="13" t="s">
        <v>837</v>
      </c>
      <c r="U257" s="18" t="s">
        <v>870</v>
      </c>
      <c r="V257" s="13" t="s">
        <v>925</v>
      </c>
      <c r="W257" s="19">
        <v>23.39</v>
      </c>
      <c r="X257" s="13" t="s">
        <v>37</v>
      </c>
      <c r="Y257" s="14"/>
      <c r="Z257" s="14"/>
      <c r="AA257" s="13">
        <v>7940</v>
      </c>
      <c r="AB257" s="19">
        <v>185716.6</v>
      </c>
      <c r="AC257" s="21">
        <f t="shared" si="26"/>
        <v>215431.25599999999</v>
      </c>
      <c r="AD257" s="14"/>
      <c r="AE257" s="26"/>
      <c r="AM257"/>
      <c r="AN257"/>
      <c r="AO257"/>
      <c r="AP257"/>
      <c r="AQ257"/>
      <c r="AR257"/>
      <c r="AS257"/>
      <c r="AT257"/>
    </row>
    <row r="258" spans="1:46" s="1" customFormat="1" ht="15.6" customHeight="1" x14ac:dyDescent="0.25">
      <c r="A258" s="12">
        <v>1631</v>
      </c>
      <c r="B258" s="13" t="s">
        <v>54</v>
      </c>
      <c r="C258" s="14" t="s">
        <v>2</v>
      </c>
      <c r="D258" s="14" t="s">
        <v>34</v>
      </c>
      <c r="E258" s="13" t="s">
        <v>40</v>
      </c>
      <c r="F258" s="13" t="s">
        <v>381</v>
      </c>
      <c r="G258" s="13" t="s">
        <v>56</v>
      </c>
      <c r="H258" s="13" t="s">
        <v>382</v>
      </c>
      <c r="I258" s="23">
        <v>42872</v>
      </c>
      <c r="J258" s="13" t="s">
        <v>394</v>
      </c>
      <c r="K258" s="13">
        <v>20112</v>
      </c>
      <c r="L258" s="13"/>
      <c r="M258" s="14">
        <v>1</v>
      </c>
      <c r="N258" s="14" t="s">
        <v>44</v>
      </c>
      <c r="O258" s="16"/>
      <c r="P258" s="15"/>
      <c r="Q258" s="15"/>
      <c r="R258" s="23">
        <v>42873.472986111112</v>
      </c>
      <c r="S258" s="13" t="s">
        <v>395</v>
      </c>
      <c r="T258" s="13" t="s">
        <v>396</v>
      </c>
      <c r="U258" s="18" t="s">
        <v>870</v>
      </c>
      <c r="V258" s="13" t="s">
        <v>926</v>
      </c>
      <c r="W258" s="19">
        <v>16.5</v>
      </c>
      <c r="X258" s="13" t="s">
        <v>37</v>
      </c>
      <c r="Y258" s="14"/>
      <c r="Z258" s="14"/>
      <c r="AA258" s="13">
        <v>1000</v>
      </c>
      <c r="AB258" s="19">
        <v>16500</v>
      </c>
      <c r="AC258" s="21">
        <f t="shared" si="26"/>
        <v>19140</v>
      </c>
      <c r="AD258" s="14"/>
      <c r="AE258" s="26"/>
      <c r="AM258"/>
      <c r="AN258"/>
      <c r="AO258"/>
      <c r="AP258"/>
      <c r="AQ258"/>
      <c r="AR258"/>
      <c r="AS258"/>
      <c r="AT258"/>
    </row>
    <row r="259" spans="1:46" s="1" customFormat="1" ht="15.6" customHeight="1" x14ac:dyDescent="0.25">
      <c r="A259" s="12">
        <v>1632</v>
      </c>
      <c r="B259" s="13" t="s">
        <v>472</v>
      </c>
      <c r="C259" s="14" t="s">
        <v>2</v>
      </c>
      <c r="D259" s="14" t="s">
        <v>34</v>
      </c>
      <c r="E259" s="13" t="s">
        <v>40</v>
      </c>
      <c r="F259" s="13" t="s">
        <v>927</v>
      </c>
      <c r="G259" s="13" t="s">
        <v>56</v>
      </c>
      <c r="H259" s="13" t="s">
        <v>928</v>
      </c>
      <c r="I259" s="23">
        <v>42873</v>
      </c>
      <c r="J259" s="13" t="s">
        <v>929</v>
      </c>
      <c r="K259" s="13">
        <v>19548</v>
      </c>
      <c r="L259" s="13"/>
      <c r="M259" s="14">
        <v>4</v>
      </c>
      <c r="N259" s="14" t="s">
        <v>36</v>
      </c>
      <c r="O259" s="16"/>
      <c r="P259" s="15"/>
      <c r="Q259" s="15"/>
      <c r="R259" s="23">
        <v>42876.775937500002</v>
      </c>
      <c r="S259" s="13" t="s">
        <v>930</v>
      </c>
      <c r="T259" s="13" t="s">
        <v>931</v>
      </c>
      <c r="U259" s="18" t="s">
        <v>870</v>
      </c>
      <c r="V259" s="13" t="s">
        <v>932</v>
      </c>
      <c r="W259" s="19">
        <v>17</v>
      </c>
      <c r="X259" s="13" t="s">
        <v>37</v>
      </c>
      <c r="Y259" s="14"/>
      <c r="Z259" s="14"/>
      <c r="AA259" s="13">
        <v>600</v>
      </c>
      <c r="AB259" s="19">
        <v>10200</v>
      </c>
      <c r="AC259" s="21">
        <f t="shared" si="26"/>
        <v>11832</v>
      </c>
      <c r="AD259" s="14"/>
      <c r="AE259" s="26"/>
      <c r="AM259"/>
      <c r="AN259"/>
      <c r="AO259"/>
      <c r="AP259"/>
      <c r="AQ259"/>
      <c r="AR259"/>
      <c r="AS259"/>
      <c r="AT259"/>
    </row>
    <row r="260" spans="1:46" s="1" customFormat="1" ht="15.6" customHeight="1" x14ac:dyDescent="0.25">
      <c r="A260" s="12">
        <v>1637</v>
      </c>
      <c r="B260" s="13" t="s">
        <v>54</v>
      </c>
      <c r="C260" s="14" t="s">
        <v>2</v>
      </c>
      <c r="D260" s="14" t="s">
        <v>34</v>
      </c>
      <c r="E260" s="13" t="s">
        <v>40</v>
      </c>
      <c r="F260" s="13" t="s">
        <v>933</v>
      </c>
      <c r="G260" s="13" t="s">
        <v>56</v>
      </c>
      <c r="H260" s="13" t="s">
        <v>934</v>
      </c>
      <c r="I260" s="23">
        <v>42877</v>
      </c>
      <c r="J260" s="13" t="s">
        <v>935</v>
      </c>
      <c r="K260" s="13">
        <v>20225</v>
      </c>
      <c r="L260" s="13"/>
      <c r="M260" s="14">
        <v>1</v>
      </c>
      <c r="N260" s="14" t="s">
        <v>36</v>
      </c>
      <c r="O260" s="16"/>
      <c r="P260" s="15"/>
      <c r="Q260" s="15"/>
      <c r="R260" s="23">
        <v>42883.74291666667</v>
      </c>
      <c r="S260" s="13" t="s">
        <v>936</v>
      </c>
      <c r="T260" s="13" t="s">
        <v>937</v>
      </c>
      <c r="U260" s="18" t="s">
        <v>870</v>
      </c>
      <c r="V260" s="13" t="s">
        <v>938</v>
      </c>
      <c r="W260" s="19">
        <v>21.55</v>
      </c>
      <c r="X260" s="13" t="s">
        <v>37</v>
      </c>
      <c r="Y260" s="14"/>
      <c r="Z260" s="14"/>
      <c r="AA260" s="13">
        <v>2950</v>
      </c>
      <c r="AB260" s="19">
        <v>63572.5</v>
      </c>
      <c r="AC260" s="21">
        <f t="shared" si="26"/>
        <v>73744.100000000006</v>
      </c>
      <c r="AD260" s="14"/>
      <c r="AE260" s="26"/>
      <c r="AM260"/>
      <c r="AN260"/>
      <c r="AO260"/>
      <c r="AP260"/>
      <c r="AQ260"/>
      <c r="AR260"/>
      <c r="AS260"/>
      <c r="AT260"/>
    </row>
    <row r="261" spans="1:46" s="1" customFormat="1" ht="15.6" customHeight="1" x14ac:dyDescent="0.25">
      <c r="A261" s="12">
        <v>1675</v>
      </c>
      <c r="B261" s="13" t="s">
        <v>54</v>
      </c>
      <c r="C261" s="14" t="s">
        <v>2</v>
      </c>
      <c r="D261" s="14" t="s">
        <v>34</v>
      </c>
      <c r="E261" s="13" t="s">
        <v>40</v>
      </c>
      <c r="F261" s="13" t="s">
        <v>433</v>
      </c>
      <c r="G261" s="13" t="s">
        <v>56</v>
      </c>
      <c r="H261" s="13" t="s">
        <v>940</v>
      </c>
      <c r="I261" s="15">
        <v>42867</v>
      </c>
      <c r="J261" s="13" t="s">
        <v>941</v>
      </c>
      <c r="K261" s="13">
        <v>20085</v>
      </c>
      <c r="L261" s="13" t="s">
        <v>35</v>
      </c>
      <c r="M261" s="14">
        <v>1</v>
      </c>
      <c r="N261" s="14" t="s">
        <v>942</v>
      </c>
      <c r="O261" s="16"/>
      <c r="P261" s="13"/>
      <c r="Q261" s="17"/>
      <c r="R261" s="15">
        <v>42870.572627314818</v>
      </c>
      <c r="S261" s="13" t="s">
        <v>181</v>
      </c>
      <c r="T261" s="13" t="s">
        <v>182</v>
      </c>
      <c r="U261" s="18" t="s">
        <v>870</v>
      </c>
      <c r="V261" s="13" t="s">
        <v>943</v>
      </c>
      <c r="W261" s="19">
        <v>19</v>
      </c>
      <c r="X261" s="13" t="s">
        <v>37</v>
      </c>
      <c r="Y261" s="14"/>
      <c r="Z261" s="14"/>
      <c r="AA261" s="20">
        <v>500</v>
      </c>
      <c r="AB261" s="19">
        <v>9500</v>
      </c>
      <c r="AC261" s="21">
        <f t="shared" ref="AC261:AC268" si="27">+AB261*0.16+AB261</f>
        <v>11020</v>
      </c>
      <c r="AD261" s="14"/>
      <c r="AE261" s="26"/>
      <c r="AM261"/>
      <c r="AN261"/>
      <c r="AO261"/>
      <c r="AP261"/>
      <c r="AQ261"/>
      <c r="AR261"/>
      <c r="AS261"/>
      <c r="AT261"/>
    </row>
    <row r="262" spans="1:46" s="1" customFormat="1" ht="15.6" customHeight="1" x14ac:dyDescent="0.25">
      <c r="A262" s="12">
        <v>1683</v>
      </c>
      <c r="B262" s="13" t="s">
        <v>54</v>
      </c>
      <c r="C262" s="14" t="s">
        <v>2</v>
      </c>
      <c r="D262" s="14" t="s">
        <v>34</v>
      </c>
      <c r="E262" s="13" t="s">
        <v>40</v>
      </c>
      <c r="F262" s="13" t="s">
        <v>148</v>
      </c>
      <c r="G262" s="13" t="s">
        <v>56</v>
      </c>
      <c r="H262" s="13" t="s">
        <v>149</v>
      </c>
      <c r="I262" s="23">
        <v>42884</v>
      </c>
      <c r="J262" s="13" t="s">
        <v>945</v>
      </c>
      <c r="K262" s="13">
        <v>19842</v>
      </c>
      <c r="L262" s="13"/>
      <c r="M262" s="14">
        <v>17</v>
      </c>
      <c r="N262" s="14" t="s">
        <v>131</v>
      </c>
      <c r="O262" s="16"/>
      <c r="P262" s="15"/>
      <c r="Q262" s="15"/>
      <c r="R262" s="23">
        <v>42887.996365740742</v>
      </c>
      <c r="S262" s="13" t="s">
        <v>736</v>
      </c>
      <c r="T262" s="13" t="s">
        <v>946</v>
      </c>
      <c r="U262" s="18" t="s">
        <v>944</v>
      </c>
      <c r="V262" s="13" t="s">
        <v>947</v>
      </c>
      <c r="W262" s="19">
        <v>25862.080000000002</v>
      </c>
      <c r="X262" s="13" t="s">
        <v>42</v>
      </c>
      <c r="Y262" s="14"/>
      <c r="Z262" s="14"/>
      <c r="AA262" s="13">
        <v>1</v>
      </c>
      <c r="AB262" s="19">
        <v>25862.080000000002</v>
      </c>
      <c r="AC262" s="21">
        <f t="shared" si="27"/>
        <v>30000.012800000004</v>
      </c>
      <c r="AD262" s="14"/>
      <c r="AE262" s="26"/>
      <c r="AM262"/>
      <c r="AN262"/>
      <c r="AO262"/>
      <c r="AP262"/>
      <c r="AQ262"/>
      <c r="AR262"/>
      <c r="AS262"/>
      <c r="AT262"/>
    </row>
    <row r="263" spans="1:46" s="1" customFormat="1" ht="15.6" customHeight="1" x14ac:dyDescent="0.25">
      <c r="A263" s="12">
        <v>1697</v>
      </c>
      <c r="B263" s="13" t="s">
        <v>54</v>
      </c>
      <c r="C263" s="14" t="s">
        <v>2</v>
      </c>
      <c r="D263" s="14" t="s">
        <v>34</v>
      </c>
      <c r="E263" s="13" t="s">
        <v>40</v>
      </c>
      <c r="F263" s="13" t="s">
        <v>148</v>
      </c>
      <c r="G263" s="13" t="s">
        <v>56</v>
      </c>
      <c r="H263" s="13" t="s">
        <v>149</v>
      </c>
      <c r="I263" s="23">
        <v>42884</v>
      </c>
      <c r="J263" s="13" t="s">
        <v>948</v>
      </c>
      <c r="K263" s="13">
        <v>19842</v>
      </c>
      <c r="L263" s="13"/>
      <c r="M263" s="14">
        <v>23</v>
      </c>
      <c r="N263" s="14" t="s">
        <v>172</v>
      </c>
      <c r="O263" s="16"/>
      <c r="P263" s="15"/>
      <c r="Q263" s="15"/>
      <c r="R263" s="23">
        <v>42888.000428240739</v>
      </c>
      <c r="S263" s="13" t="s">
        <v>736</v>
      </c>
      <c r="T263" s="13" t="s">
        <v>946</v>
      </c>
      <c r="U263" s="18" t="s">
        <v>944</v>
      </c>
      <c r="V263" s="13" t="s">
        <v>949</v>
      </c>
      <c r="W263" s="19">
        <v>8620.69</v>
      </c>
      <c r="X263" s="13" t="s">
        <v>42</v>
      </c>
      <c r="Y263" s="14"/>
      <c r="Z263" s="14"/>
      <c r="AA263" s="13">
        <v>1</v>
      </c>
      <c r="AB263" s="19">
        <v>8620.69</v>
      </c>
      <c r="AC263" s="21">
        <f t="shared" si="27"/>
        <v>10000.000400000001</v>
      </c>
      <c r="AD263" s="14"/>
      <c r="AE263" s="26"/>
      <c r="AM263"/>
      <c r="AN263"/>
      <c r="AO263"/>
      <c r="AP263"/>
      <c r="AQ263"/>
      <c r="AR263"/>
      <c r="AS263"/>
      <c r="AT263"/>
    </row>
    <row r="264" spans="1:46" s="1" customFormat="1" ht="15.6" customHeight="1" x14ac:dyDescent="0.25">
      <c r="A264" s="12">
        <v>1698</v>
      </c>
      <c r="B264" s="13" t="s">
        <v>54</v>
      </c>
      <c r="C264" s="14" t="s">
        <v>2</v>
      </c>
      <c r="D264" s="14" t="s">
        <v>34</v>
      </c>
      <c r="E264" s="13" t="s">
        <v>40</v>
      </c>
      <c r="F264" s="13" t="s">
        <v>950</v>
      </c>
      <c r="G264" s="13" t="s">
        <v>56</v>
      </c>
      <c r="H264" s="13" t="s">
        <v>951</v>
      </c>
      <c r="I264" s="23">
        <v>42872</v>
      </c>
      <c r="J264" s="13" t="s">
        <v>952</v>
      </c>
      <c r="K264" s="13">
        <v>20110</v>
      </c>
      <c r="L264" s="13"/>
      <c r="M264" s="14">
        <v>1</v>
      </c>
      <c r="N264" s="14" t="s">
        <v>131</v>
      </c>
      <c r="O264" s="16"/>
      <c r="P264" s="15"/>
      <c r="Q264" s="15"/>
      <c r="R264" s="23">
        <v>42876.600636574076</v>
      </c>
      <c r="S264" s="13" t="s">
        <v>953</v>
      </c>
      <c r="T264" s="13" t="s">
        <v>954</v>
      </c>
      <c r="U264" s="18" t="s">
        <v>944</v>
      </c>
      <c r="V264" s="13" t="s">
        <v>955</v>
      </c>
      <c r="W264" s="19">
        <v>7000</v>
      </c>
      <c r="X264" s="13" t="s">
        <v>37</v>
      </c>
      <c r="Y264" s="14"/>
      <c r="Z264" s="14"/>
      <c r="AA264" s="13">
        <v>1</v>
      </c>
      <c r="AB264" s="19">
        <v>7000</v>
      </c>
      <c r="AC264" s="21">
        <f t="shared" si="27"/>
        <v>8120</v>
      </c>
      <c r="AD264" s="14"/>
      <c r="AE264" s="26"/>
      <c r="AM264"/>
      <c r="AN264"/>
      <c r="AO264"/>
      <c r="AP264"/>
      <c r="AQ264"/>
      <c r="AR264"/>
      <c r="AS264"/>
      <c r="AT264"/>
    </row>
    <row r="265" spans="1:46" s="1" customFormat="1" ht="15.6" customHeight="1" x14ac:dyDescent="0.25">
      <c r="A265" s="12">
        <v>1699</v>
      </c>
      <c r="B265" s="13" t="s">
        <v>54</v>
      </c>
      <c r="C265" s="14" t="s">
        <v>2</v>
      </c>
      <c r="D265" s="14" t="s">
        <v>34</v>
      </c>
      <c r="E265" s="13" t="s">
        <v>40</v>
      </c>
      <c r="F265" s="13" t="s">
        <v>950</v>
      </c>
      <c r="G265" s="13" t="s">
        <v>56</v>
      </c>
      <c r="H265" s="13" t="s">
        <v>951</v>
      </c>
      <c r="I265" s="23">
        <v>42872</v>
      </c>
      <c r="J265" s="13" t="s">
        <v>952</v>
      </c>
      <c r="K265" s="13">
        <v>20110</v>
      </c>
      <c r="L265" s="13"/>
      <c r="M265" s="14">
        <v>1</v>
      </c>
      <c r="N265" s="14" t="s">
        <v>131</v>
      </c>
      <c r="O265" s="16"/>
      <c r="P265" s="15"/>
      <c r="Q265" s="15"/>
      <c r="R265" s="23">
        <v>42876.600636574076</v>
      </c>
      <c r="S265" s="13" t="s">
        <v>953</v>
      </c>
      <c r="T265" s="13" t="s">
        <v>954</v>
      </c>
      <c r="U265" s="18" t="s">
        <v>944</v>
      </c>
      <c r="V265" s="13" t="s">
        <v>956</v>
      </c>
      <c r="W265" s="19">
        <v>7000</v>
      </c>
      <c r="X265" s="13" t="s">
        <v>37</v>
      </c>
      <c r="Y265" s="14"/>
      <c r="Z265" s="14"/>
      <c r="AA265" s="13">
        <v>1</v>
      </c>
      <c r="AB265" s="19">
        <v>7000</v>
      </c>
      <c r="AC265" s="21">
        <f t="shared" si="27"/>
        <v>8120</v>
      </c>
      <c r="AD265" s="14"/>
      <c r="AE265" s="26"/>
      <c r="AM265"/>
      <c r="AN265"/>
      <c r="AO265"/>
      <c r="AP265"/>
      <c r="AQ265"/>
      <c r="AR265"/>
      <c r="AS265"/>
      <c r="AT265"/>
    </row>
    <row r="266" spans="1:46" s="1" customFormat="1" ht="15.6" customHeight="1" x14ac:dyDescent="0.25">
      <c r="A266" s="12">
        <v>1700</v>
      </c>
      <c r="B266" s="13" t="s">
        <v>54</v>
      </c>
      <c r="C266" s="14" t="s">
        <v>2</v>
      </c>
      <c r="D266" s="14" t="s">
        <v>34</v>
      </c>
      <c r="E266" s="13" t="s">
        <v>40</v>
      </c>
      <c r="F266" s="13" t="s">
        <v>950</v>
      </c>
      <c r="G266" s="13" t="s">
        <v>56</v>
      </c>
      <c r="H266" s="13" t="s">
        <v>951</v>
      </c>
      <c r="I266" s="23">
        <v>42872</v>
      </c>
      <c r="J266" s="13" t="s">
        <v>952</v>
      </c>
      <c r="K266" s="13">
        <v>20110</v>
      </c>
      <c r="L266" s="13"/>
      <c r="M266" s="14">
        <v>1</v>
      </c>
      <c r="N266" s="14" t="s">
        <v>131</v>
      </c>
      <c r="O266" s="16"/>
      <c r="P266" s="15"/>
      <c r="Q266" s="15"/>
      <c r="R266" s="23">
        <v>42876.600636574076</v>
      </c>
      <c r="S266" s="13" t="s">
        <v>953</v>
      </c>
      <c r="T266" s="13" t="s">
        <v>954</v>
      </c>
      <c r="U266" s="18" t="s">
        <v>944</v>
      </c>
      <c r="V266" s="13" t="s">
        <v>957</v>
      </c>
      <c r="W266" s="19">
        <v>7000</v>
      </c>
      <c r="X266" s="13" t="s">
        <v>37</v>
      </c>
      <c r="Y266" s="14"/>
      <c r="Z266" s="14"/>
      <c r="AA266" s="13">
        <v>1</v>
      </c>
      <c r="AB266" s="19">
        <v>7000</v>
      </c>
      <c r="AC266" s="21">
        <f t="shared" si="27"/>
        <v>8120</v>
      </c>
      <c r="AD266" s="14"/>
      <c r="AE266" s="26"/>
      <c r="AM266"/>
      <c r="AN266"/>
      <c r="AO266"/>
      <c r="AP266"/>
      <c r="AQ266"/>
      <c r="AR266"/>
      <c r="AS266"/>
      <c r="AT266"/>
    </row>
    <row r="267" spans="1:46" s="1" customFormat="1" ht="15.6" customHeight="1" x14ac:dyDescent="0.25">
      <c r="A267" s="12">
        <v>1701</v>
      </c>
      <c r="B267" s="13" t="s">
        <v>54</v>
      </c>
      <c r="C267" s="14" t="s">
        <v>2</v>
      </c>
      <c r="D267" s="14" t="s">
        <v>34</v>
      </c>
      <c r="E267" s="13" t="s">
        <v>40</v>
      </c>
      <c r="F267" s="13" t="s">
        <v>950</v>
      </c>
      <c r="G267" s="13" t="s">
        <v>56</v>
      </c>
      <c r="H267" s="13" t="s">
        <v>951</v>
      </c>
      <c r="I267" s="23">
        <v>42872</v>
      </c>
      <c r="J267" s="13" t="s">
        <v>952</v>
      </c>
      <c r="K267" s="13">
        <v>20110</v>
      </c>
      <c r="L267" s="13"/>
      <c r="M267" s="14">
        <v>1</v>
      </c>
      <c r="N267" s="14" t="s">
        <v>131</v>
      </c>
      <c r="O267" s="16"/>
      <c r="P267" s="15"/>
      <c r="Q267" s="15"/>
      <c r="R267" s="23">
        <v>42876.600636574076</v>
      </c>
      <c r="S267" s="13" t="s">
        <v>953</v>
      </c>
      <c r="T267" s="13" t="s">
        <v>954</v>
      </c>
      <c r="U267" s="18" t="s">
        <v>944</v>
      </c>
      <c r="V267" s="13" t="s">
        <v>958</v>
      </c>
      <c r="W267" s="19">
        <v>7000</v>
      </c>
      <c r="X267" s="13" t="s">
        <v>37</v>
      </c>
      <c r="Y267" s="14"/>
      <c r="Z267" s="14"/>
      <c r="AA267" s="13">
        <v>1</v>
      </c>
      <c r="AB267" s="19">
        <v>7000</v>
      </c>
      <c r="AC267" s="21">
        <f t="shared" si="27"/>
        <v>8120</v>
      </c>
      <c r="AD267" s="14"/>
      <c r="AE267" s="26"/>
      <c r="AM267"/>
      <c r="AN267"/>
      <c r="AO267"/>
      <c r="AP267"/>
      <c r="AQ267"/>
      <c r="AR267"/>
      <c r="AS267"/>
      <c r="AT267"/>
    </row>
    <row r="268" spans="1:46" s="1" customFormat="1" ht="15.6" customHeight="1" x14ac:dyDescent="0.25">
      <c r="A268" s="12">
        <v>1718</v>
      </c>
      <c r="B268" s="13" t="s">
        <v>51</v>
      </c>
      <c r="C268" s="14" t="s">
        <v>2</v>
      </c>
      <c r="D268" s="14" t="s">
        <v>34</v>
      </c>
      <c r="E268" s="13" t="s">
        <v>40</v>
      </c>
      <c r="F268" s="13" t="s">
        <v>487</v>
      </c>
      <c r="G268" s="13" t="s">
        <v>56</v>
      </c>
      <c r="H268" s="13" t="s">
        <v>961</v>
      </c>
      <c r="I268" s="15">
        <v>42857</v>
      </c>
      <c r="J268" s="13" t="s">
        <v>962</v>
      </c>
      <c r="K268" s="13">
        <v>20755</v>
      </c>
      <c r="L268" s="13" t="s">
        <v>52</v>
      </c>
      <c r="M268" s="14">
        <v>3</v>
      </c>
      <c r="N268" s="14" t="s">
        <v>963</v>
      </c>
      <c r="O268" s="16"/>
      <c r="P268" s="13"/>
      <c r="Q268" s="17"/>
      <c r="R268" s="15">
        <v>42862.635567129626</v>
      </c>
      <c r="S268" s="13" t="s">
        <v>964</v>
      </c>
      <c r="T268" s="13" t="s">
        <v>965</v>
      </c>
      <c r="U268" s="18" t="s">
        <v>966</v>
      </c>
      <c r="V268" s="13" t="s">
        <v>967</v>
      </c>
      <c r="W268" s="19">
        <v>0.66</v>
      </c>
      <c r="X268" s="13" t="s">
        <v>37</v>
      </c>
      <c r="Y268" s="14"/>
      <c r="Z268" s="14"/>
      <c r="AA268" s="20">
        <v>7500</v>
      </c>
      <c r="AB268" s="19">
        <v>4950</v>
      </c>
      <c r="AC268" s="21">
        <f t="shared" si="27"/>
        <v>5742</v>
      </c>
      <c r="AD268" s="14"/>
      <c r="AE268" s="26"/>
      <c r="AM268"/>
      <c r="AN268"/>
      <c r="AO268"/>
      <c r="AP268"/>
      <c r="AQ268"/>
      <c r="AR268"/>
      <c r="AS268"/>
      <c r="AT268"/>
    </row>
    <row r="269" spans="1:46" s="1" customFormat="1" ht="15.6" customHeight="1" x14ac:dyDescent="0.25">
      <c r="A269" s="12">
        <v>1730</v>
      </c>
      <c r="B269" s="13" t="s">
        <v>125</v>
      </c>
      <c r="C269" s="14" t="s">
        <v>2</v>
      </c>
      <c r="D269" s="14" t="s">
        <v>34</v>
      </c>
      <c r="E269" s="13" t="s">
        <v>40</v>
      </c>
      <c r="F269" s="13" t="s">
        <v>141</v>
      </c>
      <c r="G269" s="13" t="s">
        <v>56</v>
      </c>
      <c r="H269" s="13" t="s">
        <v>969</v>
      </c>
      <c r="I269" s="15">
        <v>42865</v>
      </c>
      <c r="J269" s="13" t="s">
        <v>970</v>
      </c>
      <c r="K269" s="13">
        <v>19238</v>
      </c>
      <c r="L269" s="13" t="s">
        <v>39</v>
      </c>
      <c r="M269" s="14">
        <v>2</v>
      </c>
      <c r="N269" s="14" t="s">
        <v>971</v>
      </c>
      <c r="O269" s="16"/>
      <c r="P269" s="13"/>
      <c r="Q269" s="17"/>
      <c r="R269" s="15">
        <v>42865.897129629629</v>
      </c>
      <c r="S269" s="13" t="s">
        <v>564</v>
      </c>
      <c r="T269" s="13" t="s">
        <v>565</v>
      </c>
      <c r="U269" s="22" t="s">
        <v>968</v>
      </c>
      <c r="V269" s="13" t="s">
        <v>972</v>
      </c>
      <c r="W269" s="19">
        <v>12.93</v>
      </c>
      <c r="X269" s="13" t="s">
        <v>37</v>
      </c>
      <c r="Y269" s="14"/>
      <c r="Z269" s="14"/>
      <c r="AA269" s="20">
        <v>1240</v>
      </c>
      <c r="AB269" s="19">
        <v>16033.199999999999</v>
      </c>
      <c r="AC269" s="21">
        <f t="shared" ref="AC269:AC277" si="28">+AB269*0.16+AB269</f>
        <v>18598.511999999999</v>
      </c>
      <c r="AD269" s="14"/>
      <c r="AE269" s="26"/>
      <c r="AM269"/>
      <c r="AN269"/>
      <c r="AO269"/>
      <c r="AP269"/>
      <c r="AQ269"/>
      <c r="AR269"/>
      <c r="AS269"/>
      <c r="AT269"/>
    </row>
    <row r="270" spans="1:46" s="1" customFormat="1" ht="15.6" customHeight="1" x14ac:dyDescent="0.25">
      <c r="A270" s="12">
        <v>1739</v>
      </c>
      <c r="B270" s="13" t="s">
        <v>67</v>
      </c>
      <c r="C270" s="14" t="s">
        <v>2</v>
      </c>
      <c r="D270" s="14" t="s">
        <v>34</v>
      </c>
      <c r="E270" s="13" t="s">
        <v>40</v>
      </c>
      <c r="F270" s="13" t="s">
        <v>974</v>
      </c>
      <c r="G270" s="13" t="s">
        <v>56</v>
      </c>
      <c r="H270" s="13" t="s">
        <v>975</v>
      </c>
      <c r="I270" s="23">
        <v>42877</v>
      </c>
      <c r="J270" s="13" t="s">
        <v>976</v>
      </c>
      <c r="K270" s="13">
        <v>20446</v>
      </c>
      <c r="L270" s="13"/>
      <c r="M270" s="14">
        <v>1</v>
      </c>
      <c r="N270" s="14" t="s">
        <v>977</v>
      </c>
      <c r="O270" s="16"/>
      <c r="P270" s="15"/>
      <c r="Q270" s="15"/>
      <c r="R270" s="23">
        <v>42877.858449074076</v>
      </c>
      <c r="S270" s="13" t="s">
        <v>978</v>
      </c>
      <c r="T270" s="13" t="s">
        <v>979</v>
      </c>
      <c r="U270" s="22" t="s">
        <v>973</v>
      </c>
      <c r="V270" s="13" t="s">
        <v>980</v>
      </c>
      <c r="W270" s="19">
        <v>6000</v>
      </c>
      <c r="X270" s="13" t="s">
        <v>981</v>
      </c>
      <c r="Y270" s="14"/>
      <c r="Z270" s="14"/>
      <c r="AA270" s="13">
        <v>6</v>
      </c>
      <c r="AB270" s="19">
        <v>36000</v>
      </c>
      <c r="AC270" s="21">
        <f t="shared" si="28"/>
        <v>41760</v>
      </c>
      <c r="AD270" s="14"/>
      <c r="AE270" s="26"/>
      <c r="AM270"/>
      <c r="AN270"/>
      <c r="AO270"/>
      <c r="AP270"/>
      <c r="AQ270"/>
      <c r="AR270"/>
      <c r="AS270"/>
      <c r="AT270"/>
    </row>
    <row r="271" spans="1:46" s="1" customFormat="1" ht="15.6" customHeight="1" x14ac:dyDescent="0.25">
      <c r="A271" s="12">
        <v>1767</v>
      </c>
      <c r="B271" s="13" t="s">
        <v>54</v>
      </c>
      <c r="C271" s="14" t="s">
        <v>2</v>
      </c>
      <c r="D271" s="14" t="s">
        <v>34</v>
      </c>
      <c r="E271" s="13" t="s">
        <v>40</v>
      </c>
      <c r="F271" s="13" t="s">
        <v>441</v>
      </c>
      <c r="G271" s="13" t="s">
        <v>56</v>
      </c>
      <c r="H271" s="13" t="s">
        <v>442</v>
      </c>
      <c r="I271" s="23">
        <v>42885</v>
      </c>
      <c r="J271" s="13" t="s">
        <v>443</v>
      </c>
      <c r="K271" s="13">
        <v>19846</v>
      </c>
      <c r="L271" s="13"/>
      <c r="M271" s="14">
        <v>3</v>
      </c>
      <c r="N271" s="14" t="s">
        <v>444</v>
      </c>
      <c r="O271" s="16"/>
      <c r="P271" s="15"/>
      <c r="Q271" s="15"/>
      <c r="R271" s="23">
        <v>42887.949629629627</v>
      </c>
      <c r="S271" s="13" t="s">
        <v>379</v>
      </c>
      <c r="T271" s="13" t="s">
        <v>380</v>
      </c>
      <c r="U271" s="22" t="s">
        <v>982</v>
      </c>
      <c r="V271" s="13" t="s">
        <v>982</v>
      </c>
      <c r="W271" s="19">
        <v>3000</v>
      </c>
      <c r="X271" s="13" t="s">
        <v>48</v>
      </c>
      <c r="Y271" s="14"/>
      <c r="Z271" s="14"/>
      <c r="AA271" s="13">
        <v>3</v>
      </c>
      <c r="AB271" s="19">
        <v>9000</v>
      </c>
      <c r="AC271" s="21">
        <f t="shared" si="28"/>
        <v>10440</v>
      </c>
      <c r="AD271" s="14"/>
      <c r="AE271" s="26"/>
      <c r="AM271"/>
      <c r="AN271"/>
      <c r="AO271"/>
      <c r="AP271"/>
      <c r="AQ271"/>
      <c r="AR271"/>
      <c r="AS271"/>
      <c r="AT271"/>
    </row>
    <row r="272" spans="1:46" s="1" customFormat="1" ht="15.6" customHeight="1" x14ac:dyDescent="0.25">
      <c r="A272" s="12">
        <v>1772</v>
      </c>
      <c r="B272" s="13" t="s">
        <v>54</v>
      </c>
      <c r="C272" s="14" t="s">
        <v>2</v>
      </c>
      <c r="D272" s="14" t="s">
        <v>34</v>
      </c>
      <c r="E272" s="13" t="s">
        <v>40</v>
      </c>
      <c r="F272" s="13" t="s">
        <v>911</v>
      </c>
      <c r="G272" s="13" t="s">
        <v>56</v>
      </c>
      <c r="H272" s="13" t="s">
        <v>912</v>
      </c>
      <c r="I272" s="23">
        <v>42873</v>
      </c>
      <c r="J272" s="13" t="s">
        <v>983</v>
      </c>
      <c r="K272" s="13">
        <v>20185</v>
      </c>
      <c r="L272" s="13"/>
      <c r="M272" s="14">
        <v>4</v>
      </c>
      <c r="N272" s="14" t="s">
        <v>801</v>
      </c>
      <c r="O272" s="16">
        <f>+IF(P272=0,0,(Q272-P272)+1)</f>
        <v>1</v>
      </c>
      <c r="P272" s="15">
        <v>42885</v>
      </c>
      <c r="Q272" s="15">
        <v>42885</v>
      </c>
      <c r="R272" s="23">
        <v>42878.735891203702</v>
      </c>
      <c r="S272" s="13" t="s">
        <v>984</v>
      </c>
      <c r="T272" s="13" t="s">
        <v>985</v>
      </c>
      <c r="U272" s="22" t="s">
        <v>982</v>
      </c>
      <c r="V272" s="13" t="s">
        <v>986</v>
      </c>
      <c r="W272" s="19">
        <v>7000</v>
      </c>
      <c r="X272" s="13" t="s">
        <v>42</v>
      </c>
      <c r="Y272" s="14"/>
      <c r="Z272" s="14"/>
      <c r="AA272" s="13">
        <v>1</v>
      </c>
      <c r="AB272" s="19">
        <v>7000</v>
      </c>
      <c r="AC272" s="21">
        <f t="shared" si="28"/>
        <v>8120</v>
      </c>
      <c r="AD272" s="14"/>
      <c r="AE272" s="26"/>
      <c r="AM272"/>
      <c r="AN272"/>
      <c r="AO272"/>
      <c r="AP272"/>
      <c r="AQ272"/>
      <c r="AR272"/>
      <c r="AS272"/>
      <c r="AT272"/>
    </row>
    <row r="273" spans="1:46" s="1" customFormat="1" ht="15.6" customHeight="1" x14ac:dyDescent="0.25">
      <c r="A273" s="12">
        <v>1775</v>
      </c>
      <c r="B273" s="13" t="s">
        <v>357</v>
      </c>
      <c r="C273" s="14" t="s">
        <v>2</v>
      </c>
      <c r="D273" s="14" t="s">
        <v>34</v>
      </c>
      <c r="E273" s="13" t="s">
        <v>40</v>
      </c>
      <c r="F273" s="13" t="s">
        <v>524</v>
      </c>
      <c r="G273" s="13" t="s">
        <v>56</v>
      </c>
      <c r="H273" s="13" t="s">
        <v>559</v>
      </c>
      <c r="I273" s="15">
        <v>42866</v>
      </c>
      <c r="J273" s="13" t="s">
        <v>560</v>
      </c>
      <c r="K273" s="13">
        <v>19655</v>
      </c>
      <c r="L273" s="13" t="s">
        <v>39</v>
      </c>
      <c r="M273" s="14">
        <v>1</v>
      </c>
      <c r="N273" s="14" t="s">
        <v>561</v>
      </c>
      <c r="O273" s="16"/>
      <c r="P273" s="13"/>
      <c r="Q273" s="17"/>
      <c r="R273" s="15">
        <v>42867.810902777775</v>
      </c>
      <c r="S273" s="13" t="s">
        <v>496</v>
      </c>
      <c r="T273" s="13" t="s">
        <v>497</v>
      </c>
      <c r="U273" s="18" t="s">
        <v>987</v>
      </c>
      <c r="V273" s="13" t="s">
        <v>988</v>
      </c>
      <c r="W273" s="28">
        <v>4.9000000000000004</v>
      </c>
      <c r="X273" s="13" t="s">
        <v>37</v>
      </c>
      <c r="Y273" s="14"/>
      <c r="Z273" s="14"/>
      <c r="AA273" s="29">
        <v>11500</v>
      </c>
      <c r="AB273" s="28">
        <v>56350.000000000007</v>
      </c>
      <c r="AC273" s="21">
        <f t="shared" si="28"/>
        <v>65366.000000000007</v>
      </c>
      <c r="AD273" s="14"/>
      <c r="AE273" s="26"/>
      <c r="AM273"/>
      <c r="AN273"/>
      <c r="AO273"/>
      <c r="AP273"/>
      <c r="AQ273"/>
      <c r="AR273"/>
      <c r="AS273"/>
      <c r="AT273"/>
    </row>
    <row r="274" spans="1:46" s="1" customFormat="1" ht="15.6" customHeight="1" x14ac:dyDescent="0.25">
      <c r="A274" s="12">
        <v>1776</v>
      </c>
      <c r="B274" s="13" t="s">
        <v>357</v>
      </c>
      <c r="C274" s="14" t="s">
        <v>2</v>
      </c>
      <c r="D274" s="14" t="s">
        <v>34</v>
      </c>
      <c r="E274" s="13" t="s">
        <v>40</v>
      </c>
      <c r="F274" s="13" t="s">
        <v>524</v>
      </c>
      <c r="G274" s="13" t="s">
        <v>56</v>
      </c>
      <c r="H274" s="13" t="s">
        <v>559</v>
      </c>
      <c r="I274" s="15">
        <v>42866</v>
      </c>
      <c r="J274" s="13" t="s">
        <v>560</v>
      </c>
      <c r="K274" s="13">
        <v>19655</v>
      </c>
      <c r="L274" s="13" t="s">
        <v>39</v>
      </c>
      <c r="M274" s="14">
        <v>1</v>
      </c>
      <c r="N274" s="14" t="s">
        <v>561</v>
      </c>
      <c r="O274" s="16"/>
      <c r="P274" s="13"/>
      <c r="Q274" s="17"/>
      <c r="R274" s="15">
        <v>42867.810902777775</v>
      </c>
      <c r="S274" s="13" t="s">
        <v>496</v>
      </c>
      <c r="T274" s="13" t="s">
        <v>497</v>
      </c>
      <c r="U274" s="18" t="s">
        <v>987</v>
      </c>
      <c r="V274" s="13" t="s">
        <v>989</v>
      </c>
      <c r="W274" s="28">
        <v>4.9000000000000004</v>
      </c>
      <c r="X274" s="13" t="s">
        <v>37</v>
      </c>
      <c r="Y274" s="14"/>
      <c r="Z274" s="14"/>
      <c r="AA274" s="29">
        <v>11500</v>
      </c>
      <c r="AB274" s="28">
        <v>56350.000000000007</v>
      </c>
      <c r="AC274" s="21">
        <f t="shared" si="28"/>
        <v>65366.000000000007</v>
      </c>
      <c r="AD274" s="14"/>
      <c r="AE274" s="26"/>
      <c r="AM274"/>
      <c r="AN274"/>
      <c r="AO274"/>
      <c r="AP274"/>
      <c r="AQ274"/>
      <c r="AR274"/>
      <c r="AS274"/>
      <c r="AT274"/>
    </row>
    <row r="275" spans="1:46" s="1" customFormat="1" ht="15.6" customHeight="1" x14ac:dyDescent="0.25">
      <c r="A275" s="12">
        <v>1777</v>
      </c>
      <c r="B275" s="13" t="s">
        <v>357</v>
      </c>
      <c r="C275" s="14" t="s">
        <v>2</v>
      </c>
      <c r="D275" s="14" t="s">
        <v>34</v>
      </c>
      <c r="E275" s="13" t="s">
        <v>40</v>
      </c>
      <c r="F275" s="13" t="s">
        <v>524</v>
      </c>
      <c r="G275" s="13" t="s">
        <v>56</v>
      </c>
      <c r="H275" s="13" t="s">
        <v>559</v>
      </c>
      <c r="I275" s="15">
        <v>42866</v>
      </c>
      <c r="J275" s="13" t="s">
        <v>560</v>
      </c>
      <c r="K275" s="13">
        <v>19655</v>
      </c>
      <c r="L275" s="13" t="s">
        <v>39</v>
      </c>
      <c r="M275" s="14">
        <v>1</v>
      </c>
      <c r="N275" s="14" t="s">
        <v>561</v>
      </c>
      <c r="O275" s="16"/>
      <c r="P275" s="13"/>
      <c r="Q275" s="17"/>
      <c r="R275" s="15">
        <v>42867.810902777775</v>
      </c>
      <c r="S275" s="13" t="s">
        <v>496</v>
      </c>
      <c r="T275" s="13" t="s">
        <v>497</v>
      </c>
      <c r="U275" s="18" t="s">
        <v>987</v>
      </c>
      <c r="V275" s="13" t="s">
        <v>990</v>
      </c>
      <c r="W275" s="28">
        <v>6.2</v>
      </c>
      <c r="X275" s="13" t="s">
        <v>37</v>
      </c>
      <c r="Y275" s="14"/>
      <c r="Z275" s="14"/>
      <c r="AA275" s="29">
        <v>10000</v>
      </c>
      <c r="AB275" s="28">
        <v>62000</v>
      </c>
      <c r="AC275" s="21">
        <f t="shared" si="28"/>
        <v>71920</v>
      </c>
      <c r="AD275" s="14"/>
      <c r="AE275" s="26"/>
      <c r="AM275"/>
      <c r="AN275"/>
      <c r="AO275"/>
      <c r="AP275"/>
      <c r="AQ275"/>
      <c r="AR275"/>
      <c r="AS275"/>
      <c r="AT275"/>
    </row>
    <row r="276" spans="1:46" s="1" customFormat="1" ht="15.6" customHeight="1" x14ac:dyDescent="0.25">
      <c r="A276" s="12">
        <v>1779</v>
      </c>
      <c r="B276" s="13" t="s">
        <v>84</v>
      </c>
      <c r="C276" s="14" t="s">
        <v>2</v>
      </c>
      <c r="D276" s="14" t="s">
        <v>34</v>
      </c>
      <c r="E276" s="13" t="s">
        <v>40</v>
      </c>
      <c r="F276" s="13" t="s">
        <v>85</v>
      </c>
      <c r="G276" s="13" t="s">
        <v>56</v>
      </c>
      <c r="H276" s="13" t="s">
        <v>86</v>
      </c>
      <c r="I276" s="15">
        <v>42863</v>
      </c>
      <c r="J276" s="13" t="s">
        <v>991</v>
      </c>
      <c r="K276" s="13">
        <v>19407</v>
      </c>
      <c r="L276" s="13" t="s">
        <v>39</v>
      </c>
      <c r="M276" s="14">
        <v>22</v>
      </c>
      <c r="N276" s="14" t="s">
        <v>743</v>
      </c>
      <c r="O276" s="16"/>
      <c r="P276" s="14"/>
      <c r="Q276" s="15"/>
      <c r="R276" s="15">
        <v>42868.830925925926</v>
      </c>
      <c r="S276" s="13" t="s">
        <v>99</v>
      </c>
      <c r="T276" s="13" t="s">
        <v>100</v>
      </c>
      <c r="U276" s="22" t="s">
        <v>992</v>
      </c>
      <c r="V276" s="13" t="s">
        <v>993</v>
      </c>
      <c r="W276" s="19">
        <v>30.33</v>
      </c>
      <c r="X276" s="13" t="s">
        <v>26</v>
      </c>
      <c r="Y276" s="30">
        <v>0.1</v>
      </c>
      <c r="Z276" s="30">
        <v>0.1</v>
      </c>
      <c r="AA276" s="20">
        <v>4317</v>
      </c>
      <c r="AB276" s="19">
        <v>130934.60999999999</v>
      </c>
      <c r="AC276" s="21">
        <f t="shared" si="28"/>
        <v>151884.1476</v>
      </c>
      <c r="AD276" s="14"/>
      <c r="AE276" s="44">
        <f>W276*1.16</f>
        <v>35.182799999999993</v>
      </c>
      <c r="AF276" s="45">
        <f>W276*1.16</f>
        <v>35.182799999999993</v>
      </c>
      <c r="AM276"/>
      <c r="AN276"/>
      <c r="AO276"/>
      <c r="AP276"/>
      <c r="AQ276"/>
      <c r="AR276"/>
      <c r="AS276"/>
      <c r="AT276"/>
    </row>
    <row r="277" spans="1:46" s="1" customFormat="1" ht="15.6" customHeight="1" x14ac:dyDescent="0.25">
      <c r="A277" s="12">
        <v>1785</v>
      </c>
      <c r="B277" s="13" t="s">
        <v>51</v>
      </c>
      <c r="C277" s="14" t="s">
        <v>2</v>
      </c>
      <c r="D277" s="14" t="s">
        <v>34</v>
      </c>
      <c r="E277" s="13" t="s">
        <v>40</v>
      </c>
      <c r="F277" s="13" t="s">
        <v>487</v>
      </c>
      <c r="G277" s="13" t="s">
        <v>56</v>
      </c>
      <c r="H277" s="13" t="s">
        <v>961</v>
      </c>
      <c r="I277" s="15">
        <v>42857</v>
      </c>
      <c r="J277" s="13" t="s">
        <v>962</v>
      </c>
      <c r="K277" s="13">
        <v>20755</v>
      </c>
      <c r="L277" s="13" t="s">
        <v>52</v>
      </c>
      <c r="M277" s="14">
        <v>3</v>
      </c>
      <c r="N277" s="14" t="s">
        <v>963</v>
      </c>
      <c r="O277" s="16"/>
      <c r="P277" s="13"/>
      <c r="Q277" s="17"/>
      <c r="R277" s="15">
        <v>42862.635567129626</v>
      </c>
      <c r="S277" s="13" t="s">
        <v>964</v>
      </c>
      <c r="T277" s="13" t="s">
        <v>965</v>
      </c>
      <c r="U277" s="22" t="s">
        <v>992</v>
      </c>
      <c r="V277" s="13" t="s">
        <v>994</v>
      </c>
      <c r="W277" s="19">
        <v>16</v>
      </c>
      <c r="X277" s="13" t="s">
        <v>37</v>
      </c>
      <c r="Y277" s="14">
        <v>0.8</v>
      </c>
      <c r="Z277" s="14">
        <v>0.5</v>
      </c>
      <c r="AA277" s="20">
        <v>600</v>
      </c>
      <c r="AB277" s="19">
        <v>9600</v>
      </c>
      <c r="AC277" s="21">
        <f t="shared" si="28"/>
        <v>11136</v>
      </c>
      <c r="AD277" s="14"/>
      <c r="AE277" s="44">
        <f>W277*1.16</f>
        <v>18.559999999999999</v>
      </c>
      <c r="AM277"/>
      <c r="AN277"/>
      <c r="AO277"/>
      <c r="AP277"/>
      <c r="AQ277"/>
      <c r="AR277"/>
      <c r="AS277"/>
      <c r="AT277"/>
    </row>
    <row r="278" spans="1:46" s="1" customFormat="1" ht="15.6" customHeight="1" x14ac:dyDescent="0.25">
      <c r="A278" s="12">
        <v>1823</v>
      </c>
      <c r="B278" s="13" t="s">
        <v>54</v>
      </c>
      <c r="C278" s="14" t="s">
        <v>2</v>
      </c>
      <c r="D278" s="14" t="s">
        <v>34</v>
      </c>
      <c r="E278" s="13" t="s">
        <v>40</v>
      </c>
      <c r="F278" s="13" t="s">
        <v>433</v>
      </c>
      <c r="G278" s="13" t="s">
        <v>56</v>
      </c>
      <c r="H278" s="13" t="s">
        <v>940</v>
      </c>
      <c r="I278" s="15">
        <v>42867</v>
      </c>
      <c r="J278" s="13" t="s">
        <v>941</v>
      </c>
      <c r="K278" s="13">
        <v>20085</v>
      </c>
      <c r="L278" s="13" t="s">
        <v>35</v>
      </c>
      <c r="M278" s="14">
        <v>1</v>
      </c>
      <c r="N278" s="14" t="s">
        <v>942</v>
      </c>
      <c r="O278" s="16"/>
      <c r="P278" s="13"/>
      <c r="Q278" s="17"/>
      <c r="R278" s="15">
        <v>42870.572627314818</v>
      </c>
      <c r="S278" s="13" t="s">
        <v>181</v>
      </c>
      <c r="T278" s="13" t="s">
        <v>182</v>
      </c>
      <c r="U278" s="22" t="s">
        <v>992</v>
      </c>
      <c r="V278" s="13" t="s">
        <v>996</v>
      </c>
      <c r="W278" s="19">
        <v>339.3</v>
      </c>
      <c r="X278" s="13" t="s">
        <v>37</v>
      </c>
      <c r="Y278" s="14">
        <v>3.9</v>
      </c>
      <c r="Z278" s="14">
        <v>2.9</v>
      </c>
      <c r="AA278" s="20">
        <v>30</v>
      </c>
      <c r="AB278" s="19">
        <v>10179</v>
      </c>
      <c r="AC278" s="21">
        <f t="shared" ref="AC278" si="29">+AB278*0.16+AB278</f>
        <v>11807.64</v>
      </c>
      <c r="AD278" s="14">
        <v>11.309999999999999</v>
      </c>
      <c r="AE278" s="44">
        <f>(W278*1.16)/AD278</f>
        <v>34.800000000000004</v>
      </c>
      <c r="AM278"/>
      <c r="AN278"/>
      <c r="AO278"/>
      <c r="AP278"/>
      <c r="AQ278"/>
      <c r="AR278"/>
      <c r="AS278"/>
      <c r="AT278"/>
    </row>
    <row r="279" spans="1:46" s="1" customFormat="1" ht="15.6" customHeight="1" x14ac:dyDescent="0.25">
      <c r="A279" s="12">
        <v>1863</v>
      </c>
      <c r="B279" s="13" t="s">
        <v>51</v>
      </c>
      <c r="C279" s="14" t="s">
        <v>2</v>
      </c>
      <c r="D279" s="14" t="s">
        <v>34</v>
      </c>
      <c r="E279" s="13" t="s">
        <v>40</v>
      </c>
      <c r="F279" s="13" t="s">
        <v>998</v>
      </c>
      <c r="G279" s="13" t="s">
        <v>56</v>
      </c>
      <c r="H279" s="13" t="s">
        <v>999</v>
      </c>
      <c r="I279" s="15">
        <v>42867</v>
      </c>
      <c r="J279" s="13" t="s">
        <v>1000</v>
      </c>
      <c r="K279" s="13">
        <v>20767</v>
      </c>
      <c r="L279" s="13" t="s">
        <v>52</v>
      </c>
      <c r="M279" s="14">
        <v>10</v>
      </c>
      <c r="N279" s="14" t="s">
        <v>659</v>
      </c>
      <c r="O279" s="16"/>
      <c r="P279" s="13"/>
      <c r="Q279" s="17"/>
      <c r="R279" s="15">
        <v>42869.890405092592</v>
      </c>
      <c r="S279" s="13" t="s">
        <v>736</v>
      </c>
      <c r="T279" s="13" t="s">
        <v>1001</v>
      </c>
      <c r="U279" s="22" t="s">
        <v>992</v>
      </c>
      <c r="V279" s="13" t="s">
        <v>1002</v>
      </c>
      <c r="W279" s="19">
        <v>4763.25</v>
      </c>
      <c r="X279" s="13" t="s">
        <v>37</v>
      </c>
      <c r="Y279" s="14">
        <v>15</v>
      </c>
      <c r="Z279" s="14">
        <v>4.3499999999999996</v>
      </c>
      <c r="AA279" s="20">
        <v>1</v>
      </c>
      <c r="AB279" s="19">
        <v>4763.25</v>
      </c>
      <c r="AC279" s="21">
        <f t="shared" ref="AC279:AC287" si="30">+AB279*0.16+AB279</f>
        <v>5525.37</v>
      </c>
      <c r="AD279" s="14">
        <v>65.25</v>
      </c>
      <c r="AE279" s="44">
        <f>(W279*1.16)/AD279</f>
        <v>84.679999999999993</v>
      </c>
      <c r="AM279"/>
      <c r="AN279"/>
      <c r="AO279"/>
      <c r="AP279"/>
      <c r="AQ279"/>
      <c r="AR279"/>
      <c r="AS279"/>
      <c r="AT279"/>
    </row>
    <row r="280" spans="1:46" s="1" customFormat="1" ht="15.6" customHeight="1" x14ac:dyDescent="0.25">
      <c r="A280" s="12">
        <v>1867</v>
      </c>
      <c r="B280" s="13" t="s">
        <v>51</v>
      </c>
      <c r="C280" s="14" t="s">
        <v>2</v>
      </c>
      <c r="D280" s="14" t="s">
        <v>34</v>
      </c>
      <c r="E280" s="13" t="s">
        <v>40</v>
      </c>
      <c r="F280" s="13" t="s">
        <v>1003</v>
      </c>
      <c r="G280" s="13" t="s">
        <v>56</v>
      </c>
      <c r="H280" s="13" t="s">
        <v>1004</v>
      </c>
      <c r="I280" s="15">
        <v>42866</v>
      </c>
      <c r="J280" s="13" t="s">
        <v>1005</v>
      </c>
      <c r="K280" s="13">
        <v>20784</v>
      </c>
      <c r="L280" s="13" t="s">
        <v>52</v>
      </c>
      <c r="M280" s="14">
        <v>1</v>
      </c>
      <c r="N280" s="14" t="s">
        <v>82</v>
      </c>
      <c r="O280" s="16"/>
      <c r="P280" s="13"/>
      <c r="Q280" s="17"/>
      <c r="R280" s="15">
        <v>42869.941111111111</v>
      </c>
      <c r="S280" s="13" t="s">
        <v>1006</v>
      </c>
      <c r="T280" s="13" t="s">
        <v>1007</v>
      </c>
      <c r="U280" s="22" t="s">
        <v>992</v>
      </c>
      <c r="V280" s="13" t="s">
        <v>1008</v>
      </c>
      <c r="W280" s="19">
        <v>45</v>
      </c>
      <c r="X280" s="13" t="s">
        <v>1009</v>
      </c>
      <c r="Y280" s="14"/>
      <c r="Z280" s="14"/>
      <c r="AA280" s="20">
        <v>100</v>
      </c>
      <c r="AB280" s="19">
        <v>4500</v>
      </c>
      <c r="AC280" s="21">
        <f t="shared" si="30"/>
        <v>5220</v>
      </c>
      <c r="AD280" s="14">
        <v>100</v>
      </c>
      <c r="AE280" s="44">
        <f>(W280*1.16)/AD280</f>
        <v>0.52199999999999991</v>
      </c>
      <c r="AM280"/>
      <c r="AN280"/>
      <c r="AO280"/>
      <c r="AP280"/>
      <c r="AQ280"/>
      <c r="AR280"/>
      <c r="AS280"/>
      <c r="AT280"/>
    </row>
    <row r="281" spans="1:46" s="1" customFormat="1" ht="15.6" customHeight="1" x14ac:dyDescent="0.25">
      <c r="A281" s="12">
        <v>1913</v>
      </c>
      <c r="B281" s="13" t="s">
        <v>45</v>
      </c>
      <c r="C281" s="14" t="s">
        <v>2</v>
      </c>
      <c r="D281" s="14" t="s">
        <v>34</v>
      </c>
      <c r="E281" s="13" t="s">
        <v>40</v>
      </c>
      <c r="F281" s="13" t="s">
        <v>1010</v>
      </c>
      <c r="G281" s="13" t="s">
        <v>56</v>
      </c>
      <c r="H281" s="13" t="s">
        <v>569</v>
      </c>
      <c r="I281" s="23">
        <v>42874</v>
      </c>
      <c r="J281" s="13" t="s">
        <v>1011</v>
      </c>
      <c r="K281" s="13">
        <v>20592</v>
      </c>
      <c r="L281" s="13"/>
      <c r="M281" s="14">
        <v>5</v>
      </c>
      <c r="N281" s="14" t="s">
        <v>1012</v>
      </c>
      <c r="O281" s="16"/>
      <c r="P281" s="15"/>
      <c r="Q281" s="15"/>
      <c r="R281" s="23">
        <v>42886.080104166664</v>
      </c>
      <c r="S281" s="13" t="s">
        <v>371</v>
      </c>
      <c r="T281" s="13" t="s">
        <v>1013</v>
      </c>
      <c r="U281" s="22" t="s">
        <v>992</v>
      </c>
      <c r="V281" s="13" t="s">
        <v>1014</v>
      </c>
      <c r="W281" s="19">
        <v>6967.6</v>
      </c>
      <c r="X281" s="13" t="s">
        <v>42</v>
      </c>
      <c r="Y281" s="14">
        <v>5</v>
      </c>
      <c r="Z281" s="14">
        <v>4</v>
      </c>
      <c r="AA281" s="13">
        <v>1</v>
      </c>
      <c r="AB281" s="19">
        <v>6967.6</v>
      </c>
      <c r="AC281" s="21">
        <f t="shared" si="30"/>
        <v>8082.4160000000002</v>
      </c>
      <c r="AD281" s="14">
        <f>+Y281*Z281</f>
        <v>20</v>
      </c>
      <c r="AE281" s="44">
        <f>(W281*1.16)/AD281</f>
        <v>404.12080000000003</v>
      </c>
      <c r="AM281"/>
      <c r="AN281"/>
      <c r="AO281"/>
      <c r="AP281"/>
      <c r="AQ281"/>
      <c r="AR281"/>
      <c r="AS281"/>
      <c r="AT281"/>
    </row>
    <row r="282" spans="1:46" ht="15.6" customHeight="1" x14ac:dyDescent="0.25">
      <c r="A282" s="12">
        <v>1915</v>
      </c>
      <c r="B282" s="13" t="s">
        <v>54</v>
      </c>
      <c r="C282" s="14" t="s">
        <v>2</v>
      </c>
      <c r="D282" s="14" t="s">
        <v>34</v>
      </c>
      <c r="E282" s="13" t="s">
        <v>40</v>
      </c>
      <c r="F282" s="13" t="s">
        <v>503</v>
      </c>
      <c r="G282" s="13" t="s">
        <v>56</v>
      </c>
      <c r="H282" s="13" t="s">
        <v>504</v>
      </c>
      <c r="I282" s="23">
        <v>42884</v>
      </c>
      <c r="J282" s="13" t="s">
        <v>1015</v>
      </c>
      <c r="K282" s="13">
        <v>19928</v>
      </c>
      <c r="L282" s="13"/>
      <c r="M282" s="14">
        <v>6</v>
      </c>
      <c r="N282" s="14" t="s">
        <v>1016</v>
      </c>
      <c r="O282" s="16"/>
      <c r="P282" s="15"/>
      <c r="Q282" s="15"/>
      <c r="R282" s="23">
        <v>42885.003148148149</v>
      </c>
      <c r="S282" s="13" t="s">
        <v>401</v>
      </c>
      <c r="T282" s="13" t="s">
        <v>1017</v>
      </c>
      <c r="U282" s="22" t="s">
        <v>992</v>
      </c>
      <c r="V282" s="13" t="s">
        <v>1018</v>
      </c>
      <c r="W282" s="19">
        <v>7680.01</v>
      </c>
      <c r="X282" s="13" t="s">
        <v>42</v>
      </c>
      <c r="Y282" s="14"/>
      <c r="Z282" s="14"/>
      <c r="AA282" s="13">
        <v>1</v>
      </c>
      <c r="AB282" s="19">
        <v>7680.01</v>
      </c>
      <c r="AC282" s="21">
        <f t="shared" si="30"/>
        <v>8908.8116000000009</v>
      </c>
      <c r="AD282" s="14"/>
      <c r="AE282" s="44"/>
    </row>
    <row r="283" spans="1:46" ht="15.6" customHeight="1" x14ac:dyDescent="0.25">
      <c r="A283" s="12">
        <v>1916</v>
      </c>
      <c r="B283" s="13" t="s">
        <v>45</v>
      </c>
      <c r="C283" s="14" t="s">
        <v>2</v>
      </c>
      <c r="D283" s="14" t="s">
        <v>34</v>
      </c>
      <c r="E283" s="13" t="s">
        <v>40</v>
      </c>
      <c r="F283" s="13" t="s">
        <v>770</v>
      </c>
      <c r="G283" s="13" t="s">
        <v>56</v>
      </c>
      <c r="H283" s="13" t="s">
        <v>149</v>
      </c>
      <c r="I283" s="23">
        <v>42880</v>
      </c>
      <c r="J283" s="13" t="s">
        <v>771</v>
      </c>
      <c r="K283" s="13">
        <v>20520</v>
      </c>
      <c r="L283" s="13"/>
      <c r="M283" s="14">
        <v>2</v>
      </c>
      <c r="N283" s="14" t="s">
        <v>772</v>
      </c>
      <c r="O283" s="16"/>
      <c r="P283" s="15"/>
      <c r="Q283" s="15"/>
      <c r="R283" s="23">
        <v>42882.995763888888</v>
      </c>
      <c r="S283" s="13" t="s">
        <v>496</v>
      </c>
      <c r="T283" s="13" t="s">
        <v>497</v>
      </c>
      <c r="U283" s="22" t="s">
        <v>992</v>
      </c>
      <c r="V283" s="13" t="s">
        <v>1019</v>
      </c>
      <c r="W283" s="19">
        <v>84</v>
      </c>
      <c r="X283" s="13" t="s">
        <v>37</v>
      </c>
      <c r="Y283" s="14">
        <v>2</v>
      </c>
      <c r="Z283" s="14">
        <v>1</v>
      </c>
      <c r="AA283" s="13">
        <v>508</v>
      </c>
      <c r="AB283" s="19">
        <v>42672</v>
      </c>
      <c r="AC283" s="21">
        <f t="shared" si="30"/>
        <v>49499.520000000004</v>
      </c>
      <c r="AD283" s="14">
        <f t="shared" ref="AD283:AD304" si="31">+Y283*Z283</f>
        <v>2</v>
      </c>
      <c r="AE283" s="44">
        <f>W283*1.16</f>
        <v>97.44</v>
      </c>
    </row>
    <row r="284" spans="1:46" ht="15.6" customHeight="1" x14ac:dyDescent="0.25">
      <c r="A284" s="12">
        <v>1917</v>
      </c>
      <c r="B284" s="13" t="s">
        <v>45</v>
      </c>
      <c r="C284" s="14" t="s">
        <v>2</v>
      </c>
      <c r="D284" s="14" t="s">
        <v>34</v>
      </c>
      <c r="E284" s="13" t="s">
        <v>40</v>
      </c>
      <c r="F284" s="13" t="s">
        <v>773</v>
      </c>
      <c r="G284" s="13" t="s">
        <v>56</v>
      </c>
      <c r="H284" s="13" t="s">
        <v>368</v>
      </c>
      <c r="I284" s="23">
        <v>42880</v>
      </c>
      <c r="J284" s="13" t="s">
        <v>774</v>
      </c>
      <c r="K284" s="13">
        <v>20610</v>
      </c>
      <c r="L284" s="13"/>
      <c r="M284" s="14">
        <v>5</v>
      </c>
      <c r="N284" s="14" t="s">
        <v>563</v>
      </c>
      <c r="O284" s="16"/>
      <c r="P284" s="15"/>
      <c r="Q284" s="15"/>
      <c r="R284" s="23">
        <v>42882.981319444443</v>
      </c>
      <c r="S284" s="13" t="s">
        <v>496</v>
      </c>
      <c r="T284" s="13" t="s">
        <v>497</v>
      </c>
      <c r="U284" s="22" t="s">
        <v>992</v>
      </c>
      <c r="V284" s="13" t="s">
        <v>1019</v>
      </c>
      <c r="W284" s="19">
        <v>84</v>
      </c>
      <c r="X284" s="13" t="s">
        <v>37</v>
      </c>
      <c r="Y284" s="14">
        <v>2</v>
      </c>
      <c r="Z284" s="14">
        <v>1</v>
      </c>
      <c r="AA284" s="13">
        <v>380</v>
      </c>
      <c r="AB284" s="19">
        <v>31920</v>
      </c>
      <c r="AC284" s="21">
        <f t="shared" si="30"/>
        <v>37027.199999999997</v>
      </c>
      <c r="AD284" s="14">
        <f t="shared" si="31"/>
        <v>2</v>
      </c>
      <c r="AE284" s="44">
        <f t="shared" ref="AE284:AE304" si="32">W284*1.16</f>
        <v>97.44</v>
      </c>
    </row>
    <row r="285" spans="1:46" s="42" customFormat="1" ht="15.6" customHeight="1" x14ac:dyDescent="0.25">
      <c r="A285" s="32">
        <v>1918</v>
      </c>
      <c r="B285" s="33" t="s">
        <v>45</v>
      </c>
      <c r="C285" s="34" t="s">
        <v>2</v>
      </c>
      <c r="D285" s="34" t="s">
        <v>34</v>
      </c>
      <c r="E285" s="33" t="s">
        <v>40</v>
      </c>
      <c r="F285" s="33" t="s">
        <v>779</v>
      </c>
      <c r="G285" s="33" t="s">
        <v>56</v>
      </c>
      <c r="H285" s="33" t="s">
        <v>780</v>
      </c>
      <c r="I285" s="35">
        <v>42880</v>
      </c>
      <c r="J285" s="13" t="s">
        <v>781</v>
      </c>
      <c r="K285" s="33">
        <v>20309</v>
      </c>
      <c r="L285" s="13"/>
      <c r="M285" s="34">
        <v>2</v>
      </c>
      <c r="N285" s="34" t="s">
        <v>782</v>
      </c>
      <c r="O285" s="36"/>
      <c r="P285" s="37"/>
      <c r="Q285" s="37"/>
      <c r="R285" s="35">
        <v>42882.912164351852</v>
      </c>
      <c r="S285" s="33" t="s">
        <v>496</v>
      </c>
      <c r="T285" s="33" t="s">
        <v>497</v>
      </c>
      <c r="U285" s="33" t="s">
        <v>992</v>
      </c>
      <c r="V285" s="33" t="s">
        <v>1019</v>
      </c>
      <c r="W285" s="38">
        <v>84</v>
      </c>
      <c r="X285" s="33" t="s">
        <v>37</v>
      </c>
      <c r="Y285" s="34">
        <v>2</v>
      </c>
      <c r="Z285" s="34">
        <v>1</v>
      </c>
      <c r="AA285" s="33">
        <v>228</v>
      </c>
      <c r="AB285" s="38">
        <v>19152</v>
      </c>
      <c r="AC285" s="39">
        <f t="shared" si="30"/>
        <v>22216.32</v>
      </c>
      <c r="AD285" s="34">
        <f t="shared" si="31"/>
        <v>2</v>
      </c>
      <c r="AE285" s="46">
        <f t="shared" si="32"/>
        <v>97.44</v>
      </c>
      <c r="AF285" s="47"/>
      <c r="AG285" s="47"/>
      <c r="AH285" s="47"/>
      <c r="AI285" s="47"/>
      <c r="AJ285" s="47"/>
      <c r="AK285" s="47"/>
      <c r="AL285" s="47"/>
    </row>
    <row r="286" spans="1:46" ht="15.6" customHeight="1" x14ac:dyDescent="0.25">
      <c r="A286" s="12">
        <v>1919</v>
      </c>
      <c r="B286" s="13" t="s">
        <v>45</v>
      </c>
      <c r="C286" s="14" t="s">
        <v>2</v>
      </c>
      <c r="D286" s="14" t="s">
        <v>34</v>
      </c>
      <c r="E286" s="13" t="s">
        <v>40</v>
      </c>
      <c r="F286" s="13" t="s">
        <v>783</v>
      </c>
      <c r="G286" s="13" t="s">
        <v>56</v>
      </c>
      <c r="H286" s="13" t="s">
        <v>784</v>
      </c>
      <c r="I286" s="23">
        <v>42880</v>
      </c>
      <c r="J286" s="13" t="s">
        <v>785</v>
      </c>
      <c r="K286" s="13">
        <v>20099</v>
      </c>
      <c r="L286" s="13"/>
      <c r="M286" s="14">
        <v>2</v>
      </c>
      <c r="N286" s="14" t="s">
        <v>786</v>
      </c>
      <c r="O286" s="16"/>
      <c r="P286" s="15"/>
      <c r="Q286" s="15"/>
      <c r="R286" s="23">
        <v>42883.029178240744</v>
      </c>
      <c r="S286" s="13" t="s">
        <v>496</v>
      </c>
      <c r="T286" s="13" t="s">
        <v>497</v>
      </c>
      <c r="U286" s="22" t="s">
        <v>992</v>
      </c>
      <c r="V286" s="13" t="s">
        <v>1019</v>
      </c>
      <c r="W286" s="19">
        <v>84</v>
      </c>
      <c r="X286" s="13" t="s">
        <v>37</v>
      </c>
      <c r="Y286" s="14">
        <v>2</v>
      </c>
      <c r="Z286" s="14">
        <v>1</v>
      </c>
      <c r="AA286" s="13">
        <v>220</v>
      </c>
      <c r="AB286" s="19">
        <v>18480</v>
      </c>
      <c r="AC286" s="21">
        <f t="shared" si="30"/>
        <v>21436.799999999999</v>
      </c>
      <c r="AD286" s="14">
        <f t="shared" si="31"/>
        <v>2</v>
      </c>
      <c r="AE286" s="44">
        <f t="shared" si="32"/>
        <v>97.44</v>
      </c>
    </row>
    <row r="287" spans="1:46" ht="15.6" customHeight="1" x14ac:dyDescent="0.25">
      <c r="A287" s="12">
        <v>1920</v>
      </c>
      <c r="B287" s="13" t="s">
        <v>45</v>
      </c>
      <c r="C287" s="14" t="s">
        <v>2</v>
      </c>
      <c r="D287" s="14" t="s">
        <v>34</v>
      </c>
      <c r="E287" s="13" t="s">
        <v>40</v>
      </c>
      <c r="F287" s="13" t="s">
        <v>787</v>
      </c>
      <c r="G287" s="13" t="s">
        <v>56</v>
      </c>
      <c r="H287" s="13" t="s">
        <v>788</v>
      </c>
      <c r="I287" s="23">
        <v>42880</v>
      </c>
      <c r="J287" s="13" t="s">
        <v>789</v>
      </c>
      <c r="K287" s="13">
        <v>20512</v>
      </c>
      <c r="L287" s="13"/>
      <c r="M287" s="14">
        <v>3</v>
      </c>
      <c r="N287" s="14" t="s">
        <v>169</v>
      </c>
      <c r="O287" s="16"/>
      <c r="P287" s="15"/>
      <c r="Q287" s="15"/>
      <c r="R287" s="23">
        <v>42882.990277777775</v>
      </c>
      <c r="S287" s="13" t="s">
        <v>496</v>
      </c>
      <c r="T287" s="13" t="s">
        <v>497</v>
      </c>
      <c r="U287" s="22" t="s">
        <v>992</v>
      </c>
      <c r="V287" s="13" t="s">
        <v>1019</v>
      </c>
      <c r="W287" s="19">
        <v>84</v>
      </c>
      <c r="X287" s="13" t="s">
        <v>37</v>
      </c>
      <c r="Y287" s="14">
        <v>2</v>
      </c>
      <c r="Z287" s="14">
        <v>1</v>
      </c>
      <c r="AA287" s="13">
        <v>200</v>
      </c>
      <c r="AB287" s="19">
        <v>16800</v>
      </c>
      <c r="AC287" s="21">
        <f t="shared" si="30"/>
        <v>19488</v>
      </c>
      <c r="AD287" s="14">
        <f t="shared" si="31"/>
        <v>2</v>
      </c>
      <c r="AE287" s="44">
        <f t="shared" si="32"/>
        <v>97.44</v>
      </c>
    </row>
    <row r="288" spans="1:46" ht="15.6" customHeight="1" x14ac:dyDescent="0.25">
      <c r="A288" s="12">
        <v>1921</v>
      </c>
      <c r="B288" s="13" t="s">
        <v>45</v>
      </c>
      <c r="C288" s="14" t="s">
        <v>2</v>
      </c>
      <c r="D288" s="14" t="s">
        <v>34</v>
      </c>
      <c r="E288" s="13" t="s">
        <v>40</v>
      </c>
      <c r="F288" s="13" t="s">
        <v>793</v>
      </c>
      <c r="G288" s="13" t="s">
        <v>56</v>
      </c>
      <c r="H288" s="13" t="s">
        <v>504</v>
      </c>
      <c r="I288" s="23">
        <v>42880</v>
      </c>
      <c r="J288" s="13" t="s">
        <v>794</v>
      </c>
      <c r="K288" s="13">
        <v>20163</v>
      </c>
      <c r="L288" s="13"/>
      <c r="M288" s="14">
        <v>2</v>
      </c>
      <c r="N288" s="14" t="s">
        <v>795</v>
      </c>
      <c r="O288" s="16"/>
      <c r="P288" s="15"/>
      <c r="Q288" s="15"/>
      <c r="R288" s="23">
        <v>42882.990208333336</v>
      </c>
      <c r="S288" s="13" t="s">
        <v>496</v>
      </c>
      <c r="T288" s="13" t="s">
        <v>497</v>
      </c>
      <c r="U288" s="22" t="s">
        <v>992</v>
      </c>
      <c r="V288" s="13" t="s">
        <v>1019</v>
      </c>
      <c r="W288" s="19">
        <v>84</v>
      </c>
      <c r="X288" s="13" t="s">
        <v>37</v>
      </c>
      <c r="Y288" s="14">
        <v>2</v>
      </c>
      <c r="Z288" s="14">
        <v>1</v>
      </c>
      <c r="AA288" s="13">
        <v>196</v>
      </c>
      <c r="AB288" s="19">
        <v>16464</v>
      </c>
      <c r="AC288" s="21">
        <f t="shared" ref="AC288:AC332" si="33">+AB288*0.16+AB288</f>
        <v>19098.240000000002</v>
      </c>
      <c r="AD288" s="14">
        <f t="shared" si="31"/>
        <v>2</v>
      </c>
      <c r="AE288" s="44">
        <f t="shared" si="32"/>
        <v>97.44</v>
      </c>
    </row>
    <row r="289" spans="1:46" ht="15.6" customHeight="1" x14ac:dyDescent="0.25">
      <c r="A289" s="12">
        <v>1922</v>
      </c>
      <c r="B289" s="13" t="s">
        <v>45</v>
      </c>
      <c r="C289" s="14" t="s">
        <v>2</v>
      </c>
      <c r="D289" s="14" t="s">
        <v>34</v>
      </c>
      <c r="E289" s="13" t="s">
        <v>40</v>
      </c>
      <c r="F289" s="13" t="s">
        <v>796</v>
      </c>
      <c r="G289" s="13" t="s">
        <v>56</v>
      </c>
      <c r="H289" s="13" t="s">
        <v>70</v>
      </c>
      <c r="I289" s="23">
        <v>42880</v>
      </c>
      <c r="J289" s="13" t="s">
        <v>797</v>
      </c>
      <c r="K289" s="13">
        <v>20538</v>
      </c>
      <c r="L289" s="13"/>
      <c r="M289" s="14">
        <v>1</v>
      </c>
      <c r="N289" s="14" t="s">
        <v>798</v>
      </c>
      <c r="O289" s="16"/>
      <c r="P289" s="15"/>
      <c r="Q289" s="15"/>
      <c r="R289" s="23">
        <v>42882.960173611114</v>
      </c>
      <c r="S289" s="13" t="s">
        <v>496</v>
      </c>
      <c r="T289" s="13" t="s">
        <v>497</v>
      </c>
      <c r="U289" s="22" t="s">
        <v>992</v>
      </c>
      <c r="V289" s="13" t="s">
        <v>1019</v>
      </c>
      <c r="W289" s="19">
        <v>84</v>
      </c>
      <c r="X289" s="13" t="s">
        <v>37</v>
      </c>
      <c r="Y289" s="14">
        <v>2</v>
      </c>
      <c r="Z289" s="14">
        <v>1</v>
      </c>
      <c r="AA289" s="13">
        <v>192</v>
      </c>
      <c r="AB289" s="19">
        <v>16128</v>
      </c>
      <c r="AC289" s="21">
        <f t="shared" si="33"/>
        <v>18708.48</v>
      </c>
      <c r="AD289" s="14">
        <f t="shared" si="31"/>
        <v>2</v>
      </c>
      <c r="AE289" s="44">
        <f t="shared" si="32"/>
        <v>97.44</v>
      </c>
    </row>
    <row r="290" spans="1:46" ht="15.6" customHeight="1" x14ac:dyDescent="0.25">
      <c r="A290" s="12">
        <v>1923</v>
      </c>
      <c r="B290" s="13" t="s">
        <v>45</v>
      </c>
      <c r="C290" s="14" t="s">
        <v>2</v>
      </c>
      <c r="D290" s="14" t="s">
        <v>34</v>
      </c>
      <c r="E290" s="13" t="s">
        <v>40</v>
      </c>
      <c r="F290" s="13" t="s">
        <v>799</v>
      </c>
      <c r="G290" s="13" t="s">
        <v>56</v>
      </c>
      <c r="H290" s="13" t="s">
        <v>156</v>
      </c>
      <c r="I290" s="23">
        <v>42880</v>
      </c>
      <c r="J290" s="13" t="s">
        <v>800</v>
      </c>
      <c r="K290" s="13">
        <v>20064</v>
      </c>
      <c r="L290" s="13"/>
      <c r="M290" s="14">
        <v>2</v>
      </c>
      <c r="N290" s="14" t="s">
        <v>801</v>
      </c>
      <c r="O290" s="16"/>
      <c r="P290" s="15"/>
      <c r="Q290" s="15"/>
      <c r="R290" s="23">
        <v>42883.032094907408</v>
      </c>
      <c r="S290" s="13" t="s">
        <v>496</v>
      </c>
      <c r="T290" s="13" t="s">
        <v>497</v>
      </c>
      <c r="U290" s="22" t="s">
        <v>992</v>
      </c>
      <c r="V290" s="13" t="s">
        <v>1019</v>
      </c>
      <c r="W290" s="19">
        <v>84</v>
      </c>
      <c r="X290" s="13" t="s">
        <v>37</v>
      </c>
      <c r="Y290" s="14">
        <v>2</v>
      </c>
      <c r="Z290" s="14">
        <v>1</v>
      </c>
      <c r="AA290" s="13">
        <v>184</v>
      </c>
      <c r="AB290" s="19">
        <v>15456</v>
      </c>
      <c r="AC290" s="21">
        <f t="shared" si="33"/>
        <v>17928.96</v>
      </c>
      <c r="AD290" s="14">
        <f t="shared" si="31"/>
        <v>2</v>
      </c>
      <c r="AE290" s="44">
        <f t="shared" si="32"/>
        <v>97.44</v>
      </c>
    </row>
    <row r="291" spans="1:46" ht="15.6" customHeight="1" x14ac:dyDescent="0.25">
      <c r="A291" s="12">
        <v>1924</v>
      </c>
      <c r="B291" s="13" t="s">
        <v>45</v>
      </c>
      <c r="C291" s="14" t="s">
        <v>2</v>
      </c>
      <c r="D291" s="14" t="s">
        <v>34</v>
      </c>
      <c r="E291" s="13" t="s">
        <v>40</v>
      </c>
      <c r="F291" s="13" t="s">
        <v>1020</v>
      </c>
      <c r="G291" s="13" t="s">
        <v>56</v>
      </c>
      <c r="H291" s="13" t="s">
        <v>1021</v>
      </c>
      <c r="I291" s="23">
        <v>42880</v>
      </c>
      <c r="J291" s="13" t="s">
        <v>1022</v>
      </c>
      <c r="K291" s="13">
        <v>20591</v>
      </c>
      <c r="L291" s="13"/>
      <c r="M291" s="14">
        <v>2</v>
      </c>
      <c r="N291" s="14" t="s">
        <v>716</v>
      </c>
      <c r="O291" s="16"/>
      <c r="P291" s="15"/>
      <c r="Q291" s="15"/>
      <c r="R291" s="23">
        <v>42883.025983796295</v>
      </c>
      <c r="S291" s="13" t="s">
        <v>496</v>
      </c>
      <c r="T291" s="13" t="s">
        <v>497</v>
      </c>
      <c r="U291" s="22" t="s">
        <v>992</v>
      </c>
      <c r="V291" s="13" t="s">
        <v>1019</v>
      </c>
      <c r="W291" s="19">
        <v>84</v>
      </c>
      <c r="X291" s="13" t="s">
        <v>37</v>
      </c>
      <c r="Y291" s="14">
        <v>2</v>
      </c>
      <c r="Z291" s="14">
        <v>1</v>
      </c>
      <c r="AA291" s="13">
        <v>166</v>
      </c>
      <c r="AB291" s="19">
        <v>13944</v>
      </c>
      <c r="AC291" s="21">
        <f t="shared" si="33"/>
        <v>16175.04</v>
      </c>
      <c r="AD291" s="14">
        <f t="shared" si="31"/>
        <v>2</v>
      </c>
      <c r="AE291" s="44">
        <f t="shared" si="32"/>
        <v>97.44</v>
      </c>
    </row>
    <row r="292" spans="1:46" ht="15.6" customHeight="1" x14ac:dyDescent="0.25">
      <c r="A292" s="12">
        <v>1925</v>
      </c>
      <c r="B292" s="13" t="s">
        <v>45</v>
      </c>
      <c r="C292" s="14" t="s">
        <v>2</v>
      </c>
      <c r="D292" s="14" t="s">
        <v>34</v>
      </c>
      <c r="E292" s="13" t="s">
        <v>40</v>
      </c>
      <c r="F292" s="13" t="s">
        <v>1023</v>
      </c>
      <c r="G292" s="13" t="s">
        <v>56</v>
      </c>
      <c r="H292" s="13" t="s">
        <v>1024</v>
      </c>
      <c r="I292" s="23">
        <v>42880</v>
      </c>
      <c r="J292" s="13" t="s">
        <v>1025</v>
      </c>
      <c r="K292" s="13">
        <v>20516</v>
      </c>
      <c r="L292" s="13"/>
      <c r="M292" s="14">
        <v>2</v>
      </c>
      <c r="N292" s="14" t="s">
        <v>995</v>
      </c>
      <c r="O292" s="16"/>
      <c r="P292" s="15"/>
      <c r="Q292" s="15"/>
      <c r="R292" s="23">
        <v>42883.088506944441</v>
      </c>
      <c r="S292" s="13" t="s">
        <v>496</v>
      </c>
      <c r="T292" s="13" t="s">
        <v>497</v>
      </c>
      <c r="U292" s="22" t="s">
        <v>992</v>
      </c>
      <c r="V292" s="13" t="s">
        <v>1019</v>
      </c>
      <c r="W292" s="19">
        <v>84</v>
      </c>
      <c r="X292" s="13" t="s">
        <v>37</v>
      </c>
      <c r="Y292" s="14">
        <v>2</v>
      </c>
      <c r="Z292" s="14">
        <v>1</v>
      </c>
      <c r="AA292" s="13">
        <v>162</v>
      </c>
      <c r="AB292" s="19">
        <v>13608</v>
      </c>
      <c r="AC292" s="21">
        <f t="shared" si="33"/>
        <v>15785.28</v>
      </c>
      <c r="AD292" s="14">
        <f t="shared" si="31"/>
        <v>2</v>
      </c>
      <c r="AE292" s="44">
        <f t="shared" si="32"/>
        <v>97.44</v>
      </c>
    </row>
    <row r="293" spans="1:46" ht="15.6" customHeight="1" x14ac:dyDescent="0.25">
      <c r="A293" s="12">
        <v>1926</v>
      </c>
      <c r="B293" s="13" t="s">
        <v>45</v>
      </c>
      <c r="C293" s="14" t="s">
        <v>2</v>
      </c>
      <c r="D293" s="14" t="s">
        <v>34</v>
      </c>
      <c r="E293" s="13" t="s">
        <v>40</v>
      </c>
      <c r="F293" s="13" t="s">
        <v>767</v>
      </c>
      <c r="G293" s="13" t="s">
        <v>56</v>
      </c>
      <c r="H293" s="13" t="s">
        <v>78</v>
      </c>
      <c r="I293" s="23">
        <v>42880</v>
      </c>
      <c r="J293" s="13" t="s">
        <v>768</v>
      </c>
      <c r="K293" s="13">
        <v>20534</v>
      </c>
      <c r="L293" s="13"/>
      <c r="M293" s="14">
        <v>1</v>
      </c>
      <c r="N293" s="14" t="s">
        <v>238</v>
      </c>
      <c r="O293" s="16"/>
      <c r="P293" s="15"/>
      <c r="Q293" s="15"/>
      <c r="R293" s="23">
        <v>42882.99050925926</v>
      </c>
      <c r="S293" s="13" t="s">
        <v>496</v>
      </c>
      <c r="T293" s="13" t="s">
        <v>497</v>
      </c>
      <c r="U293" s="22" t="s">
        <v>992</v>
      </c>
      <c r="V293" s="13" t="s">
        <v>1019</v>
      </c>
      <c r="W293" s="19">
        <v>84</v>
      </c>
      <c r="X293" s="13" t="s">
        <v>37</v>
      </c>
      <c r="Y293" s="14">
        <v>2</v>
      </c>
      <c r="Z293" s="14">
        <v>1</v>
      </c>
      <c r="AA293" s="13">
        <v>159</v>
      </c>
      <c r="AB293" s="19">
        <v>13356</v>
      </c>
      <c r="AC293" s="21">
        <f t="shared" si="33"/>
        <v>15492.96</v>
      </c>
      <c r="AD293" s="14">
        <f t="shared" si="31"/>
        <v>2</v>
      </c>
      <c r="AE293" s="44">
        <f t="shared" si="32"/>
        <v>97.44</v>
      </c>
    </row>
    <row r="294" spans="1:46" ht="15.6" customHeight="1" x14ac:dyDescent="0.25">
      <c r="A294" s="12">
        <v>1927</v>
      </c>
      <c r="B294" s="13" t="s">
        <v>45</v>
      </c>
      <c r="C294" s="14" t="s">
        <v>2</v>
      </c>
      <c r="D294" s="14" t="s">
        <v>34</v>
      </c>
      <c r="E294" s="13" t="s">
        <v>40</v>
      </c>
      <c r="F294" s="13" t="s">
        <v>1026</v>
      </c>
      <c r="G294" s="13" t="s">
        <v>56</v>
      </c>
      <c r="H294" s="13" t="s">
        <v>598</v>
      </c>
      <c r="I294" s="23">
        <v>42880</v>
      </c>
      <c r="J294" s="13" t="s">
        <v>1027</v>
      </c>
      <c r="K294" s="13">
        <v>20100</v>
      </c>
      <c r="L294" s="13"/>
      <c r="M294" s="14">
        <v>2</v>
      </c>
      <c r="N294" s="14" t="s">
        <v>1028</v>
      </c>
      <c r="O294" s="16"/>
      <c r="P294" s="15"/>
      <c r="Q294" s="15"/>
      <c r="R294" s="23">
        <v>42883.067083333335</v>
      </c>
      <c r="S294" s="13" t="s">
        <v>496</v>
      </c>
      <c r="T294" s="13" t="s">
        <v>497</v>
      </c>
      <c r="U294" s="22" t="s">
        <v>992</v>
      </c>
      <c r="V294" s="13" t="s">
        <v>1019</v>
      </c>
      <c r="W294" s="19">
        <v>84</v>
      </c>
      <c r="X294" s="13" t="s">
        <v>37</v>
      </c>
      <c r="Y294" s="14">
        <v>2</v>
      </c>
      <c r="Z294" s="14">
        <v>1</v>
      </c>
      <c r="AA294" s="13">
        <v>150</v>
      </c>
      <c r="AB294" s="19">
        <v>12600</v>
      </c>
      <c r="AC294" s="21">
        <f t="shared" si="33"/>
        <v>14616</v>
      </c>
      <c r="AD294" s="14">
        <f t="shared" si="31"/>
        <v>2</v>
      </c>
      <c r="AE294" s="44">
        <f t="shared" si="32"/>
        <v>97.44</v>
      </c>
    </row>
    <row r="295" spans="1:46" ht="15.6" customHeight="1" x14ac:dyDescent="0.25">
      <c r="A295" s="12">
        <v>1928</v>
      </c>
      <c r="B295" s="13" t="s">
        <v>45</v>
      </c>
      <c r="C295" s="14" t="s">
        <v>2</v>
      </c>
      <c r="D295" s="14" t="s">
        <v>34</v>
      </c>
      <c r="E295" s="13" t="s">
        <v>40</v>
      </c>
      <c r="F295" s="13" t="s">
        <v>1029</v>
      </c>
      <c r="G295" s="13" t="s">
        <v>56</v>
      </c>
      <c r="H295" s="13" t="s">
        <v>160</v>
      </c>
      <c r="I295" s="23">
        <v>42880</v>
      </c>
      <c r="J295" s="13" t="s">
        <v>1030</v>
      </c>
      <c r="K295" s="13">
        <v>19955</v>
      </c>
      <c r="L295" s="13"/>
      <c r="M295" s="14">
        <v>5</v>
      </c>
      <c r="N295" s="14" t="s">
        <v>891</v>
      </c>
      <c r="O295" s="16"/>
      <c r="P295" s="15"/>
      <c r="Q295" s="15"/>
      <c r="R295" s="23">
        <v>42882.938217592593</v>
      </c>
      <c r="S295" s="13" t="s">
        <v>496</v>
      </c>
      <c r="T295" s="13" t="s">
        <v>497</v>
      </c>
      <c r="U295" s="22" t="s">
        <v>992</v>
      </c>
      <c r="V295" s="13" t="s">
        <v>1019</v>
      </c>
      <c r="W295" s="19">
        <v>84</v>
      </c>
      <c r="X295" s="13" t="s">
        <v>37</v>
      </c>
      <c r="Y295" s="14">
        <v>2</v>
      </c>
      <c r="Z295" s="14">
        <v>1</v>
      </c>
      <c r="AA295" s="13">
        <v>136</v>
      </c>
      <c r="AB295" s="19">
        <v>11424</v>
      </c>
      <c r="AC295" s="21">
        <f t="shared" si="33"/>
        <v>13251.84</v>
      </c>
      <c r="AD295" s="14">
        <f t="shared" si="31"/>
        <v>2</v>
      </c>
      <c r="AE295" s="44">
        <f t="shared" si="32"/>
        <v>97.44</v>
      </c>
    </row>
    <row r="296" spans="1:46" ht="15.6" customHeight="1" x14ac:dyDescent="0.25">
      <c r="A296" s="12">
        <v>1929</v>
      </c>
      <c r="B296" s="13" t="s">
        <v>45</v>
      </c>
      <c r="C296" s="14" t="s">
        <v>2</v>
      </c>
      <c r="D296" s="14" t="s">
        <v>34</v>
      </c>
      <c r="E296" s="13" t="s">
        <v>40</v>
      </c>
      <c r="F296" s="13" t="s">
        <v>1031</v>
      </c>
      <c r="G296" s="13" t="s">
        <v>56</v>
      </c>
      <c r="H296" s="13" t="s">
        <v>410</v>
      </c>
      <c r="I296" s="23">
        <v>42880</v>
      </c>
      <c r="J296" s="13" t="s">
        <v>1032</v>
      </c>
      <c r="K296" s="13">
        <v>20503</v>
      </c>
      <c r="L296" s="13"/>
      <c r="M296" s="14">
        <v>2</v>
      </c>
      <c r="N296" s="14" t="s">
        <v>1033</v>
      </c>
      <c r="O296" s="16"/>
      <c r="P296" s="15"/>
      <c r="Q296" s="15"/>
      <c r="R296" s="23">
        <v>42883.081053240741</v>
      </c>
      <c r="S296" s="13" t="s">
        <v>496</v>
      </c>
      <c r="T296" s="13" t="s">
        <v>497</v>
      </c>
      <c r="U296" s="22" t="s">
        <v>992</v>
      </c>
      <c r="V296" s="13" t="s">
        <v>1019</v>
      </c>
      <c r="W296" s="19">
        <v>84</v>
      </c>
      <c r="X296" s="13" t="s">
        <v>37</v>
      </c>
      <c r="Y296" s="14">
        <v>2</v>
      </c>
      <c r="Z296" s="14">
        <v>1</v>
      </c>
      <c r="AA296" s="13">
        <v>134</v>
      </c>
      <c r="AB296" s="19">
        <v>11256</v>
      </c>
      <c r="AC296" s="21">
        <f t="shared" si="33"/>
        <v>13056.96</v>
      </c>
      <c r="AD296" s="14">
        <f t="shared" si="31"/>
        <v>2</v>
      </c>
      <c r="AE296" s="44">
        <f t="shared" si="32"/>
        <v>97.44</v>
      </c>
    </row>
    <row r="297" spans="1:46" ht="15.6" customHeight="1" x14ac:dyDescent="0.25">
      <c r="A297" s="12">
        <v>1930</v>
      </c>
      <c r="B297" s="13" t="s">
        <v>45</v>
      </c>
      <c r="C297" s="14" t="s">
        <v>2</v>
      </c>
      <c r="D297" s="14" t="s">
        <v>34</v>
      </c>
      <c r="E297" s="13" t="s">
        <v>40</v>
      </c>
      <c r="F297" s="13" t="s">
        <v>1034</v>
      </c>
      <c r="G297" s="13" t="s">
        <v>56</v>
      </c>
      <c r="H297" s="13" t="s">
        <v>760</v>
      </c>
      <c r="I297" s="23">
        <v>42880</v>
      </c>
      <c r="J297" s="13" t="s">
        <v>1035</v>
      </c>
      <c r="K297" s="13">
        <v>19924</v>
      </c>
      <c r="L297" s="13"/>
      <c r="M297" s="14">
        <v>1</v>
      </c>
      <c r="N297" s="14" t="s">
        <v>222</v>
      </c>
      <c r="O297" s="16"/>
      <c r="P297" s="15"/>
      <c r="Q297" s="15"/>
      <c r="R297" s="23">
        <v>42882.966782407406</v>
      </c>
      <c r="S297" s="13" t="s">
        <v>496</v>
      </c>
      <c r="T297" s="13" t="s">
        <v>497</v>
      </c>
      <c r="U297" s="22" t="s">
        <v>992</v>
      </c>
      <c r="V297" s="13" t="s">
        <v>1019</v>
      </c>
      <c r="W297" s="19">
        <v>84</v>
      </c>
      <c r="X297" s="13" t="s">
        <v>37</v>
      </c>
      <c r="Y297" s="14">
        <v>2</v>
      </c>
      <c r="Z297" s="14">
        <v>1</v>
      </c>
      <c r="AA297" s="13">
        <v>124</v>
      </c>
      <c r="AB297" s="19">
        <v>10416</v>
      </c>
      <c r="AC297" s="21">
        <f t="shared" si="33"/>
        <v>12082.56</v>
      </c>
      <c r="AD297" s="14">
        <f t="shared" si="31"/>
        <v>2</v>
      </c>
      <c r="AE297" s="44">
        <f t="shared" si="32"/>
        <v>97.44</v>
      </c>
    </row>
    <row r="298" spans="1:46" s="1" customFormat="1" ht="15.6" customHeight="1" x14ac:dyDescent="0.25">
      <c r="A298" s="12">
        <v>1931</v>
      </c>
      <c r="B298" s="13" t="s">
        <v>45</v>
      </c>
      <c r="C298" s="14" t="s">
        <v>2</v>
      </c>
      <c r="D298" s="14" t="s">
        <v>34</v>
      </c>
      <c r="E298" s="13" t="s">
        <v>40</v>
      </c>
      <c r="F298" s="13" t="s">
        <v>1036</v>
      </c>
      <c r="G298" s="13" t="s">
        <v>56</v>
      </c>
      <c r="H298" s="13" t="s">
        <v>1037</v>
      </c>
      <c r="I298" s="23">
        <v>42880</v>
      </c>
      <c r="J298" s="13" t="s">
        <v>1038</v>
      </c>
      <c r="K298" s="13">
        <v>20492</v>
      </c>
      <c r="L298" s="13"/>
      <c r="M298" s="14">
        <v>3</v>
      </c>
      <c r="N298" s="14" t="s">
        <v>1039</v>
      </c>
      <c r="O298" s="16"/>
      <c r="P298" s="15"/>
      <c r="Q298" s="15"/>
      <c r="R298" s="23">
        <v>42883.040393518517</v>
      </c>
      <c r="S298" s="13" t="s">
        <v>496</v>
      </c>
      <c r="T298" s="13" t="s">
        <v>497</v>
      </c>
      <c r="U298" s="22" t="s">
        <v>992</v>
      </c>
      <c r="V298" s="13" t="s">
        <v>1019</v>
      </c>
      <c r="W298" s="19">
        <v>84</v>
      </c>
      <c r="X298" s="13" t="s">
        <v>37</v>
      </c>
      <c r="Y298" s="14">
        <v>2</v>
      </c>
      <c r="Z298" s="14">
        <v>1</v>
      </c>
      <c r="AA298" s="13">
        <v>120</v>
      </c>
      <c r="AB298" s="19">
        <v>10080</v>
      </c>
      <c r="AC298" s="21">
        <f t="shared" si="33"/>
        <v>11692.8</v>
      </c>
      <c r="AD298" s="14">
        <f t="shared" si="31"/>
        <v>2</v>
      </c>
      <c r="AE298" s="44">
        <f t="shared" si="32"/>
        <v>97.44</v>
      </c>
      <c r="AM298"/>
      <c r="AN298"/>
      <c r="AO298"/>
      <c r="AP298"/>
      <c r="AQ298"/>
      <c r="AR298"/>
      <c r="AS298"/>
      <c r="AT298"/>
    </row>
    <row r="299" spans="1:46" s="1" customFormat="1" ht="15.6" customHeight="1" x14ac:dyDescent="0.25">
      <c r="A299" s="12">
        <v>1932</v>
      </c>
      <c r="B299" s="13" t="s">
        <v>45</v>
      </c>
      <c r="C299" s="14" t="s">
        <v>2</v>
      </c>
      <c r="D299" s="14" t="s">
        <v>34</v>
      </c>
      <c r="E299" s="13" t="s">
        <v>40</v>
      </c>
      <c r="F299" s="13" t="s">
        <v>1040</v>
      </c>
      <c r="G299" s="13" t="s">
        <v>56</v>
      </c>
      <c r="H299" s="13" t="s">
        <v>934</v>
      </c>
      <c r="I299" s="23">
        <v>42880</v>
      </c>
      <c r="J299" s="13" t="s">
        <v>1041</v>
      </c>
      <c r="K299" s="13">
        <v>20041</v>
      </c>
      <c r="L299" s="13"/>
      <c r="M299" s="14">
        <v>2</v>
      </c>
      <c r="N299" s="14" t="s">
        <v>122</v>
      </c>
      <c r="O299" s="16"/>
      <c r="P299" s="15"/>
      <c r="Q299" s="15"/>
      <c r="R299" s="23">
        <v>42882.999502314815</v>
      </c>
      <c r="S299" s="13" t="s">
        <v>496</v>
      </c>
      <c r="T299" s="13" t="s">
        <v>497</v>
      </c>
      <c r="U299" s="22" t="s">
        <v>992</v>
      </c>
      <c r="V299" s="13" t="s">
        <v>1019</v>
      </c>
      <c r="W299" s="19">
        <v>84</v>
      </c>
      <c r="X299" s="13" t="s">
        <v>37</v>
      </c>
      <c r="Y299" s="14">
        <v>2</v>
      </c>
      <c r="Z299" s="14">
        <v>1</v>
      </c>
      <c r="AA299" s="13">
        <v>104</v>
      </c>
      <c r="AB299" s="19">
        <v>8736</v>
      </c>
      <c r="AC299" s="21">
        <f t="shared" si="33"/>
        <v>10133.76</v>
      </c>
      <c r="AD299" s="14">
        <f t="shared" si="31"/>
        <v>2</v>
      </c>
      <c r="AE299" s="44">
        <f t="shared" si="32"/>
        <v>97.44</v>
      </c>
      <c r="AM299"/>
      <c r="AN299"/>
      <c r="AO299"/>
      <c r="AP299"/>
      <c r="AQ299"/>
      <c r="AR299"/>
      <c r="AS299"/>
      <c r="AT299"/>
    </row>
    <row r="300" spans="1:46" s="1" customFormat="1" ht="15.6" customHeight="1" x14ac:dyDescent="0.25">
      <c r="A300" s="12">
        <v>1933</v>
      </c>
      <c r="B300" s="13" t="s">
        <v>45</v>
      </c>
      <c r="C300" s="14" t="s">
        <v>2</v>
      </c>
      <c r="D300" s="14" t="s">
        <v>34</v>
      </c>
      <c r="E300" s="13" t="s">
        <v>40</v>
      </c>
      <c r="F300" s="13" t="s">
        <v>1042</v>
      </c>
      <c r="G300" s="13" t="s">
        <v>56</v>
      </c>
      <c r="H300" s="13" t="s">
        <v>951</v>
      </c>
      <c r="I300" s="23">
        <v>42880</v>
      </c>
      <c r="J300" s="13" t="s">
        <v>1043</v>
      </c>
      <c r="K300" s="13">
        <v>20526</v>
      </c>
      <c r="L300" s="13"/>
      <c r="M300" s="14">
        <v>2</v>
      </c>
      <c r="N300" s="14" t="s">
        <v>297</v>
      </c>
      <c r="O300" s="16"/>
      <c r="P300" s="15"/>
      <c r="Q300" s="15"/>
      <c r="R300" s="23">
        <v>42882.978298611109</v>
      </c>
      <c r="S300" s="13" t="s">
        <v>496</v>
      </c>
      <c r="T300" s="13" t="s">
        <v>497</v>
      </c>
      <c r="U300" s="22" t="s">
        <v>992</v>
      </c>
      <c r="V300" s="13" t="s">
        <v>1019</v>
      </c>
      <c r="W300" s="19">
        <v>84</v>
      </c>
      <c r="X300" s="13" t="s">
        <v>37</v>
      </c>
      <c r="Y300" s="14">
        <v>2</v>
      </c>
      <c r="Z300" s="14">
        <v>1</v>
      </c>
      <c r="AA300" s="13">
        <v>102</v>
      </c>
      <c r="AB300" s="19">
        <v>8568</v>
      </c>
      <c r="AC300" s="21">
        <f t="shared" si="33"/>
        <v>9938.880000000001</v>
      </c>
      <c r="AD300" s="14">
        <f t="shared" si="31"/>
        <v>2</v>
      </c>
      <c r="AE300" s="44">
        <f t="shared" si="32"/>
        <v>97.44</v>
      </c>
      <c r="AM300"/>
      <c r="AN300"/>
      <c r="AO300"/>
      <c r="AP300"/>
      <c r="AQ300"/>
      <c r="AR300"/>
      <c r="AS300"/>
      <c r="AT300"/>
    </row>
    <row r="301" spans="1:46" s="1" customFormat="1" ht="15.6" customHeight="1" x14ac:dyDescent="0.25">
      <c r="A301" s="12">
        <v>1934</v>
      </c>
      <c r="B301" s="13" t="s">
        <v>45</v>
      </c>
      <c r="C301" s="14" t="s">
        <v>2</v>
      </c>
      <c r="D301" s="14" t="s">
        <v>34</v>
      </c>
      <c r="E301" s="13" t="s">
        <v>40</v>
      </c>
      <c r="F301" s="13" t="s">
        <v>1044</v>
      </c>
      <c r="G301" s="13" t="s">
        <v>56</v>
      </c>
      <c r="H301" s="13" t="s">
        <v>301</v>
      </c>
      <c r="I301" s="23">
        <v>42880</v>
      </c>
      <c r="J301" s="13" t="s">
        <v>1045</v>
      </c>
      <c r="K301" s="13">
        <v>19927</v>
      </c>
      <c r="L301" s="13"/>
      <c r="M301" s="14">
        <v>1</v>
      </c>
      <c r="N301" s="14" t="s">
        <v>595</v>
      </c>
      <c r="O301" s="16"/>
      <c r="P301" s="15"/>
      <c r="Q301" s="15"/>
      <c r="R301" s="23">
        <v>42883.085532407407</v>
      </c>
      <c r="S301" s="13" t="s">
        <v>496</v>
      </c>
      <c r="T301" s="13" t="s">
        <v>497</v>
      </c>
      <c r="U301" s="22" t="s">
        <v>992</v>
      </c>
      <c r="V301" s="13" t="s">
        <v>1019</v>
      </c>
      <c r="W301" s="19">
        <v>84</v>
      </c>
      <c r="X301" s="13" t="s">
        <v>37</v>
      </c>
      <c r="Y301" s="14">
        <v>2</v>
      </c>
      <c r="Z301" s="14">
        <v>1</v>
      </c>
      <c r="AA301" s="13">
        <v>98</v>
      </c>
      <c r="AB301" s="19">
        <v>8232</v>
      </c>
      <c r="AC301" s="21">
        <f t="shared" si="33"/>
        <v>9549.1200000000008</v>
      </c>
      <c r="AD301" s="14">
        <f t="shared" si="31"/>
        <v>2</v>
      </c>
      <c r="AE301" s="44">
        <f t="shared" si="32"/>
        <v>97.44</v>
      </c>
      <c r="AM301"/>
      <c r="AN301"/>
      <c r="AO301"/>
      <c r="AP301"/>
      <c r="AQ301"/>
      <c r="AR301"/>
      <c r="AS301"/>
      <c r="AT301"/>
    </row>
    <row r="302" spans="1:46" s="1" customFormat="1" ht="15.6" customHeight="1" x14ac:dyDescent="0.25">
      <c r="A302" s="12">
        <v>1935</v>
      </c>
      <c r="B302" s="13" t="s">
        <v>45</v>
      </c>
      <c r="C302" s="14" t="s">
        <v>2</v>
      </c>
      <c r="D302" s="14" t="s">
        <v>34</v>
      </c>
      <c r="E302" s="13" t="s">
        <v>40</v>
      </c>
      <c r="F302" s="13" t="s">
        <v>1046</v>
      </c>
      <c r="G302" s="13" t="s">
        <v>56</v>
      </c>
      <c r="H302" s="13" t="s">
        <v>322</v>
      </c>
      <c r="I302" s="23">
        <v>42880</v>
      </c>
      <c r="J302" s="13" t="s">
        <v>1047</v>
      </c>
      <c r="K302" s="13">
        <v>20151</v>
      </c>
      <c r="L302" s="13"/>
      <c r="M302" s="14">
        <v>2</v>
      </c>
      <c r="N302" s="14" t="s">
        <v>1048</v>
      </c>
      <c r="O302" s="16"/>
      <c r="P302" s="15"/>
      <c r="Q302" s="15"/>
      <c r="R302" s="23">
        <v>42883.434513888889</v>
      </c>
      <c r="S302" s="13" t="s">
        <v>496</v>
      </c>
      <c r="T302" s="13" t="s">
        <v>497</v>
      </c>
      <c r="U302" s="22" t="s">
        <v>992</v>
      </c>
      <c r="V302" s="13" t="s">
        <v>1019</v>
      </c>
      <c r="W302" s="19">
        <v>84</v>
      </c>
      <c r="X302" s="13" t="s">
        <v>1049</v>
      </c>
      <c r="Y302" s="14">
        <v>2</v>
      </c>
      <c r="Z302" s="14">
        <v>1</v>
      </c>
      <c r="AA302" s="13">
        <v>94</v>
      </c>
      <c r="AB302" s="19">
        <v>7896</v>
      </c>
      <c r="AC302" s="21">
        <f t="shared" si="33"/>
        <v>9159.36</v>
      </c>
      <c r="AD302" s="14">
        <f t="shared" si="31"/>
        <v>2</v>
      </c>
      <c r="AE302" s="44">
        <f t="shared" si="32"/>
        <v>97.44</v>
      </c>
      <c r="AM302"/>
      <c r="AN302"/>
      <c r="AO302"/>
      <c r="AP302"/>
      <c r="AQ302"/>
      <c r="AR302"/>
      <c r="AS302"/>
      <c r="AT302"/>
    </row>
    <row r="303" spans="1:46" s="1" customFormat="1" ht="15.6" customHeight="1" x14ac:dyDescent="0.25">
      <c r="A303" s="12">
        <v>1936</v>
      </c>
      <c r="B303" s="13" t="s">
        <v>45</v>
      </c>
      <c r="C303" s="14" t="s">
        <v>2</v>
      </c>
      <c r="D303" s="14" t="s">
        <v>34</v>
      </c>
      <c r="E303" s="13" t="s">
        <v>40</v>
      </c>
      <c r="F303" s="13" t="s">
        <v>1050</v>
      </c>
      <c r="G303" s="13" t="s">
        <v>56</v>
      </c>
      <c r="H303" s="13" t="s">
        <v>975</v>
      </c>
      <c r="I303" s="23">
        <v>42880</v>
      </c>
      <c r="J303" s="13" t="s">
        <v>1051</v>
      </c>
      <c r="K303" s="13">
        <v>20496</v>
      </c>
      <c r="L303" s="13"/>
      <c r="M303" s="14">
        <v>3</v>
      </c>
      <c r="N303" s="14" t="s">
        <v>1052</v>
      </c>
      <c r="O303" s="16"/>
      <c r="P303" s="15"/>
      <c r="Q303" s="15"/>
      <c r="R303" s="23">
        <v>42883.034236111111</v>
      </c>
      <c r="S303" s="13" t="s">
        <v>496</v>
      </c>
      <c r="T303" s="13" t="s">
        <v>497</v>
      </c>
      <c r="U303" s="22" t="s">
        <v>992</v>
      </c>
      <c r="V303" s="13" t="s">
        <v>1019</v>
      </c>
      <c r="W303" s="19">
        <v>84</v>
      </c>
      <c r="X303" s="13" t="s">
        <v>37</v>
      </c>
      <c r="Y303" s="14">
        <v>2</v>
      </c>
      <c r="Z303" s="14">
        <v>1</v>
      </c>
      <c r="AA303" s="13">
        <v>86</v>
      </c>
      <c r="AB303" s="19">
        <v>7224</v>
      </c>
      <c r="AC303" s="21">
        <f t="shared" si="33"/>
        <v>8379.84</v>
      </c>
      <c r="AD303" s="14">
        <f t="shared" si="31"/>
        <v>2</v>
      </c>
      <c r="AE303" s="44">
        <f t="shared" si="32"/>
        <v>97.44</v>
      </c>
      <c r="AM303"/>
      <c r="AN303"/>
      <c r="AO303"/>
      <c r="AP303"/>
      <c r="AQ303"/>
      <c r="AR303"/>
      <c r="AS303"/>
      <c r="AT303"/>
    </row>
    <row r="304" spans="1:46" s="1" customFormat="1" ht="15.6" customHeight="1" x14ac:dyDescent="0.25">
      <c r="A304" s="12">
        <v>1937</v>
      </c>
      <c r="B304" s="13" t="s">
        <v>45</v>
      </c>
      <c r="C304" s="14" t="s">
        <v>2</v>
      </c>
      <c r="D304" s="14" t="s">
        <v>34</v>
      </c>
      <c r="E304" s="13" t="s">
        <v>40</v>
      </c>
      <c r="F304" s="13" t="s">
        <v>1053</v>
      </c>
      <c r="G304" s="13" t="s">
        <v>56</v>
      </c>
      <c r="H304" s="13" t="s">
        <v>57</v>
      </c>
      <c r="I304" s="23">
        <v>42880</v>
      </c>
      <c r="J304" s="13" t="s">
        <v>1054</v>
      </c>
      <c r="K304" s="13">
        <v>20298</v>
      </c>
      <c r="L304" s="13"/>
      <c r="M304" s="14">
        <v>2</v>
      </c>
      <c r="N304" s="14" t="s">
        <v>1055</v>
      </c>
      <c r="O304" s="16"/>
      <c r="P304" s="15"/>
      <c r="Q304" s="15"/>
      <c r="R304" s="23">
        <v>42882.921249999999</v>
      </c>
      <c r="S304" s="13" t="s">
        <v>496</v>
      </c>
      <c r="T304" s="13" t="s">
        <v>497</v>
      </c>
      <c r="U304" s="22" t="s">
        <v>992</v>
      </c>
      <c r="V304" s="13" t="s">
        <v>1019</v>
      </c>
      <c r="W304" s="19">
        <v>84</v>
      </c>
      <c r="X304" s="13" t="s">
        <v>37</v>
      </c>
      <c r="Y304" s="14">
        <v>2</v>
      </c>
      <c r="Z304" s="14">
        <v>1</v>
      </c>
      <c r="AA304" s="13">
        <v>82</v>
      </c>
      <c r="AB304" s="19">
        <v>6888</v>
      </c>
      <c r="AC304" s="21">
        <f t="shared" si="33"/>
        <v>7990.08</v>
      </c>
      <c r="AD304" s="14">
        <f t="shared" si="31"/>
        <v>2</v>
      </c>
      <c r="AE304" s="44">
        <f t="shared" si="32"/>
        <v>97.44</v>
      </c>
      <c r="AM304"/>
      <c r="AN304"/>
      <c r="AO304"/>
      <c r="AP304"/>
      <c r="AQ304"/>
      <c r="AR304"/>
      <c r="AS304"/>
      <c r="AT304"/>
    </row>
    <row r="305" spans="1:46" s="1" customFormat="1" ht="15.6" customHeight="1" x14ac:dyDescent="0.25">
      <c r="A305" s="12">
        <v>1939</v>
      </c>
      <c r="B305" s="13" t="s">
        <v>54</v>
      </c>
      <c r="C305" s="14" t="s">
        <v>2</v>
      </c>
      <c r="D305" s="14" t="s">
        <v>34</v>
      </c>
      <c r="E305" s="13" t="s">
        <v>40</v>
      </c>
      <c r="F305" s="13" t="s">
        <v>1056</v>
      </c>
      <c r="G305" s="13" t="s">
        <v>56</v>
      </c>
      <c r="H305" s="13" t="s">
        <v>1057</v>
      </c>
      <c r="I305" s="23">
        <v>42874</v>
      </c>
      <c r="J305" s="13" t="s">
        <v>1058</v>
      </c>
      <c r="K305" s="13">
        <v>20263</v>
      </c>
      <c r="L305" s="13"/>
      <c r="M305" s="14">
        <v>4</v>
      </c>
      <c r="N305" s="14" t="s">
        <v>765</v>
      </c>
      <c r="O305" s="16"/>
      <c r="P305" s="15"/>
      <c r="Q305" s="15"/>
      <c r="R305" s="23">
        <v>42877.512523148151</v>
      </c>
      <c r="S305" s="13" t="s">
        <v>1059</v>
      </c>
      <c r="T305" s="13" t="s">
        <v>1060</v>
      </c>
      <c r="U305" s="22" t="s">
        <v>992</v>
      </c>
      <c r="V305" s="13" t="s">
        <v>1061</v>
      </c>
      <c r="W305" s="19">
        <v>186</v>
      </c>
      <c r="X305" s="13" t="s">
        <v>37</v>
      </c>
      <c r="Y305" s="14"/>
      <c r="Z305" s="14"/>
      <c r="AA305" s="13">
        <v>51</v>
      </c>
      <c r="AB305" s="19">
        <v>9486</v>
      </c>
      <c r="AC305" s="21">
        <f t="shared" si="33"/>
        <v>11003.76</v>
      </c>
      <c r="AD305" s="14"/>
      <c r="AE305" s="44"/>
      <c r="AM305"/>
      <c r="AN305"/>
      <c r="AO305"/>
      <c r="AP305"/>
      <c r="AQ305"/>
      <c r="AR305"/>
      <c r="AS305"/>
      <c r="AT305"/>
    </row>
    <row r="306" spans="1:46" s="1" customFormat="1" ht="15.6" customHeight="1" x14ac:dyDescent="0.25">
      <c r="A306" s="12">
        <v>1942</v>
      </c>
      <c r="B306" s="13" t="s">
        <v>472</v>
      </c>
      <c r="C306" s="14" t="s">
        <v>2</v>
      </c>
      <c r="D306" s="14" t="s">
        <v>34</v>
      </c>
      <c r="E306" s="13" t="s">
        <v>40</v>
      </c>
      <c r="F306" s="13" t="s">
        <v>1062</v>
      </c>
      <c r="G306" s="13" t="s">
        <v>56</v>
      </c>
      <c r="H306" s="13" t="s">
        <v>1063</v>
      </c>
      <c r="I306" s="23">
        <v>42879</v>
      </c>
      <c r="J306" s="13" t="s">
        <v>1064</v>
      </c>
      <c r="K306" s="13">
        <v>20030</v>
      </c>
      <c r="L306" s="13"/>
      <c r="M306" s="14">
        <v>13</v>
      </c>
      <c r="N306" s="14" t="s">
        <v>1065</v>
      </c>
      <c r="O306" s="16"/>
      <c r="P306" s="15"/>
      <c r="Q306" s="15"/>
      <c r="R306" s="23">
        <v>42887.93677083333</v>
      </c>
      <c r="S306" s="13" t="s">
        <v>1066</v>
      </c>
      <c r="T306" s="13" t="s">
        <v>1067</v>
      </c>
      <c r="U306" s="22" t="s">
        <v>992</v>
      </c>
      <c r="V306" s="13" t="s">
        <v>1068</v>
      </c>
      <c r="W306" s="19">
        <v>34.479999999999997</v>
      </c>
      <c r="X306" s="13" t="s">
        <v>37</v>
      </c>
      <c r="Y306" s="14">
        <v>1.2</v>
      </c>
      <c r="Z306" s="14">
        <v>0.8</v>
      </c>
      <c r="AA306" s="13">
        <v>500</v>
      </c>
      <c r="AB306" s="19">
        <v>17240</v>
      </c>
      <c r="AC306" s="21">
        <f t="shared" si="33"/>
        <v>19998.400000000001</v>
      </c>
      <c r="AD306" s="14">
        <f>+Y306*Z306</f>
        <v>0.96</v>
      </c>
      <c r="AE306" s="44">
        <f>W306*1.16</f>
        <v>39.996799999999993</v>
      </c>
      <c r="AM306"/>
      <c r="AN306"/>
      <c r="AO306"/>
      <c r="AP306"/>
      <c r="AQ306"/>
      <c r="AR306"/>
      <c r="AS306"/>
      <c r="AT306"/>
    </row>
    <row r="307" spans="1:46" s="1" customFormat="1" ht="15.6" customHeight="1" x14ac:dyDescent="0.25">
      <c r="A307" s="12">
        <v>1944</v>
      </c>
      <c r="B307" s="13" t="s">
        <v>45</v>
      </c>
      <c r="C307" s="14" t="s">
        <v>2</v>
      </c>
      <c r="D307" s="14" t="s">
        <v>34</v>
      </c>
      <c r="E307" s="13" t="s">
        <v>40</v>
      </c>
      <c r="F307" s="13" t="s">
        <v>773</v>
      </c>
      <c r="G307" s="13" t="s">
        <v>56</v>
      </c>
      <c r="H307" s="13" t="s">
        <v>368</v>
      </c>
      <c r="I307" s="23">
        <v>42874</v>
      </c>
      <c r="J307" s="13" t="s">
        <v>1069</v>
      </c>
      <c r="K307" s="13">
        <v>20610</v>
      </c>
      <c r="L307" s="13"/>
      <c r="M307" s="14">
        <v>2</v>
      </c>
      <c r="N307" s="14" t="s">
        <v>1070</v>
      </c>
      <c r="O307" s="16"/>
      <c r="P307" s="15"/>
      <c r="Q307" s="15"/>
      <c r="R307" s="23">
        <v>42886.167569444442</v>
      </c>
      <c r="S307" s="13" t="s">
        <v>371</v>
      </c>
      <c r="T307" s="13" t="s">
        <v>1013</v>
      </c>
      <c r="U307" s="22" t="s">
        <v>992</v>
      </c>
      <c r="V307" s="13" t="s">
        <v>1071</v>
      </c>
      <c r="W307" s="19">
        <v>8680</v>
      </c>
      <c r="X307" s="13" t="s">
        <v>42</v>
      </c>
      <c r="Y307" s="14">
        <v>12</v>
      </c>
      <c r="Z307" s="14">
        <v>4</v>
      </c>
      <c r="AA307" s="13">
        <v>1</v>
      </c>
      <c r="AB307" s="19">
        <v>8680</v>
      </c>
      <c r="AC307" s="21">
        <f t="shared" si="33"/>
        <v>10068.799999999999</v>
      </c>
      <c r="AD307" s="14">
        <f>+Y307*Z307</f>
        <v>48</v>
      </c>
      <c r="AE307" s="44">
        <f>(W307*1.16)/AD307</f>
        <v>209.76666666666665</v>
      </c>
      <c r="AF307" s="45"/>
      <c r="AM307"/>
      <c r="AN307"/>
      <c r="AO307"/>
      <c r="AP307"/>
      <c r="AQ307"/>
      <c r="AR307"/>
      <c r="AS307"/>
      <c r="AT307"/>
    </row>
    <row r="308" spans="1:46" s="1" customFormat="1" ht="15.6" customHeight="1" x14ac:dyDescent="0.25">
      <c r="A308" s="12">
        <v>1947</v>
      </c>
      <c r="B308" s="13" t="s">
        <v>45</v>
      </c>
      <c r="C308" s="14" t="s">
        <v>2</v>
      </c>
      <c r="D308" s="14" t="s">
        <v>34</v>
      </c>
      <c r="E308" s="13" t="s">
        <v>40</v>
      </c>
      <c r="F308" s="13" t="s">
        <v>1010</v>
      </c>
      <c r="G308" s="13" t="s">
        <v>56</v>
      </c>
      <c r="H308" s="13" t="s">
        <v>569</v>
      </c>
      <c r="I308" s="23">
        <v>42874</v>
      </c>
      <c r="J308" s="13" t="s">
        <v>1011</v>
      </c>
      <c r="K308" s="13">
        <v>20592</v>
      </c>
      <c r="L308" s="13"/>
      <c r="M308" s="14">
        <v>5</v>
      </c>
      <c r="N308" s="14" t="s">
        <v>1012</v>
      </c>
      <c r="O308" s="16"/>
      <c r="P308" s="15"/>
      <c r="Q308" s="15"/>
      <c r="R308" s="23">
        <v>42886.080104166664</v>
      </c>
      <c r="S308" s="13" t="s">
        <v>371</v>
      </c>
      <c r="T308" s="13" t="s">
        <v>1013</v>
      </c>
      <c r="U308" s="22" t="s">
        <v>992</v>
      </c>
      <c r="V308" s="13" t="s">
        <v>1072</v>
      </c>
      <c r="W308" s="19">
        <v>6967.6</v>
      </c>
      <c r="X308" s="13" t="s">
        <v>42</v>
      </c>
      <c r="Y308" s="14">
        <v>4</v>
      </c>
      <c r="Z308" s="14">
        <v>5</v>
      </c>
      <c r="AA308" s="13">
        <v>1</v>
      </c>
      <c r="AB308" s="19">
        <v>6967.6</v>
      </c>
      <c r="AC308" s="21">
        <f t="shared" si="33"/>
        <v>8082.4160000000002</v>
      </c>
      <c r="AD308" s="14">
        <f t="shared" ref="AD308:AD330" si="34">+Y308*Z308</f>
        <v>20</v>
      </c>
      <c r="AE308" s="44">
        <f t="shared" ref="AE308:AE328" si="35">(W308*1.16)/AD308</f>
        <v>404.12080000000003</v>
      </c>
      <c r="AM308"/>
      <c r="AN308"/>
      <c r="AO308"/>
      <c r="AP308"/>
      <c r="AQ308"/>
      <c r="AR308"/>
      <c r="AS308"/>
      <c r="AT308"/>
    </row>
    <row r="309" spans="1:46" s="1" customFormat="1" ht="15.6" customHeight="1" x14ac:dyDescent="0.25">
      <c r="A309" s="12">
        <v>1948</v>
      </c>
      <c r="B309" s="13" t="s">
        <v>45</v>
      </c>
      <c r="C309" s="14" t="s">
        <v>2</v>
      </c>
      <c r="D309" s="14" t="s">
        <v>34</v>
      </c>
      <c r="E309" s="13" t="s">
        <v>40</v>
      </c>
      <c r="F309" s="13" t="s">
        <v>773</v>
      </c>
      <c r="G309" s="13" t="s">
        <v>56</v>
      </c>
      <c r="H309" s="13" t="s">
        <v>368</v>
      </c>
      <c r="I309" s="23">
        <v>42874</v>
      </c>
      <c r="J309" s="13" t="s">
        <v>1073</v>
      </c>
      <c r="K309" s="13">
        <v>20610</v>
      </c>
      <c r="L309" s="13"/>
      <c r="M309" s="14">
        <v>1</v>
      </c>
      <c r="N309" s="14" t="s">
        <v>1074</v>
      </c>
      <c r="O309" s="16"/>
      <c r="P309" s="15"/>
      <c r="Q309" s="15"/>
      <c r="R309" s="23">
        <v>42886.165509259263</v>
      </c>
      <c r="S309" s="13" t="s">
        <v>371</v>
      </c>
      <c r="T309" s="13" t="s">
        <v>1013</v>
      </c>
      <c r="U309" s="22" t="s">
        <v>992</v>
      </c>
      <c r="V309" s="13" t="s">
        <v>1075</v>
      </c>
      <c r="W309" s="19">
        <v>7344</v>
      </c>
      <c r="X309" s="13" t="s">
        <v>42</v>
      </c>
      <c r="Y309" s="14">
        <v>4</v>
      </c>
      <c r="Z309" s="14">
        <v>6</v>
      </c>
      <c r="AA309" s="13">
        <v>1</v>
      </c>
      <c r="AB309" s="19">
        <v>7344</v>
      </c>
      <c r="AC309" s="21">
        <f t="shared" si="33"/>
        <v>8519.0400000000009</v>
      </c>
      <c r="AD309" s="14">
        <f t="shared" si="34"/>
        <v>24</v>
      </c>
      <c r="AE309" s="44">
        <f t="shared" si="35"/>
        <v>354.96</v>
      </c>
      <c r="AM309"/>
      <c r="AN309"/>
      <c r="AO309"/>
      <c r="AP309"/>
      <c r="AQ309"/>
      <c r="AR309"/>
      <c r="AS309"/>
      <c r="AT309"/>
    </row>
    <row r="310" spans="1:46" s="1" customFormat="1" ht="15.6" customHeight="1" x14ac:dyDescent="0.25">
      <c r="A310" s="12">
        <v>1949</v>
      </c>
      <c r="B310" s="13" t="s">
        <v>45</v>
      </c>
      <c r="C310" s="14" t="s">
        <v>2</v>
      </c>
      <c r="D310" s="14" t="s">
        <v>34</v>
      </c>
      <c r="E310" s="13" t="s">
        <v>40</v>
      </c>
      <c r="F310" s="13" t="s">
        <v>773</v>
      </c>
      <c r="G310" s="13" t="s">
        <v>56</v>
      </c>
      <c r="H310" s="13" t="s">
        <v>368</v>
      </c>
      <c r="I310" s="23">
        <v>42874</v>
      </c>
      <c r="J310" s="13" t="s">
        <v>1073</v>
      </c>
      <c r="K310" s="13">
        <v>20610</v>
      </c>
      <c r="L310" s="13"/>
      <c r="M310" s="14">
        <v>1</v>
      </c>
      <c r="N310" s="14" t="s">
        <v>1074</v>
      </c>
      <c r="O310" s="16"/>
      <c r="P310" s="15"/>
      <c r="Q310" s="15"/>
      <c r="R310" s="23">
        <v>42886.165509259263</v>
      </c>
      <c r="S310" s="13" t="s">
        <v>371</v>
      </c>
      <c r="T310" s="13" t="s">
        <v>1013</v>
      </c>
      <c r="U310" s="22" t="s">
        <v>992</v>
      </c>
      <c r="V310" s="13" t="s">
        <v>1076</v>
      </c>
      <c r="W310" s="19">
        <v>7344</v>
      </c>
      <c r="X310" s="13" t="s">
        <v>42</v>
      </c>
      <c r="Y310" s="14">
        <v>4</v>
      </c>
      <c r="Z310" s="14">
        <v>6</v>
      </c>
      <c r="AA310" s="13">
        <v>1</v>
      </c>
      <c r="AB310" s="19">
        <v>7344</v>
      </c>
      <c r="AC310" s="21">
        <f t="shared" si="33"/>
        <v>8519.0400000000009</v>
      </c>
      <c r="AD310" s="14">
        <f t="shared" si="34"/>
        <v>24</v>
      </c>
      <c r="AE310" s="44">
        <f t="shared" si="35"/>
        <v>354.96</v>
      </c>
      <c r="AM310"/>
      <c r="AN310"/>
      <c r="AO310"/>
      <c r="AP310"/>
      <c r="AQ310"/>
      <c r="AR310"/>
      <c r="AS310"/>
      <c r="AT310"/>
    </row>
    <row r="311" spans="1:46" s="1" customFormat="1" ht="15.6" customHeight="1" x14ac:dyDescent="0.25">
      <c r="A311" s="12">
        <v>1950</v>
      </c>
      <c r="B311" s="13" t="s">
        <v>45</v>
      </c>
      <c r="C311" s="14" t="s">
        <v>2</v>
      </c>
      <c r="D311" s="14" t="s">
        <v>34</v>
      </c>
      <c r="E311" s="13" t="s">
        <v>40</v>
      </c>
      <c r="F311" s="13" t="s">
        <v>773</v>
      </c>
      <c r="G311" s="13" t="s">
        <v>56</v>
      </c>
      <c r="H311" s="13" t="s">
        <v>368</v>
      </c>
      <c r="I311" s="23">
        <v>42875</v>
      </c>
      <c r="J311" s="13" t="s">
        <v>1077</v>
      </c>
      <c r="K311" s="13">
        <v>20610</v>
      </c>
      <c r="L311" s="13"/>
      <c r="M311" s="14">
        <v>3</v>
      </c>
      <c r="N311" s="14" t="s">
        <v>1078</v>
      </c>
      <c r="O311" s="16"/>
      <c r="P311" s="15"/>
      <c r="Q311" s="15"/>
      <c r="R311" s="23">
        <v>42886.169722222221</v>
      </c>
      <c r="S311" s="13" t="s">
        <v>371</v>
      </c>
      <c r="T311" s="13" t="s">
        <v>1013</v>
      </c>
      <c r="U311" s="22" t="s">
        <v>992</v>
      </c>
      <c r="V311" s="13" t="s">
        <v>1079</v>
      </c>
      <c r="W311" s="19">
        <v>7344</v>
      </c>
      <c r="X311" s="13" t="s">
        <v>42</v>
      </c>
      <c r="Y311" s="14">
        <v>4</v>
      </c>
      <c r="Z311" s="14">
        <v>6</v>
      </c>
      <c r="AA311" s="13">
        <v>1</v>
      </c>
      <c r="AB311" s="19">
        <v>7344</v>
      </c>
      <c r="AC311" s="21">
        <f t="shared" si="33"/>
        <v>8519.0400000000009</v>
      </c>
      <c r="AD311" s="14">
        <f t="shared" si="34"/>
        <v>24</v>
      </c>
      <c r="AE311" s="44">
        <f t="shared" si="35"/>
        <v>354.96</v>
      </c>
      <c r="AM311"/>
      <c r="AN311"/>
      <c r="AO311"/>
      <c r="AP311"/>
      <c r="AQ311"/>
      <c r="AR311"/>
      <c r="AS311"/>
      <c r="AT311"/>
    </row>
    <row r="312" spans="1:46" s="1" customFormat="1" ht="15.6" customHeight="1" x14ac:dyDescent="0.25">
      <c r="A312" s="12">
        <v>1951</v>
      </c>
      <c r="B312" s="13" t="s">
        <v>45</v>
      </c>
      <c r="C312" s="14" t="s">
        <v>2</v>
      </c>
      <c r="D312" s="14" t="s">
        <v>34</v>
      </c>
      <c r="E312" s="13" t="s">
        <v>40</v>
      </c>
      <c r="F312" s="13" t="s">
        <v>773</v>
      </c>
      <c r="G312" s="13" t="s">
        <v>56</v>
      </c>
      <c r="H312" s="13" t="s">
        <v>368</v>
      </c>
      <c r="I312" s="23">
        <v>42875</v>
      </c>
      <c r="J312" s="13" t="s">
        <v>1077</v>
      </c>
      <c r="K312" s="13">
        <v>20610</v>
      </c>
      <c r="L312" s="13"/>
      <c r="M312" s="14">
        <v>3</v>
      </c>
      <c r="N312" s="14" t="s">
        <v>1078</v>
      </c>
      <c r="O312" s="16"/>
      <c r="P312" s="15"/>
      <c r="Q312" s="15"/>
      <c r="R312" s="23">
        <v>42886.169722222221</v>
      </c>
      <c r="S312" s="13" t="s">
        <v>371</v>
      </c>
      <c r="T312" s="13" t="s">
        <v>1013</v>
      </c>
      <c r="U312" s="22" t="s">
        <v>992</v>
      </c>
      <c r="V312" s="13" t="s">
        <v>1080</v>
      </c>
      <c r="W312" s="19">
        <v>7344</v>
      </c>
      <c r="X312" s="13" t="s">
        <v>42</v>
      </c>
      <c r="Y312" s="14">
        <v>4</v>
      </c>
      <c r="Z312" s="14">
        <v>6</v>
      </c>
      <c r="AA312" s="13">
        <v>1</v>
      </c>
      <c r="AB312" s="19">
        <v>7344</v>
      </c>
      <c r="AC312" s="21">
        <f t="shared" si="33"/>
        <v>8519.0400000000009</v>
      </c>
      <c r="AD312" s="14">
        <f t="shared" si="34"/>
        <v>24</v>
      </c>
      <c r="AE312" s="44">
        <f t="shared" si="35"/>
        <v>354.96</v>
      </c>
      <c r="AM312"/>
      <c r="AN312"/>
      <c r="AO312"/>
      <c r="AP312"/>
      <c r="AQ312"/>
      <c r="AR312"/>
      <c r="AS312"/>
      <c r="AT312"/>
    </row>
    <row r="313" spans="1:46" s="1" customFormat="1" ht="15.6" customHeight="1" x14ac:dyDescent="0.25">
      <c r="A313" s="12">
        <v>1952</v>
      </c>
      <c r="B313" s="13" t="s">
        <v>45</v>
      </c>
      <c r="C313" s="14" t="s">
        <v>2</v>
      </c>
      <c r="D313" s="14" t="s">
        <v>34</v>
      </c>
      <c r="E313" s="13" t="s">
        <v>40</v>
      </c>
      <c r="F313" s="13" t="s">
        <v>773</v>
      </c>
      <c r="G313" s="13" t="s">
        <v>56</v>
      </c>
      <c r="H313" s="13" t="s">
        <v>368</v>
      </c>
      <c r="I313" s="23">
        <v>42874</v>
      </c>
      <c r="J313" s="13" t="s">
        <v>1069</v>
      </c>
      <c r="K313" s="13">
        <v>20610</v>
      </c>
      <c r="L313" s="13"/>
      <c r="M313" s="14">
        <v>2</v>
      </c>
      <c r="N313" s="14" t="s">
        <v>1070</v>
      </c>
      <c r="O313" s="16"/>
      <c r="P313" s="15"/>
      <c r="Q313" s="15"/>
      <c r="R313" s="23">
        <v>42886.167569444442</v>
      </c>
      <c r="S313" s="13" t="s">
        <v>371</v>
      </c>
      <c r="T313" s="13" t="s">
        <v>1013</v>
      </c>
      <c r="U313" s="22" t="s">
        <v>992</v>
      </c>
      <c r="V313" s="13" t="s">
        <v>1081</v>
      </c>
      <c r="W313" s="19">
        <v>7344</v>
      </c>
      <c r="X313" s="13" t="s">
        <v>42</v>
      </c>
      <c r="Y313" s="14">
        <v>4</v>
      </c>
      <c r="Z313" s="14">
        <v>6</v>
      </c>
      <c r="AA313" s="13">
        <v>1</v>
      </c>
      <c r="AB313" s="19">
        <v>7344</v>
      </c>
      <c r="AC313" s="21">
        <f t="shared" si="33"/>
        <v>8519.0400000000009</v>
      </c>
      <c r="AD313" s="14">
        <f t="shared" si="34"/>
        <v>24</v>
      </c>
      <c r="AE313" s="44">
        <f t="shared" si="35"/>
        <v>354.96</v>
      </c>
      <c r="AM313"/>
      <c r="AN313"/>
      <c r="AO313"/>
      <c r="AP313"/>
      <c r="AQ313"/>
      <c r="AR313"/>
      <c r="AS313"/>
      <c r="AT313"/>
    </row>
    <row r="314" spans="1:46" s="1" customFormat="1" ht="15.6" customHeight="1" x14ac:dyDescent="0.25">
      <c r="A314" s="12">
        <v>1953</v>
      </c>
      <c r="B314" s="13" t="s">
        <v>45</v>
      </c>
      <c r="C314" s="14" t="s">
        <v>2</v>
      </c>
      <c r="D314" s="14" t="s">
        <v>34</v>
      </c>
      <c r="E314" s="13" t="s">
        <v>40</v>
      </c>
      <c r="F314" s="13" t="s">
        <v>773</v>
      </c>
      <c r="G314" s="13" t="s">
        <v>56</v>
      </c>
      <c r="H314" s="13" t="s">
        <v>368</v>
      </c>
      <c r="I314" s="23">
        <v>42874</v>
      </c>
      <c r="J314" s="13" t="s">
        <v>1069</v>
      </c>
      <c r="K314" s="13">
        <v>20610</v>
      </c>
      <c r="L314" s="13"/>
      <c r="M314" s="14">
        <v>2</v>
      </c>
      <c r="N314" s="14" t="s">
        <v>1070</v>
      </c>
      <c r="O314" s="16"/>
      <c r="P314" s="15"/>
      <c r="Q314" s="15"/>
      <c r="R314" s="23">
        <v>42886.167569444442</v>
      </c>
      <c r="S314" s="13" t="s">
        <v>371</v>
      </c>
      <c r="T314" s="13" t="s">
        <v>1013</v>
      </c>
      <c r="U314" s="22" t="s">
        <v>992</v>
      </c>
      <c r="V314" s="13" t="s">
        <v>1082</v>
      </c>
      <c r="W314" s="19">
        <v>7344</v>
      </c>
      <c r="X314" s="13" t="s">
        <v>42</v>
      </c>
      <c r="Y314" s="14">
        <v>4</v>
      </c>
      <c r="Z314" s="14">
        <v>6</v>
      </c>
      <c r="AA314" s="13">
        <v>1</v>
      </c>
      <c r="AB314" s="19">
        <v>7344</v>
      </c>
      <c r="AC314" s="21">
        <f t="shared" si="33"/>
        <v>8519.0400000000009</v>
      </c>
      <c r="AD314" s="14">
        <f t="shared" si="34"/>
        <v>24</v>
      </c>
      <c r="AE314" s="44">
        <f t="shared" si="35"/>
        <v>354.96</v>
      </c>
      <c r="AM314"/>
      <c r="AN314"/>
      <c r="AO314"/>
      <c r="AP314"/>
      <c r="AQ314"/>
      <c r="AR314"/>
      <c r="AS314"/>
      <c r="AT314"/>
    </row>
    <row r="315" spans="1:46" s="1" customFormat="1" ht="15.6" customHeight="1" x14ac:dyDescent="0.25">
      <c r="A315" s="12">
        <v>1954</v>
      </c>
      <c r="B315" s="13" t="s">
        <v>45</v>
      </c>
      <c r="C315" s="14" t="s">
        <v>2</v>
      </c>
      <c r="D315" s="14" t="s">
        <v>34</v>
      </c>
      <c r="E315" s="13" t="s">
        <v>40</v>
      </c>
      <c r="F315" s="13" t="s">
        <v>773</v>
      </c>
      <c r="G315" s="13" t="s">
        <v>56</v>
      </c>
      <c r="H315" s="13" t="s">
        <v>368</v>
      </c>
      <c r="I315" s="23">
        <v>42874</v>
      </c>
      <c r="J315" s="13" t="s">
        <v>1069</v>
      </c>
      <c r="K315" s="13">
        <v>20610</v>
      </c>
      <c r="L315" s="13"/>
      <c r="M315" s="14">
        <v>2</v>
      </c>
      <c r="N315" s="14" t="s">
        <v>1070</v>
      </c>
      <c r="O315" s="16"/>
      <c r="P315" s="15"/>
      <c r="Q315" s="15"/>
      <c r="R315" s="23">
        <v>42886.167569444442</v>
      </c>
      <c r="S315" s="13" t="s">
        <v>371</v>
      </c>
      <c r="T315" s="13" t="s">
        <v>1013</v>
      </c>
      <c r="U315" s="22" t="s">
        <v>992</v>
      </c>
      <c r="V315" s="13" t="s">
        <v>1083</v>
      </c>
      <c r="W315" s="19">
        <v>7344</v>
      </c>
      <c r="X315" s="13" t="s">
        <v>42</v>
      </c>
      <c r="Y315" s="14">
        <v>4</v>
      </c>
      <c r="Z315" s="14">
        <v>6</v>
      </c>
      <c r="AA315" s="13">
        <v>1</v>
      </c>
      <c r="AB315" s="19">
        <v>7344</v>
      </c>
      <c r="AC315" s="21">
        <f t="shared" si="33"/>
        <v>8519.0400000000009</v>
      </c>
      <c r="AD315" s="14">
        <f t="shared" si="34"/>
        <v>24</v>
      </c>
      <c r="AE315" s="44">
        <f t="shared" si="35"/>
        <v>354.96</v>
      </c>
      <c r="AM315"/>
      <c r="AN315"/>
      <c r="AO315"/>
      <c r="AP315"/>
      <c r="AQ315"/>
      <c r="AR315"/>
      <c r="AS315"/>
      <c r="AT315"/>
    </row>
    <row r="316" spans="1:46" s="1" customFormat="1" ht="15.6" customHeight="1" x14ac:dyDescent="0.25">
      <c r="A316" s="12">
        <v>1955</v>
      </c>
      <c r="B316" s="13" t="s">
        <v>45</v>
      </c>
      <c r="C316" s="14" t="s">
        <v>2</v>
      </c>
      <c r="D316" s="14" t="s">
        <v>34</v>
      </c>
      <c r="E316" s="13" t="s">
        <v>40</v>
      </c>
      <c r="F316" s="13" t="s">
        <v>773</v>
      </c>
      <c r="G316" s="13" t="s">
        <v>56</v>
      </c>
      <c r="H316" s="13" t="s">
        <v>368</v>
      </c>
      <c r="I316" s="23">
        <v>42874</v>
      </c>
      <c r="J316" s="13" t="s">
        <v>1069</v>
      </c>
      <c r="K316" s="13">
        <v>20610</v>
      </c>
      <c r="L316" s="13"/>
      <c r="M316" s="14">
        <v>2</v>
      </c>
      <c r="N316" s="14" t="s">
        <v>1070</v>
      </c>
      <c r="O316" s="16"/>
      <c r="P316" s="15"/>
      <c r="Q316" s="15"/>
      <c r="R316" s="23">
        <v>42886.167569444442</v>
      </c>
      <c r="S316" s="13" t="s">
        <v>371</v>
      </c>
      <c r="T316" s="13" t="s">
        <v>1013</v>
      </c>
      <c r="U316" s="22" t="s">
        <v>992</v>
      </c>
      <c r="V316" s="13" t="s">
        <v>1084</v>
      </c>
      <c r="W316" s="19">
        <v>7344</v>
      </c>
      <c r="X316" s="13" t="s">
        <v>42</v>
      </c>
      <c r="Y316" s="14">
        <v>4</v>
      </c>
      <c r="Z316" s="14">
        <v>6</v>
      </c>
      <c r="AA316" s="13">
        <v>1</v>
      </c>
      <c r="AB316" s="19">
        <v>7344</v>
      </c>
      <c r="AC316" s="21">
        <f t="shared" si="33"/>
        <v>8519.0400000000009</v>
      </c>
      <c r="AD316" s="14">
        <f t="shared" si="34"/>
        <v>24</v>
      </c>
      <c r="AE316" s="44">
        <f t="shared" si="35"/>
        <v>354.96</v>
      </c>
      <c r="AM316"/>
      <c r="AN316"/>
      <c r="AO316"/>
      <c r="AP316"/>
      <c r="AQ316"/>
      <c r="AR316"/>
      <c r="AS316"/>
      <c r="AT316"/>
    </row>
    <row r="317" spans="1:46" s="1" customFormat="1" ht="15.6" customHeight="1" x14ac:dyDescent="0.25">
      <c r="A317" s="12">
        <v>1956</v>
      </c>
      <c r="B317" s="13" t="s">
        <v>45</v>
      </c>
      <c r="C317" s="14" t="s">
        <v>2</v>
      </c>
      <c r="D317" s="14" t="s">
        <v>34</v>
      </c>
      <c r="E317" s="13" t="s">
        <v>40</v>
      </c>
      <c r="F317" s="13" t="s">
        <v>773</v>
      </c>
      <c r="G317" s="13" t="s">
        <v>56</v>
      </c>
      <c r="H317" s="13" t="s">
        <v>368</v>
      </c>
      <c r="I317" s="23">
        <v>42874</v>
      </c>
      <c r="J317" s="13" t="s">
        <v>1073</v>
      </c>
      <c r="K317" s="13">
        <v>20610</v>
      </c>
      <c r="L317" s="13"/>
      <c r="M317" s="14">
        <v>1</v>
      </c>
      <c r="N317" s="14" t="s">
        <v>1074</v>
      </c>
      <c r="O317" s="16"/>
      <c r="P317" s="15"/>
      <c r="Q317" s="15"/>
      <c r="R317" s="23">
        <v>42886.165509259263</v>
      </c>
      <c r="S317" s="13" t="s">
        <v>371</v>
      </c>
      <c r="T317" s="13" t="s">
        <v>1013</v>
      </c>
      <c r="U317" s="22" t="s">
        <v>992</v>
      </c>
      <c r="V317" s="13" t="s">
        <v>1085</v>
      </c>
      <c r="W317" s="19">
        <v>7344</v>
      </c>
      <c r="X317" s="13" t="s">
        <v>42</v>
      </c>
      <c r="Y317" s="14">
        <v>4</v>
      </c>
      <c r="Z317" s="14">
        <v>6</v>
      </c>
      <c r="AA317" s="13">
        <v>1</v>
      </c>
      <c r="AB317" s="19">
        <v>7344</v>
      </c>
      <c r="AC317" s="21">
        <f t="shared" si="33"/>
        <v>8519.0400000000009</v>
      </c>
      <c r="AD317" s="14">
        <f t="shared" si="34"/>
        <v>24</v>
      </c>
      <c r="AE317" s="44">
        <f t="shared" si="35"/>
        <v>354.96</v>
      </c>
      <c r="AM317"/>
      <c r="AN317"/>
      <c r="AO317"/>
      <c r="AP317"/>
      <c r="AQ317"/>
      <c r="AR317"/>
      <c r="AS317"/>
      <c r="AT317"/>
    </row>
    <row r="318" spans="1:46" s="1" customFormat="1" ht="15.6" customHeight="1" x14ac:dyDescent="0.25">
      <c r="A318" s="12">
        <v>1957</v>
      </c>
      <c r="B318" s="13" t="s">
        <v>45</v>
      </c>
      <c r="C318" s="14" t="s">
        <v>2</v>
      </c>
      <c r="D318" s="14" t="s">
        <v>34</v>
      </c>
      <c r="E318" s="13" t="s">
        <v>40</v>
      </c>
      <c r="F318" s="13" t="s">
        <v>773</v>
      </c>
      <c r="G318" s="13" t="s">
        <v>56</v>
      </c>
      <c r="H318" s="13" t="s">
        <v>368</v>
      </c>
      <c r="I318" s="23">
        <v>42874</v>
      </c>
      <c r="J318" s="13" t="s">
        <v>1073</v>
      </c>
      <c r="K318" s="13">
        <v>20610</v>
      </c>
      <c r="L318" s="13"/>
      <c r="M318" s="14">
        <v>1</v>
      </c>
      <c r="N318" s="14" t="s">
        <v>1074</v>
      </c>
      <c r="O318" s="16"/>
      <c r="P318" s="15"/>
      <c r="Q318" s="15"/>
      <c r="R318" s="23">
        <v>42886.165509259263</v>
      </c>
      <c r="S318" s="13" t="s">
        <v>371</v>
      </c>
      <c r="T318" s="13" t="s">
        <v>1013</v>
      </c>
      <c r="U318" s="22" t="s">
        <v>992</v>
      </c>
      <c r="V318" s="13" t="s">
        <v>1086</v>
      </c>
      <c r="W318" s="19">
        <v>7344</v>
      </c>
      <c r="X318" s="13" t="s">
        <v>42</v>
      </c>
      <c r="Y318" s="14">
        <v>4</v>
      </c>
      <c r="Z318" s="14">
        <v>6</v>
      </c>
      <c r="AA318" s="13">
        <v>1</v>
      </c>
      <c r="AB318" s="19">
        <v>7344</v>
      </c>
      <c r="AC318" s="21">
        <f t="shared" si="33"/>
        <v>8519.0400000000009</v>
      </c>
      <c r="AD318" s="14">
        <f t="shared" si="34"/>
        <v>24</v>
      </c>
      <c r="AE318" s="44">
        <f t="shared" si="35"/>
        <v>354.96</v>
      </c>
      <c r="AM318"/>
      <c r="AN318"/>
      <c r="AO318"/>
      <c r="AP318"/>
      <c r="AQ318"/>
      <c r="AR318"/>
      <c r="AS318"/>
      <c r="AT318"/>
    </row>
    <row r="319" spans="1:46" s="1" customFormat="1" ht="15.6" customHeight="1" x14ac:dyDescent="0.25">
      <c r="A319" s="12">
        <v>1958</v>
      </c>
      <c r="B319" s="13" t="s">
        <v>45</v>
      </c>
      <c r="C319" s="14" t="s">
        <v>2</v>
      </c>
      <c r="D319" s="14" t="s">
        <v>34</v>
      </c>
      <c r="E319" s="13" t="s">
        <v>40</v>
      </c>
      <c r="F319" s="13" t="s">
        <v>773</v>
      </c>
      <c r="G319" s="13" t="s">
        <v>56</v>
      </c>
      <c r="H319" s="13" t="s">
        <v>368</v>
      </c>
      <c r="I319" s="23">
        <v>42875</v>
      </c>
      <c r="J319" s="13" t="s">
        <v>1077</v>
      </c>
      <c r="K319" s="13">
        <v>20610</v>
      </c>
      <c r="L319" s="13"/>
      <c r="M319" s="14">
        <v>3</v>
      </c>
      <c r="N319" s="14" t="s">
        <v>1078</v>
      </c>
      <c r="O319" s="16"/>
      <c r="P319" s="15"/>
      <c r="Q319" s="15"/>
      <c r="R319" s="23">
        <v>42886.169722222221</v>
      </c>
      <c r="S319" s="13" t="s">
        <v>371</v>
      </c>
      <c r="T319" s="13" t="s">
        <v>1013</v>
      </c>
      <c r="U319" s="22" t="s">
        <v>992</v>
      </c>
      <c r="V319" s="13" t="s">
        <v>1087</v>
      </c>
      <c r="W319" s="19">
        <v>7344</v>
      </c>
      <c r="X319" s="13" t="s">
        <v>42</v>
      </c>
      <c r="Y319" s="14">
        <v>4</v>
      </c>
      <c r="Z319" s="14">
        <v>6</v>
      </c>
      <c r="AA319" s="13">
        <v>1</v>
      </c>
      <c r="AB319" s="19">
        <v>7344</v>
      </c>
      <c r="AC319" s="21">
        <f t="shared" si="33"/>
        <v>8519.0400000000009</v>
      </c>
      <c r="AD319" s="14">
        <f t="shared" si="34"/>
        <v>24</v>
      </c>
      <c r="AE319" s="44">
        <f t="shared" si="35"/>
        <v>354.96</v>
      </c>
      <c r="AM319"/>
      <c r="AN319"/>
      <c r="AO319"/>
      <c r="AP319"/>
      <c r="AQ319"/>
      <c r="AR319"/>
      <c r="AS319"/>
      <c r="AT319"/>
    </row>
    <row r="320" spans="1:46" s="1" customFormat="1" ht="15.6" customHeight="1" x14ac:dyDescent="0.25">
      <c r="A320" s="12">
        <v>1959</v>
      </c>
      <c r="B320" s="13" t="s">
        <v>45</v>
      </c>
      <c r="C320" s="14" t="s">
        <v>2</v>
      </c>
      <c r="D320" s="14" t="s">
        <v>34</v>
      </c>
      <c r="E320" s="13" t="s">
        <v>40</v>
      </c>
      <c r="F320" s="13" t="s">
        <v>773</v>
      </c>
      <c r="G320" s="13" t="s">
        <v>56</v>
      </c>
      <c r="H320" s="13" t="s">
        <v>368</v>
      </c>
      <c r="I320" s="23">
        <v>42875</v>
      </c>
      <c r="J320" s="13" t="s">
        <v>1077</v>
      </c>
      <c r="K320" s="13">
        <v>20610</v>
      </c>
      <c r="L320" s="13"/>
      <c r="M320" s="14">
        <v>3</v>
      </c>
      <c r="N320" s="14" t="s">
        <v>1078</v>
      </c>
      <c r="O320" s="16"/>
      <c r="P320" s="15"/>
      <c r="Q320" s="15"/>
      <c r="R320" s="23">
        <v>42886.169722222221</v>
      </c>
      <c r="S320" s="13" t="s">
        <v>371</v>
      </c>
      <c r="T320" s="13" t="s">
        <v>1013</v>
      </c>
      <c r="U320" s="22" t="s">
        <v>992</v>
      </c>
      <c r="V320" s="13" t="s">
        <v>1088</v>
      </c>
      <c r="W320" s="19">
        <v>7344</v>
      </c>
      <c r="X320" s="13" t="s">
        <v>42</v>
      </c>
      <c r="Y320" s="14">
        <v>4</v>
      </c>
      <c r="Z320" s="14">
        <v>6</v>
      </c>
      <c r="AA320" s="13">
        <v>1</v>
      </c>
      <c r="AB320" s="19">
        <v>7344</v>
      </c>
      <c r="AC320" s="21">
        <f t="shared" si="33"/>
        <v>8519.0400000000009</v>
      </c>
      <c r="AD320" s="14">
        <f t="shared" si="34"/>
        <v>24</v>
      </c>
      <c r="AE320" s="44">
        <f t="shared" si="35"/>
        <v>354.96</v>
      </c>
      <c r="AM320"/>
      <c r="AN320"/>
      <c r="AO320"/>
      <c r="AP320"/>
      <c r="AQ320"/>
      <c r="AR320"/>
      <c r="AS320"/>
      <c r="AT320"/>
    </row>
    <row r="321" spans="1:46" s="1" customFormat="1" ht="15.6" customHeight="1" x14ac:dyDescent="0.25">
      <c r="A321" s="12">
        <v>1960</v>
      </c>
      <c r="B321" s="13" t="s">
        <v>45</v>
      </c>
      <c r="C321" s="14" t="s">
        <v>2</v>
      </c>
      <c r="D321" s="14" t="s">
        <v>34</v>
      </c>
      <c r="E321" s="13" t="s">
        <v>40</v>
      </c>
      <c r="F321" s="13" t="s">
        <v>773</v>
      </c>
      <c r="G321" s="13" t="s">
        <v>56</v>
      </c>
      <c r="H321" s="13" t="s">
        <v>368</v>
      </c>
      <c r="I321" s="23">
        <v>42875</v>
      </c>
      <c r="J321" s="13" t="s">
        <v>1077</v>
      </c>
      <c r="K321" s="13">
        <v>20610</v>
      </c>
      <c r="L321" s="13"/>
      <c r="M321" s="14">
        <v>3</v>
      </c>
      <c r="N321" s="14" t="s">
        <v>1078</v>
      </c>
      <c r="O321" s="16"/>
      <c r="P321" s="15"/>
      <c r="Q321" s="15"/>
      <c r="R321" s="23">
        <v>42886.169722222221</v>
      </c>
      <c r="S321" s="13" t="s">
        <v>371</v>
      </c>
      <c r="T321" s="13" t="s">
        <v>1013</v>
      </c>
      <c r="U321" s="22" t="s">
        <v>992</v>
      </c>
      <c r="V321" s="13" t="s">
        <v>1089</v>
      </c>
      <c r="W321" s="19">
        <v>7344</v>
      </c>
      <c r="X321" s="13" t="s">
        <v>42</v>
      </c>
      <c r="Y321" s="14">
        <v>4</v>
      </c>
      <c r="Z321" s="14">
        <v>6</v>
      </c>
      <c r="AA321" s="13">
        <v>1</v>
      </c>
      <c r="AB321" s="19">
        <v>7344</v>
      </c>
      <c r="AC321" s="21">
        <f t="shared" si="33"/>
        <v>8519.0400000000009</v>
      </c>
      <c r="AD321" s="14">
        <f t="shared" si="34"/>
        <v>24</v>
      </c>
      <c r="AE321" s="44">
        <f t="shared" si="35"/>
        <v>354.96</v>
      </c>
      <c r="AM321"/>
      <c r="AN321"/>
      <c r="AO321"/>
      <c r="AP321"/>
      <c r="AQ321"/>
      <c r="AR321"/>
      <c r="AS321"/>
      <c r="AT321"/>
    </row>
    <row r="322" spans="1:46" s="1" customFormat="1" ht="15.6" customHeight="1" x14ac:dyDescent="0.25">
      <c r="A322" s="12">
        <v>1961</v>
      </c>
      <c r="B322" s="13" t="s">
        <v>45</v>
      </c>
      <c r="C322" s="14" t="s">
        <v>2</v>
      </c>
      <c r="D322" s="14" t="s">
        <v>34</v>
      </c>
      <c r="E322" s="13" t="s">
        <v>40</v>
      </c>
      <c r="F322" s="13" t="s">
        <v>773</v>
      </c>
      <c r="G322" s="13" t="s">
        <v>56</v>
      </c>
      <c r="H322" s="13" t="s">
        <v>368</v>
      </c>
      <c r="I322" s="23">
        <v>42875</v>
      </c>
      <c r="J322" s="13" t="s">
        <v>1077</v>
      </c>
      <c r="K322" s="13">
        <v>20610</v>
      </c>
      <c r="L322" s="13"/>
      <c r="M322" s="14">
        <v>3</v>
      </c>
      <c r="N322" s="14" t="s">
        <v>1078</v>
      </c>
      <c r="O322" s="16"/>
      <c r="P322" s="15"/>
      <c r="Q322" s="15"/>
      <c r="R322" s="23">
        <v>42886.169722222221</v>
      </c>
      <c r="S322" s="13" t="s">
        <v>371</v>
      </c>
      <c r="T322" s="13" t="s">
        <v>1013</v>
      </c>
      <c r="U322" s="22" t="s">
        <v>992</v>
      </c>
      <c r="V322" s="13" t="s">
        <v>1090</v>
      </c>
      <c r="W322" s="19">
        <v>7344</v>
      </c>
      <c r="X322" s="13" t="s">
        <v>42</v>
      </c>
      <c r="Y322" s="14">
        <v>4</v>
      </c>
      <c r="Z322" s="14">
        <v>6</v>
      </c>
      <c r="AA322" s="13">
        <v>1</v>
      </c>
      <c r="AB322" s="19">
        <v>7344</v>
      </c>
      <c r="AC322" s="21">
        <f t="shared" si="33"/>
        <v>8519.0400000000009</v>
      </c>
      <c r="AD322" s="14">
        <f t="shared" si="34"/>
        <v>24</v>
      </c>
      <c r="AE322" s="44">
        <f t="shared" si="35"/>
        <v>354.96</v>
      </c>
      <c r="AM322"/>
      <c r="AN322"/>
      <c r="AO322"/>
      <c r="AP322"/>
      <c r="AQ322"/>
      <c r="AR322"/>
      <c r="AS322"/>
      <c r="AT322"/>
    </row>
    <row r="323" spans="1:46" s="1" customFormat="1" ht="15.6" customHeight="1" x14ac:dyDescent="0.25">
      <c r="A323" s="12">
        <v>1962</v>
      </c>
      <c r="B323" s="13" t="s">
        <v>45</v>
      </c>
      <c r="C323" s="14" t="s">
        <v>2</v>
      </c>
      <c r="D323" s="14" t="s">
        <v>34</v>
      </c>
      <c r="E323" s="13" t="s">
        <v>40</v>
      </c>
      <c r="F323" s="13" t="s">
        <v>773</v>
      </c>
      <c r="G323" s="13" t="s">
        <v>56</v>
      </c>
      <c r="H323" s="13" t="s">
        <v>368</v>
      </c>
      <c r="I323" s="23">
        <v>42874</v>
      </c>
      <c r="J323" s="13" t="s">
        <v>1073</v>
      </c>
      <c r="K323" s="13">
        <v>20610</v>
      </c>
      <c r="L323" s="13"/>
      <c r="M323" s="14">
        <v>1</v>
      </c>
      <c r="N323" s="14" t="s">
        <v>1074</v>
      </c>
      <c r="O323" s="16"/>
      <c r="P323" s="15"/>
      <c r="Q323" s="15"/>
      <c r="R323" s="23">
        <v>42886.165509259263</v>
      </c>
      <c r="S323" s="13" t="s">
        <v>371</v>
      </c>
      <c r="T323" s="13" t="s">
        <v>1013</v>
      </c>
      <c r="U323" s="22" t="s">
        <v>992</v>
      </c>
      <c r="V323" s="13" t="s">
        <v>1091</v>
      </c>
      <c r="W323" s="19">
        <v>7344</v>
      </c>
      <c r="X323" s="13" t="s">
        <v>42</v>
      </c>
      <c r="Y323" s="14">
        <v>4</v>
      </c>
      <c r="Z323" s="14">
        <v>6</v>
      </c>
      <c r="AA323" s="13">
        <v>1</v>
      </c>
      <c r="AB323" s="19">
        <v>7344</v>
      </c>
      <c r="AC323" s="21">
        <f t="shared" si="33"/>
        <v>8519.0400000000009</v>
      </c>
      <c r="AD323" s="14">
        <f t="shared" si="34"/>
        <v>24</v>
      </c>
      <c r="AE323" s="44">
        <f t="shared" si="35"/>
        <v>354.96</v>
      </c>
      <c r="AM323"/>
      <c r="AN323"/>
      <c r="AO323"/>
      <c r="AP323"/>
      <c r="AQ323"/>
      <c r="AR323"/>
      <c r="AS323"/>
      <c r="AT323"/>
    </row>
    <row r="324" spans="1:46" s="1" customFormat="1" ht="15.6" customHeight="1" x14ac:dyDescent="0.25">
      <c r="A324" s="12">
        <v>1963</v>
      </c>
      <c r="B324" s="13" t="s">
        <v>45</v>
      </c>
      <c r="C324" s="14" t="s">
        <v>2</v>
      </c>
      <c r="D324" s="14" t="s">
        <v>34</v>
      </c>
      <c r="E324" s="13" t="s">
        <v>40</v>
      </c>
      <c r="F324" s="13" t="s">
        <v>773</v>
      </c>
      <c r="G324" s="13" t="s">
        <v>56</v>
      </c>
      <c r="H324" s="13" t="s">
        <v>368</v>
      </c>
      <c r="I324" s="23">
        <v>42874</v>
      </c>
      <c r="J324" s="13" t="s">
        <v>1073</v>
      </c>
      <c r="K324" s="13">
        <v>20610</v>
      </c>
      <c r="L324" s="13"/>
      <c r="M324" s="14">
        <v>1</v>
      </c>
      <c r="N324" s="14" t="s">
        <v>1074</v>
      </c>
      <c r="O324" s="16"/>
      <c r="P324" s="15"/>
      <c r="Q324" s="15"/>
      <c r="R324" s="23">
        <v>42886.165509259263</v>
      </c>
      <c r="S324" s="13" t="s">
        <v>371</v>
      </c>
      <c r="T324" s="13" t="s">
        <v>1013</v>
      </c>
      <c r="U324" s="22" t="s">
        <v>992</v>
      </c>
      <c r="V324" s="13" t="s">
        <v>1092</v>
      </c>
      <c r="W324" s="19">
        <v>7344</v>
      </c>
      <c r="X324" s="13" t="s">
        <v>42</v>
      </c>
      <c r="Y324" s="14">
        <v>4</v>
      </c>
      <c r="Z324" s="14">
        <v>6</v>
      </c>
      <c r="AA324" s="13">
        <v>1</v>
      </c>
      <c r="AB324" s="19">
        <v>7344</v>
      </c>
      <c r="AC324" s="21">
        <f t="shared" si="33"/>
        <v>8519.0400000000009</v>
      </c>
      <c r="AD324" s="14">
        <f t="shared" si="34"/>
        <v>24</v>
      </c>
      <c r="AE324" s="44">
        <f t="shared" si="35"/>
        <v>354.96</v>
      </c>
      <c r="AM324"/>
      <c r="AN324"/>
      <c r="AO324"/>
      <c r="AP324"/>
      <c r="AQ324"/>
      <c r="AR324"/>
      <c r="AS324"/>
      <c r="AT324"/>
    </row>
    <row r="325" spans="1:46" s="1" customFormat="1" ht="15.6" customHeight="1" x14ac:dyDescent="0.25">
      <c r="A325" s="12">
        <v>1964</v>
      </c>
      <c r="B325" s="13" t="s">
        <v>45</v>
      </c>
      <c r="C325" s="14" t="s">
        <v>2</v>
      </c>
      <c r="D325" s="14" t="s">
        <v>34</v>
      </c>
      <c r="E325" s="13" t="s">
        <v>40</v>
      </c>
      <c r="F325" s="13" t="s">
        <v>1010</v>
      </c>
      <c r="G325" s="13" t="s">
        <v>56</v>
      </c>
      <c r="H325" s="13" t="s">
        <v>569</v>
      </c>
      <c r="I325" s="23">
        <v>42874</v>
      </c>
      <c r="J325" s="13" t="s">
        <v>1011</v>
      </c>
      <c r="K325" s="13">
        <v>20592</v>
      </c>
      <c r="L325" s="13"/>
      <c r="M325" s="14">
        <v>5</v>
      </c>
      <c r="N325" s="14" t="s">
        <v>1012</v>
      </c>
      <c r="O325" s="16"/>
      <c r="P325" s="15"/>
      <c r="Q325" s="15"/>
      <c r="R325" s="23">
        <v>42886.080104166664</v>
      </c>
      <c r="S325" s="13" t="s">
        <v>371</v>
      </c>
      <c r="T325" s="13" t="s">
        <v>1013</v>
      </c>
      <c r="U325" s="22" t="s">
        <v>992</v>
      </c>
      <c r="V325" s="13" t="s">
        <v>1093</v>
      </c>
      <c r="W325" s="19">
        <v>6967.6</v>
      </c>
      <c r="X325" s="13" t="s">
        <v>42</v>
      </c>
      <c r="Y325" s="14">
        <v>5</v>
      </c>
      <c r="Z325" s="14">
        <v>4</v>
      </c>
      <c r="AA325" s="13">
        <v>1</v>
      </c>
      <c r="AB325" s="19">
        <v>6967.6</v>
      </c>
      <c r="AC325" s="21">
        <f t="shared" si="33"/>
        <v>8082.4160000000002</v>
      </c>
      <c r="AD325" s="14">
        <f t="shared" si="34"/>
        <v>20</v>
      </c>
      <c r="AE325" s="44">
        <f t="shared" si="35"/>
        <v>404.12080000000003</v>
      </c>
      <c r="AM325"/>
      <c r="AN325"/>
      <c r="AO325"/>
      <c r="AP325"/>
      <c r="AQ325"/>
      <c r="AR325"/>
      <c r="AS325"/>
      <c r="AT325"/>
    </row>
    <row r="326" spans="1:46" s="1" customFormat="1" ht="15.6" customHeight="1" x14ac:dyDescent="0.25">
      <c r="A326" s="12">
        <v>1965</v>
      </c>
      <c r="B326" s="13" t="s">
        <v>45</v>
      </c>
      <c r="C326" s="14" t="s">
        <v>2</v>
      </c>
      <c r="D326" s="14" t="s">
        <v>34</v>
      </c>
      <c r="E326" s="13" t="s">
        <v>40</v>
      </c>
      <c r="F326" s="13" t="s">
        <v>1010</v>
      </c>
      <c r="G326" s="13" t="s">
        <v>56</v>
      </c>
      <c r="H326" s="13" t="s">
        <v>569</v>
      </c>
      <c r="I326" s="23">
        <v>42874</v>
      </c>
      <c r="J326" s="13" t="s">
        <v>1011</v>
      </c>
      <c r="K326" s="13">
        <v>20592</v>
      </c>
      <c r="L326" s="13"/>
      <c r="M326" s="14">
        <v>5</v>
      </c>
      <c r="N326" s="14" t="s">
        <v>1012</v>
      </c>
      <c r="O326" s="16"/>
      <c r="P326" s="15"/>
      <c r="Q326" s="15"/>
      <c r="R326" s="23">
        <v>42886.080104166664</v>
      </c>
      <c r="S326" s="13" t="s">
        <v>371</v>
      </c>
      <c r="T326" s="13" t="s">
        <v>1013</v>
      </c>
      <c r="U326" s="22" t="s">
        <v>992</v>
      </c>
      <c r="V326" s="13" t="s">
        <v>1094</v>
      </c>
      <c r="W326" s="19">
        <v>6967.6</v>
      </c>
      <c r="X326" s="13" t="s">
        <v>42</v>
      </c>
      <c r="Y326" s="14">
        <v>5</v>
      </c>
      <c r="Z326" s="14">
        <v>4</v>
      </c>
      <c r="AA326" s="13">
        <v>1</v>
      </c>
      <c r="AB326" s="19">
        <v>6967.6</v>
      </c>
      <c r="AC326" s="21">
        <f t="shared" si="33"/>
        <v>8082.4160000000002</v>
      </c>
      <c r="AD326" s="14">
        <f t="shared" si="34"/>
        <v>20</v>
      </c>
      <c r="AE326" s="44">
        <f t="shared" si="35"/>
        <v>404.12080000000003</v>
      </c>
      <c r="AM326"/>
      <c r="AN326"/>
      <c r="AO326"/>
      <c r="AP326"/>
      <c r="AQ326"/>
      <c r="AR326"/>
      <c r="AS326"/>
      <c r="AT326"/>
    </row>
    <row r="327" spans="1:46" s="1" customFormat="1" ht="15.6" customHeight="1" x14ac:dyDescent="0.25">
      <c r="A327" s="12">
        <v>1966</v>
      </c>
      <c r="B327" s="13" t="s">
        <v>45</v>
      </c>
      <c r="C327" s="14" t="s">
        <v>2</v>
      </c>
      <c r="D327" s="14" t="s">
        <v>34</v>
      </c>
      <c r="E327" s="13" t="s">
        <v>40</v>
      </c>
      <c r="F327" s="13" t="s">
        <v>1010</v>
      </c>
      <c r="G327" s="13" t="s">
        <v>56</v>
      </c>
      <c r="H327" s="13" t="s">
        <v>569</v>
      </c>
      <c r="I327" s="23">
        <v>42874</v>
      </c>
      <c r="J327" s="13" t="s">
        <v>1011</v>
      </c>
      <c r="K327" s="13">
        <v>20592</v>
      </c>
      <c r="L327" s="13"/>
      <c r="M327" s="14">
        <v>5</v>
      </c>
      <c r="N327" s="14" t="s">
        <v>1012</v>
      </c>
      <c r="O327" s="16"/>
      <c r="P327" s="15"/>
      <c r="Q327" s="15"/>
      <c r="R327" s="23">
        <v>42886.080104166664</v>
      </c>
      <c r="S327" s="13" t="s">
        <v>371</v>
      </c>
      <c r="T327" s="13" t="s">
        <v>1013</v>
      </c>
      <c r="U327" s="22" t="s">
        <v>992</v>
      </c>
      <c r="V327" s="13" t="s">
        <v>1095</v>
      </c>
      <c r="W327" s="19">
        <v>6967.6</v>
      </c>
      <c r="X327" s="13" t="s">
        <v>42</v>
      </c>
      <c r="Y327" s="14">
        <v>5</v>
      </c>
      <c r="Z327" s="14">
        <v>4</v>
      </c>
      <c r="AA327" s="13">
        <v>1</v>
      </c>
      <c r="AB327" s="19">
        <v>6967.6</v>
      </c>
      <c r="AC327" s="21">
        <f t="shared" si="33"/>
        <v>8082.4160000000002</v>
      </c>
      <c r="AD327" s="14">
        <f t="shared" si="34"/>
        <v>20</v>
      </c>
      <c r="AE327" s="44">
        <f t="shared" si="35"/>
        <v>404.12080000000003</v>
      </c>
      <c r="AM327"/>
      <c r="AN327"/>
      <c r="AO327"/>
      <c r="AP327"/>
      <c r="AQ327"/>
      <c r="AR327"/>
      <c r="AS327"/>
      <c r="AT327"/>
    </row>
    <row r="328" spans="1:46" s="1" customFormat="1" ht="15.6" customHeight="1" x14ac:dyDescent="0.25">
      <c r="A328" s="12">
        <v>1967</v>
      </c>
      <c r="B328" s="13" t="s">
        <v>45</v>
      </c>
      <c r="C328" s="14" t="s">
        <v>2</v>
      </c>
      <c r="D328" s="14" t="s">
        <v>34</v>
      </c>
      <c r="E328" s="13" t="s">
        <v>40</v>
      </c>
      <c r="F328" s="13" t="s">
        <v>773</v>
      </c>
      <c r="G328" s="13" t="s">
        <v>56</v>
      </c>
      <c r="H328" s="13" t="s">
        <v>368</v>
      </c>
      <c r="I328" s="23">
        <v>42874</v>
      </c>
      <c r="J328" s="13" t="s">
        <v>1069</v>
      </c>
      <c r="K328" s="13">
        <v>20610</v>
      </c>
      <c r="L328" s="13"/>
      <c r="M328" s="14">
        <v>2</v>
      </c>
      <c r="N328" s="14" t="s">
        <v>1070</v>
      </c>
      <c r="O328" s="16"/>
      <c r="P328" s="15"/>
      <c r="Q328" s="15"/>
      <c r="R328" s="23">
        <v>42886.167569444442</v>
      </c>
      <c r="S328" s="13" t="s">
        <v>371</v>
      </c>
      <c r="T328" s="13" t="s">
        <v>1013</v>
      </c>
      <c r="U328" s="22" t="s">
        <v>992</v>
      </c>
      <c r="V328" s="13" t="s">
        <v>1096</v>
      </c>
      <c r="W328" s="19">
        <v>8240</v>
      </c>
      <c r="X328" s="13" t="s">
        <v>42</v>
      </c>
      <c r="Y328" s="14">
        <v>5</v>
      </c>
      <c r="Z328" s="14">
        <v>4</v>
      </c>
      <c r="AA328" s="13">
        <v>1</v>
      </c>
      <c r="AB328" s="19">
        <v>8240</v>
      </c>
      <c r="AC328" s="21">
        <f t="shared" si="33"/>
        <v>9558.4</v>
      </c>
      <c r="AD328" s="14">
        <f t="shared" si="34"/>
        <v>20</v>
      </c>
      <c r="AE328" s="44">
        <f t="shared" si="35"/>
        <v>477.91999999999996</v>
      </c>
      <c r="AM328"/>
      <c r="AN328"/>
      <c r="AO328"/>
      <c r="AP328"/>
      <c r="AQ328"/>
      <c r="AR328"/>
      <c r="AS328"/>
      <c r="AT328"/>
    </row>
    <row r="329" spans="1:46" s="1" customFormat="1" ht="15.6" customHeight="1" x14ac:dyDescent="0.25">
      <c r="A329" s="12">
        <v>1972</v>
      </c>
      <c r="B329" s="13" t="s">
        <v>54</v>
      </c>
      <c r="C329" s="14" t="s">
        <v>2</v>
      </c>
      <c r="D329" s="14" t="s">
        <v>34</v>
      </c>
      <c r="E329" s="13" t="s">
        <v>40</v>
      </c>
      <c r="F329" s="13" t="s">
        <v>429</v>
      </c>
      <c r="G329" s="13" t="s">
        <v>56</v>
      </c>
      <c r="H329" s="13" t="s">
        <v>430</v>
      </c>
      <c r="I329" s="23">
        <v>42875</v>
      </c>
      <c r="J329" s="13" t="s">
        <v>431</v>
      </c>
      <c r="K329" s="13">
        <v>21510</v>
      </c>
      <c r="L329" s="13"/>
      <c r="M329" s="14">
        <v>1</v>
      </c>
      <c r="N329" s="14" t="s">
        <v>432</v>
      </c>
      <c r="O329" s="16"/>
      <c r="P329" s="15"/>
      <c r="Q329" s="15"/>
      <c r="R329" s="23">
        <v>42878.842152777775</v>
      </c>
      <c r="S329" s="13" t="s">
        <v>422</v>
      </c>
      <c r="T329" s="13" t="s">
        <v>423</v>
      </c>
      <c r="U329" s="22" t="s">
        <v>992</v>
      </c>
      <c r="V329" s="13" t="s">
        <v>1097</v>
      </c>
      <c r="W329" s="19">
        <v>155.19999999999999</v>
      </c>
      <c r="X329" s="13" t="s">
        <v>37</v>
      </c>
      <c r="Y329" s="14">
        <v>3</v>
      </c>
      <c r="Z329" s="14">
        <v>2</v>
      </c>
      <c r="AA329" s="13">
        <v>50</v>
      </c>
      <c r="AB329" s="19">
        <v>7759.9999999999991</v>
      </c>
      <c r="AC329" s="21">
        <f t="shared" si="33"/>
        <v>9001.5999999999985</v>
      </c>
      <c r="AD329" s="14">
        <f t="shared" si="34"/>
        <v>6</v>
      </c>
      <c r="AE329" s="44">
        <f t="shared" ref="AE329:AE330" si="36">(W329*1.16)/AD329</f>
        <v>30.005333333333329</v>
      </c>
      <c r="AM329"/>
      <c r="AN329"/>
      <c r="AO329"/>
      <c r="AP329"/>
      <c r="AQ329"/>
      <c r="AR329"/>
      <c r="AS329"/>
      <c r="AT329"/>
    </row>
    <row r="330" spans="1:46" s="1" customFormat="1" ht="15.6" customHeight="1" x14ac:dyDescent="0.25">
      <c r="A330" s="12">
        <v>1973</v>
      </c>
      <c r="B330" s="13" t="s">
        <v>54</v>
      </c>
      <c r="C330" s="14" t="s">
        <v>2</v>
      </c>
      <c r="D330" s="14" t="s">
        <v>34</v>
      </c>
      <c r="E330" s="13" t="s">
        <v>40</v>
      </c>
      <c r="F330" s="13" t="s">
        <v>850</v>
      </c>
      <c r="G330" s="13" t="s">
        <v>56</v>
      </c>
      <c r="H330" s="13" t="s">
        <v>851</v>
      </c>
      <c r="I330" s="23">
        <v>42878</v>
      </c>
      <c r="J330" s="13" t="s">
        <v>1098</v>
      </c>
      <c r="K330" s="13">
        <v>21504</v>
      </c>
      <c r="L330" s="13"/>
      <c r="M330" s="14">
        <v>2</v>
      </c>
      <c r="N330" s="14" t="s">
        <v>36</v>
      </c>
      <c r="O330" s="16"/>
      <c r="P330" s="15"/>
      <c r="Q330" s="15"/>
      <c r="R330" s="23">
        <v>42880.838125000002</v>
      </c>
      <c r="S330" s="13" t="s">
        <v>853</v>
      </c>
      <c r="T330" s="13" t="s">
        <v>854</v>
      </c>
      <c r="U330" s="22" t="s">
        <v>992</v>
      </c>
      <c r="V330" s="13" t="s">
        <v>1099</v>
      </c>
      <c r="W330" s="19">
        <v>440</v>
      </c>
      <c r="X330" s="13" t="s">
        <v>37</v>
      </c>
      <c r="Y330" s="14">
        <v>4</v>
      </c>
      <c r="Z330" s="14">
        <v>2</v>
      </c>
      <c r="AA330" s="13">
        <v>40</v>
      </c>
      <c r="AB330" s="19">
        <v>17600</v>
      </c>
      <c r="AC330" s="21">
        <f t="shared" si="33"/>
        <v>20416</v>
      </c>
      <c r="AD330" s="14">
        <f t="shared" si="34"/>
        <v>8</v>
      </c>
      <c r="AE330" s="44">
        <f t="shared" si="36"/>
        <v>63.8</v>
      </c>
      <c r="AM330"/>
      <c r="AN330"/>
      <c r="AO330"/>
      <c r="AP330"/>
      <c r="AQ330"/>
      <c r="AR330"/>
      <c r="AS330"/>
      <c r="AT330"/>
    </row>
    <row r="331" spans="1:46" s="1" customFormat="1" ht="15.6" customHeight="1" x14ac:dyDescent="0.25">
      <c r="A331" s="12">
        <v>1979</v>
      </c>
      <c r="B331" s="13" t="s">
        <v>54</v>
      </c>
      <c r="C331" s="14" t="s">
        <v>2</v>
      </c>
      <c r="D331" s="14" t="s">
        <v>34</v>
      </c>
      <c r="E331" s="13" t="s">
        <v>40</v>
      </c>
      <c r="F331" s="13" t="s">
        <v>588</v>
      </c>
      <c r="G331" s="13" t="s">
        <v>56</v>
      </c>
      <c r="H331" s="13" t="s">
        <v>589</v>
      </c>
      <c r="I331" s="23">
        <v>42883</v>
      </c>
      <c r="J331" s="13" t="s">
        <v>590</v>
      </c>
      <c r="K331" s="13">
        <v>20051</v>
      </c>
      <c r="L331" s="13"/>
      <c r="M331" s="14">
        <v>5</v>
      </c>
      <c r="N331" s="14" t="s">
        <v>591</v>
      </c>
      <c r="O331" s="16"/>
      <c r="P331" s="15"/>
      <c r="Q331" s="15"/>
      <c r="R331" s="23">
        <v>42885.704884259256</v>
      </c>
      <c r="S331" s="13" t="s">
        <v>60</v>
      </c>
      <c r="T331" s="13" t="s">
        <v>61</v>
      </c>
      <c r="U331" s="22" t="s">
        <v>992</v>
      </c>
      <c r="V331" s="13" t="s">
        <v>1100</v>
      </c>
      <c r="W331" s="19">
        <v>600</v>
      </c>
      <c r="X331" s="13" t="s">
        <v>37</v>
      </c>
      <c r="Y331" s="14">
        <v>4</v>
      </c>
      <c r="Z331" s="14">
        <v>2.95</v>
      </c>
      <c r="AA331" s="13">
        <v>27</v>
      </c>
      <c r="AB331" s="19">
        <v>16200</v>
      </c>
      <c r="AC331" s="21">
        <f t="shared" si="33"/>
        <v>18792</v>
      </c>
      <c r="AD331" s="14">
        <f>+Y331*Z331</f>
        <v>11.8</v>
      </c>
      <c r="AE331" s="44">
        <f>(W331*1.16)/AD331</f>
        <v>58.983050847457626</v>
      </c>
      <c r="AM331"/>
      <c r="AN331"/>
      <c r="AO331"/>
      <c r="AP331"/>
      <c r="AQ331"/>
      <c r="AR331"/>
      <c r="AS331"/>
      <c r="AT331"/>
    </row>
    <row r="332" spans="1:46" s="1" customFormat="1" ht="15.6" customHeight="1" x14ac:dyDescent="0.25">
      <c r="A332" s="12">
        <v>1984</v>
      </c>
      <c r="B332" s="13" t="s">
        <v>54</v>
      </c>
      <c r="C332" s="14" t="s">
        <v>2</v>
      </c>
      <c r="D332" s="14" t="s">
        <v>34</v>
      </c>
      <c r="E332" s="13" t="s">
        <v>40</v>
      </c>
      <c r="F332" s="13" t="s">
        <v>425</v>
      </c>
      <c r="G332" s="13" t="s">
        <v>56</v>
      </c>
      <c r="H332" s="13" t="s">
        <v>426</v>
      </c>
      <c r="I332" s="23">
        <v>42874</v>
      </c>
      <c r="J332" s="13" t="s">
        <v>427</v>
      </c>
      <c r="K332" s="13">
        <v>19825</v>
      </c>
      <c r="L332" s="13"/>
      <c r="M332" s="14">
        <v>1</v>
      </c>
      <c r="N332" s="14" t="s">
        <v>428</v>
      </c>
      <c r="O332" s="16"/>
      <c r="P332" s="15"/>
      <c r="Q332" s="15"/>
      <c r="R332" s="23">
        <v>42883.678020833337</v>
      </c>
      <c r="S332" s="13" t="s">
        <v>422</v>
      </c>
      <c r="T332" s="13" t="s">
        <v>423</v>
      </c>
      <c r="U332" s="22" t="s">
        <v>992</v>
      </c>
      <c r="V332" s="13" t="s">
        <v>997</v>
      </c>
      <c r="W332" s="19">
        <v>30</v>
      </c>
      <c r="X332" s="13" t="s">
        <v>32</v>
      </c>
      <c r="Y332" s="14"/>
      <c r="Z332" s="14"/>
      <c r="AA332" s="13">
        <v>270</v>
      </c>
      <c r="AB332" s="19">
        <v>8100</v>
      </c>
      <c r="AC332" s="21">
        <f t="shared" si="33"/>
        <v>9396</v>
      </c>
      <c r="AD332" s="14"/>
      <c r="AE332" s="44" t="e">
        <f>(W332*1.16)/AD332</f>
        <v>#DIV/0!</v>
      </c>
      <c r="AM332"/>
      <c r="AN332"/>
      <c r="AO332"/>
      <c r="AP332"/>
      <c r="AQ332"/>
      <c r="AR332"/>
      <c r="AS332"/>
      <c r="AT332"/>
    </row>
    <row r="333" spans="1:46" s="1" customFormat="1" ht="15.6" customHeight="1" x14ac:dyDescent="0.25">
      <c r="A333" s="12">
        <v>1986</v>
      </c>
      <c r="B333" s="13" t="s">
        <v>54</v>
      </c>
      <c r="C333" s="14" t="s">
        <v>2</v>
      </c>
      <c r="D333" s="14" t="s">
        <v>34</v>
      </c>
      <c r="E333" s="13" t="s">
        <v>40</v>
      </c>
      <c r="F333" s="13" t="s">
        <v>480</v>
      </c>
      <c r="G333" s="13" t="s">
        <v>56</v>
      </c>
      <c r="H333" s="13" t="s">
        <v>481</v>
      </c>
      <c r="I333" s="23">
        <v>42880</v>
      </c>
      <c r="J333" s="13" t="s">
        <v>1101</v>
      </c>
      <c r="K333" s="13">
        <v>20271</v>
      </c>
      <c r="L333" s="13"/>
      <c r="M333" s="14">
        <v>7</v>
      </c>
      <c r="N333" s="14" t="s">
        <v>1102</v>
      </c>
      <c r="O333" s="16"/>
      <c r="P333" s="15"/>
      <c r="Q333" s="15"/>
      <c r="R333" s="23">
        <v>42881.69935185185</v>
      </c>
      <c r="S333" s="13" t="s">
        <v>484</v>
      </c>
      <c r="T333" s="13" t="s">
        <v>485</v>
      </c>
      <c r="U333" s="22" t="s">
        <v>992</v>
      </c>
      <c r="V333" s="13" t="s">
        <v>1103</v>
      </c>
      <c r="W333" s="19">
        <v>288</v>
      </c>
      <c r="X333" s="13" t="s">
        <v>37</v>
      </c>
      <c r="Y333" s="14">
        <v>2</v>
      </c>
      <c r="Z333" s="14">
        <v>3</v>
      </c>
      <c r="AA333" s="13">
        <v>25</v>
      </c>
      <c r="AB333" s="19">
        <v>7200</v>
      </c>
      <c r="AC333" s="21">
        <f t="shared" ref="AC333:AC339" si="37">+AB333*0.16+AB333</f>
        <v>8352</v>
      </c>
      <c r="AD333" s="14">
        <f>+Y333*Z333</f>
        <v>6</v>
      </c>
      <c r="AE333" s="44">
        <f t="shared" ref="AE333:AE334" si="38">(W333*1.16)/AD333</f>
        <v>55.68</v>
      </c>
      <c r="AM333"/>
      <c r="AN333"/>
      <c r="AO333"/>
      <c r="AP333"/>
      <c r="AQ333"/>
      <c r="AR333"/>
      <c r="AS333"/>
      <c r="AT333"/>
    </row>
    <row r="334" spans="1:46" s="1" customFormat="1" ht="15.6" customHeight="1" x14ac:dyDescent="0.25">
      <c r="A334" s="12">
        <v>1987</v>
      </c>
      <c r="B334" s="13" t="s">
        <v>54</v>
      </c>
      <c r="C334" s="14" t="s">
        <v>2</v>
      </c>
      <c r="D334" s="14" t="s">
        <v>34</v>
      </c>
      <c r="E334" s="13" t="s">
        <v>40</v>
      </c>
      <c r="F334" s="13" t="s">
        <v>480</v>
      </c>
      <c r="G334" s="13" t="s">
        <v>56</v>
      </c>
      <c r="H334" s="13" t="s">
        <v>481</v>
      </c>
      <c r="I334" s="23">
        <v>42880</v>
      </c>
      <c r="J334" s="13" t="s">
        <v>1101</v>
      </c>
      <c r="K334" s="13">
        <v>20271</v>
      </c>
      <c r="L334" s="13"/>
      <c r="M334" s="14">
        <v>7</v>
      </c>
      <c r="N334" s="14" t="s">
        <v>1102</v>
      </c>
      <c r="O334" s="16"/>
      <c r="P334" s="15"/>
      <c r="Q334" s="15"/>
      <c r="R334" s="23">
        <v>42881.69935185185</v>
      </c>
      <c r="S334" s="13" t="s">
        <v>484</v>
      </c>
      <c r="T334" s="13" t="s">
        <v>485</v>
      </c>
      <c r="U334" s="22" t="s">
        <v>992</v>
      </c>
      <c r="V334" s="13" t="s">
        <v>1104</v>
      </c>
      <c r="W334" s="19">
        <v>568.32000000000005</v>
      </c>
      <c r="X334" s="13" t="s">
        <v>37</v>
      </c>
      <c r="Y334" s="14">
        <v>3.7</v>
      </c>
      <c r="Z334" s="14">
        <v>3.2</v>
      </c>
      <c r="AA334" s="13">
        <v>22</v>
      </c>
      <c r="AB334" s="19">
        <v>12503.04</v>
      </c>
      <c r="AC334" s="21">
        <f t="shared" si="37"/>
        <v>14503.526400000001</v>
      </c>
      <c r="AD334" s="14">
        <f>+Y334*Z334</f>
        <v>11.840000000000002</v>
      </c>
      <c r="AE334" s="44">
        <f t="shared" si="38"/>
        <v>55.679999999999993</v>
      </c>
      <c r="AM334"/>
      <c r="AN334"/>
      <c r="AO334"/>
      <c r="AP334"/>
      <c r="AQ334"/>
      <c r="AR334"/>
      <c r="AS334"/>
      <c r="AT334"/>
    </row>
    <row r="335" spans="1:46" s="1" customFormat="1" ht="15.6" customHeight="1" x14ac:dyDescent="0.25">
      <c r="A335" s="12">
        <v>1992</v>
      </c>
      <c r="B335" s="13" t="s">
        <v>54</v>
      </c>
      <c r="C335" s="14" t="s">
        <v>2</v>
      </c>
      <c r="D335" s="14" t="s">
        <v>34</v>
      </c>
      <c r="E335" s="13" t="s">
        <v>40</v>
      </c>
      <c r="F335" s="13" t="s">
        <v>465</v>
      </c>
      <c r="G335" s="13" t="s">
        <v>56</v>
      </c>
      <c r="H335" s="13" t="s">
        <v>466</v>
      </c>
      <c r="I335" s="23">
        <v>42880</v>
      </c>
      <c r="J335" s="13" t="s">
        <v>467</v>
      </c>
      <c r="K335" s="13">
        <v>20260</v>
      </c>
      <c r="L335" s="13"/>
      <c r="M335" s="14">
        <v>1</v>
      </c>
      <c r="N335" s="14" t="s">
        <v>468</v>
      </c>
      <c r="O335" s="16"/>
      <c r="P335" s="15"/>
      <c r="Q335" s="15"/>
      <c r="R335" s="23">
        <v>42881.543668981481</v>
      </c>
      <c r="S335" s="13" t="s">
        <v>469</v>
      </c>
      <c r="T335" s="13" t="s">
        <v>470</v>
      </c>
      <c r="U335" s="22" t="s">
        <v>992</v>
      </c>
      <c r="V335" s="13" t="s">
        <v>1105</v>
      </c>
      <c r="W335" s="19">
        <v>228</v>
      </c>
      <c r="X335" s="13" t="s">
        <v>37</v>
      </c>
      <c r="Y335" s="14">
        <v>2</v>
      </c>
      <c r="Z335" s="14">
        <v>3</v>
      </c>
      <c r="AA335" s="13">
        <v>38</v>
      </c>
      <c r="AB335" s="19">
        <v>8664</v>
      </c>
      <c r="AC335" s="21">
        <f t="shared" si="37"/>
        <v>10050.24</v>
      </c>
      <c r="AD335" s="14">
        <f>+Y335*Z335</f>
        <v>6</v>
      </c>
      <c r="AE335" s="44">
        <f t="shared" ref="AE335:AE336" si="39">(W335*1.16)/AD335</f>
        <v>44.079999999999991</v>
      </c>
      <c r="AM335"/>
      <c r="AN335"/>
      <c r="AO335"/>
      <c r="AP335"/>
      <c r="AQ335"/>
      <c r="AR335"/>
      <c r="AS335"/>
      <c r="AT335"/>
    </row>
    <row r="336" spans="1:46" s="1" customFormat="1" ht="15.6" customHeight="1" x14ac:dyDescent="0.25">
      <c r="A336" s="12">
        <v>1993</v>
      </c>
      <c r="B336" s="13" t="s">
        <v>54</v>
      </c>
      <c r="C336" s="14" t="s">
        <v>2</v>
      </c>
      <c r="D336" s="14" t="s">
        <v>34</v>
      </c>
      <c r="E336" s="13" t="s">
        <v>40</v>
      </c>
      <c r="F336" s="13" t="s">
        <v>1106</v>
      </c>
      <c r="G336" s="13" t="s">
        <v>56</v>
      </c>
      <c r="H336" s="13" t="s">
        <v>1107</v>
      </c>
      <c r="I336" s="23">
        <v>42878</v>
      </c>
      <c r="J336" s="13" t="s">
        <v>1108</v>
      </c>
      <c r="K336" s="13">
        <v>20057</v>
      </c>
      <c r="L336" s="13"/>
      <c r="M336" s="14">
        <v>1</v>
      </c>
      <c r="N336" s="14" t="s">
        <v>1109</v>
      </c>
      <c r="O336" s="16"/>
      <c r="P336" s="15"/>
      <c r="Q336" s="15"/>
      <c r="R336" s="23">
        <v>42881.461805555555</v>
      </c>
      <c r="S336" s="13" t="s">
        <v>379</v>
      </c>
      <c r="T336" s="13" t="s">
        <v>380</v>
      </c>
      <c r="U336" s="22" t="s">
        <v>992</v>
      </c>
      <c r="V336" s="13" t="s">
        <v>1110</v>
      </c>
      <c r="W336" s="19">
        <v>456</v>
      </c>
      <c r="X336" s="13" t="s">
        <v>37</v>
      </c>
      <c r="Y336" s="14">
        <v>6</v>
      </c>
      <c r="Z336" s="14">
        <v>2</v>
      </c>
      <c r="AA336" s="13">
        <v>100</v>
      </c>
      <c r="AB336" s="19">
        <v>45600</v>
      </c>
      <c r="AC336" s="21">
        <f t="shared" si="37"/>
        <v>52896</v>
      </c>
      <c r="AD336" s="14">
        <f>+Y336*Z336</f>
        <v>12</v>
      </c>
      <c r="AE336" s="44">
        <f t="shared" si="39"/>
        <v>44.079999999999991</v>
      </c>
      <c r="AM336"/>
      <c r="AN336"/>
      <c r="AO336"/>
      <c r="AP336"/>
      <c r="AQ336"/>
      <c r="AR336"/>
      <c r="AS336"/>
      <c r="AT336"/>
    </row>
    <row r="337" spans="1:46" s="1" customFormat="1" ht="15.6" customHeight="1" x14ac:dyDescent="0.25">
      <c r="A337" s="12">
        <v>1996</v>
      </c>
      <c r="B337" s="13" t="s">
        <v>54</v>
      </c>
      <c r="C337" s="14" t="s">
        <v>2</v>
      </c>
      <c r="D337" s="14" t="s">
        <v>34</v>
      </c>
      <c r="E337" s="13" t="s">
        <v>40</v>
      </c>
      <c r="F337" s="13" t="s">
        <v>1111</v>
      </c>
      <c r="G337" s="13" t="s">
        <v>56</v>
      </c>
      <c r="H337" s="13" t="s">
        <v>1112</v>
      </c>
      <c r="I337" s="23">
        <v>42885</v>
      </c>
      <c r="J337" s="13" t="s">
        <v>1113</v>
      </c>
      <c r="K337" s="13">
        <v>20269</v>
      </c>
      <c r="L337" s="13"/>
      <c r="M337" s="14">
        <v>2</v>
      </c>
      <c r="N337" s="14" t="s">
        <v>298</v>
      </c>
      <c r="O337" s="16"/>
      <c r="P337" s="15"/>
      <c r="Q337" s="15"/>
      <c r="R337" s="23">
        <v>42886.539768518516</v>
      </c>
      <c r="S337" s="13" t="s">
        <v>1114</v>
      </c>
      <c r="T337" s="13" t="s">
        <v>1115</v>
      </c>
      <c r="U337" s="22" t="s">
        <v>992</v>
      </c>
      <c r="V337" s="13" t="s">
        <v>1116</v>
      </c>
      <c r="W337" s="19">
        <v>400</v>
      </c>
      <c r="X337" s="13" t="s">
        <v>37</v>
      </c>
      <c r="Y337" s="14">
        <v>2</v>
      </c>
      <c r="Z337" s="14">
        <v>5</v>
      </c>
      <c r="AA337" s="13">
        <v>43</v>
      </c>
      <c r="AB337" s="19">
        <v>17200</v>
      </c>
      <c r="AC337" s="21">
        <f t="shared" si="37"/>
        <v>19952</v>
      </c>
      <c r="AD337" s="14">
        <f>+Y337*Z337</f>
        <v>10</v>
      </c>
      <c r="AE337" s="44">
        <f>(W337*1.16)/AD337</f>
        <v>46.399999999999991</v>
      </c>
      <c r="AM337"/>
      <c r="AN337"/>
      <c r="AO337"/>
      <c r="AP337"/>
      <c r="AQ337"/>
      <c r="AR337"/>
      <c r="AS337"/>
      <c r="AT337"/>
    </row>
    <row r="338" spans="1:46" s="1" customFormat="1" ht="15.6" customHeight="1" x14ac:dyDescent="0.25">
      <c r="A338" s="12">
        <v>2047</v>
      </c>
      <c r="B338" s="13" t="s">
        <v>54</v>
      </c>
      <c r="C338" s="14" t="s">
        <v>2</v>
      </c>
      <c r="D338" s="14" t="s">
        <v>34</v>
      </c>
      <c r="E338" s="13" t="s">
        <v>40</v>
      </c>
      <c r="F338" s="13" t="s">
        <v>385</v>
      </c>
      <c r="G338" s="13" t="s">
        <v>56</v>
      </c>
      <c r="H338" s="13" t="s">
        <v>386</v>
      </c>
      <c r="I338" s="23">
        <v>42884</v>
      </c>
      <c r="J338" s="13" t="s">
        <v>1117</v>
      </c>
      <c r="K338" s="13">
        <v>19942</v>
      </c>
      <c r="L338" s="13"/>
      <c r="M338" s="14">
        <v>3</v>
      </c>
      <c r="N338" s="14" t="s">
        <v>151</v>
      </c>
      <c r="O338" s="16"/>
      <c r="P338" s="15"/>
      <c r="Q338" s="15"/>
      <c r="R338" s="23">
        <v>42886.550428240742</v>
      </c>
      <c r="S338" s="13" t="s">
        <v>389</v>
      </c>
      <c r="T338" s="13" t="s">
        <v>390</v>
      </c>
      <c r="U338" s="22" t="s">
        <v>992</v>
      </c>
      <c r="V338" s="13" t="s">
        <v>1118</v>
      </c>
      <c r="W338" s="19">
        <v>27</v>
      </c>
      <c r="X338" s="13" t="s">
        <v>37</v>
      </c>
      <c r="Y338" s="14">
        <v>1</v>
      </c>
      <c r="Z338" s="14">
        <v>0.8</v>
      </c>
      <c r="AA338" s="13">
        <v>600</v>
      </c>
      <c r="AB338" s="19">
        <v>16200</v>
      </c>
      <c r="AC338" s="21">
        <f t="shared" si="37"/>
        <v>18792</v>
      </c>
      <c r="AD338" s="14">
        <f t="shared" ref="AD338:AD364" si="40">+Y338*Z338</f>
        <v>0.8</v>
      </c>
      <c r="AE338" s="44">
        <f t="shared" ref="AE338:AE364" si="41">(W338*1.16)/AD338</f>
        <v>39.149999999999991</v>
      </c>
      <c r="AM338"/>
      <c r="AN338"/>
      <c r="AO338"/>
      <c r="AP338"/>
      <c r="AQ338"/>
      <c r="AR338"/>
      <c r="AS338"/>
      <c r="AT338"/>
    </row>
    <row r="339" spans="1:46" s="1" customFormat="1" ht="15.6" customHeight="1" x14ac:dyDescent="0.25">
      <c r="A339" s="12">
        <v>2048</v>
      </c>
      <c r="B339" s="13" t="s">
        <v>54</v>
      </c>
      <c r="C339" s="14" t="s">
        <v>2</v>
      </c>
      <c r="D339" s="14" t="s">
        <v>34</v>
      </c>
      <c r="E339" s="13" t="s">
        <v>40</v>
      </c>
      <c r="F339" s="13" t="s">
        <v>1119</v>
      </c>
      <c r="G339" s="13" t="s">
        <v>56</v>
      </c>
      <c r="H339" s="13" t="s">
        <v>609</v>
      </c>
      <c r="I339" s="23">
        <v>42884</v>
      </c>
      <c r="J339" s="13" t="s">
        <v>1120</v>
      </c>
      <c r="K339" s="13">
        <v>20365</v>
      </c>
      <c r="L339" s="13"/>
      <c r="M339" s="14">
        <v>2</v>
      </c>
      <c r="N339" s="14" t="s">
        <v>1121</v>
      </c>
      <c r="O339" s="16"/>
      <c r="P339" s="15"/>
      <c r="Q339" s="15"/>
      <c r="R339" s="23">
        <v>42884.651412037034</v>
      </c>
      <c r="S339" s="13" t="s">
        <v>188</v>
      </c>
      <c r="T339" s="13" t="s">
        <v>189</v>
      </c>
      <c r="U339" s="22" t="s">
        <v>992</v>
      </c>
      <c r="V339" s="13" t="s">
        <v>1122</v>
      </c>
      <c r="W339" s="19">
        <v>180</v>
      </c>
      <c r="X339" s="13" t="s">
        <v>37</v>
      </c>
      <c r="Y339" s="14">
        <v>2</v>
      </c>
      <c r="Z339" s="14">
        <v>3</v>
      </c>
      <c r="AA339" s="13">
        <v>49</v>
      </c>
      <c r="AB339" s="19">
        <v>8820</v>
      </c>
      <c r="AC339" s="21">
        <f t="shared" si="37"/>
        <v>10231.200000000001</v>
      </c>
      <c r="AD339" s="14">
        <f t="shared" si="40"/>
        <v>6</v>
      </c>
      <c r="AE339" s="44">
        <f t="shared" si="41"/>
        <v>34.799999999999997</v>
      </c>
      <c r="AM339"/>
      <c r="AN339"/>
      <c r="AO339"/>
      <c r="AP339"/>
      <c r="AQ339"/>
      <c r="AR339"/>
      <c r="AS339"/>
      <c r="AT339"/>
    </row>
    <row r="340" spans="1:46" s="1" customFormat="1" ht="15.6" customHeight="1" x14ac:dyDescent="0.25">
      <c r="A340" s="12">
        <v>2049</v>
      </c>
      <c r="B340" s="13" t="s">
        <v>54</v>
      </c>
      <c r="C340" s="14" t="s">
        <v>2</v>
      </c>
      <c r="D340" s="14" t="s">
        <v>34</v>
      </c>
      <c r="E340" s="13" t="s">
        <v>40</v>
      </c>
      <c r="F340" s="13" t="s">
        <v>271</v>
      </c>
      <c r="G340" s="13" t="s">
        <v>56</v>
      </c>
      <c r="H340" s="13" t="s">
        <v>272</v>
      </c>
      <c r="I340" s="23">
        <v>42884</v>
      </c>
      <c r="J340" s="13" t="s">
        <v>1123</v>
      </c>
      <c r="K340" s="13">
        <v>20353</v>
      </c>
      <c r="L340" s="13"/>
      <c r="M340" s="14">
        <v>2</v>
      </c>
      <c r="N340" s="14" t="s">
        <v>53</v>
      </c>
      <c r="O340" s="16"/>
      <c r="P340" s="15"/>
      <c r="Q340" s="15"/>
      <c r="R340" s="23">
        <v>42885.766886574071</v>
      </c>
      <c r="S340" s="13" t="s">
        <v>291</v>
      </c>
      <c r="T340" s="13" t="s">
        <v>292</v>
      </c>
      <c r="U340" s="22" t="s">
        <v>992</v>
      </c>
      <c r="V340" s="13" t="s">
        <v>1122</v>
      </c>
      <c r="W340" s="19">
        <v>180</v>
      </c>
      <c r="X340" s="13" t="s">
        <v>37</v>
      </c>
      <c r="Y340" s="14">
        <v>2</v>
      </c>
      <c r="Z340" s="14">
        <v>3</v>
      </c>
      <c r="AA340" s="13">
        <v>49</v>
      </c>
      <c r="AB340" s="19">
        <v>8820</v>
      </c>
      <c r="AC340" s="21">
        <f t="shared" ref="AC340:AC372" si="42">+AB340*0.16+AB340</f>
        <v>10231.200000000001</v>
      </c>
      <c r="AD340" s="14">
        <f t="shared" si="40"/>
        <v>6</v>
      </c>
      <c r="AE340" s="44">
        <f t="shared" si="41"/>
        <v>34.799999999999997</v>
      </c>
      <c r="AM340"/>
      <c r="AN340"/>
      <c r="AO340"/>
      <c r="AP340"/>
      <c r="AQ340"/>
      <c r="AR340"/>
      <c r="AS340"/>
      <c r="AT340"/>
    </row>
    <row r="341" spans="1:46" s="1" customFormat="1" ht="15.6" customHeight="1" x14ac:dyDescent="0.25">
      <c r="A341" s="12">
        <v>2050</v>
      </c>
      <c r="B341" s="13" t="s">
        <v>54</v>
      </c>
      <c r="C341" s="14" t="s">
        <v>2</v>
      </c>
      <c r="D341" s="14" t="s">
        <v>34</v>
      </c>
      <c r="E341" s="13" t="s">
        <v>40</v>
      </c>
      <c r="F341" s="13" t="s">
        <v>1124</v>
      </c>
      <c r="G341" s="13" t="s">
        <v>56</v>
      </c>
      <c r="H341" s="13" t="s">
        <v>1125</v>
      </c>
      <c r="I341" s="23">
        <v>42884</v>
      </c>
      <c r="J341" s="13" t="s">
        <v>1126</v>
      </c>
      <c r="K341" s="13">
        <v>20370</v>
      </c>
      <c r="L341" s="13"/>
      <c r="M341" s="14">
        <v>2</v>
      </c>
      <c r="N341" s="14" t="s">
        <v>716</v>
      </c>
      <c r="O341" s="16"/>
      <c r="P341" s="15"/>
      <c r="Q341" s="15"/>
      <c r="R341" s="23">
        <v>42884.703599537039</v>
      </c>
      <c r="S341" s="13" t="s">
        <v>188</v>
      </c>
      <c r="T341" s="13" t="s">
        <v>189</v>
      </c>
      <c r="U341" s="22" t="s">
        <v>992</v>
      </c>
      <c r="V341" s="13" t="s">
        <v>1122</v>
      </c>
      <c r="W341" s="19">
        <v>180</v>
      </c>
      <c r="X341" s="13" t="s">
        <v>37</v>
      </c>
      <c r="Y341" s="14">
        <v>2</v>
      </c>
      <c r="Z341" s="14">
        <v>3</v>
      </c>
      <c r="AA341" s="13">
        <v>49</v>
      </c>
      <c r="AB341" s="19">
        <v>8820</v>
      </c>
      <c r="AC341" s="21">
        <f t="shared" si="42"/>
        <v>10231.200000000001</v>
      </c>
      <c r="AD341" s="14">
        <f t="shared" si="40"/>
        <v>6</v>
      </c>
      <c r="AE341" s="44">
        <f t="shared" si="41"/>
        <v>34.799999999999997</v>
      </c>
      <c r="AM341"/>
      <c r="AN341"/>
      <c r="AO341"/>
      <c r="AP341"/>
      <c r="AQ341"/>
      <c r="AR341"/>
      <c r="AS341"/>
      <c r="AT341"/>
    </row>
    <row r="342" spans="1:46" s="1" customFormat="1" ht="15.6" customHeight="1" x14ac:dyDescent="0.25">
      <c r="A342" s="12">
        <v>2051</v>
      </c>
      <c r="B342" s="13" t="s">
        <v>54</v>
      </c>
      <c r="C342" s="14" t="s">
        <v>2</v>
      </c>
      <c r="D342" s="14" t="s">
        <v>34</v>
      </c>
      <c r="E342" s="13" t="s">
        <v>40</v>
      </c>
      <c r="F342" s="13" t="s">
        <v>279</v>
      </c>
      <c r="G342" s="13" t="s">
        <v>56</v>
      </c>
      <c r="H342" s="13" t="s">
        <v>280</v>
      </c>
      <c r="I342" s="23">
        <v>42884</v>
      </c>
      <c r="J342" s="13" t="s">
        <v>1127</v>
      </c>
      <c r="K342" s="13">
        <v>21139</v>
      </c>
      <c r="L342" s="13"/>
      <c r="M342" s="14">
        <v>3</v>
      </c>
      <c r="N342" s="14" t="s">
        <v>1128</v>
      </c>
      <c r="O342" s="16"/>
      <c r="P342" s="15"/>
      <c r="Q342" s="15"/>
      <c r="R342" s="23">
        <v>42885.774259259262</v>
      </c>
      <c r="S342" s="13" t="s">
        <v>291</v>
      </c>
      <c r="T342" s="13" t="s">
        <v>292</v>
      </c>
      <c r="U342" s="22" t="s">
        <v>992</v>
      </c>
      <c r="V342" s="13" t="s">
        <v>1122</v>
      </c>
      <c r="W342" s="19">
        <v>180</v>
      </c>
      <c r="X342" s="13" t="s">
        <v>37</v>
      </c>
      <c r="Y342" s="14">
        <v>2</v>
      </c>
      <c r="Z342" s="14">
        <v>3</v>
      </c>
      <c r="AA342" s="13">
        <v>49</v>
      </c>
      <c r="AB342" s="19">
        <v>8820</v>
      </c>
      <c r="AC342" s="21">
        <f t="shared" si="42"/>
        <v>10231.200000000001</v>
      </c>
      <c r="AD342" s="14">
        <f t="shared" si="40"/>
        <v>6</v>
      </c>
      <c r="AE342" s="44">
        <f t="shared" si="41"/>
        <v>34.799999999999997</v>
      </c>
      <c r="AM342"/>
      <c r="AN342"/>
      <c r="AO342"/>
      <c r="AP342"/>
      <c r="AQ342"/>
      <c r="AR342"/>
      <c r="AS342"/>
      <c r="AT342"/>
    </row>
    <row r="343" spans="1:46" s="1" customFormat="1" ht="15.6" customHeight="1" x14ac:dyDescent="0.25">
      <c r="A343" s="12">
        <v>2052</v>
      </c>
      <c r="B343" s="13" t="s">
        <v>54</v>
      </c>
      <c r="C343" s="14" t="s">
        <v>2</v>
      </c>
      <c r="D343" s="14" t="s">
        <v>34</v>
      </c>
      <c r="E343" s="13" t="s">
        <v>40</v>
      </c>
      <c r="F343" s="13" t="s">
        <v>1129</v>
      </c>
      <c r="G343" s="13" t="s">
        <v>56</v>
      </c>
      <c r="H343" s="13" t="s">
        <v>1130</v>
      </c>
      <c r="I343" s="23">
        <v>42884</v>
      </c>
      <c r="J343" s="13" t="s">
        <v>1131</v>
      </c>
      <c r="K343" s="13">
        <v>20372</v>
      </c>
      <c r="L343" s="13"/>
      <c r="M343" s="14">
        <v>3</v>
      </c>
      <c r="N343" s="14" t="s">
        <v>1132</v>
      </c>
      <c r="O343" s="16"/>
      <c r="P343" s="15"/>
      <c r="Q343" s="15"/>
      <c r="R343" s="23">
        <v>42885.736666666664</v>
      </c>
      <c r="S343" s="13" t="s">
        <v>291</v>
      </c>
      <c r="T343" s="13" t="s">
        <v>292</v>
      </c>
      <c r="U343" s="22" t="s">
        <v>992</v>
      </c>
      <c r="V343" s="13" t="s">
        <v>1122</v>
      </c>
      <c r="W343" s="19">
        <v>180</v>
      </c>
      <c r="X343" s="13" t="s">
        <v>37</v>
      </c>
      <c r="Y343" s="14">
        <v>2</v>
      </c>
      <c r="Z343" s="14">
        <v>3</v>
      </c>
      <c r="AA343" s="13">
        <v>49</v>
      </c>
      <c r="AB343" s="19">
        <v>8820</v>
      </c>
      <c r="AC343" s="21">
        <f t="shared" si="42"/>
        <v>10231.200000000001</v>
      </c>
      <c r="AD343" s="14">
        <f t="shared" si="40"/>
        <v>6</v>
      </c>
      <c r="AE343" s="44">
        <f t="shared" si="41"/>
        <v>34.799999999999997</v>
      </c>
      <c r="AM343"/>
      <c r="AN343"/>
      <c r="AO343"/>
      <c r="AP343"/>
      <c r="AQ343"/>
      <c r="AR343"/>
      <c r="AS343"/>
      <c r="AT343"/>
    </row>
    <row r="344" spans="1:46" s="1" customFormat="1" ht="15.6" customHeight="1" x14ac:dyDescent="0.25">
      <c r="A344" s="12">
        <v>2053</v>
      </c>
      <c r="B344" s="13" t="s">
        <v>54</v>
      </c>
      <c r="C344" s="14" t="s">
        <v>2</v>
      </c>
      <c r="D344" s="14" t="s">
        <v>34</v>
      </c>
      <c r="E344" s="13" t="s">
        <v>40</v>
      </c>
      <c r="F344" s="13" t="s">
        <v>555</v>
      </c>
      <c r="G344" s="13" t="s">
        <v>56</v>
      </c>
      <c r="H344" s="13" t="s">
        <v>784</v>
      </c>
      <c r="I344" s="23">
        <v>42884</v>
      </c>
      <c r="J344" s="13" t="s">
        <v>1133</v>
      </c>
      <c r="K344" s="13">
        <v>20358</v>
      </c>
      <c r="L344" s="13"/>
      <c r="M344" s="14">
        <v>4</v>
      </c>
      <c r="N344" s="14" t="s">
        <v>1134</v>
      </c>
      <c r="O344" s="16"/>
      <c r="P344" s="15"/>
      <c r="Q344" s="15"/>
      <c r="R344" s="23">
        <v>42885.596099537041</v>
      </c>
      <c r="S344" s="13" t="s">
        <v>291</v>
      </c>
      <c r="T344" s="13" t="s">
        <v>292</v>
      </c>
      <c r="U344" s="22" t="s">
        <v>992</v>
      </c>
      <c r="V344" s="13" t="s">
        <v>1122</v>
      </c>
      <c r="W344" s="19">
        <v>180</v>
      </c>
      <c r="X344" s="13" t="s">
        <v>37</v>
      </c>
      <c r="Y344" s="14">
        <v>2</v>
      </c>
      <c r="Z344" s="14">
        <v>3</v>
      </c>
      <c r="AA344" s="13">
        <v>49</v>
      </c>
      <c r="AB344" s="19">
        <v>8820</v>
      </c>
      <c r="AC344" s="21">
        <f t="shared" si="42"/>
        <v>10231.200000000001</v>
      </c>
      <c r="AD344" s="14">
        <f t="shared" si="40"/>
        <v>6</v>
      </c>
      <c r="AE344" s="44">
        <f t="shared" si="41"/>
        <v>34.799999999999997</v>
      </c>
      <c r="AM344"/>
      <c r="AN344"/>
      <c r="AO344"/>
      <c r="AP344"/>
      <c r="AQ344"/>
      <c r="AR344"/>
      <c r="AS344"/>
      <c r="AT344"/>
    </row>
    <row r="345" spans="1:46" s="1" customFormat="1" ht="15.6" customHeight="1" x14ac:dyDescent="0.25">
      <c r="A345" s="12">
        <v>2054</v>
      </c>
      <c r="B345" s="13" t="s">
        <v>54</v>
      </c>
      <c r="C345" s="14" t="s">
        <v>2</v>
      </c>
      <c r="D345" s="14" t="s">
        <v>34</v>
      </c>
      <c r="E345" s="13" t="s">
        <v>40</v>
      </c>
      <c r="F345" s="13" t="s">
        <v>1135</v>
      </c>
      <c r="G345" s="13" t="s">
        <v>56</v>
      </c>
      <c r="H345" s="13" t="s">
        <v>1136</v>
      </c>
      <c r="I345" s="23">
        <v>42884</v>
      </c>
      <c r="J345" s="13" t="s">
        <v>1137</v>
      </c>
      <c r="K345" s="13">
        <v>20363</v>
      </c>
      <c r="L345" s="13"/>
      <c r="M345" s="14">
        <v>2</v>
      </c>
      <c r="N345" s="14" t="s">
        <v>1138</v>
      </c>
      <c r="O345" s="16"/>
      <c r="P345" s="15"/>
      <c r="Q345" s="15"/>
      <c r="R345" s="23">
        <v>42884.741157407407</v>
      </c>
      <c r="S345" s="13" t="s">
        <v>188</v>
      </c>
      <c r="T345" s="13" t="s">
        <v>189</v>
      </c>
      <c r="U345" s="22" t="s">
        <v>992</v>
      </c>
      <c r="V345" s="13" t="s">
        <v>1122</v>
      </c>
      <c r="W345" s="19">
        <v>180</v>
      </c>
      <c r="X345" s="13" t="s">
        <v>37</v>
      </c>
      <c r="Y345" s="14">
        <v>2</v>
      </c>
      <c r="Z345" s="14">
        <v>3</v>
      </c>
      <c r="AA345" s="13">
        <v>49</v>
      </c>
      <c r="AB345" s="19">
        <v>8820</v>
      </c>
      <c r="AC345" s="21">
        <f t="shared" si="42"/>
        <v>10231.200000000001</v>
      </c>
      <c r="AD345" s="14">
        <f t="shared" si="40"/>
        <v>6</v>
      </c>
      <c r="AE345" s="44">
        <f t="shared" si="41"/>
        <v>34.799999999999997</v>
      </c>
      <c r="AM345"/>
      <c r="AN345"/>
      <c r="AO345"/>
      <c r="AP345"/>
      <c r="AQ345"/>
      <c r="AR345"/>
      <c r="AS345"/>
      <c r="AT345"/>
    </row>
    <row r="346" spans="1:46" s="1" customFormat="1" ht="15.6" customHeight="1" x14ac:dyDescent="0.25">
      <c r="A346" s="12">
        <v>2055</v>
      </c>
      <c r="B346" s="13" t="s">
        <v>54</v>
      </c>
      <c r="C346" s="14" t="s">
        <v>2</v>
      </c>
      <c r="D346" s="14" t="s">
        <v>34</v>
      </c>
      <c r="E346" s="13" t="s">
        <v>40</v>
      </c>
      <c r="F346" s="13" t="s">
        <v>1139</v>
      </c>
      <c r="G346" s="13" t="s">
        <v>56</v>
      </c>
      <c r="H346" s="13" t="s">
        <v>537</v>
      </c>
      <c r="I346" s="23">
        <v>42884</v>
      </c>
      <c r="J346" s="13" t="s">
        <v>1140</v>
      </c>
      <c r="K346" s="13">
        <v>20369</v>
      </c>
      <c r="L346" s="13"/>
      <c r="M346" s="14">
        <v>2</v>
      </c>
      <c r="N346" s="14" t="s">
        <v>1141</v>
      </c>
      <c r="O346" s="16"/>
      <c r="P346" s="15"/>
      <c r="Q346" s="15"/>
      <c r="R346" s="23">
        <v>42884.700659722221</v>
      </c>
      <c r="S346" s="13" t="s">
        <v>188</v>
      </c>
      <c r="T346" s="13" t="s">
        <v>189</v>
      </c>
      <c r="U346" s="22" t="s">
        <v>992</v>
      </c>
      <c r="V346" s="13" t="s">
        <v>1122</v>
      </c>
      <c r="W346" s="19">
        <v>180</v>
      </c>
      <c r="X346" s="13" t="s">
        <v>37</v>
      </c>
      <c r="Y346" s="14">
        <v>2</v>
      </c>
      <c r="Z346" s="14">
        <v>3</v>
      </c>
      <c r="AA346" s="13">
        <v>49</v>
      </c>
      <c r="AB346" s="19">
        <v>8820</v>
      </c>
      <c r="AC346" s="21">
        <f t="shared" si="42"/>
        <v>10231.200000000001</v>
      </c>
      <c r="AD346" s="14">
        <f t="shared" si="40"/>
        <v>6</v>
      </c>
      <c r="AE346" s="44">
        <f t="shared" si="41"/>
        <v>34.799999999999997</v>
      </c>
      <c r="AM346"/>
      <c r="AN346"/>
      <c r="AO346"/>
      <c r="AP346"/>
      <c r="AQ346"/>
      <c r="AR346"/>
      <c r="AS346"/>
      <c r="AT346"/>
    </row>
    <row r="347" spans="1:46" s="1" customFormat="1" ht="15.6" customHeight="1" x14ac:dyDescent="0.25">
      <c r="A347" s="12">
        <v>2056</v>
      </c>
      <c r="B347" s="13" t="s">
        <v>54</v>
      </c>
      <c r="C347" s="14" t="s">
        <v>2</v>
      </c>
      <c r="D347" s="14" t="s">
        <v>34</v>
      </c>
      <c r="E347" s="13" t="s">
        <v>40</v>
      </c>
      <c r="F347" s="13" t="s">
        <v>253</v>
      </c>
      <c r="G347" s="13" t="s">
        <v>56</v>
      </c>
      <c r="H347" s="13" t="s">
        <v>254</v>
      </c>
      <c r="I347" s="23">
        <v>42884</v>
      </c>
      <c r="J347" s="13" t="s">
        <v>1142</v>
      </c>
      <c r="K347" s="13">
        <v>21430</v>
      </c>
      <c r="L347" s="13"/>
      <c r="M347" s="14">
        <v>2</v>
      </c>
      <c r="N347" s="14" t="s">
        <v>1143</v>
      </c>
      <c r="O347" s="16"/>
      <c r="P347" s="15"/>
      <c r="Q347" s="15"/>
      <c r="R347" s="23">
        <v>42885.745671296296</v>
      </c>
      <c r="S347" s="13" t="s">
        <v>291</v>
      </c>
      <c r="T347" s="13" t="s">
        <v>292</v>
      </c>
      <c r="U347" s="22" t="s">
        <v>992</v>
      </c>
      <c r="V347" s="13" t="s">
        <v>1122</v>
      </c>
      <c r="W347" s="19">
        <v>180</v>
      </c>
      <c r="X347" s="13" t="s">
        <v>37</v>
      </c>
      <c r="Y347" s="14">
        <v>2</v>
      </c>
      <c r="Z347" s="14">
        <v>3</v>
      </c>
      <c r="AA347" s="13">
        <v>49</v>
      </c>
      <c r="AB347" s="19">
        <v>8820</v>
      </c>
      <c r="AC347" s="21">
        <f t="shared" si="42"/>
        <v>10231.200000000001</v>
      </c>
      <c r="AD347" s="14">
        <f t="shared" si="40"/>
        <v>6</v>
      </c>
      <c r="AE347" s="44">
        <f t="shared" si="41"/>
        <v>34.799999999999997</v>
      </c>
      <c r="AM347"/>
      <c r="AN347"/>
      <c r="AO347"/>
      <c r="AP347"/>
      <c r="AQ347"/>
      <c r="AR347"/>
      <c r="AS347"/>
      <c r="AT347"/>
    </row>
    <row r="348" spans="1:46" s="1" customFormat="1" ht="15.6" customHeight="1" x14ac:dyDescent="0.25">
      <c r="A348" s="12">
        <v>2057</v>
      </c>
      <c r="B348" s="13" t="s">
        <v>54</v>
      </c>
      <c r="C348" s="14" t="s">
        <v>2</v>
      </c>
      <c r="D348" s="14" t="s">
        <v>34</v>
      </c>
      <c r="E348" s="13" t="s">
        <v>40</v>
      </c>
      <c r="F348" s="13" t="s">
        <v>184</v>
      </c>
      <c r="G348" s="13" t="s">
        <v>56</v>
      </c>
      <c r="H348" s="13" t="s">
        <v>185</v>
      </c>
      <c r="I348" s="23">
        <v>42884</v>
      </c>
      <c r="J348" s="13" t="s">
        <v>1144</v>
      </c>
      <c r="K348" s="13">
        <v>20382</v>
      </c>
      <c r="L348" s="13"/>
      <c r="M348" s="14">
        <v>3</v>
      </c>
      <c r="N348" s="14" t="s">
        <v>1145</v>
      </c>
      <c r="O348" s="16"/>
      <c r="P348" s="15"/>
      <c r="Q348" s="15"/>
      <c r="R348" s="23">
        <v>42885.603946759256</v>
      </c>
      <c r="S348" s="13" t="s">
        <v>291</v>
      </c>
      <c r="T348" s="13" t="s">
        <v>292</v>
      </c>
      <c r="U348" s="22" t="s">
        <v>992</v>
      </c>
      <c r="V348" s="13" t="s">
        <v>1122</v>
      </c>
      <c r="W348" s="19">
        <v>180</v>
      </c>
      <c r="X348" s="13" t="s">
        <v>37</v>
      </c>
      <c r="Y348" s="14">
        <v>2</v>
      </c>
      <c r="Z348" s="14">
        <v>3</v>
      </c>
      <c r="AA348" s="13">
        <v>49</v>
      </c>
      <c r="AB348" s="19">
        <v>8820</v>
      </c>
      <c r="AC348" s="21">
        <f t="shared" si="42"/>
        <v>10231.200000000001</v>
      </c>
      <c r="AD348" s="14">
        <f t="shared" si="40"/>
        <v>6</v>
      </c>
      <c r="AE348" s="44">
        <f t="shared" si="41"/>
        <v>34.799999999999997</v>
      </c>
      <c r="AM348"/>
      <c r="AN348"/>
      <c r="AO348"/>
      <c r="AP348"/>
      <c r="AQ348"/>
      <c r="AR348"/>
      <c r="AS348"/>
      <c r="AT348"/>
    </row>
    <row r="349" spans="1:46" s="1" customFormat="1" ht="15.6" customHeight="1" x14ac:dyDescent="0.25">
      <c r="A349" s="12">
        <v>2058</v>
      </c>
      <c r="B349" s="13" t="s">
        <v>54</v>
      </c>
      <c r="C349" s="14" t="s">
        <v>2</v>
      </c>
      <c r="D349" s="14" t="s">
        <v>34</v>
      </c>
      <c r="E349" s="13" t="s">
        <v>40</v>
      </c>
      <c r="F349" s="13" t="s">
        <v>287</v>
      </c>
      <c r="G349" s="13" t="s">
        <v>56</v>
      </c>
      <c r="H349" s="13" t="s">
        <v>288</v>
      </c>
      <c r="I349" s="23">
        <v>42884</v>
      </c>
      <c r="J349" s="13" t="s">
        <v>1146</v>
      </c>
      <c r="K349" s="13">
        <v>20362</v>
      </c>
      <c r="L349" s="13"/>
      <c r="M349" s="14">
        <v>2</v>
      </c>
      <c r="N349" s="14" t="s">
        <v>795</v>
      </c>
      <c r="O349" s="16"/>
      <c r="P349" s="15"/>
      <c r="Q349" s="15"/>
      <c r="R349" s="23">
        <v>42884.635891203703</v>
      </c>
      <c r="S349" s="13" t="s">
        <v>188</v>
      </c>
      <c r="T349" s="13" t="s">
        <v>189</v>
      </c>
      <c r="U349" s="22" t="s">
        <v>992</v>
      </c>
      <c r="V349" s="13" t="s">
        <v>1122</v>
      </c>
      <c r="W349" s="19">
        <v>180</v>
      </c>
      <c r="X349" s="13" t="s">
        <v>37</v>
      </c>
      <c r="Y349" s="14">
        <v>2</v>
      </c>
      <c r="Z349" s="14">
        <v>3</v>
      </c>
      <c r="AA349" s="13">
        <v>49</v>
      </c>
      <c r="AB349" s="19">
        <v>8820</v>
      </c>
      <c r="AC349" s="21">
        <f t="shared" si="42"/>
        <v>10231.200000000001</v>
      </c>
      <c r="AD349" s="14">
        <f t="shared" si="40"/>
        <v>6</v>
      </c>
      <c r="AE349" s="44">
        <f t="shared" si="41"/>
        <v>34.799999999999997</v>
      </c>
      <c r="AM349"/>
      <c r="AN349"/>
      <c r="AO349"/>
      <c r="AP349"/>
      <c r="AQ349"/>
      <c r="AR349"/>
      <c r="AS349"/>
      <c r="AT349"/>
    </row>
    <row r="350" spans="1:46" s="1" customFormat="1" ht="15.6" customHeight="1" x14ac:dyDescent="0.25">
      <c r="A350" s="12">
        <v>2059</v>
      </c>
      <c r="B350" s="13" t="s">
        <v>54</v>
      </c>
      <c r="C350" s="14" t="s">
        <v>2</v>
      </c>
      <c r="D350" s="14" t="s">
        <v>34</v>
      </c>
      <c r="E350" s="13" t="s">
        <v>40</v>
      </c>
      <c r="F350" s="13" t="s">
        <v>256</v>
      </c>
      <c r="G350" s="13" t="s">
        <v>56</v>
      </c>
      <c r="H350" s="13" t="s">
        <v>257</v>
      </c>
      <c r="I350" s="23">
        <v>42884</v>
      </c>
      <c r="J350" s="13" t="s">
        <v>1147</v>
      </c>
      <c r="K350" s="13">
        <v>20421</v>
      </c>
      <c r="L350" s="13"/>
      <c r="M350" s="14">
        <v>2</v>
      </c>
      <c r="N350" s="14" t="s">
        <v>1148</v>
      </c>
      <c r="O350" s="16"/>
      <c r="P350" s="15"/>
      <c r="Q350" s="15"/>
      <c r="R350" s="23">
        <v>42885.749745370369</v>
      </c>
      <c r="S350" s="13" t="s">
        <v>291</v>
      </c>
      <c r="T350" s="13" t="s">
        <v>292</v>
      </c>
      <c r="U350" s="22" t="s">
        <v>992</v>
      </c>
      <c r="V350" s="13" t="s">
        <v>1122</v>
      </c>
      <c r="W350" s="19">
        <v>180</v>
      </c>
      <c r="X350" s="13" t="s">
        <v>37</v>
      </c>
      <c r="Y350" s="14">
        <v>2</v>
      </c>
      <c r="Z350" s="14">
        <v>3</v>
      </c>
      <c r="AA350" s="13">
        <v>49</v>
      </c>
      <c r="AB350" s="19">
        <v>8820</v>
      </c>
      <c r="AC350" s="21">
        <f t="shared" si="42"/>
        <v>10231.200000000001</v>
      </c>
      <c r="AD350" s="14">
        <f t="shared" si="40"/>
        <v>6</v>
      </c>
      <c r="AE350" s="44">
        <f t="shared" si="41"/>
        <v>34.799999999999997</v>
      </c>
      <c r="AM350"/>
      <c r="AN350"/>
      <c r="AO350"/>
      <c r="AP350"/>
      <c r="AQ350"/>
      <c r="AR350"/>
      <c r="AS350"/>
      <c r="AT350"/>
    </row>
    <row r="351" spans="1:46" s="1" customFormat="1" ht="15.6" customHeight="1" x14ac:dyDescent="0.25">
      <c r="A351" s="12">
        <v>2060</v>
      </c>
      <c r="B351" s="13" t="s">
        <v>54</v>
      </c>
      <c r="C351" s="14" t="s">
        <v>2</v>
      </c>
      <c r="D351" s="14" t="s">
        <v>34</v>
      </c>
      <c r="E351" s="13" t="s">
        <v>40</v>
      </c>
      <c r="F351" s="13" t="s">
        <v>1149</v>
      </c>
      <c r="G351" s="13" t="s">
        <v>56</v>
      </c>
      <c r="H351" s="13" t="s">
        <v>1150</v>
      </c>
      <c r="I351" s="23">
        <v>42884</v>
      </c>
      <c r="J351" s="13" t="s">
        <v>1151</v>
      </c>
      <c r="K351" s="13">
        <v>20366</v>
      </c>
      <c r="L351" s="13"/>
      <c r="M351" s="14">
        <v>2</v>
      </c>
      <c r="N351" s="14" t="s">
        <v>1152</v>
      </c>
      <c r="O351" s="16"/>
      <c r="P351" s="15"/>
      <c r="Q351" s="15"/>
      <c r="R351" s="23">
        <v>42884.688900462963</v>
      </c>
      <c r="S351" s="13" t="s">
        <v>188</v>
      </c>
      <c r="T351" s="13" t="s">
        <v>189</v>
      </c>
      <c r="U351" s="22" t="s">
        <v>992</v>
      </c>
      <c r="V351" s="13" t="s">
        <v>1122</v>
      </c>
      <c r="W351" s="19">
        <v>180</v>
      </c>
      <c r="X351" s="13" t="s">
        <v>37</v>
      </c>
      <c r="Y351" s="14">
        <v>2</v>
      </c>
      <c r="Z351" s="14">
        <v>3</v>
      </c>
      <c r="AA351" s="13">
        <v>49</v>
      </c>
      <c r="AB351" s="19">
        <v>8820</v>
      </c>
      <c r="AC351" s="21">
        <f t="shared" si="42"/>
        <v>10231.200000000001</v>
      </c>
      <c r="AD351" s="14">
        <f t="shared" si="40"/>
        <v>6</v>
      </c>
      <c r="AE351" s="44">
        <f t="shared" si="41"/>
        <v>34.799999999999997</v>
      </c>
      <c r="AM351"/>
      <c r="AN351"/>
      <c r="AO351"/>
      <c r="AP351"/>
      <c r="AQ351"/>
      <c r="AR351"/>
      <c r="AS351"/>
      <c r="AT351"/>
    </row>
    <row r="352" spans="1:46" s="1" customFormat="1" ht="15.6" customHeight="1" x14ac:dyDescent="0.25">
      <c r="A352" s="12">
        <v>2061</v>
      </c>
      <c r="B352" s="13" t="s">
        <v>54</v>
      </c>
      <c r="C352" s="14" t="s">
        <v>2</v>
      </c>
      <c r="D352" s="14" t="s">
        <v>34</v>
      </c>
      <c r="E352" s="13" t="s">
        <v>40</v>
      </c>
      <c r="F352" s="13" t="s">
        <v>195</v>
      </c>
      <c r="G352" s="13" t="s">
        <v>56</v>
      </c>
      <c r="H352" s="13" t="s">
        <v>196</v>
      </c>
      <c r="I352" s="23">
        <v>42884</v>
      </c>
      <c r="J352" s="13" t="s">
        <v>1153</v>
      </c>
      <c r="K352" s="13">
        <v>20355</v>
      </c>
      <c r="L352" s="13"/>
      <c r="M352" s="14">
        <v>3</v>
      </c>
      <c r="N352" s="14" t="s">
        <v>1154</v>
      </c>
      <c r="O352" s="16"/>
      <c r="P352" s="15"/>
      <c r="Q352" s="15"/>
      <c r="R352" s="23">
        <v>42885.611851851849</v>
      </c>
      <c r="S352" s="13" t="s">
        <v>291</v>
      </c>
      <c r="T352" s="13" t="s">
        <v>292</v>
      </c>
      <c r="U352" s="22" t="s">
        <v>992</v>
      </c>
      <c r="V352" s="13" t="s">
        <v>1122</v>
      </c>
      <c r="W352" s="19">
        <v>180</v>
      </c>
      <c r="X352" s="13" t="s">
        <v>37</v>
      </c>
      <c r="Y352" s="14">
        <v>2</v>
      </c>
      <c r="Z352" s="14">
        <v>3</v>
      </c>
      <c r="AA352" s="13">
        <v>49</v>
      </c>
      <c r="AB352" s="19">
        <v>8820</v>
      </c>
      <c r="AC352" s="21">
        <f t="shared" si="42"/>
        <v>10231.200000000001</v>
      </c>
      <c r="AD352" s="14">
        <f t="shared" si="40"/>
        <v>6</v>
      </c>
      <c r="AE352" s="44">
        <f t="shared" si="41"/>
        <v>34.799999999999997</v>
      </c>
      <c r="AM352"/>
      <c r="AN352"/>
      <c r="AO352"/>
      <c r="AP352"/>
      <c r="AQ352"/>
      <c r="AR352"/>
      <c r="AS352"/>
      <c r="AT352"/>
    </row>
    <row r="353" spans="1:46" s="1" customFormat="1" ht="15.6" customHeight="1" x14ac:dyDescent="0.25">
      <c r="A353" s="12">
        <v>2062</v>
      </c>
      <c r="B353" s="13" t="s">
        <v>54</v>
      </c>
      <c r="C353" s="14" t="s">
        <v>2</v>
      </c>
      <c r="D353" s="14" t="s">
        <v>34</v>
      </c>
      <c r="E353" s="13" t="s">
        <v>40</v>
      </c>
      <c r="F353" s="13" t="s">
        <v>1155</v>
      </c>
      <c r="G353" s="13" t="s">
        <v>56</v>
      </c>
      <c r="H353" s="13" t="s">
        <v>1156</v>
      </c>
      <c r="I353" s="23">
        <v>42884</v>
      </c>
      <c r="J353" s="13" t="s">
        <v>1157</v>
      </c>
      <c r="K353" s="13">
        <v>20359</v>
      </c>
      <c r="L353" s="13"/>
      <c r="M353" s="14">
        <v>2</v>
      </c>
      <c r="N353" s="14" t="s">
        <v>801</v>
      </c>
      <c r="O353" s="16"/>
      <c r="P353" s="15"/>
      <c r="Q353" s="15"/>
      <c r="R353" s="23">
        <v>42884.707013888888</v>
      </c>
      <c r="S353" s="13" t="s">
        <v>188</v>
      </c>
      <c r="T353" s="13" t="s">
        <v>189</v>
      </c>
      <c r="U353" s="22" t="s">
        <v>992</v>
      </c>
      <c r="V353" s="13" t="s">
        <v>1122</v>
      </c>
      <c r="W353" s="19">
        <v>180</v>
      </c>
      <c r="X353" s="13" t="s">
        <v>37</v>
      </c>
      <c r="Y353" s="14">
        <v>2</v>
      </c>
      <c r="Z353" s="14">
        <v>3</v>
      </c>
      <c r="AA353" s="13">
        <v>49</v>
      </c>
      <c r="AB353" s="19">
        <v>8820</v>
      </c>
      <c r="AC353" s="21">
        <f t="shared" si="42"/>
        <v>10231.200000000001</v>
      </c>
      <c r="AD353" s="14">
        <f t="shared" si="40"/>
        <v>6</v>
      </c>
      <c r="AE353" s="44">
        <f t="shared" si="41"/>
        <v>34.799999999999997</v>
      </c>
      <c r="AM353"/>
      <c r="AN353"/>
      <c r="AO353"/>
      <c r="AP353"/>
      <c r="AQ353"/>
      <c r="AR353"/>
      <c r="AS353"/>
      <c r="AT353"/>
    </row>
    <row r="354" spans="1:46" s="1" customFormat="1" ht="15.6" customHeight="1" x14ac:dyDescent="0.25">
      <c r="A354" s="12">
        <v>2063</v>
      </c>
      <c r="B354" s="13" t="s">
        <v>54</v>
      </c>
      <c r="C354" s="14" t="s">
        <v>2</v>
      </c>
      <c r="D354" s="14" t="s">
        <v>34</v>
      </c>
      <c r="E354" s="13" t="s">
        <v>40</v>
      </c>
      <c r="F354" s="13" t="s">
        <v>1158</v>
      </c>
      <c r="G354" s="13" t="s">
        <v>56</v>
      </c>
      <c r="H354" s="13" t="s">
        <v>788</v>
      </c>
      <c r="I354" s="23">
        <v>42884</v>
      </c>
      <c r="J354" s="13" t="s">
        <v>1159</v>
      </c>
      <c r="K354" s="13">
        <v>20412</v>
      </c>
      <c r="L354" s="13"/>
      <c r="M354" s="14">
        <v>5</v>
      </c>
      <c r="N354" s="14" t="s">
        <v>1160</v>
      </c>
      <c r="O354" s="16"/>
      <c r="P354" s="15"/>
      <c r="Q354" s="15"/>
      <c r="R354" s="23">
        <v>42885.585474537038</v>
      </c>
      <c r="S354" s="13" t="s">
        <v>291</v>
      </c>
      <c r="T354" s="13" t="s">
        <v>292</v>
      </c>
      <c r="U354" s="22" t="s">
        <v>992</v>
      </c>
      <c r="V354" s="13" t="s">
        <v>1122</v>
      </c>
      <c r="W354" s="19">
        <v>180</v>
      </c>
      <c r="X354" s="13" t="s">
        <v>37</v>
      </c>
      <c r="Y354" s="14">
        <v>2</v>
      </c>
      <c r="Z354" s="14">
        <v>3</v>
      </c>
      <c r="AA354" s="13">
        <v>49</v>
      </c>
      <c r="AB354" s="19">
        <v>8820</v>
      </c>
      <c r="AC354" s="21">
        <f t="shared" si="42"/>
        <v>10231.200000000001</v>
      </c>
      <c r="AD354" s="14">
        <f t="shared" si="40"/>
        <v>6</v>
      </c>
      <c r="AE354" s="44">
        <f t="shared" si="41"/>
        <v>34.799999999999997</v>
      </c>
      <c r="AM354"/>
      <c r="AN354"/>
      <c r="AO354"/>
      <c r="AP354"/>
      <c r="AQ354"/>
      <c r="AR354"/>
      <c r="AS354"/>
      <c r="AT354"/>
    </row>
    <row r="355" spans="1:46" s="1" customFormat="1" ht="15.6" customHeight="1" x14ac:dyDescent="0.25">
      <c r="A355" s="12">
        <v>2064</v>
      </c>
      <c r="B355" s="13" t="s">
        <v>54</v>
      </c>
      <c r="C355" s="14" t="s">
        <v>2</v>
      </c>
      <c r="D355" s="14" t="s">
        <v>34</v>
      </c>
      <c r="E355" s="13" t="s">
        <v>40</v>
      </c>
      <c r="F355" s="13" t="s">
        <v>1161</v>
      </c>
      <c r="G355" s="13" t="s">
        <v>56</v>
      </c>
      <c r="H355" s="13" t="s">
        <v>1162</v>
      </c>
      <c r="I355" s="23">
        <v>42884</v>
      </c>
      <c r="J355" s="13" t="s">
        <v>1163</v>
      </c>
      <c r="K355" s="13">
        <v>20378</v>
      </c>
      <c r="L355" s="13"/>
      <c r="M355" s="14">
        <v>2</v>
      </c>
      <c r="N355" s="14" t="s">
        <v>1164</v>
      </c>
      <c r="O355" s="16"/>
      <c r="P355" s="15"/>
      <c r="Q355" s="15"/>
      <c r="R355" s="23">
        <v>42884.725914351853</v>
      </c>
      <c r="S355" s="13" t="s">
        <v>188</v>
      </c>
      <c r="T355" s="13" t="s">
        <v>189</v>
      </c>
      <c r="U355" s="22" t="s">
        <v>992</v>
      </c>
      <c r="V355" s="13" t="s">
        <v>1122</v>
      </c>
      <c r="W355" s="19">
        <v>180</v>
      </c>
      <c r="X355" s="13" t="s">
        <v>37</v>
      </c>
      <c r="Y355" s="14">
        <v>2</v>
      </c>
      <c r="Z355" s="14">
        <v>3</v>
      </c>
      <c r="AA355" s="13">
        <v>49</v>
      </c>
      <c r="AB355" s="19">
        <v>8820</v>
      </c>
      <c r="AC355" s="21">
        <f t="shared" si="42"/>
        <v>10231.200000000001</v>
      </c>
      <c r="AD355" s="14">
        <f t="shared" si="40"/>
        <v>6</v>
      </c>
      <c r="AE355" s="44">
        <f t="shared" si="41"/>
        <v>34.799999999999997</v>
      </c>
      <c r="AM355"/>
      <c r="AN355"/>
      <c r="AO355"/>
      <c r="AP355"/>
      <c r="AQ355"/>
      <c r="AR355"/>
      <c r="AS355"/>
      <c r="AT355"/>
    </row>
    <row r="356" spans="1:46" s="1" customFormat="1" ht="15.6" customHeight="1" x14ac:dyDescent="0.25">
      <c r="A356" s="12">
        <v>2065</v>
      </c>
      <c r="B356" s="13" t="s">
        <v>54</v>
      </c>
      <c r="C356" s="14" t="s">
        <v>2</v>
      </c>
      <c r="D356" s="14" t="s">
        <v>34</v>
      </c>
      <c r="E356" s="13" t="s">
        <v>40</v>
      </c>
      <c r="F356" s="13" t="s">
        <v>293</v>
      </c>
      <c r="G356" s="13" t="s">
        <v>56</v>
      </c>
      <c r="H356" s="13" t="s">
        <v>294</v>
      </c>
      <c r="I356" s="23">
        <v>42884</v>
      </c>
      <c r="J356" s="13" t="s">
        <v>1165</v>
      </c>
      <c r="K356" s="13">
        <v>20350</v>
      </c>
      <c r="L356" s="13"/>
      <c r="M356" s="14">
        <v>2</v>
      </c>
      <c r="N356" s="14" t="s">
        <v>792</v>
      </c>
      <c r="O356" s="16"/>
      <c r="P356" s="15"/>
      <c r="Q356" s="15"/>
      <c r="R356" s="23">
        <v>42884.643333333333</v>
      </c>
      <c r="S356" s="13" t="s">
        <v>188</v>
      </c>
      <c r="T356" s="13" t="s">
        <v>189</v>
      </c>
      <c r="U356" s="22" t="s">
        <v>992</v>
      </c>
      <c r="V356" s="13" t="s">
        <v>1122</v>
      </c>
      <c r="W356" s="19">
        <v>180</v>
      </c>
      <c r="X356" s="13" t="s">
        <v>37</v>
      </c>
      <c r="Y356" s="14">
        <v>2</v>
      </c>
      <c r="Z356" s="14">
        <v>3</v>
      </c>
      <c r="AA356" s="13">
        <v>49</v>
      </c>
      <c r="AB356" s="19">
        <v>8820</v>
      </c>
      <c r="AC356" s="21">
        <f t="shared" si="42"/>
        <v>10231.200000000001</v>
      </c>
      <c r="AD356" s="14">
        <f t="shared" si="40"/>
        <v>6</v>
      </c>
      <c r="AE356" s="44">
        <f t="shared" si="41"/>
        <v>34.799999999999997</v>
      </c>
      <c r="AM356"/>
      <c r="AN356"/>
      <c r="AO356"/>
      <c r="AP356"/>
      <c r="AQ356"/>
      <c r="AR356"/>
      <c r="AS356"/>
      <c r="AT356"/>
    </row>
    <row r="357" spans="1:46" s="1" customFormat="1" ht="15.6" customHeight="1" x14ac:dyDescent="0.25">
      <c r="A357" s="12">
        <v>2066</v>
      </c>
      <c r="B357" s="13" t="s">
        <v>54</v>
      </c>
      <c r="C357" s="14" t="s">
        <v>2</v>
      </c>
      <c r="D357" s="14" t="s">
        <v>34</v>
      </c>
      <c r="E357" s="13" t="s">
        <v>40</v>
      </c>
      <c r="F357" s="13" t="s">
        <v>283</v>
      </c>
      <c r="G357" s="13" t="s">
        <v>56</v>
      </c>
      <c r="H357" s="13" t="s">
        <v>284</v>
      </c>
      <c r="I357" s="23">
        <v>42884</v>
      </c>
      <c r="J357" s="13" t="s">
        <v>1166</v>
      </c>
      <c r="K357" s="13">
        <v>21142</v>
      </c>
      <c r="L357" s="13"/>
      <c r="M357" s="14">
        <v>3</v>
      </c>
      <c r="N357" s="14" t="s">
        <v>1167</v>
      </c>
      <c r="O357" s="16"/>
      <c r="P357" s="15"/>
      <c r="Q357" s="15"/>
      <c r="R357" s="23">
        <v>42885.77715277778</v>
      </c>
      <c r="S357" s="13" t="s">
        <v>291</v>
      </c>
      <c r="T357" s="13" t="s">
        <v>292</v>
      </c>
      <c r="U357" s="22" t="s">
        <v>992</v>
      </c>
      <c r="V357" s="13" t="s">
        <v>1122</v>
      </c>
      <c r="W357" s="19">
        <v>180</v>
      </c>
      <c r="X357" s="13" t="s">
        <v>37</v>
      </c>
      <c r="Y357" s="14">
        <v>2</v>
      </c>
      <c r="Z357" s="14">
        <v>3</v>
      </c>
      <c r="AA357" s="13">
        <v>49</v>
      </c>
      <c r="AB357" s="19">
        <v>8820</v>
      </c>
      <c r="AC357" s="21">
        <f t="shared" si="42"/>
        <v>10231.200000000001</v>
      </c>
      <c r="AD357" s="14">
        <f t="shared" si="40"/>
        <v>6</v>
      </c>
      <c r="AE357" s="44">
        <f t="shared" si="41"/>
        <v>34.799999999999997</v>
      </c>
      <c r="AM357"/>
      <c r="AN357"/>
      <c r="AO357"/>
      <c r="AP357"/>
      <c r="AQ357"/>
      <c r="AR357"/>
      <c r="AS357"/>
      <c r="AT357"/>
    </row>
    <row r="358" spans="1:46" s="1" customFormat="1" ht="15.6" customHeight="1" x14ac:dyDescent="0.25">
      <c r="A358" s="12">
        <v>2067</v>
      </c>
      <c r="B358" s="13" t="s">
        <v>54</v>
      </c>
      <c r="C358" s="14" t="s">
        <v>2</v>
      </c>
      <c r="D358" s="14" t="s">
        <v>34</v>
      </c>
      <c r="E358" s="13" t="s">
        <v>40</v>
      </c>
      <c r="F358" s="13" t="s">
        <v>231</v>
      </c>
      <c r="G358" s="13" t="s">
        <v>56</v>
      </c>
      <c r="H358" s="13" t="s">
        <v>232</v>
      </c>
      <c r="I358" s="23">
        <v>42884</v>
      </c>
      <c r="J358" s="13" t="s">
        <v>1168</v>
      </c>
      <c r="K358" s="13">
        <v>20437</v>
      </c>
      <c r="L358" s="13"/>
      <c r="M358" s="14">
        <v>3</v>
      </c>
      <c r="N358" s="14" t="s">
        <v>1169</v>
      </c>
      <c r="O358" s="16"/>
      <c r="P358" s="15"/>
      <c r="Q358" s="15"/>
      <c r="R358" s="23">
        <v>42885.722453703704</v>
      </c>
      <c r="S358" s="13" t="s">
        <v>291</v>
      </c>
      <c r="T358" s="13" t="s">
        <v>292</v>
      </c>
      <c r="U358" s="22" t="s">
        <v>992</v>
      </c>
      <c r="V358" s="13" t="s">
        <v>1122</v>
      </c>
      <c r="W358" s="19">
        <v>180</v>
      </c>
      <c r="X358" s="13" t="s">
        <v>37</v>
      </c>
      <c r="Y358" s="14">
        <v>2</v>
      </c>
      <c r="Z358" s="14">
        <v>3</v>
      </c>
      <c r="AA358" s="13">
        <v>49</v>
      </c>
      <c r="AB358" s="19">
        <v>8820</v>
      </c>
      <c r="AC358" s="21">
        <f t="shared" si="42"/>
        <v>10231.200000000001</v>
      </c>
      <c r="AD358" s="14">
        <f t="shared" si="40"/>
        <v>6</v>
      </c>
      <c r="AE358" s="44">
        <f t="shared" si="41"/>
        <v>34.799999999999997</v>
      </c>
      <c r="AM358"/>
      <c r="AN358"/>
      <c r="AO358"/>
      <c r="AP358"/>
      <c r="AQ358"/>
      <c r="AR358"/>
      <c r="AS358"/>
      <c r="AT358"/>
    </row>
    <row r="359" spans="1:46" s="1" customFormat="1" ht="15.6" customHeight="1" x14ac:dyDescent="0.25">
      <c r="A359" s="12">
        <v>2068</v>
      </c>
      <c r="B359" s="13" t="s">
        <v>54</v>
      </c>
      <c r="C359" s="14" t="s">
        <v>2</v>
      </c>
      <c r="D359" s="14" t="s">
        <v>34</v>
      </c>
      <c r="E359" s="13" t="s">
        <v>40</v>
      </c>
      <c r="F359" s="13" t="s">
        <v>203</v>
      </c>
      <c r="G359" s="13" t="s">
        <v>56</v>
      </c>
      <c r="H359" s="13" t="s">
        <v>204</v>
      </c>
      <c r="I359" s="23">
        <v>42884</v>
      </c>
      <c r="J359" s="13" t="s">
        <v>1170</v>
      </c>
      <c r="K359" s="13">
        <v>20434</v>
      </c>
      <c r="L359" s="13"/>
      <c r="M359" s="14">
        <v>5</v>
      </c>
      <c r="N359" s="14" t="s">
        <v>1171</v>
      </c>
      <c r="O359" s="16"/>
      <c r="P359" s="15"/>
      <c r="Q359" s="15"/>
      <c r="R359" s="23">
        <v>42885.619351851848</v>
      </c>
      <c r="S359" s="13" t="s">
        <v>291</v>
      </c>
      <c r="T359" s="13" t="s">
        <v>292</v>
      </c>
      <c r="U359" s="22" t="s">
        <v>992</v>
      </c>
      <c r="V359" s="13" t="s">
        <v>1122</v>
      </c>
      <c r="W359" s="19">
        <v>180</v>
      </c>
      <c r="X359" s="13" t="s">
        <v>37</v>
      </c>
      <c r="Y359" s="14">
        <v>2</v>
      </c>
      <c r="Z359" s="14">
        <v>3</v>
      </c>
      <c r="AA359" s="13">
        <v>49</v>
      </c>
      <c r="AB359" s="19">
        <v>8820</v>
      </c>
      <c r="AC359" s="21">
        <f t="shared" si="42"/>
        <v>10231.200000000001</v>
      </c>
      <c r="AD359" s="14">
        <f t="shared" si="40"/>
        <v>6</v>
      </c>
      <c r="AE359" s="44">
        <f t="shared" si="41"/>
        <v>34.799999999999997</v>
      </c>
      <c r="AM359"/>
      <c r="AN359"/>
      <c r="AO359"/>
      <c r="AP359"/>
      <c r="AQ359"/>
      <c r="AR359"/>
      <c r="AS359"/>
      <c r="AT359"/>
    </row>
    <row r="360" spans="1:46" s="1" customFormat="1" ht="15.6" customHeight="1" x14ac:dyDescent="0.25">
      <c r="A360" s="12">
        <v>2069</v>
      </c>
      <c r="B360" s="13" t="s">
        <v>54</v>
      </c>
      <c r="C360" s="14" t="s">
        <v>2</v>
      </c>
      <c r="D360" s="14" t="s">
        <v>34</v>
      </c>
      <c r="E360" s="13" t="s">
        <v>40</v>
      </c>
      <c r="F360" s="13" t="s">
        <v>275</v>
      </c>
      <c r="G360" s="13" t="s">
        <v>56</v>
      </c>
      <c r="H360" s="13" t="s">
        <v>276</v>
      </c>
      <c r="I360" s="23">
        <v>42884</v>
      </c>
      <c r="J360" s="13" t="s">
        <v>1172</v>
      </c>
      <c r="K360" s="13">
        <v>20364</v>
      </c>
      <c r="L360" s="13"/>
      <c r="M360" s="14">
        <v>2</v>
      </c>
      <c r="N360" s="14" t="s">
        <v>1173</v>
      </c>
      <c r="O360" s="16"/>
      <c r="P360" s="15"/>
      <c r="Q360" s="15"/>
      <c r="R360" s="23">
        <v>42885.770185185182</v>
      </c>
      <c r="S360" s="13" t="s">
        <v>291</v>
      </c>
      <c r="T360" s="13" t="s">
        <v>292</v>
      </c>
      <c r="U360" s="22" t="s">
        <v>992</v>
      </c>
      <c r="V360" s="13" t="s">
        <v>1122</v>
      </c>
      <c r="W360" s="19">
        <v>180</v>
      </c>
      <c r="X360" s="13" t="s">
        <v>37</v>
      </c>
      <c r="Y360" s="14">
        <v>2</v>
      </c>
      <c r="Z360" s="14">
        <v>3</v>
      </c>
      <c r="AA360" s="13">
        <v>49</v>
      </c>
      <c r="AB360" s="19">
        <v>8820</v>
      </c>
      <c r="AC360" s="21">
        <f t="shared" si="42"/>
        <v>10231.200000000001</v>
      </c>
      <c r="AD360" s="14">
        <f t="shared" si="40"/>
        <v>6</v>
      </c>
      <c r="AE360" s="44">
        <f t="shared" si="41"/>
        <v>34.799999999999997</v>
      </c>
      <c r="AM360"/>
      <c r="AN360"/>
      <c r="AO360"/>
      <c r="AP360"/>
      <c r="AQ360"/>
      <c r="AR360"/>
      <c r="AS360"/>
      <c r="AT360"/>
    </row>
    <row r="361" spans="1:46" s="1" customFormat="1" ht="15.6" customHeight="1" x14ac:dyDescent="0.25">
      <c r="A361" s="12">
        <v>2070</v>
      </c>
      <c r="B361" s="13" t="s">
        <v>54</v>
      </c>
      <c r="C361" s="14" t="s">
        <v>2</v>
      </c>
      <c r="D361" s="14" t="s">
        <v>34</v>
      </c>
      <c r="E361" s="13" t="s">
        <v>40</v>
      </c>
      <c r="F361" s="13" t="s">
        <v>219</v>
      </c>
      <c r="G361" s="13" t="s">
        <v>56</v>
      </c>
      <c r="H361" s="13" t="s">
        <v>220</v>
      </c>
      <c r="I361" s="23">
        <v>42884</v>
      </c>
      <c r="J361" s="13" t="s">
        <v>1174</v>
      </c>
      <c r="K361" s="13">
        <v>20413</v>
      </c>
      <c r="L361" s="13"/>
      <c r="M361" s="14">
        <v>3</v>
      </c>
      <c r="N361" s="14" t="s">
        <v>1175</v>
      </c>
      <c r="O361" s="16"/>
      <c r="P361" s="15"/>
      <c r="Q361" s="15"/>
      <c r="R361" s="23">
        <v>42885.711875000001</v>
      </c>
      <c r="S361" s="13" t="s">
        <v>291</v>
      </c>
      <c r="T361" s="13" t="s">
        <v>292</v>
      </c>
      <c r="U361" s="22" t="s">
        <v>992</v>
      </c>
      <c r="V361" s="13" t="s">
        <v>1122</v>
      </c>
      <c r="W361" s="19">
        <v>180</v>
      </c>
      <c r="X361" s="13" t="s">
        <v>37</v>
      </c>
      <c r="Y361" s="14">
        <v>2</v>
      </c>
      <c r="Z361" s="14">
        <v>3</v>
      </c>
      <c r="AA361" s="13">
        <v>49</v>
      </c>
      <c r="AB361" s="19">
        <v>8820</v>
      </c>
      <c r="AC361" s="21">
        <f t="shared" si="42"/>
        <v>10231.200000000001</v>
      </c>
      <c r="AD361" s="14">
        <f t="shared" si="40"/>
        <v>6</v>
      </c>
      <c r="AE361" s="44">
        <f t="shared" si="41"/>
        <v>34.799999999999997</v>
      </c>
      <c r="AM361"/>
      <c r="AN361"/>
      <c r="AO361"/>
      <c r="AP361"/>
      <c r="AQ361"/>
      <c r="AR361"/>
      <c r="AS361"/>
      <c r="AT361"/>
    </row>
    <row r="362" spans="1:46" s="1" customFormat="1" ht="15.6" customHeight="1" x14ac:dyDescent="0.25">
      <c r="A362" s="12">
        <v>2071</v>
      </c>
      <c r="B362" s="13" t="s">
        <v>54</v>
      </c>
      <c r="C362" s="14" t="s">
        <v>2</v>
      </c>
      <c r="D362" s="14" t="s">
        <v>34</v>
      </c>
      <c r="E362" s="13" t="s">
        <v>40</v>
      </c>
      <c r="F362" s="13" t="s">
        <v>211</v>
      </c>
      <c r="G362" s="13" t="s">
        <v>56</v>
      </c>
      <c r="H362" s="13" t="s">
        <v>212</v>
      </c>
      <c r="I362" s="23">
        <v>42884</v>
      </c>
      <c r="J362" s="13" t="s">
        <v>1176</v>
      </c>
      <c r="K362" s="13">
        <v>20383</v>
      </c>
      <c r="L362" s="13"/>
      <c r="M362" s="14">
        <v>2</v>
      </c>
      <c r="N362" s="14" t="s">
        <v>1177</v>
      </c>
      <c r="O362" s="16"/>
      <c r="P362" s="15"/>
      <c r="Q362" s="15"/>
      <c r="R362" s="23">
        <v>42885.644780092596</v>
      </c>
      <c r="S362" s="13" t="s">
        <v>291</v>
      </c>
      <c r="T362" s="13" t="s">
        <v>292</v>
      </c>
      <c r="U362" s="22" t="s">
        <v>992</v>
      </c>
      <c r="V362" s="13" t="s">
        <v>1122</v>
      </c>
      <c r="W362" s="19">
        <v>180</v>
      </c>
      <c r="X362" s="13" t="s">
        <v>37</v>
      </c>
      <c r="Y362" s="14">
        <v>2</v>
      </c>
      <c r="Z362" s="14">
        <v>3</v>
      </c>
      <c r="AA362" s="13">
        <v>49</v>
      </c>
      <c r="AB362" s="19">
        <v>8820</v>
      </c>
      <c r="AC362" s="21">
        <f t="shared" si="42"/>
        <v>10231.200000000001</v>
      </c>
      <c r="AD362" s="14">
        <f t="shared" si="40"/>
        <v>6</v>
      </c>
      <c r="AE362" s="44">
        <f t="shared" si="41"/>
        <v>34.799999999999997</v>
      </c>
      <c r="AM362"/>
      <c r="AN362"/>
      <c r="AO362"/>
      <c r="AP362"/>
      <c r="AQ362"/>
      <c r="AR362"/>
      <c r="AS362"/>
      <c r="AT362"/>
    </row>
    <row r="363" spans="1:46" s="1" customFormat="1" ht="15.6" customHeight="1" x14ac:dyDescent="0.25">
      <c r="A363" s="12">
        <v>2072</v>
      </c>
      <c r="B363" s="13" t="s">
        <v>54</v>
      </c>
      <c r="C363" s="14" t="s">
        <v>2</v>
      </c>
      <c r="D363" s="14" t="s">
        <v>34</v>
      </c>
      <c r="E363" s="13" t="s">
        <v>40</v>
      </c>
      <c r="F363" s="13" t="s">
        <v>1178</v>
      </c>
      <c r="G363" s="13" t="s">
        <v>56</v>
      </c>
      <c r="H363" s="13" t="s">
        <v>1179</v>
      </c>
      <c r="I363" s="23">
        <v>42884</v>
      </c>
      <c r="J363" s="13" t="s">
        <v>1180</v>
      </c>
      <c r="K363" s="13">
        <v>20427</v>
      </c>
      <c r="L363" s="13"/>
      <c r="M363" s="14">
        <v>2</v>
      </c>
      <c r="N363" s="14" t="s">
        <v>1181</v>
      </c>
      <c r="O363" s="16"/>
      <c r="P363" s="15"/>
      <c r="Q363" s="15"/>
      <c r="R363" s="23">
        <v>42884.729571759257</v>
      </c>
      <c r="S363" s="13" t="s">
        <v>188</v>
      </c>
      <c r="T363" s="13" t="s">
        <v>189</v>
      </c>
      <c r="U363" s="22" t="s">
        <v>992</v>
      </c>
      <c r="V363" s="13" t="s">
        <v>1122</v>
      </c>
      <c r="W363" s="19">
        <v>180</v>
      </c>
      <c r="X363" s="13" t="s">
        <v>37</v>
      </c>
      <c r="Y363" s="14">
        <v>2</v>
      </c>
      <c r="Z363" s="14">
        <v>3</v>
      </c>
      <c r="AA363" s="13">
        <v>49</v>
      </c>
      <c r="AB363" s="19">
        <v>8820</v>
      </c>
      <c r="AC363" s="21">
        <f t="shared" si="42"/>
        <v>10231.200000000001</v>
      </c>
      <c r="AD363" s="14">
        <f t="shared" si="40"/>
        <v>6</v>
      </c>
      <c r="AE363" s="44">
        <f t="shared" si="41"/>
        <v>34.799999999999997</v>
      </c>
      <c r="AM363"/>
      <c r="AN363"/>
      <c r="AO363"/>
      <c r="AP363"/>
      <c r="AQ363"/>
      <c r="AR363"/>
      <c r="AS363"/>
      <c r="AT363"/>
    </row>
    <row r="364" spans="1:46" s="1" customFormat="1" ht="15.6" customHeight="1" x14ac:dyDescent="0.25">
      <c r="A364" s="12">
        <v>2073</v>
      </c>
      <c r="B364" s="13" t="s">
        <v>54</v>
      </c>
      <c r="C364" s="14" t="s">
        <v>2</v>
      </c>
      <c r="D364" s="14" t="s">
        <v>34</v>
      </c>
      <c r="E364" s="13" t="s">
        <v>40</v>
      </c>
      <c r="F364" s="13" t="s">
        <v>249</v>
      </c>
      <c r="G364" s="13" t="s">
        <v>56</v>
      </c>
      <c r="H364" s="13" t="s">
        <v>250</v>
      </c>
      <c r="I364" s="23">
        <v>42884</v>
      </c>
      <c r="J364" s="13" t="s">
        <v>1182</v>
      </c>
      <c r="K364" s="13">
        <v>20388</v>
      </c>
      <c r="L364" s="13"/>
      <c r="M364" s="14">
        <v>2</v>
      </c>
      <c r="N364" s="14" t="s">
        <v>1183</v>
      </c>
      <c r="O364" s="16"/>
      <c r="P364" s="15"/>
      <c r="Q364" s="15"/>
      <c r="R364" s="23">
        <v>42885.742881944447</v>
      </c>
      <c r="S364" s="13" t="s">
        <v>291</v>
      </c>
      <c r="T364" s="13" t="s">
        <v>292</v>
      </c>
      <c r="U364" s="22" t="s">
        <v>992</v>
      </c>
      <c r="V364" s="13" t="s">
        <v>1122</v>
      </c>
      <c r="W364" s="19">
        <v>180</v>
      </c>
      <c r="X364" s="13" t="s">
        <v>37</v>
      </c>
      <c r="Y364" s="14">
        <v>2</v>
      </c>
      <c r="Z364" s="14">
        <v>3</v>
      </c>
      <c r="AA364" s="13">
        <v>49</v>
      </c>
      <c r="AB364" s="19">
        <v>8820</v>
      </c>
      <c r="AC364" s="21">
        <f t="shared" si="42"/>
        <v>10231.200000000001</v>
      </c>
      <c r="AD364" s="14">
        <f t="shared" si="40"/>
        <v>6</v>
      </c>
      <c r="AE364" s="44">
        <f t="shared" si="41"/>
        <v>34.799999999999997</v>
      </c>
      <c r="AM364"/>
      <c r="AN364"/>
      <c r="AO364"/>
      <c r="AP364"/>
      <c r="AQ364"/>
      <c r="AR364"/>
      <c r="AS364"/>
      <c r="AT364"/>
    </row>
    <row r="365" spans="1:46" s="1" customFormat="1" ht="15.6" customHeight="1" x14ac:dyDescent="0.25">
      <c r="A365" s="12">
        <v>2076</v>
      </c>
      <c r="B365" s="13" t="s">
        <v>472</v>
      </c>
      <c r="C365" s="14" t="s">
        <v>2</v>
      </c>
      <c r="D365" s="14" t="s">
        <v>34</v>
      </c>
      <c r="E365" s="13" t="s">
        <v>40</v>
      </c>
      <c r="F365" s="13" t="s">
        <v>473</v>
      </c>
      <c r="G365" s="13" t="s">
        <v>56</v>
      </c>
      <c r="H365" s="13" t="s">
        <v>474</v>
      </c>
      <c r="I365" s="23">
        <v>42871</v>
      </c>
      <c r="J365" s="13" t="s">
        <v>1184</v>
      </c>
      <c r="K365" s="13">
        <v>19298</v>
      </c>
      <c r="L365" s="13"/>
      <c r="M365" s="14">
        <v>5</v>
      </c>
      <c r="N365" s="14" t="s">
        <v>664</v>
      </c>
      <c r="O365" s="16"/>
      <c r="P365" s="15"/>
      <c r="Q365" s="15"/>
      <c r="R365" s="23">
        <v>42877.972060185188</v>
      </c>
      <c r="S365" s="13" t="s">
        <v>1185</v>
      </c>
      <c r="T365" s="13" t="s">
        <v>1186</v>
      </c>
      <c r="U365" s="22" t="s">
        <v>992</v>
      </c>
      <c r="V365" s="13" t="s">
        <v>1187</v>
      </c>
      <c r="W365" s="19">
        <v>56.03</v>
      </c>
      <c r="X365" s="13" t="s">
        <v>364</v>
      </c>
      <c r="Y365" s="14"/>
      <c r="Z365" s="14"/>
      <c r="AA365" s="13">
        <v>615</v>
      </c>
      <c r="AB365" s="19">
        <v>34458.449999999997</v>
      </c>
      <c r="AC365" s="21">
        <f t="shared" si="42"/>
        <v>39971.801999999996</v>
      </c>
      <c r="AD365" s="14"/>
      <c r="AE365" s="44" t="e">
        <f>(W365*1.16)/AD365</f>
        <v>#DIV/0!</v>
      </c>
      <c r="AM365"/>
      <c r="AN365"/>
      <c r="AO365"/>
      <c r="AP365"/>
      <c r="AQ365"/>
      <c r="AR365"/>
      <c r="AS365"/>
      <c r="AT365"/>
    </row>
    <row r="366" spans="1:46" s="1" customFormat="1" ht="15.6" customHeight="1" x14ac:dyDescent="0.25">
      <c r="A366" s="12">
        <v>2106</v>
      </c>
      <c r="B366" s="13" t="s">
        <v>54</v>
      </c>
      <c r="C366" s="14" t="s">
        <v>2</v>
      </c>
      <c r="D366" s="14" t="s">
        <v>34</v>
      </c>
      <c r="E366" s="13" t="s">
        <v>40</v>
      </c>
      <c r="F366" s="13" t="s">
        <v>1188</v>
      </c>
      <c r="G366" s="13" t="s">
        <v>56</v>
      </c>
      <c r="H366" s="13" t="s">
        <v>70</v>
      </c>
      <c r="I366" s="23">
        <v>42884</v>
      </c>
      <c r="J366" s="13" t="s">
        <v>1189</v>
      </c>
      <c r="K366" s="13">
        <v>20003</v>
      </c>
      <c r="L366" s="13"/>
      <c r="M366" s="14">
        <v>2</v>
      </c>
      <c r="N366" s="14" t="s">
        <v>1190</v>
      </c>
      <c r="O366" s="16"/>
      <c r="P366" s="15"/>
      <c r="Q366" s="15"/>
      <c r="R366" s="23">
        <v>42886.599340277775</v>
      </c>
      <c r="S366" s="13" t="s">
        <v>136</v>
      </c>
      <c r="T366" s="13" t="s">
        <v>137</v>
      </c>
      <c r="U366" s="22" t="s">
        <v>992</v>
      </c>
      <c r="V366" s="13" t="s">
        <v>1191</v>
      </c>
      <c r="W366" s="19">
        <v>7488</v>
      </c>
      <c r="X366" s="13" t="s">
        <v>37</v>
      </c>
      <c r="Y366" s="14">
        <v>12.8</v>
      </c>
      <c r="Z366" s="14">
        <v>9</v>
      </c>
      <c r="AA366" s="13">
        <v>1</v>
      </c>
      <c r="AB366" s="19">
        <v>7488</v>
      </c>
      <c r="AC366" s="21">
        <f t="shared" si="42"/>
        <v>8686.08</v>
      </c>
      <c r="AD366" s="14">
        <f t="shared" ref="AD366:AD388" si="43">+Y366*Z366</f>
        <v>115.2</v>
      </c>
      <c r="AE366" s="44">
        <f t="shared" ref="AE366:AE374" si="44">(W366*1.16)/AD366</f>
        <v>75.399999999999991</v>
      </c>
      <c r="AM366"/>
      <c r="AN366"/>
      <c r="AO366"/>
      <c r="AP366"/>
      <c r="AQ366"/>
      <c r="AR366"/>
      <c r="AS366"/>
      <c r="AT366"/>
    </row>
    <row r="367" spans="1:46" s="1" customFormat="1" ht="15.6" customHeight="1" x14ac:dyDescent="0.25">
      <c r="A367" s="12">
        <v>2107</v>
      </c>
      <c r="B367" s="13" t="s">
        <v>54</v>
      </c>
      <c r="C367" s="14" t="s">
        <v>2</v>
      </c>
      <c r="D367" s="14" t="s">
        <v>34</v>
      </c>
      <c r="E367" s="13" t="s">
        <v>40</v>
      </c>
      <c r="F367" s="13" t="s">
        <v>1188</v>
      </c>
      <c r="G367" s="13" t="s">
        <v>56</v>
      </c>
      <c r="H367" s="13" t="s">
        <v>70</v>
      </c>
      <c r="I367" s="23">
        <v>42884</v>
      </c>
      <c r="J367" s="13" t="s">
        <v>1192</v>
      </c>
      <c r="K367" s="13">
        <v>20003</v>
      </c>
      <c r="L367" s="13"/>
      <c r="M367" s="14">
        <v>3</v>
      </c>
      <c r="N367" s="14" t="s">
        <v>1193</v>
      </c>
      <c r="O367" s="16"/>
      <c r="P367" s="15"/>
      <c r="Q367" s="15"/>
      <c r="R367" s="23">
        <v>42886.600023148145</v>
      </c>
      <c r="S367" s="13" t="s">
        <v>136</v>
      </c>
      <c r="T367" s="13" t="s">
        <v>137</v>
      </c>
      <c r="U367" s="22" t="s">
        <v>992</v>
      </c>
      <c r="V367" s="13" t="s">
        <v>1194</v>
      </c>
      <c r="W367" s="19">
        <v>9223.5</v>
      </c>
      <c r="X367" s="13" t="s">
        <v>37</v>
      </c>
      <c r="Y367" s="14">
        <v>12.9</v>
      </c>
      <c r="Z367" s="14">
        <v>11</v>
      </c>
      <c r="AA367" s="13">
        <v>1</v>
      </c>
      <c r="AB367" s="19">
        <v>9223.5</v>
      </c>
      <c r="AC367" s="21">
        <f t="shared" si="42"/>
        <v>10699.26</v>
      </c>
      <c r="AD367" s="14">
        <f t="shared" si="43"/>
        <v>141.9</v>
      </c>
      <c r="AE367" s="44">
        <f t="shared" si="44"/>
        <v>75.399999999999991</v>
      </c>
      <c r="AM367"/>
      <c r="AN367"/>
      <c r="AO367"/>
      <c r="AP367"/>
      <c r="AQ367"/>
      <c r="AR367"/>
      <c r="AS367"/>
      <c r="AT367"/>
    </row>
    <row r="368" spans="1:46" s="1" customFormat="1" ht="15.6" customHeight="1" x14ac:dyDescent="0.25">
      <c r="A368" s="12">
        <v>2108</v>
      </c>
      <c r="B368" s="13" t="s">
        <v>54</v>
      </c>
      <c r="C368" s="14" t="s">
        <v>2</v>
      </c>
      <c r="D368" s="14" t="s">
        <v>34</v>
      </c>
      <c r="E368" s="13" t="s">
        <v>40</v>
      </c>
      <c r="F368" s="13" t="s">
        <v>1188</v>
      </c>
      <c r="G368" s="13" t="s">
        <v>56</v>
      </c>
      <c r="H368" s="13" t="s">
        <v>70</v>
      </c>
      <c r="I368" s="23">
        <v>42884</v>
      </c>
      <c r="J368" s="13" t="s">
        <v>1192</v>
      </c>
      <c r="K368" s="13">
        <v>20003</v>
      </c>
      <c r="L368" s="13"/>
      <c r="M368" s="14">
        <v>3</v>
      </c>
      <c r="N368" s="14" t="s">
        <v>1193</v>
      </c>
      <c r="O368" s="16"/>
      <c r="P368" s="15"/>
      <c r="Q368" s="15"/>
      <c r="R368" s="23">
        <v>42886.600023148145</v>
      </c>
      <c r="S368" s="13" t="s">
        <v>136</v>
      </c>
      <c r="T368" s="13" t="s">
        <v>137</v>
      </c>
      <c r="U368" s="22" t="s">
        <v>992</v>
      </c>
      <c r="V368" s="13" t="s">
        <v>1195</v>
      </c>
      <c r="W368" s="19">
        <v>7605</v>
      </c>
      <c r="X368" s="13" t="s">
        <v>37</v>
      </c>
      <c r="Y368" s="14">
        <v>13</v>
      </c>
      <c r="Z368" s="14">
        <v>9</v>
      </c>
      <c r="AA368" s="13">
        <v>1</v>
      </c>
      <c r="AB368" s="19">
        <v>7605</v>
      </c>
      <c r="AC368" s="21">
        <f t="shared" si="42"/>
        <v>8821.7999999999993</v>
      </c>
      <c r="AD368" s="14">
        <f t="shared" si="43"/>
        <v>117</v>
      </c>
      <c r="AE368" s="44">
        <f t="shared" si="44"/>
        <v>75.399999999999991</v>
      </c>
      <c r="AM368"/>
      <c r="AN368"/>
      <c r="AO368"/>
      <c r="AP368"/>
      <c r="AQ368"/>
      <c r="AR368"/>
      <c r="AS368"/>
      <c r="AT368"/>
    </row>
    <row r="369" spans="1:46" s="1" customFormat="1" ht="15.6" customHeight="1" x14ac:dyDescent="0.25">
      <c r="A369" s="12">
        <v>2109</v>
      </c>
      <c r="B369" s="13" t="s">
        <v>54</v>
      </c>
      <c r="C369" s="14" t="s">
        <v>2</v>
      </c>
      <c r="D369" s="14" t="s">
        <v>34</v>
      </c>
      <c r="E369" s="13" t="s">
        <v>40</v>
      </c>
      <c r="F369" s="13" t="s">
        <v>1188</v>
      </c>
      <c r="G369" s="13" t="s">
        <v>56</v>
      </c>
      <c r="H369" s="13" t="s">
        <v>70</v>
      </c>
      <c r="I369" s="23">
        <v>42884</v>
      </c>
      <c r="J369" s="13" t="s">
        <v>1192</v>
      </c>
      <c r="K369" s="13">
        <v>20003</v>
      </c>
      <c r="L369" s="13"/>
      <c r="M369" s="14">
        <v>3</v>
      </c>
      <c r="N369" s="14" t="s">
        <v>1193</v>
      </c>
      <c r="O369" s="16"/>
      <c r="P369" s="15"/>
      <c r="Q369" s="15"/>
      <c r="R369" s="23">
        <v>42886.600023148145</v>
      </c>
      <c r="S369" s="13" t="s">
        <v>136</v>
      </c>
      <c r="T369" s="13" t="s">
        <v>137</v>
      </c>
      <c r="U369" s="22" t="s">
        <v>992</v>
      </c>
      <c r="V369" s="13" t="s">
        <v>1196</v>
      </c>
      <c r="W369" s="19">
        <v>7605</v>
      </c>
      <c r="X369" s="13" t="s">
        <v>37</v>
      </c>
      <c r="Y369" s="14">
        <v>13</v>
      </c>
      <c r="Z369" s="14">
        <v>9</v>
      </c>
      <c r="AA369" s="13">
        <v>1</v>
      </c>
      <c r="AB369" s="19">
        <v>7605</v>
      </c>
      <c r="AC369" s="21">
        <f t="shared" si="42"/>
        <v>8821.7999999999993</v>
      </c>
      <c r="AD369" s="14">
        <f t="shared" si="43"/>
        <v>117</v>
      </c>
      <c r="AE369" s="44">
        <f t="shared" si="44"/>
        <v>75.399999999999991</v>
      </c>
      <c r="AM369"/>
      <c r="AN369"/>
      <c r="AO369"/>
      <c r="AP369"/>
      <c r="AQ369"/>
      <c r="AR369"/>
      <c r="AS369"/>
      <c r="AT369"/>
    </row>
    <row r="370" spans="1:46" s="1" customFormat="1" ht="15.6" customHeight="1" x14ac:dyDescent="0.25">
      <c r="A370" s="12">
        <v>2110</v>
      </c>
      <c r="B370" s="13" t="s">
        <v>54</v>
      </c>
      <c r="C370" s="14" t="s">
        <v>2</v>
      </c>
      <c r="D370" s="14" t="s">
        <v>34</v>
      </c>
      <c r="E370" s="13" t="s">
        <v>40</v>
      </c>
      <c r="F370" s="13" t="s">
        <v>1188</v>
      </c>
      <c r="G370" s="13" t="s">
        <v>56</v>
      </c>
      <c r="H370" s="13" t="s">
        <v>70</v>
      </c>
      <c r="I370" s="23">
        <v>42884</v>
      </c>
      <c r="J370" s="13" t="s">
        <v>1192</v>
      </c>
      <c r="K370" s="13">
        <v>20003</v>
      </c>
      <c r="L370" s="13"/>
      <c r="M370" s="14">
        <v>3</v>
      </c>
      <c r="N370" s="14" t="s">
        <v>1193</v>
      </c>
      <c r="O370" s="16"/>
      <c r="P370" s="15"/>
      <c r="Q370" s="15"/>
      <c r="R370" s="23">
        <v>42886.600023148145</v>
      </c>
      <c r="S370" s="13" t="s">
        <v>136</v>
      </c>
      <c r="T370" s="13" t="s">
        <v>137</v>
      </c>
      <c r="U370" s="22" t="s">
        <v>992</v>
      </c>
      <c r="V370" s="13" t="s">
        <v>1197</v>
      </c>
      <c r="W370" s="19">
        <v>10010</v>
      </c>
      <c r="X370" s="13" t="s">
        <v>37</v>
      </c>
      <c r="Y370" s="14">
        <v>14</v>
      </c>
      <c r="Z370" s="14">
        <v>11</v>
      </c>
      <c r="AA370" s="13">
        <v>1</v>
      </c>
      <c r="AB370" s="19">
        <v>10010</v>
      </c>
      <c r="AC370" s="21">
        <f t="shared" si="42"/>
        <v>11611.6</v>
      </c>
      <c r="AD370" s="14">
        <f t="shared" si="43"/>
        <v>154</v>
      </c>
      <c r="AE370" s="44">
        <f t="shared" si="44"/>
        <v>75.399999999999991</v>
      </c>
      <c r="AM370"/>
      <c r="AN370"/>
      <c r="AO370"/>
      <c r="AP370"/>
      <c r="AQ370"/>
      <c r="AR370"/>
      <c r="AS370"/>
      <c r="AT370"/>
    </row>
    <row r="371" spans="1:46" s="1" customFormat="1" ht="15.6" customHeight="1" x14ac:dyDescent="0.25">
      <c r="A371" s="12">
        <v>2111</v>
      </c>
      <c r="B371" s="13" t="s">
        <v>54</v>
      </c>
      <c r="C371" s="14" t="s">
        <v>2</v>
      </c>
      <c r="D371" s="14" t="s">
        <v>34</v>
      </c>
      <c r="E371" s="13" t="s">
        <v>40</v>
      </c>
      <c r="F371" s="13" t="s">
        <v>1188</v>
      </c>
      <c r="G371" s="13" t="s">
        <v>56</v>
      </c>
      <c r="H371" s="13" t="s">
        <v>70</v>
      </c>
      <c r="I371" s="23">
        <v>42884</v>
      </c>
      <c r="J371" s="13" t="s">
        <v>1189</v>
      </c>
      <c r="K371" s="13">
        <v>20003</v>
      </c>
      <c r="L371" s="13"/>
      <c r="M371" s="14">
        <v>2</v>
      </c>
      <c r="N371" s="14" t="s">
        <v>1190</v>
      </c>
      <c r="O371" s="16"/>
      <c r="P371" s="15"/>
      <c r="Q371" s="15"/>
      <c r="R371" s="23">
        <v>42886.599340277775</v>
      </c>
      <c r="S371" s="13" t="s">
        <v>136</v>
      </c>
      <c r="T371" s="13" t="s">
        <v>137</v>
      </c>
      <c r="U371" s="22" t="s">
        <v>992</v>
      </c>
      <c r="V371" s="13" t="s">
        <v>1198</v>
      </c>
      <c r="W371" s="19">
        <v>6825</v>
      </c>
      <c r="X371" s="13" t="s">
        <v>37</v>
      </c>
      <c r="Y371" s="14">
        <v>15</v>
      </c>
      <c r="Z371" s="14">
        <v>7</v>
      </c>
      <c r="AA371" s="13">
        <v>1</v>
      </c>
      <c r="AB371" s="19">
        <v>6825</v>
      </c>
      <c r="AC371" s="21">
        <f t="shared" si="42"/>
        <v>7917</v>
      </c>
      <c r="AD371" s="14">
        <f t="shared" si="43"/>
        <v>105</v>
      </c>
      <c r="AE371" s="44">
        <f t="shared" si="44"/>
        <v>75.399999999999991</v>
      </c>
      <c r="AM371"/>
      <c r="AN371"/>
      <c r="AO371"/>
      <c r="AP371"/>
      <c r="AQ371"/>
      <c r="AR371"/>
      <c r="AS371"/>
      <c r="AT371"/>
    </row>
    <row r="372" spans="1:46" s="1" customFormat="1" ht="15.6" customHeight="1" x14ac:dyDescent="0.25">
      <c r="A372" s="12">
        <v>2112</v>
      </c>
      <c r="B372" s="13" t="s">
        <v>54</v>
      </c>
      <c r="C372" s="14" t="s">
        <v>2</v>
      </c>
      <c r="D372" s="14" t="s">
        <v>34</v>
      </c>
      <c r="E372" s="13" t="s">
        <v>40</v>
      </c>
      <c r="F372" s="13" t="s">
        <v>148</v>
      </c>
      <c r="G372" s="13" t="s">
        <v>56</v>
      </c>
      <c r="H372" s="13" t="s">
        <v>149</v>
      </c>
      <c r="I372" s="23">
        <v>42884</v>
      </c>
      <c r="J372" s="13" t="s">
        <v>1199</v>
      </c>
      <c r="K372" s="13">
        <v>19842</v>
      </c>
      <c r="L372" s="13"/>
      <c r="M372" s="14">
        <v>31</v>
      </c>
      <c r="N372" s="14" t="s">
        <v>1200</v>
      </c>
      <c r="O372" s="16"/>
      <c r="P372" s="15"/>
      <c r="Q372" s="15"/>
      <c r="R372" s="23">
        <v>42888.008009259262</v>
      </c>
      <c r="S372" s="13" t="s">
        <v>736</v>
      </c>
      <c r="T372" s="13" t="s">
        <v>1201</v>
      </c>
      <c r="U372" s="22" t="s">
        <v>992</v>
      </c>
      <c r="V372" s="13" t="s">
        <v>1202</v>
      </c>
      <c r="W372" s="19">
        <v>25.86</v>
      </c>
      <c r="X372" s="13" t="s">
        <v>37</v>
      </c>
      <c r="Y372" s="14">
        <v>1.2</v>
      </c>
      <c r="Z372" s="14">
        <v>0.8</v>
      </c>
      <c r="AA372" s="13">
        <v>1000</v>
      </c>
      <c r="AB372" s="19">
        <v>25860</v>
      </c>
      <c r="AC372" s="21">
        <f t="shared" si="42"/>
        <v>29997.599999999999</v>
      </c>
      <c r="AD372" s="14">
        <f t="shared" si="43"/>
        <v>0.96</v>
      </c>
      <c r="AE372" s="44">
        <f t="shared" si="44"/>
        <v>31.247499999999999</v>
      </c>
      <c r="AM372"/>
      <c r="AN372"/>
      <c r="AO372"/>
      <c r="AP372"/>
      <c r="AQ372"/>
      <c r="AR372"/>
      <c r="AS372"/>
      <c r="AT372"/>
    </row>
    <row r="373" spans="1:46" s="1" customFormat="1" ht="15.6" customHeight="1" x14ac:dyDescent="0.25">
      <c r="A373" s="12">
        <v>2113</v>
      </c>
      <c r="B373" s="13" t="s">
        <v>54</v>
      </c>
      <c r="C373" s="14" t="s">
        <v>2</v>
      </c>
      <c r="D373" s="14" t="s">
        <v>34</v>
      </c>
      <c r="E373" s="13" t="s">
        <v>40</v>
      </c>
      <c r="F373" s="13" t="s">
        <v>148</v>
      </c>
      <c r="G373" s="13" t="s">
        <v>56</v>
      </c>
      <c r="H373" s="13" t="s">
        <v>149</v>
      </c>
      <c r="I373" s="23">
        <v>42884</v>
      </c>
      <c r="J373" s="13" t="s">
        <v>1203</v>
      </c>
      <c r="K373" s="13">
        <v>19842</v>
      </c>
      <c r="L373" s="13"/>
      <c r="M373" s="14">
        <v>32</v>
      </c>
      <c r="N373" s="14" t="s">
        <v>939</v>
      </c>
      <c r="O373" s="16"/>
      <c r="P373" s="15"/>
      <c r="Q373" s="15"/>
      <c r="R373" s="23">
        <v>42888.008321759262</v>
      </c>
      <c r="S373" s="13" t="s">
        <v>736</v>
      </c>
      <c r="T373" s="13" t="s">
        <v>1201</v>
      </c>
      <c r="U373" s="22" t="s">
        <v>992</v>
      </c>
      <c r="V373" s="13" t="s">
        <v>1202</v>
      </c>
      <c r="W373" s="19">
        <v>25.86</v>
      </c>
      <c r="X373" s="13" t="s">
        <v>37</v>
      </c>
      <c r="Y373" s="14">
        <v>1.2</v>
      </c>
      <c r="Z373" s="14">
        <v>0.8</v>
      </c>
      <c r="AA373" s="13">
        <v>500</v>
      </c>
      <c r="AB373" s="19">
        <v>12930</v>
      </c>
      <c r="AC373" s="21">
        <f t="shared" ref="AC373:AC388" si="45">+AB373*0.16+AB373</f>
        <v>14998.8</v>
      </c>
      <c r="AD373" s="14">
        <f t="shared" si="43"/>
        <v>0.96</v>
      </c>
      <c r="AE373" s="44">
        <f t="shared" si="44"/>
        <v>31.247499999999999</v>
      </c>
      <c r="AM373"/>
      <c r="AN373"/>
      <c r="AO373"/>
      <c r="AP373"/>
      <c r="AQ373"/>
      <c r="AR373"/>
      <c r="AS373"/>
      <c r="AT373"/>
    </row>
    <row r="374" spans="1:46" s="1" customFormat="1" ht="15.6" customHeight="1" x14ac:dyDescent="0.25">
      <c r="A374" s="12">
        <v>2114</v>
      </c>
      <c r="B374" s="13" t="s">
        <v>54</v>
      </c>
      <c r="C374" s="14" t="s">
        <v>2</v>
      </c>
      <c r="D374" s="14" t="s">
        <v>34</v>
      </c>
      <c r="E374" s="13" t="s">
        <v>40</v>
      </c>
      <c r="F374" s="13" t="s">
        <v>148</v>
      </c>
      <c r="G374" s="13" t="s">
        <v>56</v>
      </c>
      <c r="H374" s="13" t="s">
        <v>149</v>
      </c>
      <c r="I374" s="23">
        <v>42884</v>
      </c>
      <c r="J374" s="13" t="s">
        <v>1204</v>
      </c>
      <c r="K374" s="13">
        <v>19842</v>
      </c>
      <c r="L374" s="13"/>
      <c r="M374" s="14">
        <v>30</v>
      </c>
      <c r="N374" s="14" t="s">
        <v>1205</v>
      </c>
      <c r="O374" s="16"/>
      <c r="P374" s="15"/>
      <c r="Q374" s="15"/>
      <c r="R374" s="23">
        <v>42888.007662037038</v>
      </c>
      <c r="S374" s="13" t="s">
        <v>736</v>
      </c>
      <c r="T374" s="13" t="s">
        <v>1201</v>
      </c>
      <c r="U374" s="22" t="s">
        <v>992</v>
      </c>
      <c r="V374" s="13" t="s">
        <v>1206</v>
      </c>
      <c r="W374" s="19">
        <v>25.86</v>
      </c>
      <c r="X374" s="13" t="s">
        <v>37</v>
      </c>
      <c r="Y374" s="14">
        <v>1.2</v>
      </c>
      <c r="Z374" s="14">
        <v>0.8</v>
      </c>
      <c r="AA374" s="13">
        <v>1000</v>
      </c>
      <c r="AB374" s="19">
        <v>25860</v>
      </c>
      <c r="AC374" s="21">
        <f t="shared" si="45"/>
        <v>29997.599999999999</v>
      </c>
      <c r="AD374" s="14">
        <f t="shared" si="43"/>
        <v>0.96</v>
      </c>
      <c r="AE374" s="44">
        <f t="shared" si="44"/>
        <v>31.247499999999999</v>
      </c>
      <c r="AM374"/>
      <c r="AN374"/>
      <c r="AO374"/>
      <c r="AP374"/>
      <c r="AQ374"/>
      <c r="AR374"/>
      <c r="AS374"/>
      <c r="AT374"/>
    </row>
    <row r="375" spans="1:46" s="1" customFormat="1" ht="15.6" customHeight="1" x14ac:dyDescent="0.25">
      <c r="A375" s="12">
        <v>2117</v>
      </c>
      <c r="B375" s="13" t="s">
        <v>54</v>
      </c>
      <c r="C375" s="14" t="s">
        <v>2</v>
      </c>
      <c r="D375" s="14" t="s">
        <v>34</v>
      </c>
      <c r="E375" s="13" t="s">
        <v>40</v>
      </c>
      <c r="F375" s="13" t="s">
        <v>1207</v>
      </c>
      <c r="G375" s="13" t="s">
        <v>56</v>
      </c>
      <c r="H375" s="13" t="s">
        <v>1208</v>
      </c>
      <c r="I375" s="23">
        <v>42884</v>
      </c>
      <c r="J375" s="13" t="s">
        <v>1209</v>
      </c>
      <c r="K375" s="13">
        <v>20417</v>
      </c>
      <c r="L375" s="13"/>
      <c r="M375" s="14">
        <v>3</v>
      </c>
      <c r="N375" s="14" t="s">
        <v>1210</v>
      </c>
      <c r="O375" s="16"/>
      <c r="P375" s="15"/>
      <c r="Q375" s="15"/>
      <c r="R375" s="23">
        <v>42884.737372685187</v>
      </c>
      <c r="S375" s="13" t="s">
        <v>188</v>
      </c>
      <c r="T375" s="13" t="s">
        <v>189</v>
      </c>
      <c r="U375" s="22" t="s">
        <v>992</v>
      </c>
      <c r="V375" s="13" t="s">
        <v>1122</v>
      </c>
      <c r="W375" s="19">
        <v>180</v>
      </c>
      <c r="X375" s="13" t="s">
        <v>37</v>
      </c>
      <c r="Y375" s="14">
        <v>2</v>
      </c>
      <c r="Z375" s="14">
        <v>3</v>
      </c>
      <c r="AA375" s="13">
        <v>49</v>
      </c>
      <c r="AB375" s="19">
        <v>8820</v>
      </c>
      <c r="AC375" s="21">
        <f t="shared" si="45"/>
        <v>10231.200000000001</v>
      </c>
      <c r="AD375" s="14">
        <f t="shared" si="43"/>
        <v>6</v>
      </c>
      <c r="AE375" s="44">
        <f t="shared" ref="AE375:AE379" si="46">(W375*1.16)/AD375</f>
        <v>34.799999999999997</v>
      </c>
      <c r="AM375"/>
      <c r="AN375"/>
      <c r="AO375"/>
      <c r="AP375"/>
      <c r="AQ375"/>
      <c r="AR375"/>
      <c r="AS375"/>
      <c r="AT375"/>
    </row>
    <row r="376" spans="1:46" s="1" customFormat="1" ht="15.6" customHeight="1" x14ac:dyDescent="0.25">
      <c r="A376" s="12">
        <v>2118</v>
      </c>
      <c r="B376" s="13" t="s">
        <v>54</v>
      </c>
      <c r="C376" s="14" t="s">
        <v>2</v>
      </c>
      <c r="D376" s="14" t="s">
        <v>34</v>
      </c>
      <c r="E376" s="13" t="s">
        <v>40</v>
      </c>
      <c r="F376" s="13" t="s">
        <v>239</v>
      </c>
      <c r="G376" s="13" t="s">
        <v>56</v>
      </c>
      <c r="H376" s="13" t="s">
        <v>240</v>
      </c>
      <c r="I376" s="23">
        <v>42884</v>
      </c>
      <c r="J376" s="13" t="s">
        <v>1211</v>
      </c>
      <c r="K376" s="13">
        <v>20373</v>
      </c>
      <c r="L376" s="13"/>
      <c r="M376" s="14">
        <v>3</v>
      </c>
      <c r="N376" s="14" t="s">
        <v>1212</v>
      </c>
      <c r="O376" s="16"/>
      <c r="P376" s="15"/>
      <c r="Q376" s="15"/>
      <c r="R376" s="23">
        <v>42885.730300925927</v>
      </c>
      <c r="S376" s="13" t="s">
        <v>291</v>
      </c>
      <c r="T376" s="13" t="s">
        <v>292</v>
      </c>
      <c r="U376" s="22" t="s">
        <v>992</v>
      </c>
      <c r="V376" s="13" t="s">
        <v>1122</v>
      </c>
      <c r="W376" s="19">
        <v>180</v>
      </c>
      <c r="X376" s="13" t="s">
        <v>37</v>
      </c>
      <c r="Y376" s="14">
        <v>2</v>
      </c>
      <c r="Z376" s="14">
        <v>3</v>
      </c>
      <c r="AA376" s="13">
        <v>49</v>
      </c>
      <c r="AB376" s="19">
        <v>8820</v>
      </c>
      <c r="AC376" s="21">
        <f t="shared" si="45"/>
        <v>10231.200000000001</v>
      </c>
      <c r="AD376" s="14">
        <f t="shared" si="43"/>
        <v>6</v>
      </c>
      <c r="AE376" s="44">
        <f t="shared" si="46"/>
        <v>34.799999999999997</v>
      </c>
      <c r="AM376"/>
      <c r="AN376"/>
      <c r="AO376"/>
      <c r="AP376"/>
      <c r="AQ376"/>
      <c r="AR376"/>
      <c r="AS376"/>
      <c r="AT376"/>
    </row>
    <row r="377" spans="1:46" s="1" customFormat="1" ht="15.6" customHeight="1" x14ac:dyDescent="0.25">
      <c r="A377" s="12">
        <v>2119</v>
      </c>
      <c r="B377" s="13" t="s">
        <v>54</v>
      </c>
      <c r="C377" s="14" t="s">
        <v>2</v>
      </c>
      <c r="D377" s="14" t="s">
        <v>34</v>
      </c>
      <c r="E377" s="13" t="s">
        <v>40</v>
      </c>
      <c r="F377" s="13" t="s">
        <v>199</v>
      </c>
      <c r="G377" s="13" t="s">
        <v>56</v>
      </c>
      <c r="H377" s="13" t="s">
        <v>200</v>
      </c>
      <c r="I377" s="23">
        <v>42884</v>
      </c>
      <c r="J377" s="13" t="s">
        <v>1213</v>
      </c>
      <c r="K377" s="13">
        <v>20390</v>
      </c>
      <c r="L377" s="13"/>
      <c r="M377" s="14">
        <v>2</v>
      </c>
      <c r="N377" s="14" t="s">
        <v>1214</v>
      </c>
      <c r="O377" s="16"/>
      <c r="P377" s="15"/>
      <c r="Q377" s="15"/>
      <c r="R377" s="23">
        <v>42885.615844907406</v>
      </c>
      <c r="S377" s="13" t="s">
        <v>291</v>
      </c>
      <c r="T377" s="13" t="s">
        <v>292</v>
      </c>
      <c r="U377" s="22" t="s">
        <v>992</v>
      </c>
      <c r="V377" s="13" t="s">
        <v>1122</v>
      </c>
      <c r="W377" s="19">
        <v>180</v>
      </c>
      <c r="X377" s="13" t="s">
        <v>37</v>
      </c>
      <c r="Y377" s="14">
        <v>2</v>
      </c>
      <c r="Z377" s="14">
        <v>3</v>
      </c>
      <c r="AA377" s="13">
        <v>49</v>
      </c>
      <c r="AB377" s="19">
        <v>8820</v>
      </c>
      <c r="AC377" s="21">
        <f t="shared" si="45"/>
        <v>10231.200000000001</v>
      </c>
      <c r="AD377" s="14">
        <f t="shared" si="43"/>
        <v>6</v>
      </c>
      <c r="AE377" s="44">
        <f t="shared" si="46"/>
        <v>34.799999999999997</v>
      </c>
      <c r="AM377"/>
      <c r="AN377"/>
      <c r="AO377"/>
      <c r="AP377"/>
      <c r="AQ377"/>
      <c r="AR377"/>
      <c r="AS377"/>
      <c r="AT377"/>
    </row>
    <row r="378" spans="1:46" s="1" customFormat="1" ht="15.6" customHeight="1" x14ac:dyDescent="0.25">
      <c r="A378" s="12">
        <v>2120</v>
      </c>
      <c r="B378" s="13" t="s">
        <v>54</v>
      </c>
      <c r="C378" s="14" t="s">
        <v>2</v>
      </c>
      <c r="D378" s="14" t="s">
        <v>34</v>
      </c>
      <c r="E378" s="13" t="s">
        <v>40</v>
      </c>
      <c r="F378" s="13" t="s">
        <v>1215</v>
      </c>
      <c r="G378" s="13" t="s">
        <v>56</v>
      </c>
      <c r="H378" s="13" t="s">
        <v>1216</v>
      </c>
      <c r="I378" s="23">
        <v>42880</v>
      </c>
      <c r="J378" s="13" t="s">
        <v>1217</v>
      </c>
      <c r="K378" s="13">
        <v>20005</v>
      </c>
      <c r="L378" s="13"/>
      <c r="M378" s="14">
        <v>2</v>
      </c>
      <c r="N378" s="14" t="s">
        <v>1218</v>
      </c>
      <c r="O378" s="16"/>
      <c r="P378" s="15"/>
      <c r="Q378" s="15"/>
      <c r="R378" s="23">
        <v>42887.856249999997</v>
      </c>
      <c r="S378" s="13" t="s">
        <v>389</v>
      </c>
      <c r="T378" s="13" t="s">
        <v>390</v>
      </c>
      <c r="U378" s="22" t="s">
        <v>992</v>
      </c>
      <c r="V378" s="13" t="s">
        <v>1219</v>
      </c>
      <c r="W378" s="19">
        <v>150</v>
      </c>
      <c r="X378" s="13" t="s">
        <v>37</v>
      </c>
      <c r="Y378" s="14">
        <v>2</v>
      </c>
      <c r="Z378" s="14">
        <v>2</v>
      </c>
      <c r="AA378" s="13">
        <v>100</v>
      </c>
      <c r="AB378" s="19">
        <v>15000</v>
      </c>
      <c r="AC378" s="21">
        <f t="shared" si="45"/>
        <v>17400</v>
      </c>
      <c r="AD378" s="14">
        <f t="shared" si="43"/>
        <v>4</v>
      </c>
      <c r="AE378" s="44">
        <f t="shared" si="46"/>
        <v>43.5</v>
      </c>
      <c r="AM378"/>
      <c r="AN378"/>
      <c r="AO378"/>
      <c r="AP378"/>
      <c r="AQ378"/>
      <c r="AR378"/>
      <c r="AS378"/>
      <c r="AT378"/>
    </row>
    <row r="379" spans="1:46" s="1" customFormat="1" ht="15.6" customHeight="1" x14ac:dyDescent="0.25">
      <c r="A379" s="12">
        <v>2121</v>
      </c>
      <c r="B379" s="13" t="s">
        <v>54</v>
      </c>
      <c r="C379" s="14" t="s">
        <v>2</v>
      </c>
      <c r="D379" s="14" t="s">
        <v>34</v>
      </c>
      <c r="E379" s="13" t="s">
        <v>40</v>
      </c>
      <c r="F379" s="13" t="s">
        <v>385</v>
      </c>
      <c r="G379" s="13" t="s">
        <v>56</v>
      </c>
      <c r="H379" s="13" t="s">
        <v>386</v>
      </c>
      <c r="I379" s="23">
        <v>42884</v>
      </c>
      <c r="J379" s="13" t="s">
        <v>1117</v>
      </c>
      <c r="K379" s="13">
        <v>19942</v>
      </c>
      <c r="L379" s="13"/>
      <c r="M379" s="14">
        <v>3</v>
      </c>
      <c r="N379" s="14" t="s">
        <v>151</v>
      </c>
      <c r="O379" s="16"/>
      <c r="P379" s="15"/>
      <c r="Q379" s="15"/>
      <c r="R379" s="23">
        <v>42886.550428240742</v>
      </c>
      <c r="S379" s="13" t="s">
        <v>389</v>
      </c>
      <c r="T379" s="13" t="s">
        <v>390</v>
      </c>
      <c r="U379" s="22" t="s">
        <v>992</v>
      </c>
      <c r="V379" s="13" t="s">
        <v>1220</v>
      </c>
      <c r="W379" s="19">
        <v>216</v>
      </c>
      <c r="X379" s="13" t="s">
        <v>37</v>
      </c>
      <c r="Y379" s="14">
        <v>2</v>
      </c>
      <c r="Z379" s="14">
        <v>4</v>
      </c>
      <c r="AA379" s="13">
        <v>40</v>
      </c>
      <c r="AB379" s="19">
        <v>8640</v>
      </c>
      <c r="AC379" s="21">
        <f t="shared" si="45"/>
        <v>10022.4</v>
      </c>
      <c r="AD379" s="14">
        <f t="shared" si="43"/>
        <v>8</v>
      </c>
      <c r="AE379" s="44">
        <f t="shared" si="46"/>
        <v>31.319999999999997</v>
      </c>
      <c r="AM379"/>
      <c r="AN379"/>
      <c r="AO379"/>
      <c r="AP379"/>
      <c r="AQ379"/>
      <c r="AR379"/>
      <c r="AS379"/>
      <c r="AT379"/>
    </row>
    <row r="380" spans="1:46" ht="15.6" customHeight="1" x14ac:dyDescent="0.25">
      <c r="A380" s="12">
        <v>2124</v>
      </c>
      <c r="B380" s="13" t="s">
        <v>54</v>
      </c>
      <c r="C380" s="14" t="s">
        <v>2</v>
      </c>
      <c r="D380" s="14" t="s">
        <v>34</v>
      </c>
      <c r="E380" s="13" t="s">
        <v>40</v>
      </c>
      <c r="F380" s="13" t="s">
        <v>511</v>
      </c>
      <c r="G380" s="13" t="s">
        <v>56</v>
      </c>
      <c r="H380" s="13" t="s">
        <v>512</v>
      </c>
      <c r="I380" s="23">
        <v>42873</v>
      </c>
      <c r="J380" s="13" t="s">
        <v>513</v>
      </c>
      <c r="K380" s="13">
        <v>19852</v>
      </c>
      <c r="L380" s="13"/>
      <c r="M380" s="14">
        <v>1</v>
      </c>
      <c r="N380" s="14" t="s">
        <v>64</v>
      </c>
      <c r="O380" s="16"/>
      <c r="P380" s="15"/>
      <c r="Q380" s="15"/>
      <c r="R380" s="23">
        <v>42874.786076388889</v>
      </c>
      <c r="S380" s="13" t="s">
        <v>422</v>
      </c>
      <c r="T380" s="13" t="s">
        <v>423</v>
      </c>
      <c r="U380" s="22" t="s">
        <v>992</v>
      </c>
      <c r="V380" s="13" t="s">
        <v>1221</v>
      </c>
      <c r="W380" s="19">
        <v>34.479999999999997</v>
      </c>
      <c r="X380" s="13" t="s">
        <v>37</v>
      </c>
      <c r="Y380" s="14">
        <v>1</v>
      </c>
      <c r="Z380" s="14">
        <v>1.6</v>
      </c>
      <c r="AA380" s="13">
        <v>500</v>
      </c>
      <c r="AB380" s="19">
        <v>17240</v>
      </c>
      <c r="AC380" s="21">
        <f t="shared" si="45"/>
        <v>19998.400000000001</v>
      </c>
      <c r="AD380" s="14">
        <f t="shared" si="43"/>
        <v>1.6</v>
      </c>
      <c r="AE380" s="44">
        <f>(W380*1.16)/AD380</f>
        <v>24.997999999999994</v>
      </c>
    </row>
    <row r="381" spans="1:46" s="27" customFormat="1" ht="15.6" customHeight="1" x14ac:dyDescent="0.25">
      <c r="A381" s="12">
        <v>2128</v>
      </c>
      <c r="B381" s="13" t="s">
        <v>472</v>
      </c>
      <c r="C381" s="14" t="s">
        <v>2</v>
      </c>
      <c r="D381" s="14" t="s">
        <v>34</v>
      </c>
      <c r="E381" s="13" t="s">
        <v>40</v>
      </c>
      <c r="F381" s="13" t="s">
        <v>473</v>
      </c>
      <c r="G381" s="13" t="s">
        <v>56</v>
      </c>
      <c r="H381" s="13" t="s">
        <v>474</v>
      </c>
      <c r="I381" s="23">
        <v>42874</v>
      </c>
      <c r="J381" s="13" t="s">
        <v>1222</v>
      </c>
      <c r="K381" s="13">
        <v>19298</v>
      </c>
      <c r="L381" s="13"/>
      <c r="M381" s="14">
        <v>4</v>
      </c>
      <c r="N381" s="14" t="s">
        <v>98</v>
      </c>
      <c r="O381" s="16"/>
      <c r="P381" s="15"/>
      <c r="Q381" s="15"/>
      <c r="R381" s="23">
        <v>42877.909467592595</v>
      </c>
      <c r="S381" s="13" t="s">
        <v>1223</v>
      </c>
      <c r="T381" s="13" t="s">
        <v>1224</v>
      </c>
      <c r="U381" s="22" t="s">
        <v>992</v>
      </c>
      <c r="V381" s="13" t="s">
        <v>1225</v>
      </c>
      <c r="W381" s="19">
        <v>90</v>
      </c>
      <c r="X381" s="13" t="s">
        <v>37</v>
      </c>
      <c r="Y381" s="14">
        <v>1.5</v>
      </c>
      <c r="Z381" s="14">
        <v>1</v>
      </c>
      <c r="AA381" s="13">
        <v>300</v>
      </c>
      <c r="AB381" s="19">
        <v>27000</v>
      </c>
      <c r="AC381" s="21">
        <f t="shared" si="45"/>
        <v>31320</v>
      </c>
      <c r="AD381" s="14">
        <f t="shared" si="43"/>
        <v>1.5</v>
      </c>
      <c r="AE381" s="44">
        <f>(W381*1.16)/AD381</f>
        <v>69.599999999999994</v>
      </c>
      <c r="AF381" s="1"/>
      <c r="AG381" s="1"/>
      <c r="AH381" s="1"/>
      <c r="AI381" s="1"/>
      <c r="AJ381" s="1"/>
      <c r="AK381" s="1"/>
      <c r="AL381" s="1"/>
      <c r="AM381"/>
      <c r="AN381"/>
      <c r="AO381"/>
      <c r="AP381"/>
      <c r="AQ381"/>
      <c r="AR381"/>
      <c r="AS381"/>
    </row>
    <row r="382" spans="1:46" s="27" customFormat="1" ht="15.6" customHeight="1" x14ac:dyDescent="0.25">
      <c r="A382" s="12">
        <v>2131</v>
      </c>
      <c r="B382" s="13" t="s">
        <v>54</v>
      </c>
      <c r="C382" s="14" t="s">
        <v>2</v>
      </c>
      <c r="D382" s="14" t="s">
        <v>34</v>
      </c>
      <c r="E382" s="13" t="s">
        <v>40</v>
      </c>
      <c r="F382" s="13" t="s">
        <v>850</v>
      </c>
      <c r="G382" s="13" t="s">
        <v>56</v>
      </c>
      <c r="H382" s="13" t="s">
        <v>851</v>
      </c>
      <c r="I382" s="23">
        <v>42880</v>
      </c>
      <c r="J382" s="13" t="s">
        <v>1226</v>
      </c>
      <c r="K382" s="13">
        <v>21504</v>
      </c>
      <c r="L382" s="13"/>
      <c r="M382" s="14">
        <v>3</v>
      </c>
      <c r="N382" s="14" t="s">
        <v>43</v>
      </c>
      <c r="O382" s="16"/>
      <c r="P382" s="15"/>
      <c r="Q382" s="15"/>
      <c r="R382" s="23">
        <v>42880.853032407409</v>
      </c>
      <c r="S382" s="13" t="s">
        <v>853</v>
      </c>
      <c r="T382" s="13" t="s">
        <v>854</v>
      </c>
      <c r="U382" s="22" t="s">
        <v>992</v>
      </c>
      <c r="V382" s="13" t="s">
        <v>1227</v>
      </c>
      <c r="W382" s="19">
        <v>220</v>
      </c>
      <c r="X382" s="13" t="s">
        <v>37</v>
      </c>
      <c r="Y382" s="14">
        <v>2</v>
      </c>
      <c r="Z382" s="14">
        <v>2</v>
      </c>
      <c r="AA382" s="13">
        <v>100</v>
      </c>
      <c r="AB382" s="19">
        <v>22000</v>
      </c>
      <c r="AC382" s="21">
        <f t="shared" si="45"/>
        <v>25520</v>
      </c>
      <c r="AD382" s="14">
        <f t="shared" si="43"/>
        <v>4</v>
      </c>
      <c r="AE382" s="44">
        <f t="shared" ref="AE382:AE384" si="47">(W382*1.16)/AD382</f>
        <v>63.8</v>
      </c>
      <c r="AF382" s="1"/>
      <c r="AG382" s="1"/>
      <c r="AH382" s="1"/>
      <c r="AI382" s="1"/>
      <c r="AJ382" s="1"/>
      <c r="AK382" s="1"/>
      <c r="AL382" s="1"/>
      <c r="AM382"/>
      <c r="AN382"/>
      <c r="AO382"/>
      <c r="AP382"/>
      <c r="AQ382"/>
      <c r="AR382"/>
      <c r="AS382"/>
    </row>
    <row r="383" spans="1:46" s="27" customFormat="1" ht="15.6" customHeight="1" x14ac:dyDescent="0.25">
      <c r="A383" s="12">
        <v>2132</v>
      </c>
      <c r="B383" s="13" t="s">
        <v>54</v>
      </c>
      <c r="C383" s="14" t="s">
        <v>2</v>
      </c>
      <c r="D383" s="14" t="s">
        <v>34</v>
      </c>
      <c r="E383" s="13" t="s">
        <v>40</v>
      </c>
      <c r="F383" s="13" t="s">
        <v>933</v>
      </c>
      <c r="G383" s="13" t="s">
        <v>56</v>
      </c>
      <c r="H383" s="13" t="s">
        <v>934</v>
      </c>
      <c r="I383" s="23">
        <v>42878</v>
      </c>
      <c r="J383" s="13" t="s">
        <v>935</v>
      </c>
      <c r="K383" s="13">
        <v>20225</v>
      </c>
      <c r="L383" s="13"/>
      <c r="M383" s="14">
        <v>1</v>
      </c>
      <c r="N383" s="14" t="s">
        <v>36</v>
      </c>
      <c r="O383" s="16"/>
      <c r="P383" s="15"/>
      <c r="Q383" s="15"/>
      <c r="R383" s="23">
        <v>42883.747476851851</v>
      </c>
      <c r="S383" s="13" t="s">
        <v>936</v>
      </c>
      <c r="T383" s="13" t="s">
        <v>937</v>
      </c>
      <c r="U383" s="22" t="s">
        <v>992</v>
      </c>
      <c r="V383" s="13" t="s">
        <v>1228</v>
      </c>
      <c r="W383" s="19">
        <v>206.9</v>
      </c>
      <c r="X383" s="13" t="s">
        <v>37</v>
      </c>
      <c r="Y383" s="14">
        <v>2</v>
      </c>
      <c r="Z383" s="14">
        <v>3</v>
      </c>
      <c r="AA383" s="13">
        <v>58</v>
      </c>
      <c r="AB383" s="19">
        <v>12000.2</v>
      </c>
      <c r="AC383" s="21">
        <f t="shared" si="45"/>
        <v>13920.232</v>
      </c>
      <c r="AD383" s="14">
        <f t="shared" si="43"/>
        <v>6</v>
      </c>
      <c r="AE383" s="44">
        <f t="shared" si="47"/>
        <v>40.000666666666667</v>
      </c>
      <c r="AF383" s="1"/>
      <c r="AG383" s="1"/>
      <c r="AH383" s="1"/>
      <c r="AI383" s="1"/>
      <c r="AJ383" s="1"/>
      <c r="AK383" s="1"/>
      <c r="AL383" s="1"/>
      <c r="AM383"/>
      <c r="AN383"/>
      <c r="AO383"/>
      <c r="AP383"/>
      <c r="AQ383"/>
      <c r="AR383"/>
      <c r="AS383"/>
    </row>
    <row r="384" spans="1:46" s="27" customFormat="1" ht="15.6" customHeight="1" x14ac:dyDescent="0.25">
      <c r="A384" s="12">
        <v>2133</v>
      </c>
      <c r="B384" s="13" t="s">
        <v>125</v>
      </c>
      <c r="C384" s="14" t="s">
        <v>2</v>
      </c>
      <c r="D384" s="14" t="s">
        <v>34</v>
      </c>
      <c r="E384" s="13" t="s">
        <v>40</v>
      </c>
      <c r="F384" s="13" t="s">
        <v>1229</v>
      </c>
      <c r="G384" s="13" t="s">
        <v>56</v>
      </c>
      <c r="H384" s="13" t="s">
        <v>760</v>
      </c>
      <c r="I384" s="23">
        <v>42884</v>
      </c>
      <c r="J384" s="13" t="s">
        <v>1230</v>
      </c>
      <c r="K384" s="13">
        <v>19358</v>
      </c>
      <c r="L384" s="13"/>
      <c r="M384" s="14">
        <v>38</v>
      </c>
      <c r="N384" s="14" t="s">
        <v>1231</v>
      </c>
      <c r="O384" s="16"/>
      <c r="P384" s="15"/>
      <c r="Q384" s="15"/>
      <c r="R384" s="23">
        <v>42884.564108796294</v>
      </c>
      <c r="S384" s="13" t="s">
        <v>736</v>
      </c>
      <c r="T384" s="13" t="s">
        <v>1232</v>
      </c>
      <c r="U384" s="22" t="s">
        <v>992</v>
      </c>
      <c r="V384" s="13" t="s">
        <v>1233</v>
      </c>
      <c r="W384" s="19">
        <v>406</v>
      </c>
      <c r="X384" s="13" t="s">
        <v>37</v>
      </c>
      <c r="Y384" s="14">
        <v>2.9</v>
      </c>
      <c r="Z384" s="14">
        <v>2.8</v>
      </c>
      <c r="AA384" s="13">
        <v>54</v>
      </c>
      <c r="AB384" s="19">
        <v>21924</v>
      </c>
      <c r="AC384" s="21">
        <f t="shared" si="45"/>
        <v>25431.84</v>
      </c>
      <c r="AD384" s="14">
        <f t="shared" si="43"/>
        <v>8.1199999999999992</v>
      </c>
      <c r="AE384" s="44">
        <f t="shared" si="47"/>
        <v>58</v>
      </c>
      <c r="AF384" s="1"/>
      <c r="AG384" s="1"/>
      <c r="AH384" s="1"/>
      <c r="AI384" s="1"/>
      <c r="AJ384" s="1"/>
      <c r="AK384" s="1"/>
      <c r="AL384" s="1"/>
      <c r="AM384"/>
      <c r="AN384"/>
      <c r="AO384"/>
      <c r="AP384"/>
      <c r="AQ384"/>
      <c r="AR384"/>
      <c r="AS384"/>
    </row>
    <row r="385" spans="1:45" s="27" customFormat="1" ht="15.6" customHeight="1" x14ac:dyDescent="0.25">
      <c r="A385" s="12">
        <v>2135</v>
      </c>
      <c r="B385" s="13" t="s">
        <v>51</v>
      </c>
      <c r="C385" s="14" t="s">
        <v>2</v>
      </c>
      <c r="D385" s="14" t="s">
        <v>34</v>
      </c>
      <c r="E385" s="13" t="s">
        <v>40</v>
      </c>
      <c r="F385" s="13" t="s">
        <v>804</v>
      </c>
      <c r="G385" s="13" t="s">
        <v>56</v>
      </c>
      <c r="H385" s="13" t="s">
        <v>598</v>
      </c>
      <c r="I385" s="23">
        <v>42877</v>
      </c>
      <c r="J385" s="13" t="s">
        <v>1234</v>
      </c>
      <c r="K385" s="13">
        <v>20863</v>
      </c>
      <c r="L385" s="13"/>
      <c r="M385" s="14">
        <v>7</v>
      </c>
      <c r="N385" s="14" t="s">
        <v>1235</v>
      </c>
      <c r="O385" s="16"/>
      <c r="P385" s="15"/>
      <c r="Q385" s="15"/>
      <c r="R385" s="23">
        <v>42881.858831018515</v>
      </c>
      <c r="S385" s="13" t="s">
        <v>736</v>
      </c>
      <c r="T385" s="13" t="s">
        <v>1236</v>
      </c>
      <c r="U385" s="22" t="s">
        <v>992</v>
      </c>
      <c r="V385" s="13" t="s">
        <v>1237</v>
      </c>
      <c r="W385" s="19">
        <v>126</v>
      </c>
      <c r="X385" s="13" t="s">
        <v>37</v>
      </c>
      <c r="Y385" s="14">
        <v>2</v>
      </c>
      <c r="Z385" s="14">
        <v>1.5</v>
      </c>
      <c r="AA385" s="13">
        <v>100</v>
      </c>
      <c r="AB385" s="19">
        <v>12600</v>
      </c>
      <c r="AC385" s="21">
        <f t="shared" si="45"/>
        <v>14616</v>
      </c>
      <c r="AD385" s="14">
        <f t="shared" si="43"/>
        <v>3</v>
      </c>
      <c r="AE385" s="44">
        <f t="shared" ref="AE385:AE386" si="48">(W385*1.16)/AD385</f>
        <v>48.72</v>
      </c>
      <c r="AF385" s="1"/>
      <c r="AG385" s="1"/>
      <c r="AH385" s="1"/>
      <c r="AI385" s="1"/>
      <c r="AJ385" s="1"/>
      <c r="AK385" s="1"/>
      <c r="AL385" s="1"/>
      <c r="AM385"/>
      <c r="AN385"/>
      <c r="AO385"/>
      <c r="AP385"/>
      <c r="AQ385"/>
      <c r="AR385"/>
      <c r="AS385"/>
    </row>
    <row r="386" spans="1:45" s="27" customFormat="1" ht="15.6" customHeight="1" x14ac:dyDescent="0.25">
      <c r="A386" s="12">
        <v>2136</v>
      </c>
      <c r="B386" s="13" t="s">
        <v>54</v>
      </c>
      <c r="C386" s="14" t="s">
        <v>2</v>
      </c>
      <c r="D386" s="14" t="s">
        <v>34</v>
      </c>
      <c r="E386" s="13" t="s">
        <v>40</v>
      </c>
      <c r="F386" s="13" t="s">
        <v>568</v>
      </c>
      <c r="G386" s="13" t="s">
        <v>56</v>
      </c>
      <c r="H386" s="13" t="s">
        <v>569</v>
      </c>
      <c r="I386" s="23">
        <v>42880</v>
      </c>
      <c r="J386" s="13" t="s">
        <v>1238</v>
      </c>
      <c r="K386" s="13">
        <v>19941</v>
      </c>
      <c r="L386" s="13"/>
      <c r="M386" s="14">
        <v>8</v>
      </c>
      <c r="N386" s="14" t="s">
        <v>1239</v>
      </c>
      <c r="O386" s="16"/>
      <c r="P386" s="15"/>
      <c r="Q386" s="15"/>
      <c r="R386" s="23">
        <v>42883.671967592592</v>
      </c>
      <c r="S386" s="13" t="s">
        <v>572</v>
      </c>
      <c r="T386" s="13" t="s">
        <v>573</v>
      </c>
      <c r="U386" s="22" t="s">
        <v>992</v>
      </c>
      <c r="V386" s="13" t="s">
        <v>1240</v>
      </c>
      <c r="W386" s="19">
        <v>4012.94</v>
      </c>
      <c r="X386" s="13" t="s">
        <v>37</v>
      </c>
      <c r="Y386" s="14">
        <v>5</v>
      </c>
      <c r="Z386" s="14">
        <v>9</v>
      </c>
      <c r="AA386" s="13">
        <v>2</v>
      </c>
      <c r="AB386" s="19">
        <v>8025.88</v>
      </c>
      <c r="AC386" s="21">
        <f t="shared" si="45"/>
        <v>9310.0208000000002</v>
      </c>
      <c r="AD386" s="14">
        <f t="shared" si="43"/>
        <v>45</v>
      </c>
      <c r="AE386" s="44">
        <f t="shared" si="48"/>
        <v>103.44467555555556</v>
      </c>
      <c r="AF386" s="1"/>
      <c r="AG386" s="1"/>
      <c r="AH386" s="1"/>
      <c r="AI386" s="1"/>
      <c r="AJ386" s="1"/>
      <c r="AK386" s="1"/>
      <c r="AL386" s="1"/>
      <c r="AM386"/>
      <c r="AN386"/>
      <c r="AO386"/>
      <c r="AP386"/>
      <c r="AQ386"/>
      <c r="AR386"/>
      <c r="AS386"/>
    </row>
    <row r="387" spans="1:45" s="27" customFormat="1" ht="15.6" customHeight="1" x14ac:dyDescent="0.25">
      <c r="A387" s="12">
        <v>2138</v>
      </c>
      <c r="B387" s="13" t="s">
        <v>54</v>
      </c>
      <c r="C387" s="14" t="s">
        <v>2</v>
      </c>
      <c r="D387" s="14" t="s">
        <v>34</v>
      </c>
      <c r="E387" s="13" t="s">
        <v>40</v>
      </c>
      <c r="F387" s="13" t="s">
        <v>459</v>
      </c>
      <c r="G387" s="13" t="s">
        <v>56</v>
      </c>
      <c r="H387" s="13" t="s">
        <v>460</v>
      </c>
      <c r="I387" s="23">
        <v>42878</v>
      </c>
      <c r="J387" s="13" t="s">
        <v>461</v>
      </c>
      <c r="K387" s="13">
        <v>21522</v>
      </c>
      <c r="L387" s="13"/>
      <c r="M387" s="14">
        <v>2</v>
      </c>
      <c r="N387" s="14" t="s">
        <v>378</v>
      </c>
      <c r="O387" s="16"/>
      <c r="P387" s="15"/>
      <c r="Q387" s="15"/>
      <c r="R387" s="23">
        <v>42880.87395833333</v>
      </c>
      <c r="S387" s="13" t="s">
        <v>462</v>
      </c>
      <c r="T387" s="13" t="s">
        <v>463</v>
      </c>
      <c r="U387" s="22" t="s">
        <v>992</v>
      </c>
      <c r="V387" s="13" t="s">
        <v>1241</v>
      </c>
      <c r="W387" s="19">
        <v>1000</v>
      </c>
      <c r="X387" s="13" t="s">
        <v>37</v>
      </c>
      <c r="Y387" s="14">
        <v>6</v>
      </c>
      <c r="Z387" s="14">
        <v>3</v>
      </c>
      <c r="AA387" s="13">
        <v>10</v>
      </c>
      <c r="AB387" s="19">
        <v>10000</v>
      </c>
      <c r="AC387" s="21">
        <f t="shared" si="45"/>
        <v>11600</v>
      </c>
      <c r="AD387" s="14">
        <f t="shared" si="43"/>
        <v>18</v>
      </c>
      <c r="AE387" s="44">
        <f>(W387*1.16)/AD387</f>
        <v>64.444444444444443</v>
      </c>
      <c r="AF387" s="1"/>
      <c r="AG387" s="1"/>
      <c r="AH387" s="1"/>
      <c r="AI387" s="1"/>
      <c r="AJ387" s="1"/>
      <c r="AK387" s="1"/>
      <c r="AL387" s="1"/>
      <c r="AM387"/>
      <c r="AN387"/>
      <c r="AO387"/>
      <c r="AP387"/>
      <c r="AQ387"/>
      <c r="AR387"/>
      <c r="AS387"/>
    </row>
    <row r="388" spans="1:45" s="27" customFormat="1" ht="15.6" customHeight="1" x14ac:dyDescent="0.25">
      <c r="A388" s="12">
        <v>2140</v>
      </c>
      <c r="B388" s="13" t="s">
        <v>54</v>
      </c>
      <c r="C388" s="14" t="s">
        <v>2</v>
      </c>
      <c r="D388" s="14" t="s">
        <v>34</v>
      </c>
      <c r="E388" s="13" t="s">
        <v>40</v>
      </c>
      <c r="F388" s="13" t="s">
        <v>375</v>
      </c>
      <c r="G388" s="13" t="s">
        <v>56</v>
      </c>
      <c r="H388" s="13" t="s">
        <v>376</v>
      </c>
      <c r="I388" s="23">
        <v>42886</v>
      </c>
      <c r="J388" s="13" t="s">
        <v>377</v>
      </c>
      <c r="K388" s="13">
        <v>20255</v>
      </c>
      <c r="L388" s="13"/>
      <c r="M388" s="14">
        <v>3</v>
      </c>
      <c r="N388" s="14" t="s">
        <v>378</v>
      </c>
      <c r="O388" s="16"/>
      <c r="P388" s="15"/>
      <c r="Q388" s="15"/>
      <c r="R388" s="23">
        <v>42887.877962962964</v>
      </c>
      <c r="S388" s="13" t="s">
        <v>379</v>
      </c>
      <c r="T388" s="13" t="s">
        <v>380</v>
      </c>
      <c r="U388" s="22" t="s">
        <v>992</v>
      </c>
      <c r="V388" s="13" t="s">
        <v>1242</v>
      </c>
      <c r="W388" s="19">
        <v>456</v>
      </c>
      <c r="X388" s="13" t="s">
        <v>42</v>
      </c>
      <c r="Y388" s="14">
        <v>8</v>
      </c>
      <c r="Z388" s="14">
        <v>1</v>
      </c>
      <c r="AA388" s="13">
        <v>20</v>
      </c>
      <c r="AB388" s="19">
        <v>9120</v>
      </c>
      <c r="AC388" s="21">
        <f t="shared" si="45"/>
        <v>10579.2</v>
      </c>
      <c r="AD388" s="14">
        <f t="shared" si="43"/>
        <v>8</v>
      </c>
      <c r="AE388" s="44">
        <f>(W388*1.16)/AD388</f>
        <v>66.11999999999999</v>
      </c>
      <c r="AF388" s="1"/>
      <c r="AG388" s="1"/>
      <c r="AH388" s="1"/>
      <c r="AI388" s="1"/>
      <c r="AJ388" s="1"/>
      <c r="AK388" s="1"/>
      <c r="AL388" s="1"/>
      <c r="AM388"/>
      <c r="AN388"/>
      <c r="AO388"/>
      <c r="AP388"/>
      <c r="AQ388"/>
      <c r="AR388"/>
      <c r="AS388"/>
    </row>
    <row r="389" spans="1:45" s="27" customFormat="1" ht="15.6" customHeight="1" x14ac:dyDescent="0.25">
      <c r="A389" s="12">
        <v>2195</v>
      </c>
      <c r="B389" s="13" t="s">
        <v>357</v>
      </c>
      <c r="C389" s="14" t="s">
        <v>2</v>
      </c>
      <c r="D389" s="14" t="s">
        <v>34</v>
      </c>
      <c r="E389" s="13" t="s">
        <v>40</v>
      </c>
      <c r="F389" s="13" t="s">
        <v>524</v>
      </c>
      <c r="G389" s="13" t="s">
        <v>56</v>
      </c>
      <c r="H389" s="13" t="s">
        <v>559</v>
      </c>
      <c r="I389" s="15">
        <v>42871</v>
      </c>
      <c r="J389" s="13" t="s">
        <v>1244</v>
      </c>
      <c r="K389" s="13">
        <v>19655</v>
      </c>
      <c r="L389" s="13" t="s">
        <v>39</v>
      </c>
      <c r="M389" s="14">
        <v>5</v>
      </c>
      <c r="N389" s="14" t="s">
        <v>43</v>
      </c>
      <c r="O389" s="16"/>
      <c r="P389" s="13"/>
      <c r="Q389" s="17"/>
      <c r="R389" s="15">
        <v>42871.945497685185</v>
      </c>
      <c r="S389" s="13" t="s">
        <v>422</v>
      </c>
      <c r="T389" s="13" t="s">
        <v>762</v>
      </c>
      <c r="U389" s="22" t="s">
        <v>1243</v>
      </c>
      <c r="V389" s="13" t="s">
        <v>1245</v>
      </c>
      <c r="W389" s="28">
        <v>10.5</v>
      </c>
      <c r="X389" s="13" t="s">
        <v>37</v>
      </c>
      <c r="Y389" s="14"/>
      <c r="Z389" s="14"/>
      <c r="AA389" s="29">
        <v>10000</v>
      </c>
      <c r="AB389" s="28">
        <v>105000</v>
      </c>
      <c r="AC389" s="21">
        <f t="shared" ref="AC389:AC391" si="49">+AB389*0.16+AB389</f>
        <v>121800</v>
      </c>
      <c r="AD389" s="14"/>
      <c r="AE389" s="26"/>
      <c r="AF389" s="1"/>
      <c r="AG389" s="1"/>
      <c r="AH389" s="1"/>
      <c r="AI389" s="1"/>
      <c r="AJ389" s="1"/>
      <c r="AK389" s="1"/>
      <c r="AL389" s="1"/>
      <c r="AM389"/>
      <c r="AN389"/>
      <c r="AO389"/>
      <c r="AP389"/>
      <c r="AQ389"/>
      <c r="AR389"/>
      <c r="AS389"/>
    </row>
    <row r="390" spans="1:45" s="27" customFormat="1" ht="15.6" customHeight="1" x14ac:dyDescent="0.25">
      <c r="A390" s="12">
        <v>2215</v>
      </c>
      <c r="B390" s="13" t="s">
        <v>472</v>
      </c>
      <c r="C390" s="14" t="s">
        <v>2</v>
      </c>
      <c r="D390" s="14" t="s">
        <v>34</v>
      </c>
      <c r="E390" s="13" t="s">
        <v>40</v>
      </c>
      <c r="F390" s="13" t="s">
        <v>530</v>
      </c>
      <c r="G390" s="13" t="s">
        <v>56</v>
      </c>
      <c r="H390" s="13" t="s">
        <v>531</v>
      </c>
      <c r="I390" s="23">
        <v>42884</v>
      </c>
      <c r="J390" s="13" t="s">
        <v>1246</v>
      </c>
      <c r="K390" s="13">
        <v>19235</v>
      </c>
      <c r="L390" s="13"/>
      <c r="M390" s="14">
        <v>7</v>
      </c>
      <c r="N390" s="14" t="s">
        <v>36</v>
      </c>
      <c r="O390" s="16"/>
      <c r="P390" s="15"/>
      <c r="Q390" s="15"/>
      <c r="R390" s="23">
        <v>42884.932303240741</v>
      </c>
      <c r="S390" s="13" t="s">
        <v>533</v>
      </c>
      <c r="T390" s="13" t="s">
        <v>534</v>
      </c>
      <c r="U390" s="22" t="s">
        <v>1243</v>
      </c>
      <c r="V390" s="13" t="s">
        <v>1247</v>
      </c>
      <c r="W390" s="19">
        <v>14</v>
      </c>
      <c r="X390" s="13" t="s">
        <v>37</v>
      </c>
      <c r="Y390" s="14"/>
      <c r="Z390" s="14"/>
      <c r="AA390" s="13">
        <v>25897</v>
      </c>
      <c r="AB390" s="19">
        <v>362558</v>
      </c>
      <c r="AC390" s="21">
        <f t="shared" si="49"/>
        <v>420567.28</v>
      </c>
      <c r="AD390" s="14"/>
      <c r="AE390" s="26">
        <v>123</v>
      </c>
      <c r="AF390" s="1"/>
      <c r="AG390" s="1"/>
      <c r="AH390" s="1"/>
      <c r="AI390" s="1"/>
      <c r="AJ390" s="1"/>
      <c r="AK390" s="1"/>
      <c r="AL390" s="1"/>
      <c r="AM390"/>
      <c r="AN390"/>
      <c r="AO390"/>
      <c r="AP390"/>
      <c r="AQ390"/>
      <c r="AR390"/>
      <c r="AS390"/>
    </row>
    <row r="391" spans="1:45" s="27" customFormat="1" ht="15.6" customHeight="1" x14ac:dyDescent="0.25">
      <c r="A391" s="12">
        <v>2216</v>
      </c>
      <c r="B391" s="13" t="s">
        <v>38</v>
      </c>
      <c r="C391" s="14" t="s">
        <v>2</v>
      </c>
      <c r="D391" s="14" t="s">
        <v>34</v>
      </c>
      <c r="E391" s="13" t="s">
        <v>40</v>
      </c>
      <c r="F391" s="13" t="s">
        <v>536</v>
      </c>
      <c r="G391" s="13" t="s">
        <v>56</v>
      </c>
      <c r="H391" s="13" t="s">
        <v>537</v>
      </c>
      <c r="I391" s="23">
        <v>42884</v>
      </c>
      <c r="J391" s="13" t="s">
        <v>1248</v>
      </c>
      <c r="K391" s="13">
        <v>19234</v>
      </c>
      <c r="L391" s="13"/>
      <c r="M391" s="14">
        <v>5</v>
      </c>
      <c r="N391" s="14" t="s">
        <v>82</v>
      </c>
      <c r="O391" s="16"/>
      <c r="P391" s="15"/>
      <c r="Q391" s="15"/>
      <c r="R391" s="23">
        <v>42884.888969907406</v>
      </c>
      <c r="S391" s="13" t="s">
        <v>533</v>
      </c>
      <c r="T391" s="13" t="s">
        <v>534</v>
      </c>
      <c r="U391" s="22" t="s">
        <v>1243</v>
      </c>
      <c r="V391" s="13" t="s">
        <v>1247</v>
      </c>
      <c r="W391" s="19">
        <v>14</v>
      </c>
      <c r="X391" s="13" t="s">
        <v>37</v>
      </c>
      <c r="Y391" s="14"/>
      <c r="Z391" s="14"/>
      <c r="AA391" s="13">
        <v>4891</v>
      </c>
      <c r="AB391" s="19">
        <v>68474</v>
      </c>
      <c r="AC391" s="21">
        <f t="shared" si="49"/>
        <v>79429.84</v>
      </c>
      <c r="AD391" s="14"/>
      <c r="AG391" s="1"/>
      <c r="AH391" s="1"/>
      <c r="AI391" s="1"/>
      <c r="AJ391" s="1"/>
      <c r="AK391" s="1"/>
      <c r="AL391" s="1"/>
      <c r="AM391"/>
      <c r="AN391"/>
      <c r="AO391"/>
      <c r="AP391"/>
      <c r="AQ391"/>
      <c r="AR391"/>
      <c r="AS391"/>
    </row>
    <row r="392" spans="1:45" s="27" customFormat="1" ht="15.6" customHeight="1" x14ac:dyDescent="0.25">
      <c r="A392" s="12">
        <v>2264</v>
      </c>
      <c r="B392" s="13" t="s">
        <v>54</v>
      </c>
      <c r="C392" s="14" t="s">
        <v>2</v>
      </c>
      <c r="D392" s="14" t="s">
        <v>34</v>
      </c>
      <c r="E392" s="13" t="s">
        <v>40</v>
      </c>
      <c r="F392" s="13" t="s">
        <v>148</v>
      </c>
      <c r="G392" s="13" t="s">
        <v>56</v>
      </c>
      <c r="H392" s="13" t="s">
        <v>149</v>
      </c>
      <c r="I392" s="23">
        <v>42870</v>
      </c>
      <c r="J392" s="13" t="s">
        <v>150</v>
      </c>
      <c r="K392" s="13">
        <v>19842</v>
      </c>
      <c r="L392" s="13"/>
      <c r="M392" s="14">
        <v>1</v>
      </c>
      <c r="N392" s="14" t="s">
        <v>151</v>
      </c>
      <c r="O392" s="16"/>
      <c r="P392" s="15"/>
      <c r="Q392" s="15"/>
      <c r="R392" s="23">
        <v>42873.838159722225</v>
      </c>
      <c r="S392" s="13" t="s">
        <v>152</v>
      </c>
      <c r="T392" s="13" t="s">
        <v>153</v>
      </c>
      <c r="U392" s="18" t="s">
        <v>1249</v>
      </c>
      <c r="V392" s="13" t="s">
        <v>1250</v>
      </c>
      <c r="W392" s="19">
        <v>15.66</v>
      </c>
      <c r="X392" s="13" t="s">
        <v>37</v>
      </c>
      <c r="Y392" s="14"/>
      <c r="Z392" s="14"/>
      <c r="AA392" s="13">
        <v>3950</v>
      </c>
      <c r="AB392" s="19">
        <v>61857</v>
      </c>
      <c r="AC392" s="21">
        <f t="shared" ref="AC392:AC414" si="50">+AB392*0.16+AB392</f>
        <v>71754.12</v>
      </c>
      <c r="AD392" s="14"/>
    </row>
    <row r="393" spans="1:45" s="27" customFormat="1" ht="15.6" customHeight="1" x14ac:dyDescent="0.25">
      <c r="A393" s="12">
        <v>2265</v>
      </c>
      <c r="B393" s="13" t="s">
        <v>54</v>
      </c>
      <c r="C393" s="14" t="s">
        <v>2</v>
      </c>
      <c r="D393" s="14" t="s">
        <v>34</v>
      </c>
      <c r="E393" s="13" t="s">
        <v>40</v>
      </c>
      <c r="F393" s="13" t="s">
        <v>155</v>
      </c>
      <c r="G393" s="13" t="s">
        <v>56</v>
      </c>
      <c r="H393" s="13" t="s">
        <v>156</v>
      </c>
      <c r="I393" s="23">
        <v>42870</v>
      </c>
      <c r="J393" s="13" t="s">
        <v>157</v>
      </c>
      <c r="K393" s="13">
        <v>20387</v>
      </c>
      <c r="L393" s="13"/>
      <c r="M393" s="14">
        <v>1</v>
      </c>
      <c r="N393" s="14" t="s">
        <v>158</v>
      </c>
      <c r="O393" s="16"/>
      <c r="P393" s="15"/>
      <c r="Q393" s="15"/>
      <c r="R393" s="23">
        <v>42873.815509259257</v>
      </c>
      <c r="S393" s="13" t="s">
        <v>152</v>
      </c>
      <c r="T393" s="13" t="s">
        <v>153</v>
      </c>
      <c r="U393" s="18" t="s">
        <v>1249</v>
      </c>
      <c r="V393" s="13" t="s">
        <v>1250</v>
      </c>
      <c r="W393" s="19">
        <v>15.66</v>
      </c>
      <c r="X393" s="13" t="s">
        <v>37</v>
      </c>
      <c r="Y393" s="14"/>
      <c r="Z393" s="14"/>
      <c r="AA393" s="13">
        <v>1000</v>
      </c>
      <c r="AB393" s="19">
        <v>15660</v>
      </c>
      <c r="AC393" s="21">
        <f t="shared" si="50"/>
        <v>18165.599999999999</v>
      </c>
      <c r="AD393" s="14"/>
    </row>
    <row r="394" spans="1:45" s="27" customFormat="1" ht="15.6" customHeight="1" x14ac:dyDescent="0.25">
      <c r="A394" s="12">
        <v>2266</v>
      </c>
      <c r="B394" s="13" t="s">
        <v>54</v>
      </c>
      <c r="C394" s="14" t="s">
        <v>2</v>
      </c>
      <c r="D394" s="14" t="s">
        <v>34</v>
      </c>
      <c r="E394" s="13" t="s">
        <v>40</v>
      </c>
      <c r="F394" s="13" t="s">
        <v>159</v>
      </c>
      <c r="G394" s="13" t="s">
        <v>56</v>
      </c>
      <c r="H394" s="13" t="s">
        <v>160</v>
      </c>
      <c r="I394" s="23">
        <v>42870</v>
      </c>
      <c r="J394" s="13" t="s">
        <v>161</v>
      </c>
      <c r="K394" s="13">
        <v>20431</v>
      </c>
      <c r="L394" s="13"/>
      <c r="M394" s="14">
        <v>1</v>
      </c>
      <c r="N394" s="14" t="s">
        <v>162</v>
      </c>
      <c r="O394" s="16"/>
      <c r="P394" s="15"/>
      <c r="Q394" s="15"/>
      <c r="R394" s="23">
        <v>42873.800740740742</v>
      </c>
      <c r="S394" s="13" t="s">
        <v>152</v>
      </c>
      <c r="T394" s="13" t="s">
        <v>153</v>
      </c>
      <c r="U394" s="18" t="s">
        <v>1249</v>
      </c>
      <c r="V394" s="13" t="s">
        <v>1250</v>
      </c>
      <c r="W394" s="19">
        <v>15.66</v>
      </c>
      <c r="X394" s="13" t="s">
        <v>37</v>
      </c>
      <c r="Y394" s="14"/>
      <c r="Z394" s="14"/>
      <c r="AA394" s="13">
        <v>1000</v>
      </c>
      <c r="AB394" s="19">
        <v>15660</v>
      </c>
      <c r="AC394" s="21">
        <f t="shared" si="50"/>
        <v>18165.599999999999</v>
      </c>
      <c r="AD394" s="14"/>
    </row>
    <row r="395" spans="1:45" s="27" customFormat="1" ht="15.6" customHeight="1" x14ac:dyDescent="0.25">
      <c r="A395" s="12">
        <v>2267</v>
      </c>
      <c r="B395" s="13" t="s">
        <v>54</v>
      </c>
      <c r="C395" s="14" t="s">
        <v>2</v>
      </c>
      <c r="D395" s="14" t="s">
        <v>34</v>
      </c>
      <c r="E395" s="13" t="s">
        <v>40</v>
      </c>
      <c r="F395" s="13" t="s">
        <v>184</v>
      </c>
      <c r="G395" s="13" t="s">
        <v>56</v>
      </c>
      <c r="H395" s="13" t="s">
        <v>185</v>
      </c>
      <c r="I395" s="23">
        <v>42873</v>
      </c>
      <c r="J395" s="13" t="s">
        <v>186</v>
      </c>
      <c r="K395" s="13">
        <v>20382</v>
      </c>
      <c r="L395" s="13"/>
      <c r="M395" s="14">
        <v>2</v>
      </c>
      <c r="N395" s="14" t="s">
        <v>187</v>
      </c>
      <c r="O395" s="16"/>
      <c r="P395" s="15"/>
      <c r="Q395" s="15"/>
      <c r="R395" s="23">
        <v>42877.531909722224</v>
      </c>
      <c r="S395" s="13" t="s">
        <v>188</v>
      </c>
      <c r="T395" s="13" t="s">
        <v>189</v>
      </c>
      <c r="U395" s="18" t="s">
        <v>1249</v>
      </c>
      <c r="V395" s="13" t="s">
        <v>1250</v>
      </c>
      <c r="W395" s="19">
        <v>27</v>
      </c>
      <c r="X395" s="13" t="s">
        <v>37</v>
      </c>
      <c r="Y395" s="14"/>
      <c r="Z395" s="14"/>
      <c r="AA395" s="13">
        <v>500</v>
      </c>
      <c r="AB395" s="19">
        <v>13500</v>
      </c>
      <c r="AC395" s="21">
        <f t="shared" si="50"/>
        <v>15660</v>
      </c>
      <c r="AD395" s="14"/>
    </row>
    <row r="396" spans="1:45" s="27" customFormat="1" ht="15.6" customHeight="1" x14ac:dyDescent="0.25">
      <c r="A396" s="12">
        <v>2268</v>
      </c>
      <c r="B396" s="13" t="s">
        <v>54</v>
      </c>
      <c r="C396" s="14" t="s">
        <v>2</v>
      </c>
      <c r="D396" s="14" t="s">
        <v>34</v>
      </c>
      <c r="E396" s="13" t="s">
        <v>40</v>
      </c>
      <c r="F396" s="13" t="s">
        <v>191</v>
      </c>
      <c r="G396" s="13" t="s">
        <v>56</v>
      </c>
      <c r="H396" s="13" t="s">
        <v>192</v>
      </c>
      <c r="I396" s="23">
        <v>42873</v>
      </c>
      <c r="J396" s="13" t="s">
        <v>193</v>
      </c>
      <c r="K396" s="13">
        <v>21433</v>
      </c>
      <c r="L396" s="13"/>
      <c r="M396" s="14">
        <v>1</v>
      </c>
      <c r="N396" s="14" t="s">
        <v>194</v>
      </c>
      <c r="O396" s="16"/>
      <c r="P396" s="15"/>
      <c r="Q396" s="15"/>
      <c r="R396" s="23">
        <v>42877.536261574074</v>
      </c>
      <c r="S396" s="13" t="s">
        <v>188</v>
      </c>
      <c r="T396" s="13" t="s">
        <v>189</v>
      </c>
      <c r="U396" s="18" t="s">
        <v>1249</v>
      </c>
      <c r="V396" s="13" t="s">
        <v>1250</v>
      </c>
      <c r="W396" s="19">
        <v>27</v>
      </c>
      <c r="X396" s="13" t="s">
        <v>37</v>
      </c>
      <c r="Y396" s="14"/>
      <c r="Z396" s="14"/>
      <c r="AA396" s="13">
        <v>500</v>
      </c>
      <c r="AB396" s="19">
        <v>13500</v>
      </c>
      <c r="AC396" s="21">
        <f t="shared" si="50"/>
        <v>15660</v>
      </c>
      <c r="AD396" s="14"/>
    </row>
    <row r="397" spans="1:45" s="27" customFormat="1" ht="15.6" customHeight="1" x14ac:dyDescent="0.25">
      <c r="A397" s="12">
        <v>2269</v>
      </c>
      <c r="B397" s="13" t="s">
        <v>54</v>
      </c>
      <c r="C397" s="14" t="s">
        <v>2</v>
      </c>
      <c r="D397" s="14" t="s">
        <v>34</v>
      </c>
      <c r="E397" s="13" t="s">
        <v>40</v>
      </c>
      <c r="F397" s="13" t="s">
        <v>195</v>
      </c>
      <c r="G397" s="13" t="s">
        <v>56</v>
      </c>
      <c r="H397" s="13" t="s">
        <v>196</v>
      </c>
      <c r="I397" s="23">
        <v>42873</v>
      </c>
      <c r="J397" s="13" t="s">
        <v>197</v>
      </c>
      <c r="K397" s="13">
        <v>20355</v>
      </c>
      <c r="L397" s="13"/>
      <c r="M397" s="14">
        <v>1</v>
      </c>
      <c r="N397" s="14" t="s">
        <v>198</v>
      </c>
      <c r="O397" s="16"/>
      <c r="P397" s="15"/>
      <c r="Q397" s="15"/>
      <c r="R397" s="23">
        <v>42877.542650462965</v>
      </c>
      <c r="S397" s="13" t="s">
        <v>188</v>
      </c>
      <c r="T397" s="13" t="s">
        <v>189</v>
      </c>
      <c r="U397" s="18" t="s">
        <v>1249</v>
      </c>
      <c r="V397" s="13" t="s">
        <v>1250</v>
      </c>
      <c r="W397" s="19">
        <v>27</v>
      </c>
      <c r="X397" s="13" t="s">
        <v>37</v>
      </c>
      <c r="Y397" s="14"/>
      <c r="Z397" s="14"/>
      <c r="AA397" s="13">
        <v>500</v>
      </c>
      <c r="AB397" s="19">
        <v>13500</v>
      </c>
      <c r="AC397" s="21">
        <f t="shared" si="50"/>
        <v>15660</v>
      </c>
      <c r="AD397" s="14"/>
    </row>
    <row r="398" spans="1:45" s="27" customFormat="1" ht="15.6" customHeight="1" x14ac:dyDescent="0.25">
      <c r="A398" s="12">
        <v>2270</v>
      </c>
      <c r="B398" s="13" t="s">
        <v>54</v>
      </c>
      <c r="C398" s="14" t="s">
        <v>2</v>
      </c>
      <c r="D398" s="14" t="s">
        <v>34</v>
      </c>
      <c r="E398" s="13" t="s">
        <v>40</v>
      </c>
      <c r="F398" s="13" t="s">
        <v>199</v>
      </c>
      <c r="G398" s="13" t="s">
        <v>56</v>
      </c>
      <c r="H398" s="13" t="s">
        <v>200</v>
      </c>
      <c r="I398" s="23">
        <v>42873</v>
      </c>
      <c r="J398" s="13" t="s">
        <v>201</v>
      </c>
      <c r="K398" s="13">
        <v>20390</v>
      </c>
      <c r="L398" s="13"/>
      <c r="M398" s="14">
        <v>1</v>
      </c>
      <c r="N398" s="14" t="s">
        <v>202</v>
      </c>
      <c r="O398" s="16"/>
      <c r="P398" s="15"/>
      <c r="Q398" s="15"/>
      <c r="R398" s="23">
        <v>42877.54923611111</v>
      </c>
      <c r="S398" s="13" t="s">
        <v>188</v>
      </c>
      <c r="T398" s="13" t="s">
        <v>189</v>
      </c>
      <c r="U398" s="18" t="s">
        <v>1249</v>
      </c>
      <c r="V398" s="13" t="s">
        <v>1250</v>
      </c>
      <c r="W398" s="19">
        <v>27</v>
      </c>
      <c r="X398" s="13" t="s">
        <v>37</v>
      </c>
      <c r="Y398" s="14"/>
      <c r="Z398" s="14"/>
      <c r="AA398" s="13">
        <v>400</v>
      </c>
      <c r="AB398" s="19">
        <v>10800</v>
      </c>
      <c r="AC398" s="21">
        <f t="shared" si="50"/>
        <v>12528</v>
      </c>
      <c r="AD398" s="14"/>
    </row>
    <row r="399" spans="1:45" s="27" customFormat="1" ht="15.6" customHeight="1" x14ac:dyDescent="0.25">
      <c r="A399" s="12">
        <v>2271</v>
      </c>
      <c r="B399" s="13" t="s">
        <v>54</v>
      </c>
      <c r="C399" s="14" t="s">
        <v>2</v>
      </c>
      <c r="D399" s="14" t="s">
        <v>34</v>
      </c>
      <c r="E399" s="13" t="s">
        <v>40</v>
      </c>
      <c r="F399" s="13" t="s">
        <v>203</v>
      </c>
      <c r="G399" s="13" t="s">
        <v>56</v>
      </c>
      <c r="H399" s="13" t="s">
        <v>204</v>
      </c>
      <c r="I399" s="23">
        <v>42873</v>
      </c>
      <c r="J399" s="13" t="s">
        <v>205</v>
      </c>
      <c r="K399" s="13">
        <v>20434</v>
      </c>
      <c r="L399" s="13"/>
      <c r="M399" s="14">
        <v>4</v>
      </c>
      <c r="N399" s="14" t="s">
        <v>206</v>
      </c>
      <c r="O399" s="16"/>
      <c r="P399" s="15"/>
      <c r="Q399" s="15"/>
      <c r="R399" s="23">
        <v>42877.557372685187</v>
      </c>
      <c r="S399" s="13" t="s">
        <v>188</v>
      </c>
      <c r="T399" s="13" t="s">
        <v>189</v>
      </c>
      <c r="U399" s="18" t="s">
        <v>1249</v>
      </c>
      <c r="V399" s="13" t="s">
        <v>1250</v>
      </c>
      <c r="W399" s="19">
        <v>27</v>
      </c>
      <c r="X399" s="13" t="s">
        <v>37</v>
      </c>
      <c r="Y399" s="14"/>
      <c r="Z399" s="14"/>
      <c r="AA399" s="13">
        <v>400</v>
      </c>
      <c r="AB399" s="19">
        <v>10800</v>
      </c>
      <c r="AC399" s="21">
        <f t="shared" si="50"/>
        <v>12528</v>
      </c>
      <c r="AD399" s="14"/>
    </row>
    <row r="400" spans="1:45" s="27" customFormat="1" ht="15.6" customHeight="1" x14ac:dyDescent="0.25">
      <c r="A400" s="12">
        <v>2272</v>
      </c>
      <c r="B400" s="13" t="s">
        <v>54</v>
      </c>
      <c r="C400" s="14" t="s">
        <v>2</v>
      </c>
      <c r="D400" s="14" t="s">
        <v>34</v>
      </c>
      <c r="E400" s="13" t="s">
        <v>40</v>
      </c>
      <c r="F400" s="13" t="s">
        <v>207</v>
      </c>
      <c r="G400" s="13" t="s">
        <v>56</v>
      </c>
      <c r="H400" s="13" t="s">
        <v>208</v>
      </c>
      <c r="I400" s="23">
        <v>42873</v>
      </c>
      <c r="J400" s="13" t="s">
        <v>209</v>
      </c>
      <c r="K400" s="13">
        <v>20411</v>
      </c>
      <c r="L400" s="13"/>
      <c r="M400" s="14">
        <v>4</v>
      </c>
      <c r="N400" s="14" t="s">
        <v>210</v>
      </c>
      <c r="O400" s="16"/>
      <c r="P400" s="15"/>
      <c r="Q400" s="15"/>
      <c r="R400" s="23">
        <v>42877.561898148146</v>
      </c>
      <c r="S400" s="13" t="s">
        <v>188</v>
      </c>
      <c r="T400" s="13" t="s">
        <v>189</v>
      </c>
      <c r="U400" s="18" t="s">
        <v>1249</v>
      </c>
      <c r="V400" s="13" t="s">
        <v>1250</v>
      </c>
      <c r="W400" s="19">
        <v>27</v>
      </c>
      <c r="X400" s="13" t="s">
        <v>37</v>
      </c>
      <c r="Y400" s="14"/>
      <c r="Z400" s="14"/>
      <c r="AA400" s="13">
        <v>400</v>
      </c>
      <c r="AB400" s="19">
        <v>10800</v>
      </c>
      <c r="AC400" s="21">
        <f t="shared" si="50"/>
        <v>12528</v>
      </c>
      <c r="AD400" s="14"/>
    </row>
    <row r="401" spans="1:30" s="27" customFormat="1" ht="15.6" customHeight="1" x14ac:dyDescent="0.25">
      <c r="A401" s="12">
        <v>2273</v>
      </c>
      <c r="B401" s="13" t="s">
        <v>54</v>
      </c>
      <c r="C401" s="14" t="s">
        <v>2</v>
      </c>
      <c r="D401" s="14" t="s">
        <v>34</v>
      </c>
      <c r="E401" s="13" t="s">
        <v>40</v>
      </c>
      <c r="F401" s="13" t="s">
        <v>211</v>
      </c>
      <c r="G401" s="13" t="s">
        <v>56</v>
      </c>
      <c r="H401" s="13" t="s">
        <v>212</v>
      </c>
      <c r="I401" s="23">
        <v>42873</v>
      </c>
      <c r="J401" s="13" t="s">
        <v>213</v>
      </c>
      <c r="K401" s="13">
        <v>20383</v>
      </c>
      <c r="L401" s="13"/>
      <c r="M401" s="14">
        <v>1</v>
      </c>
      <c r="N401" s="14" t="s">
        <v>214</v>
      </c>
      <c r="O401" s="16"/>
      <c r="P401" s="15"/>
      <c r="Q401" s="15"/>
      <c r="R401" s="23">
        <v>42877.578692129631</v>
      </c>
      <c r="S401" s="13" t="s">
        <v>188</v>
      </c>
      <c r="T401" s="13" t="s">
        <v>189</v>
      </c>
      <c r="U401" s="18" t="s">
        <v>1249</v>
      </c>
      <c r="V401" s="13" t="s">
        <v>1250</v>
      </c>
      <c r="W401" s="19">
        <v>27</v>
      </c>
      <c r="X401" s="13" t="s">
        <v>37</v>
      </c>
      <c r="Y401" s="14"/>
      <c r="Z401" s="14"/>
      <c r="AA401" s="13">
        <v>400</v>
      </c>
      <c r="AB401" s="19">
        <v>10800</v>
      </c>
      <c r="AC401" s="21">
        <f t="shared" si="50"/>
        <v>12528</v>
      </c>
      <c r="AD401" s="14"/>
    </row>
    <row r="402" spans="1:30" s="27" customFormat="1" ht="15.6" customHeight="1" x14ac:dyDescent="0.25">
      <c r="A402" s="12">
        <v>2274</v>
      </c>
      <c r="B402" s="13" t="s">
        <v>54</v>
      </c>
      <c r="C402" s="14" t="s">
        <v>2</v>
      </c>
      <c r="D402" s="14" t="s">
        <v>34</v>
      </c>
      <c r="E402" s="13" t="s">
        <v>40</v>
      </c>
      <c r="F402" s="13" t="s">
        <v>215</v>
      </c>
      <c r="G402" s="13" t="s">
        <v>56</v>
      </c>
      <c r="H402" s="13" t="s">
        <v>216</v>
      </c>
      <c r="I402" s="23">
        <v>42873</v>
      </c>
      <c r="J402" s="13" t="s">
        <v>217</v>
      </c>
      <c r="K402" s="13">
        <v>20374</v>
      </c>
      <c r="L402" s="13"/>
      <c r="M402" s="14">
        <v>1</v>
      </c>
      <c r="N402" s="14" t="s">
        <v>218</v>
      </c>
      <c r="O402" s="16"/>
      <c r="P402" s="15"/>
      <c r="Q402" s="15"/>
      <c r="R402" s="23">
        <v>42877.587060185186</v>
      </c>
      <c r="S402" s="13" t="s">
        <v>188</v>
      </c>
      <c r="T402" s="13" t="s">
        <v>189</v>
      </c>
      <c r="U402" s="18" t="s">
        <v>1249</v>
      </c>
      <c r="V402" s="13" t="s">
        <v>1250</v>
      </c>
      <c r="W402" s="19">
        <v>27</v>
      </c>
      <c r="X402" s="13" t="s">
        <v>37</v>
      </c>
      <c r="Y402" s="14"/>
      <c r="Z402" s="14"/>
      <c r="AA402" s="13">
        <v>300</v>
      </c>
      <c r="AB402" s="19">
        <v>8100</v>
      </c>
      <c r="AC402" s="21">
        <f t="shared" si="50"/>
        <v>9396</v>
      </c>
      <c r="AD402" s="14"/>
    </row>
    <row r="403" spans="1:30" s="27" customFormat="1" ht="15.6" customHeight="1" x14ac:dyDescent="0.25">
      <c r="A403" s="12">
        <v>2275</v>
      </c>
      <c r="B403" s="13" t="s">
        <v>54</v>
      </c>
      <c r="C403" s="14" t="s">
        <v>2</v>
      </c>
      <c r="D403" s="14" t="s">
        <v>34</v>
      </c>
      <c r="E403" s="13" t="s">
        <v>40</v>
      </c>
      <c r="F403" s="13" t="s">
        <v>219</v>
      </c>
      <c r="G403" s="13" t="s">
        <v>56</v>
      </c>
      <c r="H403" s="13" t="s">
        <v>220</v>
      </c>
      <c r="I403" s="23">
        <v>42873</v>
      </c>
      <c r="J403" s="13" t="s">
        <v>221</v>
      </c>
      <c r="K403" s="13">
        <v>20413</v>
      </c>
      <c r="L403" s="13"/>
      <c r="M403" s="14">
        <v>2</v>
      </c>
      <c r="N403" s="14" t="s">
        <v>222</v>
      </c>
      <c r="O403" s="16"/>
      <c r="P403" s="15"/>
      <c r="Q403" s="15"/>
      <c r="R403" s="23">
        <v>42877.591550925928</v>
      </c>
      <c r="S403" s="13" t="s">
        <v>188</v>
      </c>
      <c r="T403" s="13" t="s">
        <v>189</v>
      </c>
      <c r="U403" s="18" t="s">
        <v>1249</v>
      </c>
      <c r="V403" s="13" t="s">
        <v>1250</v>
      </c>
      <c r="W403" s="19">
        <v>27</v>
      </c>
      <c r="X403" s="13" t="s">
        <v>37</v>
      </c>
      <c r="Y403" s="14"/>
      <c r="Z403" s="14"/>
      <c r="AA403" s="13">
        <v>300</v>
      </c>
      <c r="AB403" s="19">
        <v>8100</v>
      </c>
      <c r="AC403" s="21">
        <f t="shared" si="50"/>
        <v>9396</v>
      </c>
      <c r="AD403" s="14"/>
    </row>
    <row r="404" spans="1:30" s="27" customFormat="1" ht="15.6" customHeight="1" x14ac:dyDescent="0.25">
      <c r="A404" s="12">
        <v>2276</v>
      </c>
      <c r="B404" s="13" t="s">
        <v>54</v>
      </c>
      <c r="C404" s="14" t="s">
        <v>2</v>
      </c>
      <c r="D404" s="14" t="s">
        <v>34</v>
      </c>
      <c r="E404" s="13" t="s">
        <v>40</v>
      </c>
      <c r="F404" s="13" t="s">
        <v>480</v>
      </c>
      <c r="G404" s="13" t="s">
        <v>56</v>
      </c>
      <c r="H404" s="13" t="s">
        <v>481</v>
      </c>
      <c r="I404" s="23">
        <v>42874</v>
      </c>
      <c r="J404" s="13" t="s">
        <v>877</v>
      </c>
      <c r="K404" s="13">
        <v>20271</v>
      </c>
      <c r="L404" s="13"/>
      <c r="M404" s="14">
        <v>2</v>
      </c>
      <c r="N404" s="14" t="s">
        <v>63</v>
      </c>
      <c r="O404" s="16"/>
      <c r="P404" s="15"/>
      <c r="Q404" s="15"/>
      <c r="R404" s="23">
        <v>42876.48028935185</v>
      </c>
      <c r="S404" s="13" t="s">
        <v>484</v>
      </c>
      <c r="T404" s="13" t="s">
        <v>485</v>
      </c>
      <c r="U404" s="18" t="s">
        <v>1249</v>
      </c>
      <c r="V404" s="13" t="s">
        <v>1250</v>
      </c>
      <c r="W404" s="19">
        <v>38</v>
      </c>
      <c r="X404" s="13" t="s">
        <v>37</v>
      </c>
      <c r="Y404" s="14"/>
      <c r="Z404" s="14"/>
      <c r="AA404" s="13">
        <v>200</v>
      </c>
      <c r="AB404" s="19">
        <v>7600</v>
      </c>
      <c r="AC404" s="21">
        <f t="shared" si="50"/>
        <v>8816</v>
      </c>
      <c r="AD404" s="14"/>
    </row>
    <row r="405" spans="1:30" s="27" customFormat="1" ht="15.6" customHeight="1" x14ac:dyDescent="0.25">
      <c r="A405" s="12">
        <v>2277</v>
      </c>
      <c r="B405" s="13" t="s">
        <v>54</v>
      </c>
      <c r="C405" s="14" t="s">
        <v>2</v>
      </c>
      <c r="D405" s="14" t="s">
        <v>34</v>
      </c>
      <c r="E405" s="13" t="s">
        <v>40</v>
      </c>
      <c r="F405" s="13" t="s">
        <v>148</v>
      </c>
      <c r="G405" s="13" t="s">
        <v>56</v>
      </c>
      <c r="H405" s="13" t="s">
        <v>149</v>
      </c>
      <c r="I405" s="23">
        <v>42870</v>
      </c>
      <c r="J405" s="13" t="s">
        <v>150</v>
      </c>
      <c r="K405" s="13">
        <v>19842</v>
      </c>
      <c r="L405" s="13"/>
      <c r="M405" s="14">
        <v>1</v>
      </c>
      <c r="N405" s="14" t="s">
        <v>151</v>
      </c>
      <c r="O405" s="16"/>
      <c r="P405" s="15"/>
      <c r="Q405" s="15"/>
      <c r="R405" s="23">
        <v>42873.838159722225</v>
      </c>
      <c r="S405" s="13" t="s">
        <v>152</v>
      </c>
      <c r="T405" s="13" t="s">
        <v>153</v>
      </c>
      <c r="U405" s="18" t="s">
        <v>1249</v>
      </c>
      <c r="V405" s="13" t="s">
        <v>1251</v>
      </c>
      <c r="W405" s="19">
        <v>15.66</v>
      </c>
      <c r="X405" s="13" t="s">
        <v>37</v>
      </c>
      <c r="Y405" s="14"/>
      <c r="Z405" s="14"/>
      <c r="AA405" s="13">
        <v>3000</v>
      </c>
      <c r="AB405" s="19">
        <v>46980</v>
      </c>
      <c r="AC405" s="21">
        <f t="shared" si="50"/>
        <v>54496.800000000003</v>
      </c>
      <c r="AD405" s="14"/>
    </row>
    <row r="406" spans="1:30" s="27" customFormat="1" ht="15.6" customHeight="1" x14ac:dyDescent="0.25">
      <c r="A406" s="12">
        <v>2278</v>
      </c>
      <c r="B406" s="13" t="s">
        <v>54</v>
      </c>
      <c r="C406" s="14" t="s">
        <v>2</v>
      </c>
      <c r="D406" s="14" t="s">
        <v>34</v>
      </c>
      <c r="E406" s="13" t="s">
        <v>40</v>
      </c>
      <c r="F406" s="13" t="s">
        <v>159</v>
      </c>
      <c r="G406" s="13" t="s">
        <v>56</v>
      </c>
      <c r="H406" s="13" t="s">
        <v>160</v>
      </c>
      <c r="I406" s="23">
        <v>42870</v>
      </c>
      <c r="J406" s="13" t="s">
        <v>161</v>
      </c>
      <c r="K406" s="13">
        <v>20431</v>
      </c>
      <c r="L406" s="13"/>
      <c r="M406" s="14">
        <v>1</v>
      </c>
      <c r="N406" s="14" t="s">
        <v>162</v>
      </c>
      <c r="O406" s="16"/>
      <c r="P406" s="15"/>
      <c r="Q406" s="15"/>
      <c r="R406" s="23">
        <v>42873.800740740742</v>
      </c>
      <c r="S406" s="13" t="s">
        <v>152</v>
      </c>
      <c r="T406" s="13" t="s">
        <v>153</v>
      </c>
      <c r="U406" s="18" t="s">
        <v>1249</v>
      </c>
      <c r="V406" s="13" t="s">
        <v>1251</v>
      </c>
      <c r="W406" s="19">
        <v>15.66</v>
      </c>
      <c r="X406" s="13" t="s">
        <v>37</v>
      </c>
      <c r="Y406" s="14"/>
      <c r="Z406" s="14"/>
      <c r="AA406" s="13">
        <v>1500</v>
      </c>
      <c r="AB406" s="19">
        <v>23490</v>
      </c>
      <c r="AC406" s="21">
        <f t="shared" si="50"/>
        <v>27248.400000000001</v>
      </c>
      <c r="AD406" s="14"/>
    </row>
    <row r="407" spans="1:30" s="27" customFormat="1" ht="15.6" customHeight="1" x14ac:dyDescent="0.25">
      <c r="A407" s="12">
        <v>2279</v>
      </c>
      <c r="B407" s="13" t="s">
        <v>54</v>
      </c>
      <c r="C407" s="14" t="s">
        <v>2</v>
      </c>
      <c r="D407" s="14" t="s">
        <v>34</v>
      </c>
      <c r="E407" s="13" t="s">
        <v>40</v>
      </c>
      <c r="F407" s="13" t="s">
        <v>155</v>
      </c>
      <c r="G407" s="13" t="s">
        <v>56</v>
      </c>
      <c r="H407" s="13" t="s">
        <v>156</v>
      </c>
      <c r="I407" s="23">
        <v>42870</v>
      </c>
      <c r="J407" s="13" t="s">
        <v>157</v>
      </c>
      <c r="K407" s="13">
        <v>20387</v>
      </c>
      <c r="L407" s="13"/>
      <c r="M407" s="14">
        <v>1</v>
      </c>
      <c r="N407" s="14" t="s">
        <v>158</v>
      </c>
      <c r="O407" s="16"/>
      <c r="P407" s="15"/>
      <c r="Q407" s="15"/>
      <c r="R407" s="23">
        <v>42873.815509259257</v>
      </c>
      <c r="S407" s="13" t="s">
        <v>152</v>
      </c>
      <c r="T407" s="13" t="s">
        <v>153</v>
      </c>
      <c r="U407" s="18" t="s">
        <v>1249</v>
      </c>
      <c r="V407" s="13" t="s">
        <v>1251</v>
      </c>
      <c r="W407" s="19">
        <v>15.66</v>
      </c>
      <c r="X407" s="13" t="s">
        <v>37</v>
      </c>
      <c r="Y407" s="14"/>
      <c r="Z407" s="14"/>
      <c r="AA407" s="13">
        <v>1000</v>
      </c>
      <c r="AB407" s="19">
        <v>15660</v>
      </c>
      <c r="AC407" s="21">
        <f t="shared" si="50"/>
        <v>18165.599999999999</v>
      </c>
      <c r="AD407" s="14"/>
    </row>
    <row r="408" spans="1:30" s="27" customFormat="1" ht="15.6" customHeight="1" x14ac:dyDescent="0.25">
      <c r="A408" s="12">
        <v>2282</v>
      </c>
      <c r="B408" s="13" t="s">
        <v>54</v>
      </c>
      <c r="C408" s="14" t="s">
        <v>2</v>
      </c>
      <c r="D408" s="14" t="s">
        <v>34</v>
      </c>
      <c r="E408" s="13" t="s">
        <v>40</v>
      </c>
      <c r="F408" s="13" t="s">
        <v>55</v>
      </c>
      <c r="G408" s="13" t="s">
        <v>56</v>
      </c>
      <c r="H408" s="13" t="s">
        <v>57</v>
      </c>
      <c r="I408" s="23">
        <v>42883</v>
      </c>
      <c r="J408" s="13" t="s">
        <v>58</v>
      </c>
      <c r="K408" s="13">
        <v>20254</v>
      </c>
      <c r="L408" s="13"/>
      <c r="M408" s="14">
        <v>3</v>
      </c>
      <c r="N408" s="14" t="s">
        <v>59</v>
      </c>
      <c r="O408" s="16"/>
      <c r="P408" s="15"/>
      <c r="Q408" s="15"/>
      <c r="R408" s="23">
        <v>42886.776898148149</v>
      </c>
      <c r="S408" s="13" t="s">
        <v>60</v>
      </c>
      <c r="T408" s="13" t="s">
        <v>61</v>
      </c>
      <c r="U408" s="22" t="s">
        <v>1252</v>
      </c>
      <c r="V408" s="13" t="s">
        <v>1253</v>
      </c>
      <c r="W408" s="19">
        <v>14500</v>
      </c>
      <c r="X408" s="13" t="s">
        <v>48</v>
      </c>
      <c r="Y408" s="14"/>
      <c r="Z408" s="14"/>
      <c r="AA408" s="13">
        <v>1</v>
      </c>
      <c r="AB408" s="19">
        <v>14500</v>
      </c>
      <c r="AC408" s="21">
        <f t="shared" si="50"/>
        <v>16820</v>
      </c>
      <c r="AD408" s="14"/>
    </row>
    <row r="409" spans="1:30" s="27" customFormat="1" ht="15.6" customHeight="1" x14ac:dyDescent="0.25">
      <c r="A409" s="12">
        <v>2294</v>
      </c>
      <c r="B409" s="13" t="s">
        <v>54</v>
      </c>
      <c r="C409" s="14" t="s">
        <v>2</v>
      </c>
      <c r="D409" s="14" t="s">
        <v>34</v>
      </c>
      <c r="E409" s="13" t="s">
        <v>40</v>
      </c>
      <c r="F409" s="13" t="s">
        <v>148</v>
      </c>
      <c r="G409" s="13" t="s">
        <v>56</v>
      </c>
      <c r="H409" s="13" t="s">
        <v>149</v>
      </c>
      <c r="I409" s="23">
        <v>42884</v>
      </c>
      <c r="J409" s="13" t="s">
        <v>1199</v>
      </c>
      <c r="K409" s="13">
        <v>19842</v>
      </c>
      <c r="L409" s="13"/>
      <c r="M409" s="14">
        <v>31</v>
      </c>
      <c r="N409" s="14" t="s">
        <v>1200</v>
      </c>
      <c r="O409" s="16"/>
      <c r="P409" s="15"/>
      <c r="Q409" s="15"/>
      <c r="R409" s="23">
        <v>42888.008009259262</v>
      </c>
      <c r="S409" s="13" t="s">
        <v>736</v>
      </c>
      <c r="T409" s="13" t="s">
        <v>1201</v>
      </c>
      <c r="U409" s="22" t="s">
        <v>1254</v>
      </c>
      <c r="V409" s="13" t="s">
        <v>1255</v>
      </c>
      <c r="W409" s="19">
        <v>11.21</v>
      </c>
      <c r="X409" s="13" t="s">
        <v>37</v>
      </c>
      <c r="Y409" s="14">
        <v>0.1</v>
      </c>
      <c r="Z409" s="14">
        <v>0.2</v>
      </c>
      <c r="AA409" s="13">
        <v>2000</v>
      </c>
      <c r="AB409" s="19">
        <v>22420</v>
      </c>
      <c r="AC409" s="21">
        <f t="shared" si="50"/>
        <v>26007.200000000001</v>
      </c>
      <c r="AD409" s="14">
        <f>+Y409*Z409</f>
        <v>2.0000000000000004E-2</v>
      </c>
    </row>
    <row r="410" spans="1:30" s="27" customFormat="1" ht="15.6" customHeight="1" x14ac:dyDescent="0.25">
      <c r="A410" s="12">
        <v>2295</v>
      </c>
      <c r="B410" s="13" t="s">
        <v>54</v>
      </c>
      <c r="C410" s="14" t="s">
        <v>2</v>
      </c>
      <c r="D410" s="14" t="s">
        <v>34</v>
      </c>
      <c r="E410" s="13" t="s">
        <v>40</v>
      </c>
      <c r="F410" s="13" t="s">
        <v>148</v>
      </c>
      <c r="G410" s="13" t="s">
        <v>56</v>
      </c>
      <c r="H410" s="13" t="s">
        <v>149</v>
      </c>
      <c r="I410" s="23">
        <v>42884</v>
      </c>
      <c r="J410" s="13" t="s">
        <v>1203</v>
      </c>
      <c r="K410" s="13">
        <v>19842</v>
      </c>
      <c r="L410" s="13"/>
      <c r="M410" s="14">
        <v>32</v>
      </c>
      <c r="N410" s="14" t="s">
        <v>939</v>
      </c>
      <c r="O410" s="16"/>
      <c r="P410" s="15"/>
      <c r="Q410" s="15"/>
      <c r="R410" s="23">
        <v>42888.008321759262</v>
      </c>
      <c r="S410" s="13" t="s">
        <v>736</v>
      </c>
      <c r="T410" s="13" t="s">
        <v>1201</v>
      </c>
      <c r="U410" s="22" t="s">
        <v>1254</v>
      </c>
      <c r="V410" s="13" t="s">
        <v>1255</v>
      </c>
      <c r="W410" s="19">
        <v>11.21</v>
      </c>
      <c r="X410" s="13" t="s">
        <v>37</v>
      </c>
      <c r="Y410" s="14">
        <v>0.1</v>
      </c>
      <c r="Z410" s="14">
        <v>0.2</v>
      </c>
      <c r="AA410" s="13">
        <v>1150</v>
      </c>
      <c r="AB410" s="19">
        <v>12891.500000000002</v>
      </c>
      <c r="AC410" s="21">
        <f t="shared" si="50"/>
        <v>14954.140000000003</v>
      </c>
      <c r="AD410" s="14">
        <f>+Y410*Z410</f>
        <v>2.0000000000000004E-2</v>
      </c>
    </row>
    <row r="411" spans="1:30" s="27" customFormat="1" ht="15.6" customHeight="1" x14ac:dyDescent="0.25">
      <c r="A411" s="12">
        <v>2296</v>
      </c>
      <c r="B411" s="13" t="s">
        <v>54</v>
      </c>
      <c r="C411" s="14" t="s">
        <v>2</v>
      </c>
      <c r="D411" s="14" t="s">
        <v>34</v>
      </c>
      <c r="E411" s="13" t="s">
        <v>40</v>
      </c>
      <c r="F411" s="13" t="s">
        <v>148</v>
      </c>
      <c r="G411" s="13" t="s">
        <v>56</v>
      </c>
      <c r="H411" s="13" t="s">
        <v>149</v>
      </c>
      <c r="I411" s="23">
        <v>42884</v>
      </c>
      <c r="J411" s="13" t="s">
        <v>1204</v>
      </c>
      <c r="K411" s="13">
        <v>19842</v>
      </c>
      <c r="L411" s="13"/>
      <c r="M411" s="14">
        <v>30</v>
      </c>
      <c r="N411" s="14" t="s">
        <v>1205</v>
      </c>
      <c r="O411" s="16"/>
      <c r="P411" s="15"/>
      <c r="Q411" s="15"/>
      <c r="R411" s="23">
        <v>42888.007662037038</v>
      </c>
      <c r="S411" s="13" t="s">
        <v>736</v>
      </c>
      <c r="T411" s="13" t="s">
        <v>1201</v>
      </c>
      <c r="U411" s="22" t="s">
        <v>1254</v>
      </c>
      <c r="V411" s="13" t="s">
        <v>1256</v>
      </c>
      <c r="W411" s="19">
        <v>11.21</v>
      </c>
      <c r="X411" s="13" t="s">
        <v>37</v>
      </c>
      <c r="Y411" s="14">
        <v>0.1</v>
      </c>
      <c r="Z411" s="14">
        <v>0.2</v>
      </c>
      <c r="AA411" s="13">
        <v>2000</v>
      </c>
      <c r="AB411" s="19">
        <v>22420</v>
      </c>
      <c r="AC411" s="21">
        <f t="shared" si="50"/>
        <v>26007.200000000001</v>
      </c>
      <c r="AD411" s="14">
        <f>+Y411*Z411</f>
        <v>2.0000000000000004E-2</v>
      </c>
    </row>
    <row r="412" spans="1:30" s="27" customFormat="1" ht="15.6" customHeight="1" x14ac:dyDescent="0.25">
      <c r="A412" s="12">
        <v>2298</v>
      </c>
      <c r="B412" s="13" t="s">
        <v>54</v>
      </c>
      <c r="C412" s="14" t="s">
        <v>2</v>
      </c>
      <c r="D412" s="14" t="s">
        <v>34</v>
      </c>
      <c r="E412" s="13" t="s">
        <v>40</v>
      </c>
      <c r="F412" s="13" t="s">
        <v>441</v>
      </c>
      <c r="G412" s="13" t="s">
        <v>56</v>
      </c>
      <c r="H412" s="13" t="s">
        <v>442</v>
      </c>
      <c r="I412" s="23">
        <v>42885</v>
      </c>
      <c r="J412" s="13" t="s">
        <v>443</v>
      </c>
      <c r="K412" s="13">
        <v>19846</v>
      </c>
      <c r="L412" s="13"/>
      <c r="M412" s="14">
        <v>3</v>
      </c>
      <c r="N412" s="14" t="s">
        <v>444</v>
      </c>
      <c r="O412" s="16"/>
      <c r="P412" s="15"/>
      <c r="Q412" s="15"/>
      <c r="R412" s="23">
        <v>42887.949629629627</v>
      </c>
      <c r="S412" s="13" t="s">
        <v>379</v>
      </c>
      <c r="T412" s="13" t="s">
        <v>380</v>
      </c>
      <c r="U412" s="22" t="s">
        <v>1254</v>
      </c>
      <c r="V412" s="13" t="s">
        <v>1257</v>
      </c>
      <c r="W412" s="19">
        <v>19.5</v>
      </c>
      <c r="X412" s="13" t="s">
        <v>37</v>
      </c>
      <c r="Y412" s="14">
        <v>0.5</v>
      </c>
      <c r="Z412" s="14">
        <v>0.3</v>
      </c>
      <c r="AA412" s="13">
        <v>1500</v>
      </c>
      <c r="AB412" s="19">
        <v>29250</v>
      </c>
      <c r="AC412" s="21">
        <f t="shared" si="50"/>
        <v>33930</v>
      </c>
      <c r="AD412" s="14">
        <f>+Y412*Z412</f>
        <v>0.15</v>
      </c>
    </row>
    <row r="413" spans="1:30" s="27" customFormat="1" ht="15.6" customHeight="1" x14ac:dyDescent="0.25">
      <c r="A413" s="12">
        <v>2300</v>
      </c>
      <c r="B413" s="13" t="s">
        <v>54</v>
      </c>
      <c r="C413" s="14" t="s">
        <v>2</v>
      </c>
      <c r="D413" s="14" t="s">
        <v>34</v>
      </c>
      <c r="E413" s="13" t="s">
        <v>40</v>
      </c>
      <c r="F413" s="13" t="s">
        <v>933</v>
      </c>
      <c r="G413" s="13" t="s">
        <v>56</v>
      </c>
      <c r="H413" s="13" t="s">
        <v>934</v>
      </c>
      <c r="I413" s="23">
        <v>42878</v>
      </c>
      <c r="J413" s="13" t="s">
        <v>935</v>
      </c>
      <c r="K413" s="13">
        <v>20225</v>
      </c>
      <c r="L413" s="13"/>
      <c r="M413" s="14">
        <v>1</v>
      </c>
      <c r="N413" s="14" t="s">
        <v>36</v>
      </c>
      <c r="O413" s="16"/>
      <c r="P413" s="15"/>
      <c r="Q413" s="15"/>
      <c r="R413" s="23">
        <v>42883.747476851851</v>
      </c>
      <c r="S413" s="13" t="s">
        <v>936</v>
      </c>
      <c r="T413" s="13" t="s">
        <v>937</v>
      </c>
      <c r="U413" s="22" t="s">
        <v>1254</v>
      </c>
      <c r="V413" s="13" t="s">
        <v>1254</v>
      </c>
      <c r="W413" s="19">
        <v>165.52</v>
      </c>
      <c r="X413" s="13" t="s">
        <v>37</v>
      </c>
      <c r="Y413" s="14"/>
      <c r="Z413" s="14"/>
      <c r="AA413" s="13">
        <v>250</v>
      </c>
      <c r="AB413" s="19">
        <v>41380</v>
      </c>
      <c r="AC413" s="21">
        <f t="shared" si="50"/>
        <v>48000.800000000003</v>
      </c>
      <c r="AD413" s="14"/>
    </row>
    <row r="414" spans="1:30" s="27" customFormat="1" ht="15.6" customHeight="1" x14ac:dyDescent="0.25">
      <c r="A414" s="12">
        <v>2303</v>
      </c>
      <c r="B414" s="13" t="s">
        <v>54</v>
      </c>
      <c r="C414" s="14" t="s">
        <v>2</v>
      </c>
      <c r="D414" s="14" t="s">
        <v>34</v>
      </c>
      <c r="E414" s="13" t="s">
        <v>40</v>
      </c>
      <c r="F414" s="13" t="s">
        <v>1106</v>
      </c>
      <c r="G414" s="13" t="s">
        <v>56</v>
      </c>
      <c r="H414" s="13" t="s">
        <v>1107</v>
      </c>
      <c r="I414" s="23">
        <v>42878</v>
      </c>
      <c r="J414" s="13" t="s">
        <v>1108</v>
      </c>
      <c r="K414" s="13">
        <v>20057</v>
      </c>
      <c r="L414" s="13"/>
      <c r="M414" s="14">
        <v>1</v>
      </c>
      <c r="N414" s="14" t="s">
        <v>1109</v>
      </c>
      <c r="O414" s="16"/>
      <c r="P414" s="15"/>
      <c r="Q414" s="15"/>
      <c r="R414" s="23">
        <v>42881.461805555555</v>
      </c>
      <c r="S414" s="13" t="s">
        <v>379</v>
      </c>
      <c r="T414" s="13" t="s">
        <v>380</v>
      </c>
      <c r="U414" s="22" t="s">
        <v>1254</v>
      </c>
      <c r="V414" s="13" t="s">
        <v>1254</v>
      </c>
      <c r="W414" s="19">
        <v>22.75</v>
      </c>
      <c r="X414" s="13" t="s">
        <v>37</v>
      </c>
      <c r="Y414" s="14"/>
      <c r="Z414" s="14"/>
      <c r="AA414" s="13">
        <v>500</v>
      </c>
      <c r="AB414" s="19">
        <v>11375</v>
      </c>
      <c r="AC414" s="21">
        <f t="shared" si="50"/>
        <v>13195</v>
      </c>
      <c r="AD414" s="14"/>
    </row>
    <row r="415" spans="1:30" s="27" customFormat="1" ht="15.6" customHeight="1" x14ac:dyDescent="0.25">
      <c r="A415" s="12">
        <v>2314</v>
      </c>
      <c r="B415" s="13" t="s">
        <v>54</v>
      </c>
      <c r="C415" s="14" t="s">
        <v>2</v>
      </c>
      <c r="D415" s="14" t="s">
        <v>34</v>
      </c>
      <c r="E415" s="13" t="s">
        <v>40</v>
      </c>
      <c r="F415" s="13" t="s">
        <v>391</v>
      </c>
      <c r="G415" s="13" t="s">
        <v>56</v>
      </c>
      <c r="H415" s="13" t="s">
        <v>112</v>
      </c>
      <c r="I415" s="23">
        <v>42884</v>
      </c>
      <c r="J415" s="13" t="s">
        <v>392</v>
      </c>
      <c r="K415" s="13">
        <v>20117</v>
      </c>
      <c r="L415" s="13"/>
      <c r="M415" s="14">
        <v>2</v>
      </c>
      <c r="N415" s="14" t="s">
        <v>393</v>
      </c>
      <c r="O415" s="16"/>
      <c r="P415" s="15"/>
      <c r="Q415" s="15"/>
      <c r="R415" s="23">
        <v>42887.861215277779</v>
      </c>
      <c r="S415" s="13" t="s">
        <v>389</v>
      </c>
      <c r="T415" s="13" t="s">
        <v>390</v>
      </c>
      <c r="U415" s="22" t="s">
        <v>1254</v>
      </c>
      <c r="V415" s="13" t="s">
        <v>1258</v>
      </c>
      <c r="W415" s="19">
        <v>18.97</v>
      </c>
      <c r="X415" s="13" t="s">
        <v>37</v>
      </c>
      <c r="Y415" s="43">
        <v>0.68</v>
      </c>
      <c r="Z415" s="43">
        <v>0.3</v>
      </c>
      <c r="AA415" s="13">
        <v>1000</v>
      </c>
      <c r="AB415" s="19">
        <v>18970</v>
      </c>
      <c r="AC415" s="21">
        <f t="shared" ref="AC415:AC435" si="51">+AB415*0.16+AB415</f>
        <v>22005.200000000001</v>
      </c>
      <c r="AD415" s="14">
        <f t="shared" ref="AD415" si="52">+Y415*Z415</f>
        <v>0.20400000000000001</v>
      </c>
    </row>
    <row r="416" spans="1:30" s="27" customFormat="1" ht="15.6" customHeight="1" x14ac:dyDescent="0.25">
      <c r="A416" s="12">
        <v>2320</v>
      </c>
      <c r="B416" s="13" t="s">
        <v>54</v>
      </c>
      <c r="C416" s="14" t="s">
        <v>2</v>
      </c>
      <c r="D416" s="14" t="s">
        <v>34</v>
      </c>
      <c r="E416" s="13" t="s">
        <v>40</v>
      </c>
      <c r="F416" s="13" t="s">
        <v>1259</v>
      </c>
      <c r="G416" s="13" t="s">
        <v>56</v>
      </c>
      <c r="H416" s="13" t="s">
        <v>1260</v>
      </c>
      <c r="I416" s="23">
        <v>42884</v>
      </c>
      <c r="J416" s="13" t="s">
        <v>1261</v>
      </c>
      <c r="K416" s="13">
        <v>19932</v>
      </c>
      <c r="L416" s="13"/>
      <c r="M416" s="14">
        <v>5</v>
      </c>
      <c r="N416" s="14" t="s">
        <v>1262</v>
      </c>
      <c r="O416" s="16"/>
      <c r="P416" s="15"/>
      <c r="Q416" s="15"/>
      <c r="R416" s="23">
        <v>42884.863645833335</v>
      </c>
      <c r="S416" s="13" t="s">
        <v>379</v>
      </c>
      <c r="T416" s="13" t="s">
        <v>380</v>
      </c>
      <c r="U416" s="22" t="s">
        <v>1254</v>
      </c>
      <c r="V416" s="13" t="s">
        <v>1263</v>
      </c>
      <c r="W416" s="19">
        <v>70</v>
      </c>
      <c r="X416" s="13" t="s">
        <v>37</v>
      </c>
      <c r="Y416" s="14"/>
      <c r="Z416" s="14"/>
      <c r="AA416" s="13">
        <v>100</v>
      </c>
      <c r="AB416" s="19">
        <v>7000</v>
      </c>
      <c r="AC416" s="21">
        <f t="shared" si="51"/>
        <v>8120</v>
      </c>
      <c r="AD416" s="14"/>
    </row>
    <row r="417" spans="1:30" s="27" customFormat="1" ht="15.6" customHeight="1" x14ac:dyDescent="0.25">
      <c r="A417" s="12">
        <v>2323</v>
      </c>
      <c r="B417" s="13" t="s">
        <v>54</v>
      </c>
      <c r="C417" s="14" t="s">
        <v>2</v>
      </c>
      <c r="D417" s="14" t="s">
        <v>34</v>
      </c>
      <c r="E417" s="13" t="s">
        <v>40</v>
      </c>
      <c r="F417" s="13" t="s">
        <v>1264</v>
      </c>
      <c r="G417" s="13" t="s">
        <v>56</v>
      </c>
      <c r="H417" s="13" t="s">
        <v>1265</v>
      </c>
      <c r="I417" s="23">
        <v>42883</v>
      </c>
      <c r="J417" s="13" t="s">
        <v>1266</v>
      </c>
      <c r="K417" s="13">
        <v>21512</v>
      </c>
      <c r="L417" s="13"/>
      <c r="M417" s="14">
        <v>3</v>
      </c>
      <c r="N417" s="14" t="s">
        <v>1267</v>
      </c>
      <c r="O417" s="16"/>
      <c r="P417" s="15"/>
      <c r="Q417" s="15"/>
      <c r="R417" s="23">
        <v>42883.61273148148</v>
      </c>
      <c r="S417" s="13" t="s">
        <v>1268</v>
      </c>
      <c r="T417" s="13" t="s">
        <v>1269</v>
      </c>
      <c r="U417" s="22" t="s">
        <v>1254</v>
      </c>
      <c r="V417" s="13" t="s">
        <v>1270</v>
      </c>
      <c r="W417" s="19">
        <v>19.2</v>
      </c>
      <c r="X417" s="13" t="s">
        <v>37</v>
      </c>
      <c r="Y417" s="14">
        <v>0.75</v>
      </c>
      <c r="Z417" s="14">
        <v>0.4</v>
      </c>
      <c r="AA417" s="13">
        <v>600</v>
      </c>
      <c r="AB417" s="19">
        <v>11520</v>
      </c>
      <c r="AC417" s="21">
        <f t="shared" si="51"/>
        <v>13363.2</v>
      </c>
      <c r="AD417" s="14">
        <f>+Y417*Z417</f>
        <v>0.30000000000000004</v>
      </c>
    </row>
    <row r="418" spans="1:30" s="27" customFormat="1" ht="15.6" customHeight="1" x14ac:dyDescent="0.25">
      <c r="A418" s="12">
        <v>2325</v>
      </c>
      <c r="B418" s="13" t="s">
        <v>51</v>
      </c>
      <c r="C418" s="14" t="s">
        <v>2</v>
      </c>
      <c r="D418" s="14" t="s">
        <v>34</v>
      </c>
      <c r="E418" s="13" t="s">
        <v>40</v>
      </c>
      <c r="F418" s="13" t="s">
        <v>892</v>
      </c>
      <c r="G418" s="13" t="s">
        <v>56</v>
      </c>
      <c r="H418" s="13" t="s">
        <v>598</v>
      </c>
      <c r="I418" s="23">
        <v>42870</v>
      </c>
      <c r="J418" s="13" t="s">
        <v>1272</v>
      </c>
      <c r="K418" s="13">
        <v>20862</v>
      </c>
      <c r="L418" s="13"/>
      <c r="M418" s="14">
        <v>5</v>
      </c>
      <c r="N418" s="14" t="s">
        <v>36</v>
      </c>
      <c r="O418" s="16"/>
      <c r="P418" s="15"/>
      <c r="Q418" s="15"/>
      <c r="R418" s="23">
        <v>42873.373530092591</v>
      </c>
      <c r="S418" s="13" t="s">
        <v>1273</v>
      </c>
      <c r="T418" s="13" t="s">
        <v>1274</v>
      </c>
      <c r="U418" s="22" t="s">
        <v>1254</v>
      </c>
      <c r="V418" s="13" t="s">
        <v>1271</v>
      </c>
      <c r="W418" s="19">
        <v>32</v>
      </c>
      <c r="X418" s="13" t="s">
        <v>37</v>
      </c>
      <c r="Y418" s="14"/>
      <c r="Z418" s="14"/>
      <c r="AA418" s="13">
        <v>450</v>
      </c>
      <c r="AB418" s="19">
        <v>14400</v>
      </c>
      <c r="AC418" s="21">
        <f t="shared" si="51"/>
        <v>16704</v>
      </c>
      <c r="AD418" s="14"/>
    </row>
    <row r="419" spans="1:30" s="27" customFormat="1" ht="15.6" customHeight="1" x14ac:dyDescent="0.25">
      <c r="A419" s="12">
        <v>2328</v>
      </c>
      <c r="B419" s="13" t="s">
        <v>472</v>
      </c>
      <c r="C419" s="14" t="s">
        <v>2</v>
      </c>
      <c r="D419" s="14" t="s">
        <v>34</v>
      </c>
      <c r="E419" s="13" t="s">
        <v>40</v>
      </c>
      <c r="F419" s="13" t="s">
        <v>473</v>
      </c>
      <c r="G419" s="13" t="s">
        <v>56</v>
      </c>
      <c r="H419" s="13" t="s">
        <v>474</v>
      </c>
      <c r="I419" s="23">
        <v>42874</v>
      </c>
      <c r="J419" s="13" t="s">
        <v>1222</v>
      </c>
      <c r="K419" s="13">
        <v>19298</v>
      </c>
      <c r="L419" s="13"/>
      <c r="M419" s="14">
        <v>4</v>
      </c>
      <c r="N419" s="14" t="s">
        <v>98</v>
      </c>
      <c r="O419" s="16"/>
      <c r="P419" s="15"/>
      <c r="Q419" s="15"/>
      <c r="R419" s="23">
        <v>42877.909467592595</v>
      </c>
      <c r="S419" s="13" t="s">
        <v>1223</v>
      </c>
      <c r="T419" s="13" t="s">
        <v>1224</v>
      </c>
      <c r="U419" s="22" t="s">
        <v>1254</v>
      </c>
      <c r="V419" s="13" t="s">
        <v>1275</v>
      </c>
      <c r="W419" s="19">
        <v>50.08</v>
      </c>
      <c r="X419" s="13" t="s">
        <v>37</v>
      </c>
      <c r="Y419" s="14">
        <v>0.3</v>
      </c>
      <c r="Z419" s="14">
        <v>0.45</v>
      </c>
      <c r="AA419" s="13">
        <v>200</v>
      </c>
      <c r="AB419" s="19">
        <v>10016</v>
      </c>
      <c r="AC419" s="21">
        <f t="shared" si="51"/>
        <v>11618.56</v>
      </c>
      <c r="AD419" s="14">
        <f>+Y419*Z419</f>
        <v>0.13500000000000001</v>
      </c>
    </row>
    <row r="420" spans="1:30" s="27" customFormat="1" ht="15.6" customHeight="1" x14ac:dyDescent="0.25">
      <c r="A420" s="12">
        <v>2331</v>
      </c>
      <c r="B420" s="13" t="s">
        <v>357</v>
      </c>
      <c r="C420" s="14" t="s">
        <v>2</v>
      </c>
      <c r="D420" s="14" t="s">
        <v>34</v>
      </c>
      <c r="E420" s="13" t="s">
        <v>40</v>
      </c>
      <c r="F420" s="13" t="s">
        <v>524</v>
      </c>
      <c r="G420" s="13" t="s">
        <v>56</v>
      </c>
      <c r="H420" s="13" t="s">
        <v>525</v>
      </c>
      <c r="I420" s="23">
        <v>42872</v>
      </c>
      <c r="J420" s="13" t="s">
        <v>1276</v>
      </c>
      <c r="K420" s="13">
        <v>19655</v>
      </c>
      <c r="L420" s="13"/>
      <c r="M420" s="14">
        <v>6</v>
      </c>
      <c r="N420" s="14" t="s">
        <v>41</v>
      </c>
      <c r="O420" s="16"/>
      <c r="P420" s="15"/>
      <c r="Q420" s="15"/>
      <c r="R420" s="23">
        <v>42873.931666666664</v>
      </c>
      <c r="S420" s="13" t="s">
        <v>802</v>
      </c>
      <c r="T420" s="13" t="s">
        <v>803</v>
      </c>
      <c r="U420" s="22" t="s">
        <v>1254</v>
      </c>
      <c r="V420" s="13" t="s">
        <v>1277</v>
      </c>
      <c r="W420" s="19">
        <v>60</v>
      </c>
      <c r="X420" s="13" t="s">
        <v>37</v>
      </c>
      <c r="Y420" s="14"/>
      <c r="Z420" s="14"/>
      <c r="AA420" s="13">
        <v>150</v>
      </c>
      <c r="AB420" s="19">
        <v>9000</v>
      </c>
      <c r="AC420" s="21">
        <f t="shared" si="51"/>
        <v>10440</v>
      </c>
      <c r="AD420" s="14"/>
    </row>
    <row r="421" spans="1:30" s="27" customFormat="1" ht="15.6" customHeight="1" x14ac:dyDescent="0.25">
      <c r="A421" s="12">
        <v>2332</v>
      </c>
      <c r="B421" s="13" t="s">
        <v>54</v>
      </c>
      <c r="C421" s="14" t="s">
        <v>2</v>
      </c>
      <c r="D421" s="14" t="s">
        <v>34</v>
      </c>
      <c r="E421" s="13" t="s">
        <v>40</v>
      </c>
      <c r="F421" s="13" t="s">
        <v>313</v>
      </c>
      <c r="G421" s="13" t="s">
        <v>56</v>
      </c>
      <c r="H421" s="13" t="s">
        <v>314</v>
      </c>
      <c r="I421" s="23">
        <v>42870</v>
      </c>
      <c r="J421" s="13" t="s">
        <v>315</v>
      </c>
      <c r="K421" s="13">
        <v>20351</v>
      </c>
      <c r="L421" s="13"/>
      <c r="M421" s="14">
        <v>2</v>
      </c>
      <c r="N421" s="14" t="s">
        <v>316</v>
      </c>
      <c r="O421" s="16"/>
      <c r="P421" s="15"/>
      <c r="Q421" s="15"/>
      <c r="R421" s="23">
        <v>42873.826111111113</v>
      </c>
      <c r="S421" s="13" t="s">
        <v>181</v>
      </c>
      <c r="T421" s="13" t="s">
        <v>182</v>
      </c>
      <c r="U421" s="22" t="s">
        <v>1254</v>
      </c>
      <c r="V421" s="13" t="s">
        <v>1278</v>
      </c>
      <c r="W421" s="19">
        <v>15.66</v>
      </c>
      <c r="X421" s="13" t="s">
        <v>37</v>
      </c>
      <c r="Y421" s="43">
        <v>0.6</v>
      </c>
      <c r="Z421" s="14">
        <v>0.28999999999999998</v>
      </c>
      <c r="AA421" s="13">
        <v>700</v>
      </c>
      <c r="AB421" s="19">
        <v>10962</v>
      </c>
      <c r="AC421" s="21">
        <f t="shared" si="51"/>
        <v>12715.92</v>
      </c>
      <c r="AD421" s="14">
        <f t="shared" ref="AD421:AD435" si="53">+Y421*Z421</f>
        <v>0.17399999999999999</v>
      </c>
    </row>
    <row r="422" spans="1:30" s="27" customFormat="1" ht="15.6" customHeight="1" x14ac:dyDescent="0.25">
      <c r="A422" s="12">
        <v>2333</v>
      </c>
      <c r="B422" s="13" t="s">
        <v>54</v>
      </c>
      <c r="C422" s="14" t="s">
        <v>2</v>
      </c>
      <c r="D422" s="14" t="s">
        <v>34</v>
      </c>
      <c r="E422" s="13" t="s">
        <v>40</v>
      </c>
      <c r="F422" s="13" t="s">
        <v>341</v>
      </c>
      <c r="G422" s="13" t="s">
        <v>56</v>
      </c>
      <c r="H422" s="13" t="s">
        <v>342</v>
      </c>
      <c r="I422" s="23">
        <v>42870</v>
      </c>
      <c r="J422" s="13" t="s">
        <v>343</v>
      </c>
      <c r="K422" s="13">
        <v>20425</v>
      </c>
      <c r="L422" s="13"/>
      <c r="M422" s="14">
        <v>2</v>
      </c>
      <c r="N422" s="14" t="s">
        <v>344</v>
      </c>
      <c r="O422" s="16"/>
      <c r="P422" s="15"/>
      <c r="Q422" s="15"/>
      <c r="R422" s="23">
        <v>42873.794652777775</v>
      </c>
      <c r="S422" s="13" t="s">
        <v>181</v>
      </c>
      <c r="T422" s="13" t="s">
        <v>182</v>
      </c>
      <c r="U422" s="22" t="s">
        <v>1254</v>
      </c>
      <c r="V422" s="13" t="s">
        <v>1278</v>
      </c>
      <c r="W422" s="19">
        <v>15.66</v>
      </c>
      <c r="X422" s="13" t="s">
        <v>37</v>
      </c>
      <c r="Y422" s="43">
        <v>0.6</v>
      </c>
      <c r="Z422" s="14">
        <v>0.28999999999999998</v>
      </c>
      <c r="AA422" s="13">
        <v>700</v>
      </c>
      <c r="AB422" s="19">
        <v>10962</v>
      </c>
      <c r="AC422" s="21">
        <f t="shared" si="51"/>
        <v>12715.92</v>
      </c>
      <c r="AD422" s="14">
        <f t="shared" si="53"/>
        <v>0.17399999999999999</v>
      </c>
    </row>
    <row r="423" spans="1:30" s="27" customFormat="1" ht="15.6" customHeight="1" x14ac:dyDescent="0.25">
      <c r="A423" s="12">
        <v>2334</v>
      </c>
      <c r="B423" s="13" t="s">
        <v>54</v>
      </c>
      <c r="C423" s="14" t="s">
        <v>2</v>
      </c>
      <c r="D423" s="14" t="s">
        <v>34</v>
      </c>
      <c r="E423" s="13" t="s">
        <v>40</v>
      </c>
      <c r="F423" s="13" t="s">
        <v>337</v>
      </c>
      <c r="G423" s="13" t="s">
        <v>56</v>
      </c>
      <c r="H423" s="13" t="s">
        <v>338</v>
      </c>
      <c r="I423" s="23">
        <v>42870</v>
      </c>
      <c r="J423" s="13" t="s">
        <v>339</v>
      </c>
      <c r="K423" s="13">
        <v>20377</v>
      </c>
      <c r="L423" s="13"/>
      <c r="M423" s="14">
        <v>1</v>
      </c>
      <c r="N423" s="14" t="s">
        <v>340</v>
      </c>
      <c r="O423" s="16"/>
      <c r="P423" s="15"/>
      <c r="Q423" s="15"/>
      <c r="R423" s="23">
        <v>42873.775034722225</v>
      </c>
      <c r="S423" s="13" t="s">
        <v>181</v>
      </c>
      <c r="T423" s="13" t="s">
        <v>182</v>
      </c>
      <c r="U423" s="22" t="s">
        <v>1254</v>
      </c>
      <c r="V423" s="13" t="s">
        <v>1278</v>
      </c>
      <c r="W423" s="19">
        <v>15.66</v>
      </c>
      <c r="X423" s="13" t="s">
        <v>37</v>
      </c>
      <c r="Y423" s="43">
        <v>0.6</v>
      </c>
      <c r="Z423" s="14">
        <v>0.28999999999999998</v>
      </c>
      <c r="AA423" s="13">
        <v>700</v>
      </c>
      <c r="AB423" s="19">
        <v>10962</v>
      </c>
      <c r="AC423" s="21">
        <f t="shared" si="51"/>
        <v>12715.92</v>
      </c>
      <c r="AD423" s="14">
        <f t="shared" si="53"/>
        <v>0.17399999999999999</v>
      </c>
    </row>
    <row r="424" spans="1:30" s="27" customFormat="1" ht="15.6" customHeight="1" x14ac:dyDescent="0.25">
      <c r="A424" s="12">
        <v>2335</v>
      </c>
      <c r="B424" s="13" t="s">
        <v>54</v>
      </c>
      <c r="C424" s="14" t="s">
        <v>2</v>
      </c>
      <c r="D424" s="14" t="s">
        <v>34</v>
      </c>
      <c r="E424" s="13" t="s">
        <v>40</v>
      </c>
      <c r="F424" s="13" t="s">
        <v>345</v>
      </c>
      <c r="G424" s="13" t="s">
        <v>56</v>
      </c>
      <c r="H424" s="13" t="s">
        <v>346</v>
      </c>
      <c r="I424" s="23">
        <v>42870</v>
      </c>
      <c r="J424" s="13" t="s">
        <v>347</v>
      </c>
      <c r="K424" s="13">
        <v>20380</v>
      </c>
      <c r="L424" s="13"/>
      <c r="M424" s="14">
        <v>1</v>
      </c>
      <c r="N424" s="14" t="s">
        <v>348</v>
      </c>
      <c r="O424" s="16"/>
      <c r="P424" s="15"/>
      <c r="Q424" s="15"/>
      <c r="R424" s="23">
        <v>42873.737245370372</v>
      </c>
      <c r="S424" s="13" t="s">
        <v>181</v>
      </c>
      <c r="T424" s="13" t="s">
        <v>182</v>
      </c>
      <c r="U424" s="22" t="s">
        <v>1254</v>
      </c>
      <c r="V424" s="13" t="s">
        <v>1278</v>
      </c>
      <c r="W424" s="19">
        <v>15.66</v>
      </c>
      <c r="X424" s="13" t="s">
        <v>37</v>
      </c>
      <c r="Y424" s="43">
        <v>0.6</v>
      </c>
      <c r="Z424" s="14">
        <v>0.28999999999999998</v>
      </c>
      <c r="AA424" s="13">
        <v>700</v>
      </c>
      <c r="AB424" s="19">
        <v>10962</v>
      </c>
      <c r="AC424" s="21">
        <f t="shared" si="51"/>
        <v>12715.92</v>
      </c>
      <c r="AD424" s="14">
        <f t="shared" si="53"/>
        <v>0.17399999999999999</v>
      </c>
    </row>
    <row r="425" spans="1:30" s="27" customFormat="1" ht="15.6" customHeight="1" x14ac:dyDescent="0.25">
      <c r="A425" s="12">
        <v>2336</v>
      </c>
      <c r="B425" s="13" t="s">
        <v>54</v>
      </c>
      <c r="C425" s="14" t="s">
        <v>2</v>
      </c>
      <c r="D425" s="14" t="s">
        <v>34</v>
      </c>
      <c r="E425" s="13" t="s">
        <v>40</v>
      </c>
      <c r="F425" s="13" t="s">
        <v>349</v>
      </c>
      <c r="G425" s="13" t="s">
        <v>56</v>
      </c>
      <c r="H425" s="13" t="s">
        <v>350</v>
      </c>
      <c r="I425" s="23">
        <v>42870</v>
      </c>
      <c r="J425" s="13" t="s">
        <v>351</v>
      </c>
      <c r="K425" s="13">
        <v>20347</v>
      </c>
      <c r="L425" s="13"/>
      <c r="M425" s="14">
        <v>1</v>
      </c>
      <c r="N425" s="14" t="s">
        <v>352</v>
      </c>
      <c r="O425" s="16"/>
      <c r="P425" s="15"/>
      <c r="Q425" s="15"/>
      <c r="R425" s="23">
        <v>42873.750810185185</v>
      </c>
      <c r="S425" s="13" t="s">
        <v>181</v>
      </c>
      <c r="T425" s="13" t="s">
        <v>182</v>
      </c>
      <c r="U425" s="22" t="s">
        <v>1254</v>
      </c>
      <c r="V425" s="13" t="s">
        <v>1278</v>
      </c>
      <c r="W425" s="19">
        <v>15.66</v>
      </c>
      <c r="X425" s="13" t="s">
        <v>37</v>
      </c>
      <c r="Y425" s="43">
        <v>0.6</v>
      </c>
      <c r="Z425" s="14">
        <v>0.28999999999999998</v>
      </c>
      <c r="AA425" s="13">
        <v>700</v>
      </c>
      <c r="AB425" s="19">
        <v>10962</v>
      </c>
      <c r="AC425" s="21">
        <f t="shared" si="51"/>
        <v>12715.92</v>
      </c>
      <c r="AD425" s="14">
        <f t="shared" si="53"/>
        <v>0.17399999999999999</v>
      </c>
    </row>
    <row r="426" spans="1:30" s="27" customFormat="1" ht="15.6" customHeight="1" x14ac:dyDescent="0.25">
      <c r="A426" s="12">
        <v>2337</v>
      </c>
      <c r="B426" s="13" t="s">
        <v>54</v>
      </c>
      <c r="C426" s="14" t="s">
        <v>2</v>
      </c>
      <c r="D426" s="14" t="s">
        <v>34</v>
      </c>
      <c r="E426" s="13" t="s">
        <v>40</v>
      </c>
      <c r="F426" s="13" t="s">
        <v>309</v>
      </c>
      <c r="G426" s="13" t="s">
        <v>56</v>
      </c>
      <c r="H426" s="13" t="s">
        <v>310</v>
      </c>
      <c r="I426" s="23">
        <v>42870</v>
      </c>
      <c r="J426" s="13" t="s">
        <v>311</v>
      </c>
      <c r="K426" s="13">
        <v>20389</v>
      </c>
      <c r="L426" s="13"/>
      <c r="M426" s="14">
        <v>2</v>
      </c>
      <c r="N426" s="14" t="s">
        <v>312</v>
      </c>
      <c r="O426" s="16"/>
      <c r="P426" s="15"/>
      <c r="Q426" s="15"/>
      <c r="R426" s="23">
        <v>42873.758935185186</v>
      </c>
      <c r="S426" s="13" t="s">
        <v>181</v>
      </c>
      <c r="T426" s="13" t="s">
        <v>182</v>
      </c>
      <c r="U426" s="22" t="s">
        <v>1254</v>
      </c>
      <c r="V426" s="13" t="s">
        <v>1279</v>
      </c>
      <c r="W426" s="19">
        <v>15.66</v>
      </c>
      <c r="X426" s="13" t="s">
        <v>37</v>
      </c>
      <c r="Y426" s="43">
        <v>0.6</v>
      </c>
      <c r="Z426" s="14">
        <v>0.28999999999999998</v>
      </c>
      <c r="AA426" s="13">
        <v>750</v>
      </c>
      <c r="AB426" s="19">
        <v>11745</v>
      </c>
      <c r="AC426" s="21">
        <f t="shared" si="51"/>
        <v>13624.2</v>
      </c>
      <c r="AD426" s="14">
        <f t="shared" si="53"/>
        <v>0.17399999999999999</v>
      </c>
    </row>
    <row r="427" spans="1:30" s="27" customFormat="1" ht="15.6" customHeight="1" x14ac:dyDescent="0.25">
      <c r="A427" s="12">
        <v>2338</v>
      </c>
      <c r="B427" s="13" t="s">
        <v>54</v>
      </c>
      <c r="C427" s="14" t="s">
        <v>2</v>
      </c>
      <c r="D427" s="14" t="s">
        <v>34</v>
      </c>
      <c r="E427" s="13" t="s">
        <v>40</v>
      </c>
      <c r="F427" s="13" t="s">
        <v>353</v>
      </c>
      <c r="G427" s="13" t="s">
        <v>56</v>
      </c>
      <c r="H427" s="13" t="s">
        <v>354</v>
      </c>
      <c r="I427" s="23">
        <v>42870</v>
      </c>
      <c r="J427" s="13" t="s">
        <v>355</v>
      </c>
      <c r="K427" s="13">
        <v>20384</v>
      </c>
      <c r="L427" s="13"/>
      <c r="M427" s="14">
        <v>1</v>
      </c>
      <c r="N427" s="14" t="s">
        <v>356</v>
      </c>
      <c r="O427" s="16"/>
      <c r="P427" s="15"/>
      <c r="Q427" s="15"/>
      <c r="R427" s="23">
        <v>42873.842395833337</v>
      </c>
      <c r="S427" s="13" t="s">
        <v>181</v>
      </c>
      <c r="T427" s="13" t="s">
        <v>182</v>
      </c>
      <c r="U427" s="22" t="s">
        <v>1254</v>
      </c>
      <c r="V427" s="13" t="s">
        <v>1279</v>
      </c>
      <c r="W427" s="19">
        <v>15.66</v>
      </c>
      <c r="X427" s="13" t="s">
        <v>37</v>
      </c>
      <c r="Y427" s="43">
        <v>0.6</v>
      </c>
      <c r="Z427" s="14">
        <v>0.28999999999999998</v>
      </c>
      <c r="AA427" s="13">
        <v>750</v>
      </c>
      <c r="AB427" s="19">
        <v>11745</v>
      </c>
      <c r="AC427" s="21">
        <f t="shared" si="51"/>
        <v>13624.2</v>
      </c>
      <c r="AD427" s="14">
        <f t="shared" si="53"/>
        <v>0.17399999999999999</v>
      </c>
    </row>
    <row r="428" spans="1:30" s="27" customFormat="1" ht="15.6" customHeight="1" x14ac:dyDescent="0.25">
      <c r="A428" s="12">
        <v>2339</v>
      </c>
      <c r="B428" s="13" t="s">
        <v>54</v>
      </c>
      <c r="C428" s="14" t="s">
        <v>2</v>
      </c>
      <c r="D428" s="14" t="s">
        <v>34</v>
      </c>
      <c r="E428" s="13" t="s">
        <v>40</v>
      </c>
      <c r="F428" s="13" t="s">
        <v>840</v>
      </c>
      <c r="G428" s="13" t="s">
        <v>56</v>
      </c>
      <c r="H428" s="13" t="s">
        <v>776</v>
      </c>
      <c r="I428" s="23">
        <v>42873</v>
      </c>
      <c r="J428" s="13" t="s">
        <v>841</v>
      </c>
      <c r="K428" s="13">
        <v>19766</v>
      </c>
      <c r="L428" s="13"/>
      <c r="M428" s="14">
        <v>1</v>
      </c>
      <c r="N428" s="14" t="s">
        <v>842</v>
      </c>
      <c r="O428" s="16"/>
      <c r="P428" s="15"/>
      <c r="Q428" s="15"/>
      <c r="R428" s="23">
        <v>42877.703530092593</v>
      </c>
      <c r="S428" s="13" t="s">
        <v>181</v>
      </c>
      <c r="T428" s="13" t="s">
        <v>182</v>
      </c>
      <c r="U428" s="22" t="s">
        <v>1254</v>
      </c>
      <c r="V428" s="13" t="s">
        <v>1279</v>
      </c>
      <c r="W428" s="19">
        <v>15.66</v>
      </c>
      <c r="X428" s="13" t="s">
        <v>37</v>
      </c>
      <c r="Y428" s="43">
        <v>0.6</v>
      </c>
      <c r="Z428" s="14">
        <v>0.28999999999999998</v>
      </c>
      <c r="AA428" s="13">
        <v>500</v>
      </c>
      <c r="AB428" s="19">
        <v>7830</v>
      </c>
      <c r="AC428" s="21">
        <f t="shared" si="51"/>
        <v>9082.7999999999993</v>
      </c>
      <c r="AD428" s="14">
        <f t="shared" si="53"/>
        <v>0.17399999999999999</v>
      </c>
    </row>
    <row r="429" spans="1:30" s="27" customFormat="1" ht="15.6" customHeight="1" x14ac:dyDescent="0.25">
      <c r="A429" s="12">
        <v>2340</v>
      </c>
      <c r="B429" s="13" t="s">
        <v>54</v>
      </c>
      <c r="C429" s="14" t="s">
        <v>2</v>
      </c>
      <c r="D429" s="14" t="s">
        <v>34</v>
      </c>
      <c r="E429" s="13" t="s">
        <v>40</v>
      </c>
      <c r="F429" s="13" t="s">
        <v>325</v>
      </c>
      <c r="G429" s="13" t="s">
        <v>56</v>
      </c>
      <c r="H429" s="13" t="s">
        <v>326</v>
      </c>
      <c r="I429" s="23">
        <v>42870</v>
      </c>
      <c r="J429" s="13" t="s">
        <v>327</v>
      </c>
      <c r="K429" s="13">
        <v>20375</v>
      </c>
      <c r="L429" s="13"/>
      <c r="M429" s="14">
        <v>2</v>
      </c>
      <c r="N429" s="14" t="s">
        <v>328</v>
      </c>
      <c r="O429" s="16"/>
      <c r="P429" s="15"/>
      <c r="Q429" s="15"/>
      <c r="R429" s="23">
        <v>42873.755208333336</v>
      </c>
      <c r="S429" s="13" t="s">
        <v>181</v>
      </c>
      <c r="T429" s="13" t="s">
        <v>182</v>
      </c>
      <c r="U429" s="22" t="s">
        <v>1254</v>
      </c>
      <c r="V429" s="13" t="s">
        <v>1280</v>
      </c>
      <c r="W429" s="19">
        <v>15.66</v>
      </c>
      <c r="X429" s="13" t="s">
        <v>37</v>
      </c>
      <c r="Y429" s="43">
        <v>0.6</v>
      </c>
      <c r="Z429" s="14">
        <v>0.28999999999999998</v>
      </c>
      <c r="AA429" s="13">
        <v>900</v>
      </c>
      <c r="AB429" s="19">
        <v>14094</v>
      </c>
      <c r="AC429" s="21">
        <f t="shared" si="51"/>
        <v>16349.04</v>
      </c>
      <c r="AD429" s="14">
        <f t="shared" si="53"/>
        <v>0.17399999999999999</v>
      </c>
    </row>
    <row r="430" spans="1:30" s="27" customFormat="1" ht="15.6" customHeight="1" x14ac:dyDescent="0.25">
      <c r="A430" s="12">
        <v>2341</v>
      </c>
      <c r="B430" s="13" t="s">
        <v>54</v>
      </c>
      <c r="C430" s="14" t="s">
        <v>2</v>
      </c>
      <c r="D430" s="14" t="s">
        <v>34</v>
      </c>
      <c r="E430" s="13" t="s">
        <v>40</v>
      </c>
      <c r="F430" s="13" t="s">
        <v>333</v>
      </c>
      <c r="G430" s="13" t="s">
        <v>56</v>
      </c>
      <c r="H430" s="13" t="s">
        <v>334</v>
      </c>
      <c r="I430" s="23">
        <v>42870</v>
      </c>
      <c r="J430" s="13" t="s">
        <v>335</v>
      </c>
      <c r="K430" s="13">
        <v>20419</v>
      </c>
      <c r="L430" s="13"/>
      <c r="M430" s="14">
        <v>2</v>
      </c>
      <c r="N430" s="14" t="s">
        <v>336</v>
      </c>
      <c r="O430" s="16"/>
      <c r="P430" s="15"/>
      <c r="Q430" s="15"/>
      <c r="R430" s="23">
        <v>42873.788240740738</v>
      </c>
      <c r="S430" s="13" t="s">
        <v>181</v>
      </c>
      <c r="T430" s="13" t="s">
        <v>182</v>
      </c>
      <c r="U430" s="22" t="s">
        <v>1254</v>
      </c>
      <c r="V430" s="13" t="s">
        <v>1281</v>
      </c>
      <c r="W430" s="19">
        <v>15.66</v>
      </c>
      <c r="X430" s="13" t="s">
        <v>37</v>
      </c>
      <c r="Y430" s="43">
        <v>0.6</v>
      </c>
      <c r="Z430" s="14">
        <v>0.28999999999999998</v>
      </c>
      <c r="AA430" s="13">
        <v>1050</v>
      </c>
      <c r="AB430" s="19">
        <v>16443</v>
      </c>
      <c r="AC430" s="21">
        <f t="shared" si="51"/>
        <v>19073.88</v>
      </c>
      <c r="AD430" s="14">
        <f t="shared" si="53"/>
        <v>0.17399999999999999</v>
      </c>
    </row>
    <row r="431" spans="1:30" s="27" customFormat="1" ht="15.6" customHeight="1" x14ac:dyDescent="0.25">
      <c r="A431" s="12">
        <v>2342</v>
      </c>
      <c r="B431" s="13" t="s">
        <v>54</v>
      </c>
      <c r="C431" s="14" t="s">
        <v>2</v>
      </c>
      <c r="D431" s="14" t="s">
        <v>34</v>
      </c>
      <c r="E431" s="13" t="s">
        <v>40</v>
      </c>
      <c r="F431" s="13" t="s">
        <v>321</v>
      </c>
      <c r="G431" s="13" t="s">
        <v>56</v>
      </c>
      <c r="H431" s="13" t="s">
        <v>322</v>
      </c>
      <c r="I431" s="23">
        <v>42870</v>
      </c>
      <c r="J431" s="13" t="s">
        <v>323</v>
      </c>
      <c r="K431" s="13">
        <v>20348</v>
      </c>
      <c r="L431" s="13"/>
      <c r="M431" s="14">
        <v>1</v>
      </c>
      <c r="N431" s="14" t="s">
        <v>324</v>
      </c>
      <c r="O431" s="16"/>
      <c r="P431" s="15"/>
      <c r="Q431" s="15"/>
      <c r="R431" s="23">
        <v>42873.778587962966</v>
      </c>
      <c r="S431" s="13" t="s">
        <v>181</v>
      </c>
      <c r="T431" s="13" t="s">
        <v>182</v>
      </c>
      <c r="U431" s="22" t="s">
        <v>1254</v>
      </c>
      <c r="V431" s="13" t="s">
        <v>1282</v>
      </c>
      <c r="W431" s="19">
        <v>15.66</v>
      </c>
      <c r="X431" s="13" t="s">
        <v>37</v>
      </c>
      <c r="Y431" s="43">
        <v>0.6</v>
      </c>
      <c r="Z431" s="14">
        <v>0.28999999999999998</v>
      </c>
      <c r="AA431" s="13">
        <v>1100</v>
      </c>
      <c r="AB431" s="19">
        <v>17226</v>
      </c>
      <c r="AC431" s="21">
        <f t="shared" si="51"/>
        <v>19982.16</v>
      </c>
      <c r="AD431" s="14">
        <f t="shared" si="53"/>
        <v>0.17399999999999999</v>
      </c>
    </row>
    <row r="432" spans="1:30" s="27" customFormat="1" ht="15.6" customHeight="1" x14ac:dyDescent="0.25">
      <c r="A432" s="12">
        <v>2343</v>
      </c>
      <c r="B432" s="13" t="s">
        <v>54</v>
      </c>
      <c r="C432" s="14" t="s">
        <v>2</v>
      </c>
      <c r="D432" s="14" t="s">
        <v>34</v>
      </c>
      <c r="E432" s="13" t="s">
        <v>40</v>
      </c>
      <c r="F432" s="13" t="s">
        <v>329</v>
      </c>
      <c r="G432" s="13" t="s">
        <v>56</v>
      </c>
      <c r="H432" s="13" t="s">
        <v>330</v>
      </c>
      <c r="I432" s="23">
        <v>42870</v>
      </c>
      <c r="J432" s="13" t="s">
        <v>331</v>
      </c>
      <c r="K432" s="13">
        <v>20349</v>
      </c>
      <c r="L432" s="13"/>
      <c r="M432" s="14">
        <v>1</v>
      </c>
      <c r="N432" s="14" t="s">
        <v>332</v>
      </c>
      <c r="O432" s="16"/>
      <c r="P432" s="15"/>
      <c r="Q432" s="15"/>
      <c r="R432" s="23">
        <v>42873.810023148151</v>
      </c>
      <c r="S432" s="13" t="s">
        <v>181</v>
      </c>
      <c r="T432" s="13" t="s">
        <v>182</v>
      </c>
      <c r="U432" s="22" t="s">
        <v>1254</v>
      </c>
      <c r="V432" s="13" t="s">
        <v>1282</v>
      </c>
      <c r="W432" s="19">
        <v>15.66</v>
      </c>
      <c r="X432" s="13" t="s">
        <v>37</v>
      </c>
      <c r="Y432" s="43">
        <v>0.6</v>
      </c>
      <c r="Z432" s="14">
        <v>0.28999999999999998</v>
      </c>
      <c r="AA432" s="13">
        <v>1100</v>
      </c>
      <c r="AB432" s="19">
        <v>17226</v>
      </c>
      <c r="AC432" s="21">
        <f t="shared" si="51"/>
        <v>19982.16</v>
      </c>
      <c r="AD432" s="14">
        <f t="shared" si="53"/>
        <v>0.17399999999999999</v>
      </c>
    </row>
    <row r="433" spans="1:30" s="27" customFormat="1" ht="15.6" customHeight="1" x14ac:dyDescent="0.25">
      <c r="A433" s="12">
        <v>2344</v>
      </c>
      <c r="B433" s="13" t="s">
        <v>54</v>
      </c>
      <c r="C433" s="14" t="s">
        <v>2</v>
      </c>
      <c r="D433" s="14" t="s">
        <v>34</v>
      </c>
      <c r="E433" s="13" t="s">
        <v>40</v>
      </c>
      <c r="F433" s="13" t="s">
        <v>305</v>
      </c>
      <c r="G433" s="13" t="s">
        <v>56</v>
      </c>
      <c r="H433" s="13" t="s">
        <v>306</v>
      </c>
      <c r="I433" s="23">
        <v>42870</v>
      </c>
      <c r="J433" s="13" t="s">
        <v>307</v>
      </c>
      <c r="K433" s="13">
        <v>20356</v>
      </c>
      <c r="L433" s="13"/>
      <c r="M433" s="14">
        <v>1</v>
      </c>
      <c r="N433" s="14" t="s">
        <v>308</v>
      </c>
      <c r="O433" s="16"/>
      <c r="P433" s="15"/>
      <c r="Q433" s="15"/>
      <c r="R433" s="23">
        <v>42873.742685185185</v>
      </c>
      <c r="S433" s="13" t="s">
        <v>181</v>
      </c>
      <c r="T433" s="13" t="s">
        <v>182</v>
      </c>
      <c r="U433" s="22" t="s">
        <v>1254</v>
      </c>
      <c r="V433" s="13" t="s">
        <v>1283</v>
      </c>
      <c r="W433" s="19">
        <v>15.66</v>
      </c>
      <c r="X433" s="13" t="s">
        <v>37</v>
      </c>
      <c r="Y433" s="43">
        <v>0.6</v>
      </c>
      <c r="Z433" s="14">
        <v>0.28999999999999998</v>
      </c>
      <c r="AA433" s="13">
        <v>1700</v>
      </c>
      <c r="AB433" s="19">
        <v>26622</v>
      </c>
      <c r="AC433" s="21">
        <f t="shared" si="51"/>
        <v>30881.52</v>
      </c>
      <c r="AD433" s="14">
        <f t="shared" si="53"/>
        <v>0.17399999999999999</v>
      </c>
    </row>
    <row r="434" spans="1:30" s="27" customFormat="1" ht="15.6" customHeight="1" x14ac:dyDescent="0.25">
      <c r="A434" s="12">
        <v>2345</v>
      </c>
      <c r="B434" s="13" t="s">
        <v>54</v>
      </c>
      <c r="C434" s="14" t="s">
        <v>2</v>
      </c>
      <c r="D434" s="14" t="s">
        <v>34</v>
      </c>
      <c r="E434" s="13" t="s">
        <v>40</v>
      </c>
      <c r="F434" s="13" t="s">
        <v>300</v>
      </c>
      <c r="G434" s="13" t="s">
        <v>56</v>
      </c>
      <c r="H434" s="13" t="s">
        <v>301</v>
      </c>
      <c r="I434" s="23">
        <v>42870</v>
      </c>
      <c r="J434" s="13" t="s">
        <v>302</v>
      </c>
      <c r="K434" s="13">
        <v>20438</v>
      </c>
      <c r="L434" s="13"/>
      <c r="M434" s="14">
        <v>3</v>
      </c>
      <c r="N434" s="14" t="s">
        <v>303</v>
      </c>
      <c r="O434" s="16"/>
      <c r="P434" s="15"/>
      <c r="Q434" s="15"/>
      <c r="R434" s="23">
        <v>42873.833738425928</v>
      </c>
      <c r="S434" s="13" t="s">
        <v>181</v>
      </c>
      <c r="T434" s="13" t="s">
        <v>182</v>
      </c>
      <c r="U434" s="22" t="s">
        <v>1254</v>
      </c>
      <c r="V434" s="13" t="s">
        <v>1284</v>
      </c>
      <c r="W434" s="19">
        <v>15.66</v>
      </c>
      <c r="X434" s="13" t="s">
        <v>37</v>
      </c>
      <c r="Y434" s="43">
        <v>0.6</v>
      </c>
      <c r="Z434" s="14">
        <v>0.28999999999999998</v>
      </c>
      <c r="AA434" s="13">
        <v>1900</v>
      </c>
      <c r="AB434" s="19">
        <v>29754</v>
      </c>
      <c r="AC434" s="21">
        <f t="shared" si="51"/>
        <v>34514.639999999999</v>
      </c>
      <c r="AD434" s="14">
        <f t="shared" si="53"/>
        <v>0.17399999999999999</v>
      </c>
    </row>
    <row r="435" spans="1:30" s="27" customFormat="1" ht="15.6" customHeight="1" x14ac:dyDescent="0.25">
      <c r="A435" s="12">
        <v>2346</v>
      </c>
      <c r="B435" s="13" t="s">
        <v>54</v>
      </c>
      <c r="C435" s="14" t="s">
        <v>2</v>
      </c>
      <c r="D435" s="14" t="s">
        <v>34</v>
      </c>
      <c r="E435" s="13" t="s">
        <v>40</v>
      </c>
      <c r="F435" s="13" t="s">
        <v>317</v>
      </c>
      <c r="G435" s="13" t="s">
        <v>56</v>
      </c>
      <c r="H435" s="13" t="s">
        <v>318</v>
      </c>
      <c r="I435" s="23">
        <v>42870</v>
      </c>
      <c r="J435" s="13" t="s">
        <v>319</v>
      </c>
      <c r="K435" s="13">
        <v>20361</v>
      </c>
      <c r="L435" s="13"/>
      <c r="M435" s="14">
        <v>4</v>
      </c>
      <c r="N435" s="14" t="s">
        <v>320</v>
      </c>
      <c r="O435" s="16"/>
      <c r="P435" s="15"/>
      <c r="Q435" s="15"/>
      <c r="R435" s="23">
        <v>42873.806064814817</v>
      </c>
      <c r="S435" s="13" t="s">
        <v>181</v>
      </c>
      <c r="T435" s="13" t="s">
        <v>182</v>
      </c>
      <c r="U435" s="22" t="s">
        <v>1254</v>
      </c>
      <c r="V435" s="13" t="s">
        <v>1285</v>
      </c>
      <c r="W435" s="19">
        <v>15.66</v>
      </c>
      <c r="X435" s="13" t="s">
        <v>37</v>
      </c>
      <c r="Y435" s="43">
        <v>0.6</v>
      </c>
      <c r="Z435" s="14">
        <v>0.28999999999999998</v>
      </c>
      <c r="AA435" s="13">
        <v>700</v>
      </c>
      <c r="AB435" s="19">
        <v>10962</v>
      </c>
      <c r="AC435" s="21">
        <f t="shared" si="51"/>
        <v>12715.92</v>
      </c>
      <c r="AD435" s="14">
        <f t="shared" si="53"/>
        <v>0.17399999999999999</v>
      </c>
    </row>
    <row r="436" spans="1:30" s="27" customFormat="1" ht="15.6" customHeight="1" x14ac:dyDescent="0.25">
      <c r="A436" s="12">
        <v>2421</v>
      </c>
      <c r="B436" s="13" t="s">
        <v>84</v>
      </c>
      <c r="C436" s="14" t="s">
        <v>2</v>
      </c>
      <c r="D436" s="14" t="s">
        <v>34</v>
      </c>
      <c r="E436" s="13" t="s">
        <v>40</v>
      </c>
      <c r="F436" s="13" t="s">
        <v>85</v>
      </c>
      <c r="G436" s="13" t="s">
        <v>56</v>
      </c>
      <c r="H436" s="13" t="s">
        <v>86</v>
      </c>
      <c r="I436" s="15">
        <v>42863</v>
      </c>
      <c r="J436" s="13" t="s">
        <v>1286</v>
      </c>
      <c r="K436" s="13">
        <v>19407</v>
      </c>
      <c r="L436" s="13" t="s">
        <v>39</v>
      </c>
      <c r="M436" s="14">
        <v>9</v>
      </c>
      <c r="N436" s="14" t="s">
        <v>432</v>
      </c>
      <c r="O436" s="16"/>
      <c r="P436" s="14"/>
      <c r="Q436" s="15"/>
      <c r="R436" s="15">
        <v>42865.384259259263</v>
      </c>
      <c r="S436" s="13" t="s">
        <v>99</v>
      </c>
      <c r="T436" s="13" t="s">
        <v>100</v>
      </c>
      <c r="U436" s="22" t="s">
        <v>1254</v>
      </c>
      <c r="V436" s="13" t="s">
        <v>1287</v>
      </c>
      <c r="W436" s="19">
        <v>112.07</v>
      </c>
      <c r="X436" s="13" t="s">
        <v>37</v>
      </c>
      <c r="Y436" s="30"/>
      <c r="Z436" s="30"/>
      <c r="AA436" s="20">
        <v>1000</v>
      </c>
      <c r="AB436" s="19">
        <v>112070</v>
      </c>
      <c r="AC436" s="21">
        <f t="shared" ref="AC436:AC437" si="54">+AB436*0.16+AB436</f>
        <v>130001.2</v>
      </c>
      <c r="AD436" s="14"/>
    </row>
    <row r="437" spans="1:30" s="27" customFormat="1" ht="15.6" customHeight="1" x14ac:dyDescent="0.25">
      <c r="A437" s="12">
        <v>2427</v>
      </c>
      <c r="B437" s="13" t="s">
        <v>54</v>
      </c>
      <c r="C437" s="14" t="s">
        <v>2</v>
      </c>
      <c r="D437" s="14" t="s">
        <v>34</v>
      </c>
      <c r="E437" s="13" t="s">
        <v>40</v>
      </c>
      <c r="F437" s="13" t="s">
        <v>588</v>
      </c>
      <c r="G437" s="13" t="s">
        <v>56</v>
      </c>
      <c r="H437" s="13" t="s">
        <v>589</v>
      </c>
      <c r="I437" s="23">
        <v>42883</v>
      </c>
      <c r="J437" s="13" t="s">
        <v>590</v>
      </c>
      <c r="K437" s="13">
        <v>20051</v>
      </c>
      <c r="L437" s="13"/>
      <c r="M437" s="14">
        <v>5</v>
      </c>
      <c r="N437" s="14" t="s">
        <v>591</v>
      </c>
      <c r="O437" s="16"/>
      <c r="P437" s="15"/>
      <c r="Q437" s="15"/>
      <c r="R437" s="23">
        <v>42885.704884259256</v>
      </c>
      <c r="S437" s="13" t="s">
        <v>60</v>
      </c>
      <c r="T437" s="13" t="s">
        <v>61</v>
      </c>
      <c r="U437" s="18" t="s">
        <v>1288</v>
      </c>
      <c r="V437" s="13" t="s">
        <v>1289</v>
      </c>
      <c r="W437" s="19">
        <v>20</v>
      </c>
      <c r="X437" s="13" t="s">
        <v>37</v>
      </c>
      <c r="Y437" s="14"/>
      <c r="Z437" s="14"/>
      <c r="AA437" s="13">
        <v>359</v>
      </c>
      <c r="AB437" s="19">
        <v>7180</v>
      </c>
      <c r="AC437" s="21">
        <f t="shared" si="54"/>
        <v>8328.7999999999993</v>
      </c>
      <c r="AD437" s="14"/>
    </row>
    <row r="438" spans="1:30" s="27" customFormat="1" ht="15.6" customHeight="1" x14ac:dyDescent="0.25">
      <c r="A438" s="12">
        <v>2445</v>
      </c>
      <c r="B438" s="13" t="s">
        <v>51</v>
      </c>
      <c r="C438" s="14" t="s">
        <v>2</v>
      </c>
      <c r="D438" s="14" t="s">
        <v>34</v>
      </c>
      <c r="E438" s="13" t="s">
        <v>40</v>
      </c>
      <c r="F438" s="13" t="s">
        <v>1290</v>
      </c>
      <c r="G438" s="13" t="s">
        <v>56</v>
      </c>
      <c r="H438" s="13" t="s">
        <v>481</v>
      </c>
      <c r="I438" s="23">
        <v>42871</v>
      </c>
      <c r="J438" s="13" t="s">
        <v>1291</v>
      </c>
      <c r="K438" s="13">
        <v>20934</v>
      </c>
      <c r="L438" s="13"/>
      <c r="M438" s="14">
        <v>3</v>
      </c>
      <c r="N438" s="14"/>
      <c r="O438" s="16"/>
      <c r="P438" s="15"/>
      <c r="Q438" s="15"/>
      <c r="R438" s="23">
        <v>42886.988564814812</v>
      </c>
      <c r="S438" s="13" t="s">
        <v>46</v>
      </c>
      <c r="T438" s="13" t="s">
        <v>65</v>
      </c>
      <c r="U438" s="22" t="s">
        <v>1292</v>
      </c>
      <c r="V438" s="13" t="s">
        <v>1293</v>
      </c>
      <c r="W438" s="19">
        <v>9000</v>
      </c>
      <c r="X438" s="13" t="s">
        <v>48</v>
      </c>
      <c r="Y438" s="14"/>
      <c r="Z438" s="14"/>
      <c r="AA438" s="13">
        <v>1</v>
      </c>
      <c r="AB438" s="19">
        <v>9000</v>
      </c>
      <c r="AC438" s="21">
        <f t="shared" ref="AC438:AC450" si="55">+AB438*0.16+AB438</f>
        <v>10440</v>
      </c>
      <c r="AD438" s="14"/>
    </row>
    <row r="439" spans="1:30" s="27" customFormat="1" ht="15.6" customHeight="1" x14ac:dyDescent="0.25">
      <c r="A439" s="12">
        <v>2447</v>
      </c>
      <c r="B439" s="13" t="s">
        <v>472</v>
      </c>
      <c r="C439" s="14" t="s">
        <v>2</v>
      </c>
      <c r="D439" s="14" t="s">
        <v>34</v>
      </c>
      <c r="E439" s="13" t="s">
        <v>40</v>
      </c>
      <c r="F439" s="13" t="s">
        <v>1294</v>
      </c>
      <c r="G439" s="13" t="s">
        <v>56</v>
      </c>
      <c r="H439" s="13" t="s">
        <v>78</v>
      </c>
      <c r="I439" s="23">
        <v>42868</v>
      </c>
      <c r="J439" s="13" t="s">
        <v>1295</v>
      </c>
      <c r="K439" s="13">
        <v>19628</v>
      </c>
      <c r="L439" s="13"/>
      <c r="M439" s="14">
        <v>4</v>
      </c>
      <c r="N439" s="14" t="s">
        <v>1296</v>
      </c>
      <c r="O439" s="16"/>
      <c r="P439" s="15"/>
      <c r="Q439" s="15"/>
      <c r="R439" s="23">
        <v>42879.527060185188</v>
      </c>
      <c r="S439" s="13" t="s">
        <v>401</v>
      </c>
      <c r="T439" s="13" t="s">
        <v>1017</v>
      </c>
      <c r="U439" s="18" t="s">
        <v>1297</v>
      </c>
      <c r="V439" s="13" t="s">
        <v>1298</v>
      </c>
      <c r="W439" s="19">
        <v>14000</v>
      </c>
      <c r="X439" s="13" t="s">
        <v>37</v>
      </c>
      <c r="Y439" s="14"/>
      <c r="Z439" s="14"/>
      <c r="AA439" s="13">
        <v>1</v>
      </c>
      <c r="AB439" s="19">
        <v>14000</v>
      </c>
      <c r="AC439" s="21">
        <f t="shared" si="55"/>
        <v>16240</v>
      </c>
      <c r="AD439" s="14"/>
    </row>
    <row r="440" spans="1:30" s="27" customFormat="1" ht="15.6" customHeight="1" x14ac:dyDescent="0.25">
      <c r="A440" s="12">
        <v>2474</v>
      </c>
      <c r="B440" s="13" t="s">
        <v>54</v>
      </c>
      <c r="C440" s="14" t="s">
        <v>2</v>
      </c>
      <c r="D440" s="14" t="s">
        <v>34</v>
      </c>
      <c r="E440" s="13" t="s">
        <v>40</v>
      </c>
      <c r="F440" s="13" t="s">
        <v>414</v>
      </c>
      <c r="G440" s="13" t="s">
        <v>56</v>
      </c>
      <c r="H440" s="13" t="s">
        <v>415</v>
      </c>
      <c r="I440" s="23">
        <v>42877</v>
      </c>
      <c r="J440" s="13" t="s">
        <v>416</v>
      </c>
      <c r="K440" s="13">
        <v>20054</v>
      </c>
      <c r="L440" s="13"/>
      <c r="M440" s="14">
        <v>2</v>
      </c>
      <c r="N440" s="14" t="s">
        <v>417</v>
      </c>
      <c r="O440" s="16"/>
      <c r="P440" s="15"/>
      <c r="Q440" s="15"/>
      <c r="R440" s="23">
        <v>42880.740381944444</v>
      </c>
      <c r="S440" s="13" t="s">
        <v>379</v>
      </c>
      <c r="T440" s="13" t="s">
        <v>380</v>
      </c>
      <c r="U440" s="22" t="s">
        <v>1299</v>
      </c>
      <c r="V440" s="13" t="s">
        <v>1300</v>
      </c>
      <c r="W440" s="19">
        <v>15</v>
      </c>
      <c r="X440" s="13" t="s">
        <v>37</v>
      </c>
      <c r="Y440" s="14">
        <v>0.6</v>
      </c>
      <c r="Z440" s="14">
        <v>1.1000000000000001</v>
      </c>
      <c r="AA440" s="13">
        <v>2000</v>
      </c>
      <c r="AB440" s="19">
        <v>30000</v>
      </c>
      <c r="AC440" s="21">
        <f t="shared" si="55"/>
        <v>34800</v>
      </c>
      <c r="AD440" s="14">
        <f>+Y440*Z440</f>
        <v>0.66</v>
      </c>
    </row>
    <row r="441" spans="1:30" s="27" customFormat="1" ht="15.6" customHeight="1" x14ac:dyDescent="0.25">
      <c r="A441" s="12">
        <v>2486</v>
      </c>
      <c r="B441" s="13" t="s">
        <v>54</v>
      </c>
      <c r="C441" s="14" t="s">
        <v>2</v>
      </c>
      <c r="D441" s="14" t="s">
        <v>34</v>
      </c>
      <c r="E441" s="13" t="s">
        <v>40</v>
      </c>
      <c r="F441" s="13" t="s">
        <v>906</v>
      </c>
      <c r="G441" s="13" t="s">
        <v>56</v>
      </c>
      <c r="H441" s="13" t="s">
        <v>907</v>
      </c>
      <c r="I441" s="23">
        <v>42872</v>
      </c>
      <c r="J441" s="13" t="s">
        <v>1302</v>
      </c>
      <c r="K441" s="13">
        <v>20083</v>
      </c>
      <c r="L441" s="13"/>
      <c r="M441" s="14">
        <v>2</v>
      </c>
      <c r="N441" s="14" t="s">
        <v>1303</v>
      </c>
      <c r="O441" s="16"/>
      <c r="P441" s="15"/>
      <c r="Q441" s="15"/>
      <c r="R441" s="23">
        <v>42877.480358796296</v>
      </c>
      <c r="S441" s="13" t="s">
        <v>909</v>
      </c>
      <c r="T441" s="13" t="s">
        <v>910</v>
      </c>
      <c r="U441" s="22" t="s">
        <v>1301</v>
      </c>
      <c r="V441" s="13" t="s">
        <v>1304</v>
      </c>
      <c r="W441" s="19">
        <v>258.62</v>
      </c>
      <c r="X441" s="13" t="s">
        <v>42</v>
      </c>
      <c r="Y441" s="14"/>
      <c r="Z441" s="14"/>
      <c r="AA441" s="13">
        <v>30</v>
      </c>
      <c r="AB441" s="19">
        <v>7758.6</v>
      </c>
      <c r="AC441" s="21">
        <f t="shared" si="55"/>
        <v>8999.9760000000006</v>
      </c>
      <c r="AD441" s="14"/>
    </row>
    <row r="442" spans="1:30" s="27" customFormat="1" ht="15.6" customHeight="1" x14ac:dyDescent="0.25">
      <c r="A442" s="12">
        <v>2487</v>
      </c>
      <c r="B442" s="13" t="s">
        <v>54</v>
      </c>
      <c r="C442" s="14" t="s">
        <v>2</v>
      </c>
      <c r="D442" s="14" t="s">
        <v>34</v>
      </c>
      <c r="E442" s="13" t="s">
        <v>40</v>
      </c>
      <c r="F442" s="13" t="s">
        <v>840</v>
      </c>
      <c r="G442" s="13" t="s">
        <v>56</v>
      </c>
      <c r="H442" s="13" t="s">
        <v>776</v>
      </c>
      <c r="I442" s="23">
        <v>42878</v>
      </c>
      <c r="J442" s="13" t="s">
        <v>1305</v>
      </c>
      <c r="K442" s="13">
        <v>19766</v>
      </c>
      <c r="L442" s="13"/>
      <c r="M442" s="14">
        <v>3</v>
      </c>
      <c r="N442" s="14" t="s">
        <v>299</v>
      </c>
      <c r="O442" s="16"/>
      <c r="P442" s="15"/>
      <c r="Q442" s="15"/>
      <c r="R442" s="23">
        <v>42884.547337962962</v>
      </c>
      <c r="S442" s="13" t="s">
        <v>1306</v>
      </c>
      <c r="T442" s="13" t="s">
        <v>1307</v>
      </c>
      <c r="U442" s="22" t="s">
        <v>1301</v>
      </c>
      <c r="V442" s="13" t="s">
        <v>1301</v>
      </c>
      <c r="W442" s="19">
        <v>92.8</v>
      </c>
      <c r="X442" s="13" t="s">
        <v>37</v>
      </c>
      <c r="Y442" s="14"/>
      <c r="Z442" s="14"/>
      <c r="AA442" s="13">
        <v>225</v>
      </c>
      <c r="AB442" s="19">
        <v>20880</v>
      </c>
      <c r="AC442" s="21">
        <f t="shared" si="55"/>
        <v>24220.799999999999</v>
      </c>
      <c r="AD442" s="14"/>
    </row>
    <row r="443" spans="1:30" s="27" customFormat="1" ht="15.6" customHeight="1" x14ac:dyDescent="0.25">
      <c r="A443" s="12">
        <v>2488</v>
      </c>
      <c r="B443" s="13" t="s">
        <v>54</v>
      </c>
      <c r="C443" s="14" t="s">
        <v>2</v>
      </c>
      <c r="D443" s="14" t="s">
        <v>34</v>
      </c>
      <c r="E443" s="13" t="s">
        <v>40</v>
      </c>
      <c r="F443" s="13" t="s">
        <v>759</v>
      </c>
      <c r="G443" s="13" t="s">
        <v>56</v>
      </c>
      <c r="H443" s="13" t="s">
        <v>760</v>
      </c>
      <c r="I443" s="23">
        <v>42877</v>
      </c>
      <c r="J443" s="13" t="s">
        <v>1308</v>
      </c>
      <c r="K443" s="13">
        <v>20046</v>
      </c>
      <c r="L443" s="13"/>
      <c r="M443" s="14">
        <v>2</v>
      </c>
      <c r="N443" s="14" t="s">
        <v>41</v>
      </c>
      <c r="O443" s="16"/>
      <c r="P443" s="15"/>
      <c r="Q443" s="15"/>
      <c r="R443" s="23">
        <v>42878.74759259259</v>
      </c>
      <c r="S443" s="13" t="s">
        <v>56</v>
      </c>
      <c r="T443" s="13" t="s">
        <v>1309</v>
      </c>
      <c r="U443" s="18" t="s">
        <v>1301</v>
      </c>
      <c r="V443" s="13" t="s">
        <v>1301</v>
      </c>
      <c r="W443" s="19">
        <v>6034.48</v>
      </c>
      <c r="X443" s="13" t="s">
        <v>48</v>
      </c>
      <c r="Y443" s="14"/>
      <c r="Z443" s="14"/>
      <c r="AA443" s="13">
        <v>4</v>
      </c>
      <c r="AB443" s="19">
        <v>24137.919999999998</v>
      </c>
      <c r="AC443" s="21">
        <f t="shared" si="55"/>
        <v>27999.9872</v>
      </c>
      <c r="AD443" s="14"/>
    </row>
    <row r="444" spans="1:30" s="27" customFormat="1" ht="15.6" customHeight="1" x14ac:dyDescent="0.25">
      <c r="A444" s="12">
        <v>2489</v>
      </c>
      <c r="B444" s="13" t="s">
        <v>54</v>
      </c>
      <c r="C444" s="14" t="s">
        <v>2</v>
      </c>
      <c r="D444" s="14" t="s">
        <v>34</v>
      </c>
      <c r="E444" s="13" t="s">
        <v>40</v>
      </c>
      <c r="F444" s="13" t="s">
        <v>1259</v>
      </c>
      <c r="G444" s="13" t="s">
        <v>56</v>
      </c>
      <c r="H444" s="13" t="s">
        <v>1260</v>
      </c>
      <c r="I444" s="23">
        <v>42884</v>
      </c>
      <c r="J444" s="13" t="s">
        <v>1261</v>
      </c>
      <c r="K444" s="13">
        <v>19932</v>
      </c>
      <c r="L444" s="13"/>
      <c r="M444" s="14">
        <v>5</v>
      </c>
      <c r="N444" s="14" t="s">
        <v>1262</v>
      </c>
      <c r="O444" s="16"/>
      <c r="P444" s="15"/>
      <c r="Q444" s="15"/>
      <c r="R444" s="23">
        <v>42884.863645833335</v>
      </c>
      <c r="S444" s="13" t="s">
        <v>379</v>
      </c>
      <c r="T444" s="13" t="s">
        <v>380</v>
      </c>
      <c r="U444" s="18" t="s">
        <v>1301</v>
      </c>
      <c r="V444" s="13" t="s">
        <v>1301</v>
      </c>
      <c r="W444" s="19">
        <v>500</v>
      </c>
      <c r="X444" s="13" t="s">
        <v>48</v>
      </c>
      <c r="Y444" s="14"/>
      <c r="Z444" s="14"/>
      <c r="AA444" s="13">
        <v>30</v>
      </c>
      <c r="AB444" s="19">
        <v>15000</v>
      </c>
      <c r="AC444" s="21">
        <f t="shared" si="55"/>
        <v>17400</v>
      </c>
      <c r="AD444" s="14"/>
    </row>
    <row r="445" spans="1:30" s="27" customFormat="1" ht="15.6" customHeight="1" x14ac:dyDescent="0.25">
      <c r="A445" s="12">
        <v>2490</v>
      </c>
      <c r="B445" s="13" t="s">
        <v>54</v>
      </c>
      <c r="C445" s="14" t="s">
        <v>2</v>
      </c>
      <c r="D445" s="14" t="s">
        <v>34</v>
      </c>
      <c r="E445" s="13" t="s">
        <v>40</v>
      </c>
      <c r="F445" s="13" t="s">
        <v>588</v>
      </c>
      <c r="G445" s="13" t="s">
        <v>56</v>
      </c>
      <c r="H445" s="13" t="s">
        <v>589</v>
      </c>
      <c r="I445" s="23">
        <v>42883</v>
      </c>
      <c r="J445" s="13" t="s">
        <v>590</v>
      </c>
      <c r="K445" s="13">
        <v>20051</v>
      </c>
      <c r="L445" s="13"/>
      <c r="M445" s="14">
        <v>5</v>
      </c>
      <c r="N445" s="14" t="s">
        <v>591</v>
      </c>
      <c r="O445" s="16"/>
      <c r="P445" s="15"/>
      <c r="Q445" s="15"/>
      <c r="R445" s="23">
        <v>42885.704884259256</v>
      </c>
      <c r="S445" s="13" t="s">
        <v>60</v>
      </c>
      <c r="T445" s="13" t="s">
        <v>61</v>
      </c>
      <c r="U445" s="18" t="s">
        <v>1301</v>
      </c>
      <c r="V445" s="13" t="s">
        <v>1301</v>
      </c>
      <c r="W445" s="19">
        <v>200</v>
      </c>
      <c r="X445" s="13" t="s">
        <v>48</v>
      </c>
      <c r="Y445" s="14"/>
      <c r="Z445" s="14"/>
      <c r="AA445" s="13">
        <v>60</v>
      </c>
      <c r="AB445" s="19">
        <v>12000</v>
      </c>
      <c r="AC445" s="21">
        <f t="shared" si="55"/>
        <v>13920</v>
      </c>
      <c r="AD445" s="14"/>
    </row>
    <row r="446" spans="1:30" s="27" customFormat="1" ht="15.6" customHeight="1" x14ac:dyDescent="0.25">
      <c r="A446" s="12">
        <v>2491</v>
      </c>
      <c r="B446" s="13" t="s">
        <v>54</v>
      </c>
      <c r="C446" s="14" t="s">
        <v>2</v>
      </c>
      <c r="D446" s="14" t="s">
        <v>34</v>
      </c>
      <c r="E446" s="13" t="s">
        <v>40</v>
      </c>
      <c r="F446" s="13" t="s">
        <v>1310</v>
      </c>
      <c r="G446" s="13" t="s">
        <v>56</v>
      </c>
      <c r="H446" s="13" t="s">
        <v>1311</v>
      </c>
      <c r="I446" s="23">
        <v>42884</v>
      </c>
      <c r="J446" s="13" t="s">
        <v>1312</v>
      </c>
      <c r="K446" s="13">
        <v>19829</v>
      </c>
      <c r="L446" s="13"/>
      <c r="M446" s="14">
        <v>4</v>
      </c>
      <c r="N446" s="14" t="s">
        <v>750</v>
      </c>
      <c r="O446" s="16"/>
      <c r="P446" s="15"/>
      <c r="Q446" s="15"/>
      <c r="R446" s="23">
        <v>42887.743773148148</v>
      </c>
      <c r="S446" s="13" t="s">
        <v>379</v>
      </c>
      <c r="T446" s="13" t="s">
        <v>380</v>
      </c>
      <c r="U446" s="18" t="s">
        <v>1301</v>
      </c>
      <c r="V446" s="13" t="s">
        <v>1301</v>
      </c>
      <c r="W446" s="19">
        <v>400</v>
      </c>
      <c r="X446" s="13" t="s">
        <v>48</v>
      </c>
      <c r="Y446" s="14"/>
      <c r="Z446" s="14"/>
      <c r="AA446" s="13">
        <v>30</v>
      </c>
      <c r="AB446" s="19">
        <v>12000</v>
      </c>
      <c r="AC446" s="21">
        <f t="shared" si="55"/>
        <v>13920</v>
      </c>
      <c r="AD446" s="14"/>
    </row>
    <row r="447" spans="1:30" s="27" customFormat="1" ht="15.6" customHeight="1" x14ac:dyDescent="0.25">
      <c r="A447" s="12">
        <v>2492</v>
      </c>
      <c r="B447" s="13" t="s">
        <v>54</v>
      </c>
      <c r="C447" s="14" t="s">
        <v>2</v>
      </c>
      <c r="D447" s="14" t="s">
        <v>34</v>
      </c>
      <c r="E447" s="13" t="s">
        <v>40</v>
      </c>
      <c r="F447" s="13" t="s">
        <v>1313</v>
      </c>
      <c r="G447" s="13" t="s">
        <v>56</v>
      </c>
      <c r="H447" s="13" t="s">
        <v>1314</v>
      </c>
      <c r="I447" s="23">
        <v>42884</v>
      </c>
      <c r="J447" s="13" t="s">
        <v>1315</v>
      </c>
      <c r="K447" s="13">
        <v>19937</v>
      </c>
      <c r="L447" s="13"/>
      <c r="M447" s="14">
        <v>2</v>
      </c>
      <c r="N447" s="14" t="s">
        <v>550</v>
      </c>
      <c r="O447" s="16"/>
      <c r="P447" s="15"/>
      <c r="Q447" s="15"/>
      <c r="R447" s="23">
        <v>42885.922118055554</v>
      </c>
      <c r="S447" s="13" t="s">
        <v>401</v>
      </c>
      <c r="T447" s="13" t="s">
        <v>402</v>
      </c>
      <c r="U447" s="18" t="s">
        <v>1301</v>
      </c>
      <c r="V447" s="13" t="s">
        <v>1301</v>
      </c>
      <c r="W447" s="19">
        <v>300</v>
      </c>
      <c r="X447" s="13" t="s">
        <v>48</v>
      </c>
      <c r="Y447" s="14"/>
      <c r="Z447" s="14"/>
      <c r="AA447" s="13">
        <v>30</v>
      </c>
      <c r="AB447" s="19">
        <v>9000</v>
      </c>
      <c r="AC447" s="21">
        <f t="shared" si="55"/>
        <v>10440</v>
      </c>
      <c r="AD447" s="14"/>
    </row>
    <row r="448" spans="1:30" s="27" customFormat="1" ht="15.6" customHeight="1" x14ac:dyDescent="0.25">
      <c r="A448" s="12">
        <v>2493</v>
      </c>
      <c r="B448" s="13" t="s">
        <v>54</v>
      </c>
      <c r="C448" s="14" t="s">
        <v>2</v>
      </c>
      <c r="D448" s="14" t="s">
        <v>34</v>
      </c>
      <c r="E448" s="13" t="s">
        <v>40</v>
      </c>
      <c r="F448" s="13" t="s">
        <v>1316</v>
      </c>
      <c r="G448" s="13" t="s">
        <v>56</v>
      </c>
      <c r="H448" s="13" t="s">
        <v>1317</v>
      </c>
      <c r="I448" s="23">
        <v>42879</v>
      </c>
      <c r="J448" s="13" t="s">
        <v>1318</v>
      </c>
      <c r="K448" s="13">
        <v>20082</v>
      </c>
      <c r="L448" s="13"/>
      <c r="M448" s="14">
        <v>1</v>
      </c>
      <c r="N448" s="14" t="s">
        <v>44</v>
      </c>
      <c r="O448" s="16"/>
      <c r="P448" s="15"/>
      <c r="Q448" s="15"/>
      <c r="R448" s="23">
        <v>42882.87641203704</v>
      </c>
      <c r="S448" s="13" t="s">
        <v>412</v>
      </c>
      <c r="T448" s="13" t="s">
        <v>413</v>
      </c>
      <c r="U448" s="18" t="s">
        <v>1301</v>
      </c>
      <c r="V448" s="13" t="s">
        <v>1301</v>
      </c>
      <c r="W448" s="19">
        <v>40</v>
      </c>
      <c r="X448" s="13" t="s">
        <v>48</v>
      </c>
      <c r="Y448" s="14"/>
      <c r="Z448" s="14"/>
      <c r="AA448" s="13">
        <v>202</v>
      </c>
      <c r="AB448" s="19">
        <v>8080</v>
      </c>
      <c r="AC448" s="21">
        <f t="shared" si="55"/>
        <v>9372.7999999999993</v>
      </c>
      <c r="AD448" s="14"/>
    </row>
    <row r="449" spans="1:32" s="27" customFormat="1" ht="15.6" customHeight="1" x14ac:dyDescent="0.25">
      <c r="A449" s="12">
        <v>2495</v>
      </c>
      <c r="B449" s="13" t="s">
        <v>54</v>
      </c>
      <c r="C449" s="14" t="s">
        <v>2</v>
      </c>
      <c r="D449" s="14" t="s">
        <v>34</v>
      </c>
      <c r="E449" s="13" t="s">
        <v>40</v>
      </c>
      <c r="F449" s="13" t="s">
        <v>1319</v>
      </c>
      <c r="G449" s="13" t="s">
        <v>56</v>
      </c>
      <c r="H449" s="13" t="s">
        <v>1320</v>
      </c>
      <c r="I449" s="23">
        <v>42884</v>
      </c>
      <c r="J449" s="13" t="s">
        <v>1321</v>
      </c>
      <c r="K449" s="13">
        <v>19828</v>
      </c>
      <c r="L449" s="13"/>
      <c r="M449" s="14">
        <v>2</v>
      </c>
      <c r="N449" s="14" t="s">
        <v>551</v>
      </c>
      <c r="O449" s="16"/>
      <c r="P449" s="15"/>
      <c r="Q449" s="15"/>
      <c r="R449" s="23">
        <v>42886.972361111111</v>
      </c>
      <c r="S449" s="13" t="s">
        <v>422</v>
      </c>
      <c r="T449" s="13" t="s">
        <v>423</v>
      </c>
      <c r="U449" s="18" t="s">
        <v>1301</v>
      </c>
      <c r="V449" s="13" t="s">
        <v>1301</v>
      </c>
      <c r="W449" s="19">
        <v>3879.32</v>
      </c>
      <c r="X449" s="13" t="s">
        <v>48</v>
      </c>
      <c r="Y449" s="14"/>
      <c r="Z449" s="14"/>
      <c r="AA449" s="13">
        <v>2</v>
      </c>
      <c r="AB449" s="19">
        <v>7758.64</v>
      </c>
      <c r="AC449" s="21">
        <f t="shared" si="55"/>
        <v>9000.0223999999998</v>
      </c>
      <c r="AD449" s="14"/>
    </row>
    <row r="450" spans="1:32" s="27" customFormat="1" ht="15.6" customHeight="1" x14ac:dyDescent="0.25">
      <c r="A450" s="12">
        <v>2496</v>
      </c>
      <c r="B450" s="13" t="s">
        <v>54</v>
      </c>
      <c r="C450" s="14" t="s">
        <v>2</v>
      </c>
      <c r="D450" s="14" t="s">
        <v>34</v>
      </c>
      <c r="E450" s="13" t="s">
        <v>40</v>
      </c>
      <c r="F450" s="13" t="s">
        <v>911</v>
      </c>
      <c r="G450" s="13" t="s">
        <v>56</v>
      </c>
      <c r="H450" s="13" t="s">
        <v>912</v>
      </c>
      <c r="I450" s="23">
        <v>42873</v>
      </c>
      <c r="J450" s="13" t="s">
        <v>1322</v>
      </c>
      <c r="K450" s="13">
        <v>20185</v>
      </c>
      <c r="L450" s="13"/>
      <c r="M450" s="14">
        <v>3</v>
      </c>
      <c r="N450" s="14" t="s">
        <v>124</v>
      </c>
      <c r="O450" s="16">
        <f>+IF(P450=0,0,(Q450-P450)+1)</f>
        <v>29</v>
      </c>
      <c r="P450" s="15">
        <v>42858</v>
      </c>
      <c r="Q450" s="15">
        <v>42886</v>
      </c>
      <c r="R450" s="23">
        <v>42878.727650462963</v>
      </c>
      <c r="S450" s="13" t="s">
        <v>984</v>
      </c>
      <c r="T450" s="13" t="s">
        <v>985</v>
      </c>
      <c r="U450" s="18" t="s">
        <v>1301</v>
      </c>
      <c r="V450" s="13" t="s">
        <v>1323</v>
      </c>
      <c r="W450" s="19">
        <v>115</v>
      </c>
      <c r="X450" s="13" t="s">
        <v>108</v>
      </c>
      <c r="Y450" s="14"/>
      <c r="Z450" s="14"/>
      <c r="AA450" s="13">
        <v>112</v>
      </c>
      <c r="AB450" s="19">
        <v>12880</v>
      </c>
      <c r="AC450" s="21">
        <f t="shared" si="55"/>
        <v>14940.8</v>
      </c>
      <c r="AD450" s="14"/>
    </row>
    <row r="451" spans="1:32" s="27" customFormat="1" ht="15.6" customHeight="1" x14ac:dyDescent="0.25">
      <c r="A451" s="12">
        <v>2497</v>
      </c>
      <c r="B451" s="13" t="s">
        <v>54</v>
      </c>
      <c r="C451" s="14" t="s">
        <v>2</v>
      </c>
      <c r="D451" s="14" t="s">
        <v>34</v>
      </c>
      <c r="E451" s="13" t="s">
        <v>40</v>
      </c>
      <c r="F451" s="13" t="s">
        <v>459</v>
      </c>
      <c r="G451" s="13" t="s">
        <v>56</v>
      </c>
      <c r="H451" s="13" t="s">
        <v>460</v>
      </c>
      <c r="I451" s="23">
        <v>42879</v>
      </c>
      <c r="J451" s="13" t="s">
        <v>1324</v>
      </c>
      <c r="K451" s="13">
        <v>21522</v>
      </c>
      <c r="L451" s="13"/>
      <c r="M451" s="14">
        <v>4</v>
      </c>
      <c r="N451" s="14" t="s">
        <v>68</v>
      </c>
      <c r="O451" s="16">
        <f>+IF(P451=0,0,(Q451-P451)+1)</f>
        <v>31</v>
      </c>
      <c r="P451" s="15">
        <v>42856</v>
      </c>
      <c r="Q451" s="15">
        <v>42886</v>
      </c>
      <c r="R451" s="23">
        <v>42880.877418981479</v>
      </c>
      <c r="S451" s="13" t="s">
        <v>401</v>
      </c>
      <c r="T451" s="13" t="s">
        <v>402</v>
      </c>
      <c r="U451" s="18" t="s">
        <v>1301</v>
      </c>
      <c r="V451" s="13" t="s">
        <v>1325</v>
      </c>
      <c r="W451" s="19">
        <v>300</v>
      </c>
      <c r="X451" s="13" t="s">
        <v>747</v>
      </c>
      <c r="Y451" s="14"/>
      <c r="Z451" s="14"/>
      <c r="AA451" s="13">
        <v>27</v>
      </c>
      <c r="AB451" s="19">
        <v>8100</v>
      </c>
      <c r="AC451" s="21">
        <f t="shared" ref="AC451:AC460" si="56">+AB451*0.16+AB451</f>
        <v>9396</v>
      </c>
      <c r="AD451" s="14"/>
    </row>
    <row r="452" spans="1:32" s="27" customFormat="1" ht="15.6" customHeight="1" x14ac:dyDescent="0.25">
      <c r="A452" s="12">
        <v>2500</v>
      </c>
      <c r="B452" s="13" t="s">
        <v>54</v>
      </c>
      <c r="C452" s="14" t="s">
        <v>2</v>
      </c>
      <c r="D452" s="14" t="s">
        <v>34</v>
      </c>
      <c r="E452" s="13" t="s">
        <v>40</v>
      </c>
      <c r="F452" s="13" t="s">
        <v>447</v>
      </c>
      <c r="G452" s="13" t="s">
        <v>56</v>
      </c>
      <c r="H452" s="13" t="s">
        <v>448</v>
      </c>
      <c r="I452" s="23">
        <v>42870</v>
      </c>
      <c r="J452" s="13" t="s">
        <v>449</v>
      </c>
      <c r="K452" s="13">
        <v>19856</v>
      </c>
      <c r="L452" s="13"/>
      <c r="M452" s="14">
        <v>1</v>
      </c>
      <c r="N452" s="14" t="s">
        <v>450</v>
      </c>
      <c r="O452" s="16">
        <f>+IF(P452=0,0,(Q452-P452)+1)</f>
        <v>30</v>
      </c>
      <c r="P452" s="15">
        <v>42857</v>
      </c>
      <c r="Q452" s="15">
        <v>42886</v>
      </c>
      <c r="R452" s="23">
        <v>42882.551400462966</v>
      </c>
      <c r="S452" s="13" t="s">
        <v>451</v>
      </c>
      <c r="T452" s="13" t="s">
        <v>452</v>
      </c>
      <c r="U452" s="18" t="s">
        <v>1301</v>
      </c>
      <c r="V452" s="13" t="s">
        <v>1326</v>
      </c>
      <c r="W452" s="19">
        <v>100</v>
      </c>
      <c r="X452" s="13" t="s">
        <v>108</v>
      </c>
      <c r="Y452" s="14"/>
      <c r="Z452" s="14"/>
      <c r="AA452" s="13">
        <v>100</v>
      </c>
      <c r="AB452" s="19">
        <v>10000</v>
      </c>
      <c r="AC452" s="21">
        <f t="shared" si="56"/>
        <v>11600</v>
      </c>
      <c r="AD452" s="14"/>
    </row>
    <row r="453" spans="1:32" s="27" customFormat="1" ht="15.6" customHeight="1" x14ac:dyDescent="0.25">
      <c r="A453" s="12">
        <v>2501</v>
      </c>
      <c r="B453" s="13" t="s">
        <v>54</v>
      </c>
      <c r="C453" s="14" t="s">
        <v>2</v>
      </c>
      <c r="D453" s="14" t="s">
        <v>34</v>
      </c>
      <c r="E453" s="13" t="s">
        <v>40</v>
      </c>
      <c r="F453" s="13" t="s">
        <v>381</v>
      </c>
      <c r="G453" s="13" t="s">
        <v>56</v>
      </c>
      <c r="H453" s="13" t="s">
        <v>382</v>
      </c>
      <c r="I453" s="23">
        <v>42877</v>
      </c>
      <c r="J453" s="13" t="s">
        <v>383</v>
      </c>
      <c r="K453" s="13">
        <v>20112</v>
      </c>
      <c r="L453" s="13"/>
      <c r="M453" s="14">
        <v>3</v>
      </c>
      <c r="N453" s="14" t="s">
        <v>384</v>
      </c>
      <c r="O453" s="16">
        <f>+IF(P453=0,0,(Q453-P453)+1)</f>
        <v>31</v>
      </c>
      <c r="P453" s="15">
        <v>42856</v>
      </c>
      <c r="Q453" s="15">
        <v>42886</v>
      </c>
      <c r="R453" s="23">
        <v>42878.790509259263</v>
      </c>
      <c r="S453" s="13" t="s">
        <v>379</v>
      </c>
      <c r="T453" s="13" t="s">
        <v>380</v>
      </c>
      <c r="U453" s="18" t="s">
        <v>1301</v>
      </c>
      <c r="V453" s="13" t="s">
        <v>1327</v>
      </c>
      <c r="W453" s="19">
        <v>431.03</v>
      </c>
      <c r="X453" s="13" t="s">
        <v>747</v>
      </c>
      <c r="Y453" s="14"/>
      <c r="Z453" s="14"/>
      <c r="AA453" s="13">
        <v>30</v>
      </c>
      <c r="AB453" s="19">
        <v>12930.9</v>
      </c>
      <c r="AC453" s="21">
        <f t="shared" si="56"/>
        <v>14999.843999999999</v>
      </c>
      <c r="AD453" s="14"/>
    </row>
    <row r="454" spans="1:32" s="27" customFormat="1" ht="15.6" customHeight="1" x14ac:dyDescent="0.25">
      <c r="A454" s="12">
        <v>2505</v>
      </c>
      <c r="B454" s="13" t="s">
        <v>54</v>
      </c>
      <c r="C454" s="14" t="s">
        <v>2</v>
      </c>
      <c r="D454" s="14" t="s">
        <v>34</v>
      </c>
      <c r="E454" s="13" t="s">
        <v>40</v>
      </c>
      <c r="F454" s="13" t="s">
        <v>381</v>
      </c>
      <c r="G454" s="13" t="s">
        <v>56</v>
      </c>
      <c r="H454" s="13" t="s">
        <v>382</v>
      </c>
      <c r="I454" s="23">
        <v>42872</v>
      </c>
      <c r="J454" s="13" t="s">
        <v>394</v>
      </c>
      <c r="K454" s="13">
        <v>20112</v>
      </c>
      <c r="L454" s="13"/>
      <c r="M454" s="14">
        <v>1</v>
      </c>
      <c r="N454" s="14" t="s">
        <v>44</v>
      </c>
      <c r="O454" s="16"/>
      <c r="P454" s="15"/>
      <c r="Q454" s="15"/>
      <c r="R454" s="23">
        <v>42873.472986111112</v>
      </c>
      <c r="S454" s="13" t="s">
        <v>395</v>
      </c>
      <c r="T454" s="13" t="s">
        <v>396</v>
      </c>
      <c r="U454" s="18" t="s">
        <v>1301</v>
      </c>
      <c r="V454" s="13" t="s">
        <v>1328</v>
      </c>
      <c r="W454" s="19">
        <v>431.03</v>
      </c>
      <c r="X454" s="13" t="s">
        <v>747</v>
      </c>
      <c r="Y454" s="14"/>
      <c r="Z454" s="14"/>
      <c r="AA454" s="13">
        <v>30</v>
      </c>
      <c r="AB454" s="19">
        <v>12930.9</v>
      </c>
      <c r="AC454" s="21">
        <f t="shared" si="56"/>
        <v>14999.843999999999</v>
      </c>
      <c r="AD454" s="14"/>
    </row>
    <row r="455" spans="1:32" s="27" customFormat="1" ht="15.6" customHeight="1" x14ac:dyDescent="0.25">
      <c r="A455" s="12">
        <v>2520</v>
      </c>
      <c r="B455" s="13" t="s">
        <v>54</v>
      </c>
      <c r="C455" s="14" t="s">
        <v>2</v>
      </c>
      <c r="D455" s="14" t="s">
        <v>34</v>
      </c>
      <c r="E455" s="13" t="s">
        <v>40</v>
      </c>
      <c r="F455" s="13" t="s">
        <v>148</v>
      </c>
      <c r="G455" s="13" t="s">
        <v>56</v>
      </c>
      <c r="H455" s="13" t="s">
        <v>149</v>
      </c>
      <c r="I455" s="23">
        <v>42884</v>
      </c>
      <c r="J455" s="13" t="s">
        <v>945</v>
      </c>
      <c r="K455" s="13">
        <v>19842</v>
      </c>
      <c r="L455" s="13"/>
      <c r="M455" s="14">
        <v>17</v>
      </c>
      <c r="N455" s="14" t="s">
        <v>131</v>
      </c>
      <c r="O455" s="16">
        <f>+IF(P455=0,0,(Q455-P455)+1)</f>
        <v>30</v>
      </c>
      <c r="P455" s="15">
        <v>42857</v>
      </c>
      <c r="Q455" s="15">
        <v>42886</v>
      </c>
      <c r="R455" s="23">
        <v>42887.996365740742</v>
      </c>
      <c r="S455" s="13" t="s">
        <v>736</v>
      </c>
      <c r="T455" s="13" t="s">
        <v>946</v>
      </c>
      <c r="U455" s="22" t="s">
        <v>1301</v>
      </c>
      <c r="V455" s="13" t="s">
        <v>1330</v>
      </c>
      <c r="W455" s="19">
        <v>16379.31</v>
      </c>
      <c r="X455" s="13" t="s">
        <v>48</v>
      </c>
      <c r="Y455" s="14"/>
      <c r="Z455" s="14"/>
      <c r="AA455" s="13">
        <v>2</v>
      </c>
      <c r="AB455" s="19">
        <v>32758.62</v>
      </c>
      <c r="AC455" s="21">
        <f t="shared" si="56"/>
        <v>37999.999199999998</v>
      </c>
      <c r="AD455" s="14"/>
    </row>
    <row r="456" spans="1:32" s="27" customFormat="1" ht="15.6" customHeight="1" x14ac:dyDescent="0.25">
      <c r="A456" s="12">
        <v>2527</v>
      </c>
      <c r="B456" s="13" t="s">
        <v>51</v>
      </c>
      <c r="C456" s="14" t="s">
        <v>2</v>
      </c>
      <c r="D456" s="14" t="s">
        <v>34</v>
      </c>
      <c r="E456" s="13" t="s">
        <v>40</v>
      </c>
      <c r="F456" s="13" t="s">
        <v>487</v>
      </c>
      <c r="G456" s="13" t="s">
        <v>56</v>
      </c>
      <c r="H456" s="13" t="s">
        <v>488</v>
      </c>
      <c r="I456" s="23">
        <v>42878</v>
      </c>
      <c r="J456" s="13" t="s">
        <v>1331</v>
      </c>
      <c r="K456" s="13">
        <v>20755</v>
      </c>
      <c r="L456" s="13"/>
      <c r="M456" s="14">
        <v>9</v>
      </c>
      <c r="N456" s="14" t="s">
        <v>176</v>
      </c>
      <c r="O456" s="16"/>
      <c r="P456" s="15"/>
      <c r="Q456" s="15"/>
      <c r="R456" s="23">
        <v>42880.936064814814</v>
      </c>
      <c r="S456" s="13" t="s">
        <v>1332</v>
      </c>
      <c r="T456" s="13" t="s">
        <v>1333</v>
      </c>
      <c r="U456" s="22" t="s">
        <v>1301</v>
      </c>
      <c r="V456" s="13" t="s">
        <v>1334</v>
      </c>
      <c r="W456" s="19">
        <v>7500</v>
      </c>
      <c r="X456" s="13" t="s">
        <v>48</v>
      </c>
      <c r="Y456" s="14"/>
      <c r="Z456" s="14"/>
      <c r="AA456" s="13">
        <v>1</v>
      </c>
      <c r="AB456" s="19">
        <v>7500</v>
      </c>
      <c r="AC456" s="21">
        <f t="shared" si="56"/>
        <v>8700</v>
      </c>
      <c r="AD456" s="14"/>
    </row>
    <row r="457" spans="1:32" s="27" customFormat="1" ht="15.6" customHeight="1" x14ac:dyDescent="0.25">
      <c r="A457" s="12">
        <v>2529</v>
      </c>
      <c r="B457" s="13" t="s">
        <v>54</v>
      </c>
      <c r="C457" s="14" t="s">
        <v>2</v>
      </c>
      <c r="D457" s="14" t="s">
        <v>34</v>
      </c>
      <c r="E457" s="13" t="s">
        <v>40</v>
      </c>
      <c r="F457" s="13" t="s">
        <v>480</v>
      </c>
      <c r="G457" s="13" t="s">
        <v>56</v>
      </c>
      <c r="H457" s="13" t="s">
        <v>481</v>
      </c>
      <c r="I457" s="23">
        <v>42879</v>
      </c>
      <c r="J457" s="13" t="s">
        <v>1335</v>
      </c>
      <c r="K457" s="13">
        <v>20271</v>
      </c>
      <c r="L457" s="13"/>
      <c r="M457" s="14">
        <v>8</v>
      </c>
      <c r="N457" s="14" t="s">
        <v>1336</v>
      </c>
      <c r="O457" s="16">
        <f>+IF(P457=0,0,(Q457-P457)+1)</f>
        <v>31</v>
      </c>
      <c r="P457" s="15">
        <v>42856</v>
      </c>
      <c r="Q457" s="15">
        <v>42886</v>
      </c>
      <c r="R457" s="23">
        <v>42884.742604166669</v>
      </c>
      <c r="S457" s="13" t="s">
        <v>484</v>
      </c>
      <c r="T457" s="13" t="s">
        <v>485</v>
      </c>
      <c r="U457" s="22" t="s">
        <v>1337</v>
      </c>
      <c r="V457" s="13" t="s">
        <v>1338</v>
      </c>
      <c r="W457" s="19">
        <v>482.76</v>
      </c>
      <c r="X457" s="13" t="s">
        <v>747</v>
      </c>
      <c r="Y457" s="14"/>
      <c r="Z457" s="14"/>
      <c r="AA457" s="13">
        <v>30</v>
      </c>
      <c r="AB457" s="19">
        <v>14482.8</v>
      </c>
      <c r="AC457" s="21">
        <f t="shared" si="56"/>
        <v>16800.047999999999</v>
      </c>
      <c r="AD457" s="14"/>
    </row>
    <row r="458" spans="1:32" s="27" customFormat="1" ht="15.6" customHeight="1" x14ac:dyDescent="0.25">
      <c r="A458" s="12">
        <v>2539</v>
      </c>
      <c r="B458" s="13" t="s">
        <v>84</v>
      </c>
      <c r="C458" s="14" t="s">
        <v>2</v>
      </c>
      <c r="D458" s="14" t="s">
        <v>34</v>
      </c>
      <c r="E458" s="13" t="s">
        <v>40</v>
      </c>
      <c r="F458" s="13" t="s">
        <v>85</v>
      </c>
      <c r="G458" s="13" t="s">
        <v>56</v>
      </c>
      <c r="H458" s="13" t="s">
        <v>86</v>
      </c>
      <c r="I458" s="15">
        <v>42863</v>
      </c>
      <c r="J458" s="13" t="s">
        <v>1340</v>
      </c>
      <c r="K458" s="13">
        <v>19407</v>
      </c>
      <c r="L458" s="13" t="s">
        <v>39</v>
      </c>
      <c r="M458" s="14">
        <v>20</v>
      </c>
      <c r="N458" s="14" t="s">
        <v>552</v>
      </c>
      <c r="O458" s="16"/>
      <c r="P458" s="14"/>
      <c r="Q458" s="15"/>
      <c r="R458" s="15">
        <v>42865.462743055556</v>
      </c>
      <c r="S458" s="13" t="s">
        <v>726</v>
      </c>
      <c r="T458" s="13" t="s">
        <v>719</v>
      </c>
      <c r="U458" s="18" t="s">
        <v>1341</v>
      </c>
      <c r="V458" s="13" t="s">
        <v>1342</v>
      </c>
      <c r="W458" s="19">
        <v>8.91</v>
      </c>
      <c r="X458" s="13" t="s">
        <v>37</v>
      </c>
      <c r="Y458" s="30">
        <v>2.5000000000000001E-2</v>
      </c>
      <c r="Z458" s="30">
        <v>2.5000000000000001E-2</v>
      </c>
      <c r="AA458" s="20">
        <v>13116</v>
      </c>
      <c r="AB458" s="19">
        <v>116863.56</v>
      </c>
      <c r="AC458" s="21">
        <f t="shared" si="56"/>
        <v>135561.72959999999</v>
      </c>
      <c r="AD458" s="14"/>
    </row>
    <row r="459" spans="1:32" s="27" customFormat="1" ht="15.6" customHeight="1" x14ac:dyDescent="0.25">
      <c r="A459" s="12">
        <v>2554</v>
      </c>
      <c r="B459" s="13" t="s">
        <v>51</v>
      </c>
      <c r="C459" s="14" t="s">
        <v>2</v>
      </c>
      <c r="D459" s="14" t="s">
        <v>34</v>
      </c>
      <c r="E459" s="13" t="s">
        <v>40</v>
      </c>
      <c r="F459" s="13" t="s">
        <v>804</v>
      </c>
      <c r="G459" s="13" t="s">
        <v>56</v>
      </c>
      <c r="H459" s="13" t="s">
        <v>1343</v>
      </c>
      <c r="I459" s="15">
        <v>42863</v>
      </c>
      <c r="J459" s="13" t="s">
        <v>1344</v>
      </c>
      <c r="K459" s="13">
        <v>20863</v>
      </c>
      <c r="L459" s="13" t="s">
        <v>52</v>
      </c>
      <c r="M459" s="14">
        <v>5</v>
      </c>
      <c r="N459" s="14" t="s">
        <v>130</v>
      </c>
      <c r="O459" s="16"/>
      <c r="P459" s="13"/>
      <c r="Q459" s="17"/>
      <c r="R459" s="15">
        <v>42871.000983796293</v>
      </c>
      <c r="S459" s="13" t="s">
        <v>60</v>
      </c>
      <c r="T459" s="13" t="s">
        <v>1345</v>
      </c>
      <c r="U459" s="22" t="s">
        <v>1346</v>
      </c>
      <c r="V459" s="13" t="s">
        <v>1347</v>
      </c>
      <c r="W459" s="19">
        <v>35</v>
      </c>
      <c r="X459" s="13" t="s">
        <v>37</v>
      </c>
      <c r="Y459" s="14"/>
      <c r="Z459" s="14"/>
      <c r="AA459" s="20">
        <v>450</v>
      </c>
      <c r="AB459" s="19">
        <v>15750</v>
      </c>
      <c r="AC459" s="21">
        <f t="shared" si="56"/>
        <v>18270</v>
      </c>
      <c r="AD459" s="14"/>
      <c r="AE459"/>
      <c r="AF459"/>
    </row>
    <row r="460" spans="1:32" s="27" customFormat="1" ht="15.6" customHeight="1" x14ac:dyDescent="0.25">
      <c r="A460" s="12">
        <v>2557</v>
      </c>
      <c r="B460" s="13" t="s">
        <v>51</v>
      </c>
      <c r="C460" s="14" t="s">
        <v>2</v>
      </c>
      <c r="D460" s="14" t="s">
        <v>34</v>
      </c>
      <c r="E460" s="13" t="s">
        <v>40</v>
      </c>
      <c r="F460" s="13" t="s">
        <v>804</v>
      </c>
      <c r="G460" s="13" t="s">
        <v>56</v>
      </c>
      <c r="H460" s="13" t="s">
        <v>1343</v>
      </c>
      <c r="I460" s="15">
        <v>42863</v>
      </c>
      <c r="J460" s="13" t="s">
        <v>1344</v>
      </c>
      <c r="K460" s="13">
        <v>20863</v>
      </c>
      <c r="L460" s="13" t="s">
        <v>52</v>
      </c>
      <c r="M460" s="14">
        <v>5</v>
      </c>
      <c r="N460" s="14" t="s">
        <v>130</v>
      </c>
      <c r="O460" s="16"/>
      <c r="P460" s="13"/>
      <c r="Q460" s="17"/>
      <c r="R460" s="15">
        <v>42871.000983796293</v>
      </c>
      <c r="S460" s="13" t="s">
        <v>60</v>
      </c>
      <c r="T460" s="13" t="s">
        <v>1345</v>
      </c>
      <c r="U460" s="18" t="s">
        <v>1346</v>
      </c>
      <c r="V460" s="13" t="s">
        <v>1348</v>
      </c>
      <c r="W460" s="19">
        <v>42</v>
      </c>
      <c r="X460" s="13" t="s">
        <v>37</v>
      </c>
      <c r="Y460" s="14"/>
      <c r="Z460" s="14"/>
      <c r="AA460" s="20">
        <v>300</v>
      </c>
      <c r="AB460" s="19">
        <v>12600</v>
      </c>
      <c r="AC460" s="21">
        <f t="shared" si="56"/>
        <v>14616</v>
      </c>
      <c r="AD460" s="14"/>
      <c r="AE460"/>
      <c r="AF460"/>
    </row>
    <row r="461" spans="1:32" s="27" customFormat="1" ht="15.6" customHeight="1" x14ac:dyDescent="0.25">
      <c r="A461" s="12">
        <v>2568</v>
      </c>
      <c r="B461" s="13" t="s">
        <v>84</v>
      </c>
      <c r="C461" s="14" t="s">
        <v>2</v>
      </c>
      <c r="D461" s="14" t="s">
        <v>34</v>
      </c>
      <c r="E461" s="13" t="s">
        <v>40</v>
      </c>
      <c r="F461" s="13" t="s">
        <v>85</v>
      </c>
      <c r="G461" s="13" t="s">
        <v>56</v>
      </c>
      <c r="H461" s="13" t="s">
        <v>86</v>
      </c>
      <c r="I461" s="15">
        <v>42863</v>
      </c>
      <c r="J461" s="13" t="s">
        <v>1350</v>
      </c>
      <c r="K461" s="13">
        <v>19407</v>
      </c>
      <c r="L461" s="13" t="s">
        <v>39</v>
      </c>
      <c r="M461" s="14">
        <v>5</v>
      </c>
      <c r="N461" s="14" t="s">
        <v>359</v>
      </c>
      <c r="O461" s="16"/>
      <c r="P461" s="14"/>
      <c r="Q461" s="15"/>
      <c r="R461" s="15">
        <v>42865.355891203704</v>
      </c>
      <c r="S461" s="13" t="s">
        <v>99</v>
      </c>
      <c r="T461" s="13" t="s">
        <v>100</v>
      </c>
      <c r="U461" s="22" t="s">
        <v>1349</v>
      </c>
      <c r="V461" s="13" t="s">
        <v>1351</v>
      </c>
      <c r="W461" s="19">
        <v>42.67</v>
      </c>
      <c r="X461" s="13" t="s">
        <v>37</v>
      </c>
      <c r="Y461" s="30"/>
      <c r="Z461" s="30"/>
      <c r="AA461" s="20">
        <v>26123</v>
      </c>
      <c r="AB461" s="19">
        <v>1114668.4100000001</v>
      </c>
      <c r="AC461" s="21">
        <f t="shared" ref="AC461:AC474" si="57">+AB461*0.16+AB461</f>
        <v>1293015.3556000001</v>
      </c>
      <c r="AD461" s="14"/>
    </row>
    <row r="462" spans="1:32" s="27" customFormat="1" ht="15.6" customHeight="1" x14ac:dyDescent="0.25">
      <c r="A462" s="12">
        <v>2589</v>
      </c>
      <c r="B462" s="13" t="s">
        <v>54</v>
      </c>
      <c r="C462" s="14" t="s">
        <v>2</v>
      </c>
      <c r="D462" s="14" t="s">
        <v>34</v>
      </c>
      <c r="E462" s="13" t="s">
        <v>40</v>
      </c>
      <c r="F462" s="13" t="s">
        <v>1353</v>
      </c>
      <c r="G462" s="13" t="s">
        <v>56</v>
      </c>
      <c r="H462" s="13" t="s">
        <v>1354</v>
      </c>
      <c r="I462" s="23">
        <v>42871</v>
      </c>
      <c r="J462" s="13" t="s">
        <v>1355</v>
      </c>
      <c r="K462" s="13">
        <v>20259</v>
      </c>
      <c r="L462" s="13"/>
      <c r="M462" s="14">
        <v>2</v>
      </c>
      <c r="N462" s="14" t="s">
        <v>1356</v>
      </c>
      <c r="O462" s="16"/>
      <c r="P462" s="15"/>
      <c r="Q462" s="15"/>
      <c r="R462" s="23">
        <v>42873.500243055554</v>
      </c>
      <c r="S462" s="13" t="s">
        <v>1268</v>
      </c>
      <c r="T462" s="13" t="s">
        <v>1269</v>
      </c>
      <c r="U462" s="22" t="s">
        <v>1352</v>
      </c>
      <c r="V462" s="13" t="s">
        <v>1357</v>
      </c>
      <c r="W462" s="19">
        <v>15.08</v>
      </c>
      <c r="X462" s="13" t="s">
        <v>37</v>
      </c>
      <c r="Y462" s="14"/>
      <c r="Z462" s="14"/>
      <c r="AA462" s="13">
        <v>470</v>
      </c>
      <c r="AB462" s="19">
        <v>7087.6</v>
      </c>
      <c r="AC462" s="21">
        <f t="shared" si="57"/>
        <v>8221.616</v>
      </c>
      <c r="AD462" s="14"/>
    </row>
    <row r="463" spans="1:32" s="27" customFormat="1" ht="15.6" customHeight="1" x14ac:dyDescent="0.25">
      <c r="A463" s="12">
        <v>2590</v>
      </c>
      <c r="B463" s="13" t="s">
        <v>54</v>
      </c>
      <c r="C463" s="14" t="s">
        <v>2</v>
      </c>
      <c r="D463" s="14" t="s">
        <v>34</v>
      </c>
      <c r="E463" s="13" t="s">
        <v>40</v>
      </c>
      <c r="F463" s="13" t="s">
        <v>1358</v>
      </c>
      <c r="G463" s="13" t="s">
        <v>56</v>
      </c>
      <c r="H463" s="13" t="s">
        <v>1359</v>
      </c>
      <c r="I463" s="23">
        <v>42881</v>
      </c>
      <c r="J463" s="13" t="s">
        <v>1360</v>
      </c>
      <c r="K463" s="13">
        <v>20228</v>
      </c>
      <c r="L463" s="13"/>
      <c r="M463" s="14">
        <v>2</v>
      </c>
      <c r="N463" s="14" t="s">
        <v>1361</v>
      </c>
      <c r="O463" s="16"/>
      <c r="P463" s="15"/>
      <c r="Q463" s="15"/>
      <c r="R463" s="23">
        <v>42885.069143518522</v>
      </c>
      <c r="S463" s="13" t="s">
        <v>389</v>
      </c>
      <c r="T463" s="13" t="s">
        <v>390</v>
      </c>
      <c r="U463" s="22" t="s">
        <v>1352</v>
      </c>
      <c r="V463" s="13" t="s">
        <v>1362</v>
      </c>
      <c r="W463" s="19">
        <v>42.02</v>
      </c>
      <c r="X463" s="13" t="s">
        <v>37</v>
      </c>
      <c r="Y463" s="14"/>
      <c r="Z463" s="14"/>
      <c r="AA463" s="13">
        <v>1500</v>
      </c>
      <c r="AB463" s="19">
        <v>63030.000000000007</v>
      </c>
      <c r="AC463" s="21">
        <f t="shared" si="57"/>
        <v>73114.8</v>
      </c>
      <c r="AD463" s="14"/>
    </row>
    <row r="464" spans="1:32" s="27" customFormat="1" ht="15.6" customHeight="1" x14ac:dyDescent="0.25">
      <c r="A464" s="12">
        <v>2591</v>
      </c>
      <c r="B464" s="13" t="s">
        <v>54</v>
      </c>
      <c r="C464" s="14" t="s">
        <v>2</v>
      </c>
      <c r="D464" s="14" t="s">
        <v>34</v>
      </c>
      <c r="E464" s="13" t="s">
        <v>40</v>
      </c>
      <c r="F464" s="13" t="s">
        <v>1363</v>
      </c>
      <c r="G464" s="13" t="s">
        <v>56</v>
      </c>
      <c r="H464" s="13" t="s">
        <v>1364</v>
      </c>
      <c r="I464" s="23">
        <v>42885</v>
      </c>
      <c r="J464" s="13" t="s">
        <v>1365</v>
      </c>
      <c r="K464" s="13">
        <v>19936</v>
      </c>
      <c r="L464" s="13"/>
      <c r="M464" s="14">
        <v>3</v>
      </c>
      <c r="N464" s="14" t="s">
        <v>1366</v>
      </c>
      <c r="O464" s="16"/>
      <c r="P464" s="15"/>
      <c r="Q464" s="15"/>
      <c r="R464" s="23">
        <v>42886.861886574072</v>
      </c>
      <c r="S464" s="13" t="s">
        <v>379</v>
      </c>
      <c r="T464" s="13" t="s">
        <v>380</v>
      </c>
      <c r="U464" s="22" t="s">
        <v>1352</v>
      </c>
      <c r="V464" s="13" t="s">
        <v>1362</v>
      </c>
      <c r="W464" s="19">
        <v>22</v>
      </c>
      <c r="X464" s="13" t="s">
        <v>37</v>
      </c>
      <c r="Y464" s="14"/>
      <c r="Z464" s="14"/>
      <c r="AA464" s="13">
        <v>1500</v>
      </c>
      <c r="AB464" s="19">
        <v>33000</v>
      </c>
      <c r="AC464" s="21">
        <f t="shared" si="57"/>
        <v>38280</v>
      </c>
      <c r="AD464" s="14"/>
    </row>
    <row r="465" spans="1:30" s="27" customFormat="1" ht="15.6" customHeight="1" x14ac:dyDescent="0.25">
      <c r="A465" s="12">
        <v>2592</v>
      </c>
      <c r="B465" s="13" t="s">
        <v>54</v>
      </c>
      <c r="C465" s="14" t="s">
        <v>2</v>
      </c>
      <c r="D465" s="14" t="s">
        <v>34</v>
      </c>
      <c r="E465" s="13" t="s">
        <v>40</v>
      </c>
      <c r="F465" s="13" t="s">
        <v>441</v>
      </c>
      <c r="G465" s="13" t="s">
        <v>56</v>
      </c>
      <c r="H465" s="13" t="s">
        <v>442</v>
      </c>
      <c r="I465" s="23">
        <v>42885</v>
      </c>
      <c r="J465" s="13" t="s">
        <v>443</v>
      </c>
      <c r="K465" s="13">
        <v>19846</v>
      </c>
      <c r="L465" s="13"/>
      <c r="M465" s="14">
        <v>3</v>
      </c>
      <c r="N465" s="14" t="s">
        <v>444</v>
      </c>
      <c r="O465" s="16"/>
      <c r="P465" s="15"/>
      <c r="Q465" s="15"/>
      <c r="R465" s="23">
        <v>42887.949629629627</v>
      </c>
      <c r="S465" s="13" t="s">
        <v>379</v>
      </c>
      <c r="T465" s="13" t="s">
        <v>380</v>
      </c>
      <c r="U465" s="22" t="s">
        <v>1352</v>
      </c>
      <c r="V465" s="13" t="s">
        <v>1362</v>
      </c>
      <c r="W465" s="19">
        <v>18</v>
      </c>
      <c r="X465" s="13" t="s">
        <v>37</v>
      </c>
      <c r="Y465" s="14"/>
      <c r="Z465" s="14"/>
      <c r="AA465" s="13">
        <v>800</v>
      </c>
      <c r="AB465" s="19">
        <v>14400</v>
      </c>
      <c r="AC465" s="21">
        <f t="shared" si="57"/>
        <v>16704</v>
      </c>
      <c r="AD465" s="14"/>
    </row>
    <row r="466" spans="1:30" s="27" customFormat="1" ht="15.6" customHeight="1" x14ac:dyDescent="0.25">
      <c r="A466" s="12">
        <v>2593</v>
      </c>
      <c r="B466" s="13" t="s">
        <v>54</v>
      </c>
      <c r="C466" s="14" t="s">
        <v>2</v>
      </c>
      <c r="D466" s="14" t="s">
        <v>34</v>
      </c>
      <c r="E466" s="13" t="s">
        <v>40</v>
      </c>
      <c r="F466" s="13" t="s">
        <v>1259</v>
      </c>
      <c r="G466" s="13" t="s">
        <v>56</v>
      </c>
      <c r="H466" s="13" t="s">
        <v>1260</v>
      </c>
      <c r="I466" s="23">
        <v>42884</v>
      </c>
      <c r="J466" s="13" t="s">
        <v>1261</v>
      </c>
      <c r="K466" s="13">
        <v>19932</v>
      </c>
      <c r="L466" s="13"/>
      <c r="M466" s="14">
        <v>5</v>
      </c>
      <c r="N466" s="14" t="s">
        <v>1262</v>
      </c>
      <c r="O466" s="16"/>
      <c r="P466" s="15"/>
      <c r="Q466" s="15"/>
      <c r="R466" s="23">
        <v>42884.863645833335</v>
      </c>
      <c r="S466" s="13" t="s">
        <v>379</v>
      </c>
      <c r="T466" s="13" t="s">
        <v>380</v>
      </c>
      <c r="U466" s="22" t="s">
        <v>1352</v>
      </c>
      <c r="V466" s="13" t="s">
        <v>1362</v>
      </c>
      <c r="W466" s="19">
        <v>23.5</v>
      </c>
      <c r="X466" s="13" t="s">
        <v>37</v>
      </c>
      <c r="Y466" s="14"/>
      <c r="Z466" s="14"/>
      <c r="AA466" s="13">
        <v>500</v>
      </c>
      <c r="AB466" s="19">
        <v>11750</v>
      </c>
      <c r="AC466" s="21">
        <f t="shared" si="57"/>
        <v>13630</v>
      </c>
      <c r="AD466" s="14"/>
    </row>
    <row r="467" spans="1:30" s="27" customFormat="1" ht="15.6" customHeight="1" x14ac:dyDescent="0.25">
      <c r="A467" s="12">
        <v>2594</v>
      </c>
      <c r="B467" s="13" t="s">
        <v>54</v>
      </c>
      <c r="C467" s="14" t="s">
        <v>2</v>
      </c>
      <c r="D467" s="14" t="s">
        <v>34</v>
      </c>
      <c r="E467" s="13" t="s">
        <v>40</v>
      </c>
      <c r="F467" s="13" t="s">
        <v>1367</v>
      </c>
      <c r="G467" s="13" t="s">
        <v>56</v>
      </c>
      <c r="H467" s="13" t="s">
        <v>1368</v>
      </c>
      <c r="I467" s="23">
        <v>42884</v>
      </c>
      <c r="J467" s="13" t="s">
        <v>1369</v>
      </c>
      <c r="K467" s="13">
        <v>20227</v>
      </c>
      <c r="L467" s="13"/>
      <c r="M467" s="14">
        <v>1</v>
      </c>
      <c r="N467" s="14" t="s">
        <v>860</v>
      </c>
      <c r="O467" s="16"/>
      <c r="P467" s="15"/>
      <c r="Q467" s="15"/>
      <c r="R467" s="23">
        <v>42885.788171296299</v>
      </c>
      <c r="S467" s="13" t="s">
        <v>379</v>
      </c>
      <c r="T467" s="13" t="s">
        <v>380</v>
      </c>
      <c r="U467" s="22" t="s">
        <v>1352</v>
      </c>
      <c r="V467" s="13" t="s">
        <v>1362</v>
      </c>
      <c r="W467" s="19">
        <v>19.5</v>
      </c>
      <c r="X467" s="13" t="s">
        <v>37</v>
      </c>
      <c r="Y467" s="14"/>
      <c r="Z467" s="14"/>
      <c r="AA467" s="13">
        <v>600</v>
      </c>
      <c r="AB467" s="19">
        <v>11700</v>
      </c>
      <c r="AC467" s="21">
        <f t="shared" si="57"/>
        <v>13572</v>
      </c>
      <c r="AD467" s="14"/>
    </row>
    <row r="468" spans="1:30" s="27" customFormat="1" ht="15.6" customHeight="1" x14ac:dyDescent="0.25">
      <c r="A468" s="12">
        <v>2595</v>
      </c>
      <c r="B468" s="13" t="s">
        <v>54</v>
      </c>
      <c r="C468" s="14" t="s">
        <v>2</v>
      </c>
      <c r="D468" s="14" t="s">
        <v>34</v>
      </c>
      <c r="E468" s="13" t="s">
        <v>40</v>
      </c>
      <c r="F468" s="13" t="s">
        <v>1106</v>
      </c>
      <c r="G468" s="13" t="s">
        <v>56</v>
      </c>
      <c r="H468" s="13" t="s">
        <v>1107</v>
      </c>
      <c r="I468" s="23">
        <v>42878</v>
      </c>
      <c r="J468" s="13" t="s">
        <v>1108</v>
      </c>
      <c r="K468" s="13">
        <v>20057</v>
      </c>
      <c r="L468" s="13"/>
      <c r="M468" s="14">
        <v>1</v>
      </c>
      <c r="N468" s="14" t="s">
        <v>1109</v>
      </c>
      <c r="O468" s="16"/>
      <c r="P468" s="15"/>
      <c r="Q468" s="15"/>
      <c r="R468" s="23">
        <v>42881.461805555555</v>
      </c>
      <c r="S468" s="13" t="s">
        <v>379</v>
      </c>
      <c r="T468" s="13" t="s">
        <v>380</v>
      </c>
      <c r="U468" s="22" t="s">
        <v>1352</v>
      </c>
      <c r="V468" s="13" t="s">
        <v>1362</v>
      </c>
      <c r="W468" s="19">
        <v>19.5</v>
      </c>
      <c r="X468" s="13" t="s">
        <v>37</v>
      </c>
      <c r="Y468" s="14"/>
      <c r="Z468" s="14"/>
      <c r="AA468" s="13">
        <v>500</v>
      </c>
      <c r="AB468" s="19">
        <v>9750</v>
      </c>
      <c r="AC468" s="21">
        <f t="shared" si="57"/>
        <v>11310</v>
      </c>
      <c r="AD468" s="14"/>
    </row>
    <row r="469" spans="1:30" s="27" customFormat="1" ht="15.6" customHeight="1" x14ac:dyDescent="0.25">
      <c r="A469" s="12">
        <v>2596</v>
      </c>
      <c r="B469" s="13" t="s">
        <v>54</v>
      </c>
      <c r="C469" s="14" t="s">
        <v>2</v>
      </c>
      <c r="D469" s="14" t="s">
        <v>34</v>
      </c>
      <c r="E469" s="13" t="s">
        <v>40</v>
      </c>
      <c r="F469" s="13" t="s">
        <v>1313</v>
      </c>
      <c r="G469" s="13" t="s">
        <v>56</v>
      </c>
      <c r="H469" s="13" t="s">
        <v>1314</v>
      </c>
      <c r="I469" s="23">
        <v>42884</v>
      </c>
      <c r="J469" s="13" t="s">
        <v>1315</v>
      </c>
      <c r="K469" s="13">
        <v>19937</v>
      </c>
      <c r="L469" s="13"/>
      <c r="M469" s="14">
        <v>2</v>
      </c>
      <c r="N469" s="14" t="s">
        <v>550</v>
      </c>
      <c r="O469" s="16"/>
      <c r="P469" s="15"/>
      <c r="Q469" s="15"/>
      <c r="R469" s="23">
        <v>42885.922118055554</v>
      </c>
      <c r="S469" s="13" t="s">
        <v>401</v>
      </c>
      <c r="T469" s="13" t="s">
        <v>402</v>
      </c>
      <c r="U469" s="22" t="s">
        <v>1352</v>
      </c>
      <c r="V469" s="13" t="s">
        <v>1362</v>
      </c>
      <c r="W469" s="19">
        <v>21.5</v>
      </c>
      <c r="X469" s="13" t="s">
        <v>37</v>
      </c>
      <c r="Y469" s="14"/>
      <c r="Z469" s="14"/>
      <c r="AA469" s="13">
        <v>370</v>
      </c>
      <c r="AB469" s="19">
        <v>7955</v>
      </c>
      <c r="AC469" s="21">
        <f t="shared" si="57"/>
        <v>9227.7999999999993</v>
      </c>
      <c r="AD469" s="14"/>
    </row>
    <row r="470" spans="1:30" s="27" customFormat="1" ht="15.6" customHeight="1" x14ac:dyDescent="0.25">
      <c r="A470" s="12">
        <v>2597</v>
      </c>
      <c r="B470" s="13" t="s">
        <v>54</v>
      </c>
      <c r="C470" s="14" t="s">
        <v>2</v>
      </c>
      <c r="D470" s="14" t="s">
        <v>34</v>
      </c>
      <c r="E470" s="13" t="s">
        <v>40</v>
      </c>
      <c r="F470" s="13" t="s">
        <v>441</v>
      </c>
      <c r="G470" s="13" t="s">
        <v>56</v>
      </c>
      <c r="H470" s="13" t="s">
        <v>442</v>
      </c>
      <c r="I470" s="23">
        <v>42885</v>
      </c>
      <c r="J470" s="13" t="s">
        <v>443</v>
      </c>
      <c r="K470" s="13">
        <v>19846</v>
      </c>
      <c r="L470" s="13"/>
      <c r="M470" s="14">
        <v>3</v>
      </c>
      <c r="N470" s="14" t="s">
        <v>444</v>
      </c>
      <c r="O470" s="16"/>
      <c r="P470" s="15"/>
      <c r="Q470" s="15"/>
      <c r="R470" s="23">
        <v>42887.949629629627</v>
      </c>
      <c r="S470" s="13" t="s">
        <v>379</v>
      </c>
      <c r="T470" s="13" t="s">
        <v>380</v>
      </c>
      <c r="U470" s="22" t="s">
        <v>1352</v>
      </c>
      <c r="V470" s="13" t="s">
        <v>1370</v>
      </c>
      <c r="W470" s="19">
        <v>18</v>
      </c>
      <c r="X470" s="13" t="s">
        <v>37</v>
      </c>
      <c r="Y470" s="14"/>
      <c r="Z470" s="14"/>
      <c r="AA470" s="13">
        <v>500</v>
      </c>
      <c r="AB470" s="19">
        <v>9000</v>
      </c>
      <c r="AC470" s="21">
        <f t="shared" si="57"/>
        <v>10440</v>
      </c>
      <c r="AD470" s="14"/>
    </row>
    <row r="471" spans="1:30" s="27" customFormat="1" ht="15.6" customHeight="1" x14ac:dyDescent="0.25">
      <c r="A471" s="12">
        <v>2598</v>
      </c>
      <c r="B471" s="13" t="s">
        <v>54</v>
      </c>
      <c r="C471" s="14" t="s">
        <v>2</v>
      </c>
      <c r="D471" s="14" t="s">
        <v>34</v>
      </c>
      <c r="E471" s="13" t="s">
        <v>40</v>
      </c>
      <c r="F471" s="13" t="s">
        <v>459</v>
      </c>
      <c r="G471" s="13" t="s">
        <v>56</v>
      </c>
      <c r="H471" s="13" t="s">
        <v>460</v>
      </c>
      <c r="I471" s="23">
        <v>42878</v>
      </c>
      <c r="J471" s="13" t="s">
        <v>461</v>
      </c>
      <c r="K471" s="13">
        <v>21522</v>
      </c>
      <c r="L471" s="13"/>
      <c r="M471" s="14">
        <v>2</v>
      </c>
      <c r="N471" s="14" t="s">
        <v>378</v>
      </c>
      <c r="O471" s="16"/>
      <c r="P471" s="15"/>
      <c r="Q471" s="15"/>
      <c r="R471" s="23">
        <v>42880.87395833333</v>
      </c>
      <c r="S471" s="13" t="s">
        <v>462</v>
      </c>
      <c r="T471" s="13" t="s">
        <v>463</v>
      </c>
      <c r="U471" s="22" t="s">
        <v>1352</v>
      </c>
      <c r="V471" s="13" t="s">
        <v>1371</v>
      </c>
      <c r="W471" s="19">
        <v>23</v>
      </c>
      <c r="X471" s="13" t="s">
        <v>37</v>
      </c>
      <c r="Y471" s="14"/>
      <c r="Z471" s="14"/>
      <c r="AA471" s="13">
        <v>1250</v>
      </c>
      <c r="AB471" s="19">
        <v>28750</v>
      </c>
      <c r="AC471" s="21">
        <f t="shared" si="57"/>
        <v>33350</v>
      </c>
      <c r="AD471" s="14"/>
    </row>
    <row r="472" spans="1:30" s="27" customFormat="1" ht="15.6" customHeight="1" x14ac:dyDescent="0.25">
      <c r="A472" s="12">
        <v>2609</v>
      </c>
      <c r="B472" s="13" t="s">
        <v>54</v>
      </c>
      <c r="C472" s="14" t="s">
        <v>2</v>
      </c>
      <c r="D472" s="14" t="s">
        <v>34</v>
      </c>
      <c r="E472" s="13" t="s">
        <v>40</v>
      </c>
      <c r="F472" s="13" t="s">
        <v>1372</v>
      </c>
      <c r="G472" s="13" t="s">
        <v>56</v>
      </c>
      <c r="H472" s="13" t="s">
        <v>1373</v>
      </c>
      <c r="I472" s="23">
        <v>42875</v>
      </c>
      <c r="J472" s="13" t="s">
        <v>1374</v>
      </c>
      <c r="K472" s="13">
        <v>21506</v>
      </c>
      <c r="L472" s="13"/>
      <c r="M472" s="14">
        <v>1</v>
      </c>
      <c r="N472" s="14" t="s">
        <v>36</v>
      </c>
      <c r="O472" s="16"/>
      <c r="P472" s="15"/>
      <c r="Q472" s="15"/>
      <c r="R472" s="23">
        <v>42883.495324074072</v>
      </c>
      <c r="S472" s="13" t="s">
        <v>736</v>
      </c>
      <c r="T472" s="13" t="s">
        <v>1375</v>
      </c>
      <c r="U472" s="22" t="s">
        <v>1352</v>
      </c>
      <c r="V472" s="13" t="s">
        <v>1376</v>
      </c>
      <c r="W472" s="19">
        <v>23.28</v>
      </c>
      <c r="X472" s="13" t="s">
        <v>37</v>
      </c>
      <c r="Y472" s="14"/>
      <c r="Z472" s="14"/>
      <c r="AA472" s="13">
        <v>1500</v>
      </c>
      <c r="AB472" s="19">
        <v>34920</v>
      </c>
      <c r="AC472" s="21">
        <f t="shared" si="57"/>
        <v>40507.199999999997</v>
      </c>
      <c r="AD472" s="14"/>
    </row>
    <row r="473" spans="1:30" s="27" customFormat="1" ht="15.6" customHeight="1" x14ac:dyDescent="0.25">
      <c r="A473" s="12">
        <v>2611</v>
      </c>
      <c r="B473" s="13" t="s">
        <v>54</v>
      </c>
      <c r="C473" s="14" t="s">
        <v>2</v>
      </c>
      <c r="D473" s="14" t="s">
        <v>34</v>
      </c>
      <c r="E473" s="13" t="s">
        <v>40</v>
      </c>
      <c r="F473" s="13" t="s">
        <v>1377</v>
      </c>
      <c r="G473" s="13" t="s">
        <v>56</v>
      </c>
      <c r="H473" s="13" t="s">
        <v>1378</v>
      </c>
      <c r="I473" s="23">
        <v>42880</v>
      </c>
      <c r="J473" s="13" t="s">
        <v>1379</v>
      </c>
      <c r="K473" s="13">
        <v>20268</v>
      </c>
      <c r="L473" s="13"/>
      <c r="M473" s="14">
        <v>2</v>
      </c>
      <c r="N473" s="14" t="s">
        <v>428</v>
      </c>
      <c r="O473" s="16"/>
      <c r="P473" s="15"/>
      <c r="Q473" s="15"/>
      <c r="R473" s="23">
        <v>42887.422164351854</v>
      </c>
      <c r="S473" s="13" t="s">
        <v>412</v>
      </c>
      <c r="T473" s="13" t="s">
        <v>413</v>
      </c>
      <c r="U473" s="22" t="s">
        <v>1352</v>
      </c>
      <c r="V473" s="13" t="s">
        <v>1380</v>
      </c>
      <c r="W473" s="19">
        <v>12</v>
      </c>
      <c r="X473" s="13" t="s">
        <v>37</v>
      </c>
      <c r="Y473" s="14"/>
      <c r="Z473" s="14"/>
      <c r="AA473" s="13">
        <v>1000</v>
      </c>
      <c r="AB473" s="19">
        <v>12000</v>
      </c>
      <c r="AC473" s="21">
        <f t="shared" si="57"/>
        <v>13920</v>
      </c>
      <c r="AD473" s="14"/>
    </row>
    <row r="474" spans="1:30" s="27" customFormat="1" ht="15.6" customHeight="1" x14ac:dyDescent="0.25">
      <c r="A474" s="12">
        <v>2613</v>
      </c>
      <c r="B474" s="13" t="s">
        <v>54</v>
      </c>
      <c r="C474" s="14" t="s">
        <v>2</v>
      </c>
      <c r="D474" s="14" t="s">
        <v>34</v>
      </c>
      <c r="E474" s="13" t="s">
        <v>40</v>
      </c>
      <c r="F474" s="13" t="s">
        <v>1381</v>
      </c>
      <c r="G474" s="13" t="s">
        <v>56</v>
      </c>
      <c r="H474" s="13" t="s">
        <v>142</v>
      </c>
      <c r="I474" s="23">
        <v>42873</v>
      </c>
      <c r="J474" s="13" t="s">
        <v>1382</v>
      </c>
      <c r="K474" s="13">
        <v>20001</v>
      </c>
      <c r="L474" s="13"/>
      <c r="M474" s="14">
        <v>2</v>
      </c>
      <c r="N474" s="14" t="s">
        <v>1383</v>
      </c>
      <c r="O474" s="16"/>
      <c r="P474" s="15"/>
      <c r="Q474" s="15"/>
      <c r="R474" s="23">
        <v>42877.609293981484</v>
      </c>
      <c r="S474" s="13" t="s">
        <v>1273</v>
      </c>
      <c r="T474" s="13" t="s">
        <v>1384</v>
      </c>
      <c r="U474" s="22" t="s">
        <v>1352</v>
      </c>
      <c r="V474" s="13" t="s">
        <v>1385</v>
      </c>
      <c r="W474" s="19">
        <v>22.5</v>
      </c>
      <c r="X474" s="13" t="s">
        <v>37</v>
      </c>
      <c r="Y474" s="14"/>
      <c r="Z474" s="14"/>
      <c r="AA474" s="13">
        <v>1000</v>
      </c>
      <c r="AB474" s="19">
        <v>22500</v>
      </c>
      <c r="AC474" s="21">
        <f t="shared" si="57"/>
        <v>26100</v>
      </c>
      <c r="AD474" s="14"/>
    </row>
    <row r="475" spans="1:30" s="27" customFormat="1" ht="15.6" customHeight="1" x14ac:dyDescent="0.25">
      <c r="A475" s="12">
        <v>2629</v>
      </c>
      <c r="B475" s="13" t="s">
        <v>54</v>
      </c>
      <c r="C475" s="14" t="s">
        <v>2</v>
      </c>
      <c r="D475" s="14" t="s">
        <v>34</v>
      </c>
      <c r="E475" s="13" t="s">
        <v>40</v>
      </c>
      <c r="F475" s="13" t="s">
        <v>1386</v>
      </c>
      <c r="G475" s="13" t="s">
        <v>56</v>
      </c>
      <c r="H475" s="13" t="s">
        <v>1387</v>
      </c>
      <c r="I475" s="23">
        <v>42878</v>
      </c>
      <c r="J475" s="13" t="s">
        <v>1388</v>
      </c>
      <c r="K475" s="13">
        <v>19943</v>
      </c>
      <c r="L475" s="13"/>
      <c r="M475" s="14">
        <v>1</v>
      </c>
      <c r="N475" s="14" t="s">
        <v>1389</v>
      </c>
      <c r="O475" s="16"/>
      <c r="P475" s="15"/>
      <c r="Q475" s="15"/>
      <c r="R475" s="23">
        <v>42880.812222222223</v>
      </c>
      <c r="S475" s="13" t="s">
        <v>1390</v>
      </c>
      <c r="T475" s="13" t="s">
        <v>1391</v>
      </c>
      <c r="U475" s="22" t="s">
        <v>1352</v>
      </c>
      <c r="V475" s="13" t="s">
        <v>1352</v>
      </c>
      <c r="W475" s="19">
        <v>23.6</v>
      </c>
      <c r="X475" s="13" t="s">
        <v>37</v>
      </c>
      <c r="Y475" s="14"/>
      <c r="Z475" s="14"/>
      <c r="AA475" s="13">
        <v>1250</v>
      </c>
      <c r="AB475" s="19">
        <v>29500</v>
      </c>
      <c r="AC475" s="21">
        <f t="shared" ref="AC475:AC507" si="58">+AB475*0.16+AB475</f>
        <v>34220</v>
      </c>
      <c r="AD475" s="14"/>
    </row>
    <row r="476" spans="1:30" s="27" customFormat="1" ht="15.6" customHeight="1" x14ac:dyDescent="0.25">
      <c r="A476" s="12">
        <v>2630</v>
      </c>
      <c r="B476" s="13" t="s">
        <v>54</v>
      </c>
      <c r="C476" s="14" t="s">
        <v>2</v>
      </c>
      <c r="D476" s="14" t="s">
        <v>34</v>
      </c>
      <c r="E476" s="13" t="s">
        <v>40</v>
      </c>
      <c r="F476" s="13" t="s">
        <v>1392</v>
      </c>
      <c r="G476" s="13" t="s">
        <v>56</v>
      </c>
      <c r="H476" s="13" t="s">
        <v>1393</v>
      </c>
      <c r="I476" s="23">
        <v>42878</v>
      </c>
      <c r="J476" s="13" t="s">
        <v>1394</v>
      </c>
      <c r="K476" s="13">
        <v>20266</v>
      </c>
      <c r="L476" s="13"/>
      <c r="M476" s="14">
        <v>2</v>
      </c>
      <c r="N476" s="14" t="s">
        <v>1395</v>
      </c>
      <c r="O476" s="16"/>
      <c r="P476" s="15"/>
      <c r="Q476" s="15"/>
      <c r="R476" s="23">
        <v>42880.719328703701</v>
      </c>
      <c r="S476" s="13" t="s">
        <v>379</v>
      </c>
      <c r="T476" s="13" t="s">
        <v>380</v>
      </c>
      <c r="U476" s="22" t="s">
        <v>1352</v>
      </c>
      <c r="V476" s="13" t="s">
        <v>1352</v>
      </c>
      <c r="W476" s="19">
        <v>20</v>
      </c>
      <c r="X476" s="13" t="s">
        <v>37</v>
      </c>
      <c r="Y476" s="14"/>
      <c r="Z476" s="14"/>
      <c r="AA476" s="13">
        <v>580</v>
      </c>
      <c r="AB476" s="19">
        <v>11600</v>
      </c>
      <c r="AC476" s="21">
        <f t="shared" si="58"/>
        <v>13456</v>
      </c>
      <c r="AD476" s="14"/>
    </row>
    <row r="477" spans="1:30" s="27" customFormat="1" ht="15.6" customHeight="1" x14ac:dyDescent="0.25">
      <c r="A477" s="12">
        <v>2631</v>
      </c>
      <c r="B477" s="13" t="s">
        <v>54</v>
      </c>
      <c r="C477" s="14" t="s">
        <v>2</v>
      </c>
      <c r="D477" s="14" t="s">
        <v>34</v>
      </c>
      <c r="E477" s="13" t="s">
        <v>40</v>
      </c>
      <c r="F477" s="13" t="s">
        <v>414</v>
      </c>
      <c r="G477" s="13" t="s">
        <v>56</v>
      </c>
      <c r="H477" s="13" t="s">
        <v>415</v>
      </c>
      <c r="I477" s="23">
        <v>42886</v>
      </c>
      <c r="J477" s="13" t="s">
        <v>1396</v>
      </c>
      <c r="K477" s="13">
        <v>20054</v>
      </c>
      <c r="L477" s="13"/>
      <c r="M477" s="14">
        <v>3</v>
      </c>
      <c r="N477" s="14" t="s">
        <v>1397</v>
      </c>
      <c r="O477" s="16"/>
      <c r="P477" s="15"/>
      <c r="Q477" s="15"/>
      <c r="R477" s="23">
        <v>42887.418645833335</v>
      </c>
      <c r="S477" s="13" t="s">
        <v>379</v>
      </c>
      <c r="T477" s="13" t="s">
        <v>380</v>
      </c>
      <c r="U477" s="22" t="s">
        <v>1352</v>
      </c>
      <c r="V477" s="13" t="s">
        <v>1398</v>
      </c>
      <c r="W477" s="19">
        <v>20</v>
      </c>
      <c r="X477" s="13" t="s">
        <v>37</v>
      </c>
      <c r="Y477" s="14"/>
      <c r="Z477" s="14"/>
      <c r="AA477" s="13">
        <v>784</v>
      </c>
      <c r="AB477" s="19">
        <v>15680</v>
      </c>
      <c r="AC477" s="21">
        <f t="shared" si="58"/>
        <v>18188.8</v>
      </c>
      <c r="AD477" s="14"/>
    </row>
    <row r="478" spans="1:30" s="27" customFormat="1" ht="15.6" customHeight="1" x14ac:dyDescent="0.25">
      <c r="A478" s="12">
        <v>2632</v>
      </c>
      <c r="B478" s="13" t="s">
        <v>54</v>
      </c>
      <c r="C478" s="14" t="s">
        <v>2</v>
      </c>
      <c r="D478" s="14" t="s">
        <v>34</v>
      </c>
      <c r="E478" s="13" t="s">
        <v>40</v>
      </c>
      <c r="F478" s="13" t="s">
        <v>414</v>
      </c>
      <c r="G478" s="13" t="s">
        <v>56</v>
      </c>
      <c r="H478" s="13" t="s">
        <v>415</v>
      </c>
      <c r="I478" s="23">
        <v>42877</v>
      </c>
      <c r="J478" s="13" t="s">
        <v>416</v>
      </c>
      <c r="K478" s="13">
        <v>20054</v>
      </c>
      <c r="L478" s="13"/>
      <c r="M478" s="14">
        <v>2</v>
      </c>
      <c r="N478" s="14" t="s">
        <v>417</v>
      </c>
      <c r="O478" s="16"/>
      <c r="P478" s="15"/>
      <c r="Q478" s="15"/>
      <c r="R478" s="23">
        <v>42880.740381944444</v>
      </c>
      <c r="S478" s="13" t="s">
        <v>379</v>
      </c>
      <c r="T478" s="13" t="s">
        <v>380</v>
      </c>
      <c r="U478" s="22" t="s">
        <v>1352</v>
      </c>
      <c r="V478" s="13" t="s">
        <v>1399</v>
      </c>
      <c r="W478" s="19">
        <v>20</v>
      </c>
      <c r="X478" s="13" t="s">
        <v>37</v>
      </c>
      <c r="Y478" s="14"/>
      <c r="Z478" s="14"/>
      <c r="AA478" s="13">
        <v>600</v>
      </c>
      <c r="AB478" s="19">
        <v>12000</v>
      </c>
      <c r="AC478" s="21">
        <f t="shared" si="58"/>
        <v>13920</v>
      </c>
      <c r="AD478" s="14"/>
    </row>
    <row r="479" spans="1:30" s="27" customFormat="1" ht="15.6" customHeight="1" x14ac:dyDescent="0.25">
      <c r="A479" s="12">
        <v>2633</v>
      </c>
      <c r="B479" s="13" t="s">
        <v>54</v>
      </c>
      <c r="C479" s="14" t="s">
        <v>2</v>
      </c>
      <c r="D479" s="14" t="s">
        <v>34</v>
      </c>
      <c r="E479" s="13" t="s">
        <v>40</v>
      </c>
      <c r="F479" s="13" t="s">
        <v>1400</v>
      </c>
      <c r="G479" s="13" t="s">
        <v>56</v>
      </c>
      <c r="H479" s="13" t="s">
        <v>1401</v>
      </c>
      <c r="I479" s="23">
        <v>42870</v>
      </c>
      <c r="J479" s="13" t="s">
        <v>1402</v>
      </c>
      <c r="K479" s="13">
        <v>21513</v>
      </c>
      <c r="L479" s="13"/>
      <c r="M479" s="14">
        <v>1</v>
      </c>
      <c r="N479" s="14" t="s">
        <v>82</v>
      </c>
      <c r="O479" s="16"/>
      <c r="P479" s="15"/>
      <c r="Q479" s="15"/>
      <c r="R479" s="23">
        <v>42872.513078703705</v>
      </c>
      <c r="S479" s="13" t="s">
        <v>401</v>
      </c>
      <c r="T479" s="13" t="s">
        <v>402</v>
      </c>
      <c r="U479" s="22" t="s">
        <v>1352</v>
      </c>
      <c r="V479" s="13" t="s">
        <v>1403</v>
      </c>
      <c r="W479" s="19">
        <v>20.010000000000002</v>
      </c>
      <c r="X479" s="13" t="s">
        <v>37</v>
      </c>
      <c r="Y479" s="14"/>
      <c r="Z479" s="14"/>
      <c r="AA479" s="13">
        <v>494</v>
      </c>
      <c r="AB479" s="19">
        <v>9884.94</v>
      </c>
      <c r="AC479" s="21">
        <f t="shared" si="58"/>
        <v>11466.5304</v>
      </c>
      <c r="AD479" s="14"/>
    </row>
    <row r="480" spans="1:30" s="27" customFormat="1" ht="15.6" customHeight="1" x14ac:dyDescent="0.25">
      <c r="A480" s="12">
        <v>2634</v>
      </c>
      <c r="B480" s="13" t="s">
        <v>54</v>
      </c>
      <c r="C480" s="14" t="s">
        <v>2</v>
      </c>
      <c r="D480" s="14" t="s">
        <v>34</v>
      </c>
      <c r="E480" s="13" t="s">
        <v>40</v>
      </c>
      <c r="F480" s="13" t="s">
        <v>404</v>
      </c>
      <c r="G480" s="13" t="s">
        <v>56</v>
      </c>
      <c r="H480" s="13" t="s">
        <v>405</v>
      </c>
      <c r="I480" s="23">
        <v>42877</v>
      </c>
      <c r="J480" s="13" t="s">
        <v>844</v>
      </c>
      <c r="K480" s="13">
        <v>20193</v>
      </c>
      <c r="L480" s="13"/>
      <c r="M480" s="14">
        <v>4</v>
      </c>
      <c r="N480" s="14" t="s">
        <v>446</v>
      </c>
      <c r="O480" s="16"/>
      <c r="P480" s="15"/>
      <c r="Q480" s="15"/>
      <c r="R480" s="23">
        <v>42880.583043981482</v>
      </c>
      <c r="S480" s="13" t="s">
        <v>401</v>
      </c>
      <c r="T480" s="13" t="s">
        <v>402</v>
      </c>
      <c r="U480" s="22" t="s">
        <v>1352</v>
      </c>
      <c r="V480" s="13" t="s">
        <v>1404</v>
      </c>
      <c r="W480" s="19">
        <v>23</v>
      </c>
      <c r="X480" s="13" t="s">
        <v>37</v>
      </c>
      <c r="Y480" s="14"/>
      <c r="Z480" s="14"/>
      <c r="AA480" s="13">
        <v>450</v>
      </c>
      <c r="AB480" s="19">
        <v>10350</v>
      </c>
      <c r="AC480" s="21">
        <f t="shared" si="58"/>
        <v>12006</v>
      </c>
      <c r="AD480" s="14"/>
    </row>
    <row r="481" spans="1:30" s="27" customFormat="1" ht="15.6" customHeight="1" x14ac:dyDescent="0.25">
      <c r="A481" s="12">
        <v>2635</v>
      </c>
      <c r="B481" s="13" t="s">
        <v>54</v>
      </c>
      <c r="C481" s="14" t="s">
        <v>2</v>
      </c>
      <c r="D481" s="14" t="s">
        <v>34</v>
      </c>
      <c r="E481" s="13" t="s">
        <v>40</v>
      </c>
      <c r="F481" s="13" t="s">
        <v>398</v>
      </c>
      <c r="G481" s="13" t="s">
        <v>56</v>
      </c>
      <c r="H481" s="13" t="s">
        <v>399</v>
      </c>
      <c r="I481" s="23">
        <v>42880</v>
      </c>
      <c r="J481" s="13" t="s">
        <v>1405</v>
      </c>
      <c r="K481" s="13">
        <v>20002</v>
      </c>
      <c r="L481" s="13"/>
      <c r="M481" s="14">
        <v>2</v>
      </c>
      <c r="N481" s="14" t="s">
        <v>432</v>
      </c>
      <c r="O481" s="16"/>
      <c r="P481" s="15"/>
      <c r="Q481" s="15"/>
      <c r="R481" s="23">
        <v>42883.74287037037</v>
      </c>
      <c r="S481" s="13" t="s">
        <v>401</v>
      </c>
      <c r="T481" s="13" t="s">
        <v>402</v>
      </c>
      <c r="U481" s="22" t="s">
        <v>1352</v>
      </c>
      <c r="V481" s="13" t="s">
        <v>1406</v>
      </c>
      <c r="W481" s="19">
        <v>23</v>
      </c>
      <c r="X481" s="13" t="s">
        <v>37</v>
      </c>
      <c r="Y481" s="14"/>
      <c r="Z481" s="14"/>
      <c r="AA481" s="13">
        <v>4676</v>
      </c>
      <c r="AB481" s="19">
        <v>107548</v>
      </c>
      <c r="AC481" s="21">
        <f t="shared" si="58"/>
        <v>124755.68</v>
      </c>
      <c r="AD481" s="14"/>
    </row>
    <row r="482" spans="1:30" s="27" customFormat="1" ht="15.6" customHeight="1" x14ac:dyDescent="0.25">
      <c r="A482" s="12">
        <v>2636</v>
      </c>
      <c r="B482" s="13" t="s">
        <v>54</v>
      </c>
      <c r="C482" s="14" t="s">
        <v>2</v>
      </c>
      <c r="D482" s="14" t="s">
        <v>34</v>
      </c>
      <c r="E482" s="13" t="s">
        <v>40</v>
      </c>
      <c r="F482" s="13" t="s">
        <v>499</v>
      </c>
      <c r="G482" s="13" t="s">
        <v>56</v>
      </c>
      <c r="H482" s="13" t="s">
        <v>500</v>
      </c>
      <c r="I482" s="23">
        <v>42870</v>
      </c>
      <c r="J482" s="13" t="s">
        <v>501</v>
      </c>
      <c r="K482" s="13">
        <v>20262</v>
      </c>
      <c r="L482" s="13"/>
      <c r="M482" s="14">
        <v>2</v>
      </c>
      <c r="N482" s="14" t="s">
        <v>44</v>
      </c>
      <c r="O482" s="16"/>
      <c r="P482" s="15"/>
      <c r="Q482" s="15"/>
      <c r="R482" s="23">
        <v>42871.815787037034</v>
      </c>
      <c r="S482" s="13" t="s">
        <v>401</v>
      </c>
      <c r="T482" s="13" t="s">
        <v>402</v>
      </c>
      <c r="U482" s="22" t="s">
        <v>1352</v>
      </c>
      <c r="V482" s="13" t="s">
        <v>1407</v>
      </c>
      <c r="W482" s="19">
        <v>24</v>
      </c>
      <c r="X482" s="13" t="s">
        <v>37</v>
      </c>
      <c r="Y482" s="14"/>
      <c r="Z482" s="14"/>
      <c r="AA482" s="13">
        <v>1509</v>
      </c>
      <c r="AB482" s="19">
        <v>36216</v>
      </c>
      <c r="AC482" s="21">
        <f t="shared" si="58"/>
        <v>42010.559999999998</v>
      </c>
      <c r="AD482" s="14"/>
    </row>
    <row r="483" spans="1:30" s="27" customFormat="1" ht="15.6" customHeight="1" x14ac:dyDescent="0.25">
      <c r="A483" s="12">
        <v>2643</v>
      </c>
      <c r="B483" s="13" t="s">
        <v>125</v>
      </c>
      <c r="C483" s="14" t="s">
        <v>2</v>
      </c>
      <c r="D483" s="14" t="s">
        <v>34</v>
      </c>
      <c r="E483" s="13" t="s">
        <v>40</v>
      </c>
      <c r="F483" s="13" t="s">
        <v>141</v>
      </c>
      <c r="G483" s="13" t="s">
        <v>56</v>
      </c>
      <c r="H483" s="13" t="s">
        <v>142</v>
      </c>
      <c r="I483" s="23">
        <v>42884</v>
      </c>
      <c r="J483" s="13" t="s">
        <v>1409</v>
      </c>
      <c r="K483" s="13">
        <v>19238</v>
      </c>
      <c r="L483" s="13"/>
      <c r="M483" s="14">
        <v>30</v>
      </c>
      <c r="N483" s="14" t="s">
        <v>358</v>
      </c>
      <c r="O483" s="16"/>
      <c r="P483" s="15"/>
      <c r="Q483" s="15"/>
      <c r="R483" s="23">
        <v>42884.734317129631</v>
      </c>
      <c r="S483" s="13" t="s">
        <v>1410</v>
      </c>
      <c r="T483" s="13" t="s">
        <v>1411</v>
      </c>
      <c r="U483" s="22" t="s">
        <v>1352</v>
      </c>
      <c r="V483" s="13" t="s">
        <v>1412</v>
      </c>
      <c r="W483" s="19">
        <v>32.82</v>
      </c>
      <c r="X483" s="13" t="s">
        <v>37</v>
      </c>
      <c r="Y483" s="14"/>
      <c r="Z483" s="14"/>
      <c r="AA483" s="13">
        <v>8500</v>
      </c>
      <c r="AB483" s="19">
        <v>278970</v>
      </c>
      <c r="AC483" s="21">
        <f t="shared" si="58"/>
        <v>323605.2</v>
      </c>
      <c r="AD483" s="14"/>
    </row>
    <row r="484" spans="1:30" s="27" customFormat="1" ht="15.6" customHeight="1" x14ac:dyDescent="0.25">
      <c r="A484" s="12">
        <v>2645</v>
      </c>
      <c r="B484" s="13" t="s">
        <v>54</v>
      </c>
      <c r="C484" s="14" t="s">
        <v>2</v>
      </c>
      <c r="D484" s="14" t="s">
        <v>34</v>
      </c>
      <c r="E484" s="13" t="s">
        <v>40</v>
      </c>
      <c r="F484" s="13" t="s">
        <v>1413</v>
      </c>
      <c r="G484" s="13" t="s">
        <v>56</v>
      </c>
      <c r="H484" s="13" t="s">
        <v>1414</v>
      </c>
      <c r="I484" s="23">
        <v>42885</v>
      </c>
      <c r="J484" s="13" t="s">
        <v>1415</v>
      </c>
      <c r="K484" s="13">
        <v>19993</v>
      </c>
      <c r="L484" s="13"/>
      <c r="M484" s="14">
        <v>2</v>
      </c>
      <c r="N484" s="14" t="s">
        <v>1408</v>
      </c>
      <c r="O484" s="16"/>
      <c r="P484" s="15"/>
      <c r="Q484" s="15"/>
      <c r="R484" s="23">
        <v>42886.703310185185</v>
      </c>
      <c r="S484" s="13" t="s">
        <v>1416</v>
      </c>
      <c r="T484" s="13" t="s">
        <v>1417</v>
      </c>
      <c r="U484" s="22" t="s">
        <v>1352</v>
      </c>
      <c r="V484" s="13" t="s">
        <v>1418</v>
      </c>
      <c r="W484" s="19">
        <v>17.5</v>
      </c>
      <c r="X484" s="13" t="s">
        <v>37</v>
      </c>
      <c r="Y484" s="14"/>
      <c r="Z484" s="14"/>
      <c r="AA484" s="13">
        <v>400</v>
      </c>
      <c r="AB484" s="19">
        <v>7000</v>
      </c>
      <c r="AC484" s="21">
        <f t="shared" si="58"/>
        <v>8120</v>
      </c>
      <c r="AD484" s="14"/>
    </row>
    <row r="485" spans="1:30" s="27" customFormat="1" ht="15.6" customHeight="1" x14ac:dyDescent="0.25">
      <c r="A485" s="12">
        <v>2647</v>
      </c>
      <c r="B485" s="13" t="s">
        <v>54</v>
      </c>
      <c r="C485" s="14" t="s">
        <v>2</v>
      </c>
      <c r="D485" s="14" t="s">
        <v>34</v>
      </c>
      <c r="E485" s="13" t="s">
        <v>40</v>
      </c>
      <c r="F485" s="13" t="s">
        <v>1381</v>
      </c>
      <c r="G485" s="13" t="s">
        <v>56</v>
      </c>
      <c r="H485" s="13" t="s">
        <v>142</v>
      </c>
      <c r="I485" s="23">
        <v>42871</v>
      </c>
      <c r="J485" s="13" t="s">
        <v>1419</v>
      </c>
      <c r="K485" s="13">
        <v>20001</v>
      </c>
      <c r="L485" s="13"/>
      <c r="M485" s="14">
        <v>1</v>
      </c>
      <c r="N485" s="14" t="s">
        <v>1420</v>
      </c>
      <c r="O485" s="16"/>
      <c r="P485" s="15"/>
      <c r="Q485" s="15"/>
      <c r="R485" s="23">
        <v>42874.76185185185</v>
      </c>
      <c r="S485" s="13" t="s">
        <v>1421</v>
      </c>
      <c r="T485" s="13" t="s">
        <v>1422</v>
      </c>
      <c r="U485" s="22" t="s">
        <v>1352</v>
      </c>
      <c r="V485" s="13" t="s">
        <v>1423</v>
      </c>
      <c r="W485" s="19">
        <v>22.5</v>
      </c>
      <c r="X485" s="13" t="s">
        <v>37</v>
      </c>
      <c r="Y485" s="14"/>
      <c r="Z485" s="14"/>
      <c r="AA485" s="13">
        <v>1200</v>
      </c>
      <c r="AB485" s="19">
        <v>27000</v>
      </c>
      <c r="AC485" s="21">
        <f t="shared" si="58"/>
        <v>31320</v>
      </c>
      <c r="AD485" s="14"/>
    </row>
    <row r="486" spans="1:30" s="27" customFormat="1" ht="15.6" customHeight="1" x14ac:dyDescent="0.25">
      <c r="A486" s="12">
        <v>2648</v>
      </c>
      <c r="B486" s="13" t="s">
        <v>54</v>
      </c>
      <c r="C486" s="14" t="s">
        <v>2</v>
      </c>
      <c r="D486" s="14" t="s">
        <v>34</v>
      </c>
      <c r="E486" s="13" t="s">
        <v>40</v>
      </c>
      <c r="F486" s="13" t="s">
        <v>480</v>
      </c>
      <c r="G486" s="13" t="s">
        <v>56</v>
      </c>
      <c r="H486" s="13" t="s">
        <v>481</v>
      </c>
      <c r="I486" s="23">
        <v>42879</v>
      </c>
      <c r="J486" s="13" t="s">
        <v>1424</v>
      </c>
      <c r="K486" s="13">
        <v>20271</v>
      </c>
      <c r="L486" s="13"/>
      <c r="M486" s="14">
        <v>4</v>
      </c>
      <c r="N486" s="14" t="s">
        <v>1425</v>
      </c>
      <c r="O486" s="16"/>
      <c r="P486" s="15"/>
      <c r="Q486" s="15"/>
      <c r="R486" s="23">
        <v>42880.632708333331</v>
      </c>
      <c r="S486" s="13" t="s">
        <v>484</v>
      </c>
      <c r="T486" s="13" t="s">
        <v>485</v>
      </c>
      <c r="U486" s="22" t="s">
        <v>1352</v>
      </c>
      <c r="V486" s="13" t="s">
        <v>1426</v>
      </c>
      <c r="W486" s="19">
        <v>26</v>
      </c>
      <c r="X486" s="13" t="s">
        <v>37</v>
      </c>
      <c r="Y486" s="14"/>
      <c r="Z486" s="14"/>
      <c r="AA486" s="13">
        <v>300</v>
      </c>
      <c r="AB486" s="19">
        <v>7800</v>
      </c>
      <c r="AC486" s="21">
        <f t="shared" si="58"/>
        <v>9048</v>
      </c>
      <c r="AD486" s="14"/>
    </row>
    <row r="487" spans="1:30" s="27" customFormat="1" ht="15.6" customHeight="1" x14ac:dyDescent="0.25">
      <c r="A487" s="12">
        <v>2651</v>
      </c>
      <c r="B487" s="13" t="s">
        <v>54</v>
      </c>
      <c r="C487" s="14" t="s">
        <v>2</v>
      </c>
      <c r="D487" s="14" t="s">
        <v>34</v>
      </c>
      <c r="E487" s="13" t="s">
        <v>40</v>
      </c>
      <c r="F487" s="13" t="s">
        <v>480</v>
      </c>
      <c r="G487" s="13" t="s">
        <v>56</v>
      </c>
      <c r="H487" s="13" t="s">
        <v>481</v>
      </c>
      <c r="I487" s="23">
        <v>42874</v>
      </c>
      <c r="J487" s="13" t="s">
        <v>1427</v>
      </c>
      <c r="K487" s="13">
        <v>20271</v>
      </c>
      <c r="L487" s="13"/>
      <c r="M487" s="14">
        <v>1</v>
      </c>
      <c r="N487" s="14" t="s">
        <v>1428</v>
      </c>
      <c r="O487" s="16"/>
      <c r="P487" s="15"/>
      <c r="Q487" s="15"/>
      <c r="R487" s="23">
        <v>42876.479837962965</v>
      </c>
      <c r="S487" s="13" t="s">
        <v>484</v>
      </c>
      <c r="T487" s="13" t="s">
        <v>485</v>
      </c>
      <c r="U487" s="22" t="s">
        <v>1352</v>
      </c>
      <c r="V487" s="13" t="s">
        <v>1429</v>
      </c>
      <c r="W487" s="19">
        <v>26</v>
      </c>
      <c r="X487" s="13" t="s">
        <v>37</v>
      </c>
      <c r="Y487" s="14"/>
      <c r="Z487" s="14"/>
      <c r="AA487" s="13">
        <v>500</v>
      </c>
      <c r="AB487" s="19">
        <v>13000</v>
      </c>
      <c r="AC487" s="21">
        <f t="shared" si="58"/>
        <v>15080</v>
      </c>
      <c r="AD487" s="14"/>
    </row>
    <row r="488" spans="1:30" s="27" customFormat="1" ht="15.6" customHeight="1" x14ac:dyDescent="0.25">
      <c r="A488" s="12">
        <v>2655</v>
      </c>
      <c r="B488" s="13" t="s">
        <v>54</v>
      </c>
      <c r="C488" s="14" t="s">
        <v>2</v>
      </c>
      <c r="D488" s="14" t="s">
        <v>34</v>
      </c>
      <c r="E488" s="13" t="s">
        <v>40</v>
      </c>
      <c r="F488" s="13" t="s">
        <v>300</v>
      </c>
      <c r="G488" s="13" t="s">
        <v>56</v>
      </c>
      <c r="H488" s="13" t="s">
        <v>301</v>
      </c>
      <c r="I488" s="23">
        <v>42870</v>
      </c>
      <c r="J488" s="13" t="s">
        <v>302</v>
      </c>
      <c r="K488" s="13">
        <v>20438</v>
      </c>
      <c r="L488" s="13"/>
      <c r="M488" s="14">
        <v>3</v>
      </c>
      <c r="N488" s="14" t="s">
        <v>303</v>
      </c>
      <c r="O488" s="16"/>
      <c r="P488" s="15"/>
      <c r="Q488" s="15"/>
      <c r="R488" s="23">
        <v>42873.833738425928</v>
      </c>
      <c r="S488" s="13" t="s">
        <v>181</v>
      </c>
      <c r="T488" s="13" t="s">
        <v>182</v>
      </c>
      <c r="U488" s="22" t="s">
        <v>1352</v>
      </c>
      <c r="V488" s="13" t="s">
        <v>1430</v>
      </c>
      <c r="W488" s="19">
        <v>18</v>
      </c>
      <c r="X488" s="13" t="s">
        <v>37</v>
      </c>
      <c r="Y488" s="14"/>
      <c r="Z488" s="14"/>
      <c r="AA488" s="13">
        <v>3000</v>
      </c>
      <c r="AB488" s="19">
        <v>54000</v>
      </c>
      <c r="AC488" s="21">
        <f t="shared" si="58"/>
        <v>62640</v>
      </c>
      <c r="AD488" s="14"/>
    </row>
    <row r="489" spans="1:30" s="27" customFormat="1" ht="15.6" customHeight="1" x14ac:dyDescent="0.25">
      <c r="A489" s="12">
        <v>2656</v>
      </c>
      <c r="B489" s="13" t="s">
        <v>54</v>
      </c>
      <c r="C489" s="14" t="s">
        <v>2</v>
      </c>
      <c r="D489" s="14" t="s">
        <v>34</v>
      </c>
      <c r="E489" s="13" t="s">
        <v>40</v>
      </c>
      <c r="F489" s="13" t="s">
        <v>305</v>
      </c>
      <c r="G489" s="13" t="s">
        <v>56</v>
      </c>
      <c r="H489" s="13" t="s">
        <v>306</v>
      </c>
      <c r="I489" s="23">
        <v>42870</v>
      </c>
      <c r="J489" s="13" t="s">
        <v>307</v>
      </c>
      <c r="K489" s="13">
        <v>20356</v>
      </c>
      <c r="L489" s="13"/>
      <c r="M489" s="14">
        <v>1</v>
      </c>
      <c r="N489" s="14" t="s">
        <v>308</v>
      </c>
      <c r="O489" s="16"/>
      <c r="P489" s="15"/>
      <c r="Q489" s="15"/>
      <c r="R489" s="23">
        <v>42873.742685185185</v>
      </c>
      <c r="S489" s="13" t="s">
        <v>181</v>
      </c>
      <c r="T489" s="13" t="s">
        <v>182</v>
      </c>
      <c r="U489" s="22" t="s">
        <v>1352</v>
      </c>
      <c r="V489" s="13" t="s">
        <v>1430</v>
      </c>
      <c r="W489" s="19">
        <v>18</v>
      </c>
      <c r="X489" s="13" t="s">
        <v>37</v>
      </c>
      <c r="Y489" s="14"/>
      <c r="Z489" s="14"/>
      <c r="AA489" s="13">
        <v>3000</v>
      </c>
      <c r="AB489" s="19">
        <v>54000</v>
      </c>
      <c r="AC489" s="21">
        <f t="shared" si="58"/>
        <v>62640</v>
      </c>
      <c r="AD489" s="14"/>
    </row>
    <row r="490" spans="1:30" s="27" customFormat="1" ht="15.6" customHeight="1" x14ac:dyDescent="0.25">
      <c r="A490" s="12">
        <v>2657</v>
      </c>
      <c r="B490" s="13" t="s">
        <v>54</v>
      </c>
      <c r="C490" s="14" t="s">
        <v>2</v>
      </c>
      <c r="D490" s="14" t="s">
        <v>34</v>
      </c>
      <c r="E490" s="13" t="s">
        <v>40</v>
      </c>
      <c r="F490" s="13" t="s">
        <v>317</v>
      </c>
      <c r="G490" s="13" t="s">
        <v>56</v>
      </c>
      <c r="H490" s="13" t="s">
        <v>318</v>
      </c>
      <c r="I490" s="23">
        <v>42870</v>
      </c>
      <c r="J490" s="13" t="s">
        <v>319</v>
      </c>
      <c r="K490" s="13">
        <v>20361</v>
      </c>
      <c r="L490" s="13"/>
      <c r="M490" s="14">
        <v>4</v>
      </c>
      <c r="N490" s="14" t="s">
        <v>320</v>
      </c>
      <c r="O490" s="16"/>
      <c r="P490" s="15"/>
      <c r="Q490" s="15"/>
      <c r="R490" s="23">
        <v>42873.806064814817</v>
      </c>
      <c r="S490" s="13" t="s">
        <v>181</v>
      </c>
      <c r="T490" s="13" t="s">
        <v>182</v>
      </c>
      <c r="U490" s="22" t="s">
        <v>1352</v>
      </c>
      <c r="V490" s="13" t="s">
        <v>1430</v>
      </c>
      <c r="W490" s="19">
        <v>18</v>
      </c>
      <c r="X490" s="13" t="s">
        <v>37</v>
      </c>
      <c r="Y490" s="14"/>
      <c r="Z490" s="14"/>
      <c r="AA490" s="13">
        <v>2300</v>
      </c>
      <c r="AB490" s="19">
        <v>41400</v>
      </c>
      <c r="AC490" s="21">
        <f t="shared" si="58"/>
        <v>48024</v>
      </c>
      <c r="AD490" s="14"/>
    </row>
    <row r="491" spans="1:30" s="27" customFormat="1" ht="15.6" customHeight="1" x14ac:dyDescent="0.25">
      <c r="A491" s="12">
        <v>2658</v>
      </c>
      <c r="B491" s="13" t="s">
        <v>54</v>
      </c>
      <c r="C491" s="14" t="s">
        <v>2</v>
      </c>
      <c r="D491" s="14" t="s">
        <v>34</v>
      </c>
      <c r="E491" s="13" t="s">
        <v>40</v>
      </c>
      <c r="F491" s="13" t="s">
        <v>313</v>
      </c>
      <c r="G491" s="13" t="s">
        <v>56</v>
      </c>
      <c r="H491" s="13" t="s">
        <v>314</v>
      </c>
      <c r="I491" s="23">
        <v>42870</v>
      </c>
      <c r="J491" s="13" t="s">
        <v>315</v>
      </c>
      <c r="K491" s="13">
        <v>20351</v>
      </c>
      <c r="L491" s="13"/>
      <c r="M491" s="14">
        <v>2</v>
      </c>
      <c r="N491" s="14" t="s">
        <v>316</v>
      </c>
      <c r="O491" s="16"/>
      <c r="P491" s="15"/>
      <c r="Q491" s="15"/>
      <c r="R491" s="23">
        <v>42873.826111111113</v>
      </c>
      <c r="S491" s="13" t="s">
        <v>181</v>
      </c>
      <c r="T491" s="13" t="s">
        <v>182</v>
      </c>
      <c r="U491" s="22" t="s">
        <v>1352</v>
      </c>
      <c r="V491" s="13" t="s">
        <v>1430</v>
      </c>
      <c r="W491" s="19">
        <v>18</v>
      </c>
      <c r="X491" s="13" t="s">
        <v>37</v>
      </c>
      <c r="Y491" s="14"/>
      <c r="Z491" s="14"/>
      <c r="AA491" s="13">
        <v>2000</v>
      </c>
      <c r="AB491" s="19">
        <v>36000</v>
      </c>
      <c r="AC491" s="21">
        <f t="shared" si="58"/>
        <v>41760</v>
      </c>
      <c r="AD491" s="14"/>
    </row>
    <row r="492" spans="1:30" s="27" customFormat="1" ht="15.6" customHeight="1" x14ac:dyDescent="0.25">
      <c r="A492" s="12">
        <v>2659</v>
      </c>
      <c r="B492" s="13" t="s">
        <v>54</v>
      </c>
      <c r="C492" s="14" t="s">
        <v>2</v>
      </c>
      <c r="D492" s="14" t="s">
        <v>34</v>
      </c>
      <c r="E492" s="13" t="s">
        <v>40</v>
      </c>
      <c r="F492" s="13" t="s">
        <v>840</v>
      </c>
      <c r="G492" s="13" t="s">
        <v>56</v>
      </c>
      <c r="H492" s="13" t="s">
        <v>776</v>
      </c>
      <c r="I492" s="23">
        <v>42873</v>
      </c>
      <c r="J492" s="13" t="s">
        <v>841</v>
      </c>
      <c r="K492" s="13">
        <v>19766</v>
      </c>
      <c r="L492" s="13"/>
      <c r="M492" s="14">
        <v>1</v>
      </c>
      <c r="N492" s="14" t="s">
        <v>842</v>
      </c>
      <c r="O492" s="16"/>
      <c r="P492" s="15"/>
      <c r="Q492" s="15"/>
      <c r="R492" s="23">
        <v>42877.703530092593</v>
      </c>
      <c r="S492" s="13" t="s">
        <v>181</v>
      </c>
      <c r="T492" s="13" t="s">
        <v>182</v>
      </c>
      <c r="U492" s="22" t="s">
        <v>1352</v>
      </c>
      <c r="V492" s="13" t="s">
        <v>1430</v>
      </c>
      <c r="W492" s="19">
        <v>18</v>
      </c>
      <c r="X492" s="13" t="s">
        <v>37</v>
      </c>
      <c r="Y492" s="14"/>
      <c r="Z492" s="14"/>
      <c r="AA492" s="13">
        <v>2000</v>
      </c>
      <c r="AB492" s="19">
        <v>36000</v>
      </c>
      <c r="AC492" s="21">
        <f t="shared" si="58"/>
        <v>41760</v>
      </c>
      <c r="AD492" s="14"/>
    </row>
    <row r="493" spans="1:30" s="27" customFormat="1" ht="15.6" customHeight="1" x14ac:dyDescent="0.25">
      <c r="A493" s="12">
        <v>2660</v>
      </c>
      <c r="B493" s="13" t="s">
        <v>54</v>
      </c>
      <c r="C493" s="14" t="s">
        <v>2</v>
      </c>
      <c r="D493" s="14" t="s">
        <v>34</v>
      </c>
      <c r="E493" s="13" t="s">
        <v>40</v>
      </c>
      <c r="F493" s="13" t="s">
        <v>341</v>
      </c>
      <c r="G493" s="13" t="s">
        <v>56</v>
      </c>
      <c r="H493" s="13" t="s">
        <v>342</v>
      </c>
      <c r="I493" s="23">
        <v>42870</v>
      </c>
      <c r="J493" s="13" t="s">
        <v>343</v>
      </c>
      <c r="K493" s="13">
        <v>20425</v>
      </c>
      <c r="L493" s="13"/>
      <c r="M493" s="14">
        <v>2</v>
      </c>
      <c r="N493" s="14" t="s">
        <v>344</v>
      </c>
      <c r="O493" s="16"/>
      <c r="P493" s="15"/>
      <c r="Q493" s="15"/>
      <c r="R493" s="23">
        <v>42873.794652777775</v>
      </c>
      <c r="S493" s="13" t="s">
        <v>181</v>
      </c>
      <c r="T493" s="13" t="s">
        <v>182</v>
      </c>
      <c r="U493" s="22" t="s">
        <v>1352</v>
      </c>
      <c r="V493" s="13" t="s">
        <v>1430</v>
      </c>
      <c r="W493" s="19">
        <v>18</v>
      </c>
      <c r="X493" s="13" t="s">
        <v>37</v>
      </c>
      <c r="Y493" s="14"/>
      <c r="Z493" s="14"/>
      <c r="AA493" s="13">
        <v>1750</v>
      </c>
      <c r="AB493" s="19">
        <v>31500</v>
      </c>
      <c r="AC493" s="21">
        <f t="shared" si="58"/>
        <v>36540</v>
      </c>
      <c r="AD493" s="14"/>
    </row>
    <row r="494" spans="1:30" s="27" customFormat="1" ht="15.6" customHeight="1" x14ac:dyDescent="0.25">
      <c r="A494" s="12">
        <v>2661</v>
      </c>
      <c r="B494" s="13" t="s">
        <v>54</v>
      </c>
      <c r="C494" s="14" t="s">
        <v>2</v>
      </c>
      <c r="D494" s="14" t="s">
        <v>34</v>
      </c>
      <c r="E494" s="13" t="s">
        <v>40</v>
      </c>
      <c r="F494" s="13" t="s">
        <v>309</v>
      </c>
      <c r="G494" s="13" t="s">
        <v>56</v>
      </c>
      <c r="H494" s="13" t="s">
        <v>310</v>
      </c>
      <c r="I494" s="23">
        <v>42870</v>
      </c>
      <c r="J494" s="13" t="s">
        <v>311</v>
      </c>
      <c r="K494" s="13">
        <v>20389</v>
      </c>
      <c r="L494" s="13"/>
      <c r="M494" s="14">
        <v>2</v>
      </c>
      <c r="N494" s="14" t="s">
        <v>312</v>
      </c>
      <c r="O494" s="16"/>
      <c r="P494" s="15"/>
      <c r="Q494" s="15"/>
      <c r="R494" s="23">
        <v>42873.758935185186</v>
      </c>
      <c r="S494" s="13" t="s">
        <v>181</v>
      </c>
      <c r="T494" s="13" t="s">
        <v>182</v>
      </c>
      <c r="U494" s="22" t="s">
        <v>1352</v>
      </c>
      <c r="V494" s="13" t="s">
        <v>1430</v>
      </c>
      <c r="W494" s="19">
        <v>18</v>
      </c>
      <c r="X494" s="13" t="s">
        <v>37</v>
      </c>
      <c r="Y494" s="14"/>
      <c r="Z494" s="14"/>
      <c r="AA494" s="13">
        <v>1500</v>
      </c>
      <c r="AB494" s="19">
        <v>27000</v>
      </c>
      <c r="AC494" s="21">
        <f t="shared" si="58"/>
        <v>31320</v>
      </c>
      <c r="AD494" s="14"/>
    </row>
    <row r="495" spans="1:30" s="27" customFormat="1" ht="15.6" customHeight="1" x14ac:dyDescent="0.25">
      <c r="A495" s="12">
        <v>2662</v>
      </c>
      <c r="B495" s="13" t="s">
        <v>54</v>
      </c>
      <c r="C495" s="14" t="s">
        <v>2</v>
      </c>
      <c r="D495" s="14" t="s">
        <v>34</v>
      </c>
      <c r="E495" s="13" t="s">
        <v>40</v>
      </c>
      <c r="F495" s="13" t="s">
        <v>321</v>
      </c>
      <c r="G495" s="13" t="s">
        <v>56</v>
      </c>
      <c r="H495" s="13" t="s">
        <v>322</v>
      </c>
      <c r="I495" s="23">
        <v>42870</v>
      </c>
      <c r="J495" s="13" t="s">
        <v>323</v>
      </c>
      <c r="K495" s="13">
        <v>20348</v>
      </c>
      <c r="L495" s="13"/>
      <c r="M495" s="14">
        <v>1</v>
      </c>
      <c r="N495" s="14" t="s">
        <v>324</v>
      </c>
      <c r="O495" s="16"/>
      <c r="P495" s="15"/>
      <c r="Q495" s="15"/>
      <c r="R495" s="23">
        <v>42873.778587962966</v>
      </c>
      <c r="S495" s="13" t="s">
        <v>181</v>
      </c>
      <c r="T495" s="13" t="s">
        <v>182</v>
      </c>
      <c r="U495" s="22" t="s">
        <v>1352</v>
      </c>
      <c r="V495" s="13" t="s">
        <v>1430</v>
      </c>
      <c r="W495" s="19">
        <v>18</v>
      </c>
      <c r="X495" s="13" t="s">
        <v>37</v>
      </c>
      <c r="Y495" s="14"/>
      <c r="Z495" s="14"/>
      <c r="AA495" s="13">
        <v>1500</v>
      </c>
      <c r="AB495" s="19">
        <v>27000</v>
      </c>
      <c r="AC495" s="21">
        <f t="shared" si="58"/>
        <v>31320</v>
      </c>
      <c r="AD495" s="14"/>
    </row>
    <row r="496" spans="1:30" s="27" customFormat="1" ht="15.6" customHeight="1" x14ac:dyDescent="0.25">
      <c r="A496" s="12">
        <v>2663</v>
      </c>
      <c r="B496" s="13" t="s">
        <v>54</v>
      </c>
      <c r="C496" s="14" t="s">
        <v>2</v>
      </c>
      <c r="D496" s="14" t="s">
        <v>34</v>
      </c>
      <c r="E496" s="13" t="s">
        <v>40</v>
      </c>
      <c r="F496" s="13" t="s">
        <v>325</v>
      </c>
      <c r="G496" s="13" t="s">
        <v>56</v>
      </c>
      <c r="H496" s="13" t="s">
        <v>326</v>
      </c>
      <c r="I496" s="23">
        <v>42870</v>
      </c>
      <c r="J496" s="13" t="s">
        <v>327</v>
      </c>
      <c r="K496" s="13">
        <v>20375</v>
      </c>
      <c r="L496" s="13"/>
      <c r="M496" s="14">
        <v>2</v>
      </c>
      <c r="N496" s="14" t="s">
        <v>328</v>
      </c>
      <c r="O496" s="16"/>
      <c r="P496" s="15"/>
      <c r="Q496" s="15"/>
      <c r="R496" s="23">
        <v>42873.755208333336</v>
      </c>
      <c r="S496" s="13" t="s">
        <v>181</v>
      </c>
      <c r="T496" s="13" t="s">
        <v>182</v>
      </c>
      <c r="U496" s="22" t="s">
        <v>1352</v>
      </c>
      <c r="V496" s="13" t="s">
        <v>1430</v>
      </c>
      <c r="W496" s="19">
        <v>18</v>
      </c>
      <c r="X496" s="13" t="s">
        <v>37</v>
      </c>
      <c r="Y496" s="14"/>
      <c r="Z496" s="14"/>
      <c r="AA496" s="13">
        <v>1500</v>
      </c>
      <c r="AB496" s="19">
        <v>27000</v>
      </c>
      <c r="AC496" s="21">
        <f t="shared" si="58"/>
        <v>31320</v>
      </c>
      <c r="AD496" s="14"/>
    </row>
    <row r="497" spans="1:30" s="27" customFormat="1" ht="15.6" customHeight="1" x14ac:dyDescent="0.25">
      <c r="A497" s="12">
        <v>2664</v>
      </c>
      <c r="B497" s="13" t="s">
        <v>54</v>
      </c>
      <c r="C497" s="14" t="s">
        <v>2</v>
      </c>
      <c r="D497" s="14" t="s">
        <v>34</v>
      </c>
      <c r="E497" s="13" t="s">
        <v>40</v>
      </c>
      <c r="F497" s="13" t="s">
        <v>337</v>
      </c>
      <c r="G497" s="13" t="s">
        <v>56</v>
      </c>
      <c r="H497" s="13" t="s">
        <v>338</v>
      </c>
      <c r="I497" s="23">
        <v>42870</v>
      </c>
      <c r="J497" s="13" t="s">
        <v>339</v>
      </c>
      <c r="K497" s="13">
        <v>20377</v>
      </c>
      <c r="L497" s="13"/>
      <c r="M497" s="14">
        <v>1</v>
      </c>
      <c r="N497" s="14" t="s">
        <v>340</v>
      </c>
      <c r="O497" s="16"/>
      <c r="P497" s="15"/>
      <c r="Q497" s="15"/>
      <c r="R497" s="23">
        <v>42873.775034722225</v>
      </c>
      <c r="S497" s="13" t="s">
        <v>181</v>
      </c>
      <c r="T497" s="13" t="s">
        <v>182</v>
      </c>
      <c r="U497" s="22" t="s">
        <v>1352</v>
      </c>
      <c r="V497" s="13" t="s">
        <v>1430</v>
      </c>
      <c r="W497" s="19">
        <v>18</v>
      </c>
      <c r="X497" s="13" t="s">
        <v>37</v>
      </c>
      <c r="Y497" s="14"/>
      <c r="Z497" s="14"/>
      <c r="AA497" s="13">
        <v>1500</v>
      </c>
      <c r="AB497" s="19">
        <v>27000</v>
      </c>
      <c r="AC497" s="21">
        <f t="shared" si="58"/>
        <v>31320</v>
      </c>
      <c r="AD497" s="14"/>
    </row>
    <row r="498" spans="1:30" s="27" customFormat="1" ht="15.6" customHeight="1" x14ac:dyDescent="0.25">
      <c r="A498" s="12">
        <v>2665</v>
      </c>
      <c r="B498" s="13" t="s">
        <v>54</v>
      </c>
      <c r="C498" s="14" t="s">
        <v>2</v>
      </c>
      <c r="D498" s="14" t="s">
        <v>34</v>
      </c>
      <c r="E498" s="13" t="s">
        <v>40</v>
      </c>
      <c r="F498" s="13" t="s">
        <v>345</v>
      </c>
      <c r="G498" s="13" t="s">
        <v>56</v>
      </c>
      <c r="H498" s="13" t="s">
        <v>346</v>
      </c>
      <c r="I498" s="23">
        <v>42870</v>
      </c>
      <c r="J498" s="13" t="s">
        <v>347</v>
      </c>
      <c r="K498" s="13">
        <v>20380</v>
      </c>
      <c r="L498" s="13"/>
      <c r="M498" s="14">
        <v>1</v>
      </c>
      <c r="N498" s="14" t="s">
        <v>348</v>
      </c>
      <c r="O498" s="16"/>
      <c r="P498" s="15"/>
      <c r="Q498" s="15"/>
      <c r="R498" s="23">
        <v>42873.737245370372</v>
      </c>
      <c r="S498" s="13" t="s">
        <v>181</v>
      </c>
      <c r="T498" s="13" t="s">
        <v>182</v>
      </c>
      <c r="U498" s="22" t="s">
        <v>1352</v>
      </c>
      <c r="V498" s="13" t="s">
        <v>1430</v>
      </c>
      <c r="W498" s="19">
        <v>18</v>
      </c>
      <c r="X498" s="13" t="s">
        <v>37</v>
      </c>
      <c r="Y498" s="14"/>
      <c r="Z498" s="14"/>
      <c r="AA498" s="13">
        <v>1400</v>
      </c>
      <c r="AB498" s="19">
        <v>25200</v>
      </c>
      <c r="AC498" s="21">
        <f t="shared" si="58"/>
        <v>29232</v>
      </c>
      <c r="AD498" s="14"/>
    </row>
    <row r="499" spans="1:30" s="27" customFormat="1" ht="15.6" customHeight="1" x14ac:dyDescent="0.25">
      <c r="A499" s="12">
        <v>2666</v>
      </c>
      <c r="B499" s="13" t="s">
        <v>54</v>
      </c>
      <c r="C499" s="14" t="s">
        <v>2</v>
      </c>
      <c r="D499" s="14" t="s">
        <v>34</v>
      </c>
      <c r="E499" s="13" t="s">
        <v>40</v>
      </c>
      <c r="F499" s="13" t="s">
        <v>333</v>
      </c>
      <c r="G499" s="13" t="s">
        <v>56</v>
      </c>
      <c r="H499" s="13" t="s">
        <v>334</v>
      </c>
      <c r="I499" s="23">
        <v>42870</v>
      </c>
      <c r="J499" s="13" t="s">
        <v>335</v>
      </c>
      <c r="K499" s="13">
        <v>20419</v>
      </c>
      <c r="L499" s="13"/>
      <c r="M499" s="14">
        <v>2</v>
      </c>
      <c r="N499" s="14" t="s">
        <v>336</v>
      </c>
      <c r="O499" s="16"/>
      <c r="P499" s="15"/>
      <c r="Q499" s="15"/>
      <c r="R499" s="23">
        <v>42873.788240740738</v>
      </c>
      <c r="S499" s="13" t="s">
        <v>181</v>
      </c>
      <c r="T499" s="13" t="s">
        <v>182</v>
      </c>
      <c r="U499" s="22" t="s">
        <v>1352</v>
      </c>
      <c r="V499" s="13" t="s">
        <v>1430</v>
      </c>
      <c r="W499" s="19">
        <v>18</v>
      </c>
      <c r="X499" s="13" t="s">
        <v>37</v>
      </c>
      <c r="Y499" s="14"/>
      <c r="Z499" s="14"/>
      <c r="AA499" s="13">
        <v>1200</v>
      </c>
      <c r="AB499" s="19">
        <v>21600</v>
      </c>
      <c r="AC499" s="21">
        <f t="shared" si="58"/>
        <v>25056</v>
      </c>
      <c r="AD499" s="14"/>
    </row>
    <row r="500" spans="1:30" s="27" customFormat="1" ht="15.6" customHeight="1" x14ac:dyDescent="0.25">
      <c r="A500" s="12">
        <v>2667</v>
      </c>
      <c r="B500" s="13" t="s">
        <v>54</v>
      </c>
      <c r="C500" s="14" t="s">
        <v>2</v>
      </c>
      <c r="D500" s="14" t="s">
        <v>34</v>
      </c>
      <c r="E500" s="13" t="s">
        <v>40</v>
      </c>
      <c r="F500" s="13" t="s">
        <v>329</v>
      </c>
      <c r="G500" s="13" t="s">
        <v>56</v>
      </c>
      <c r="H500" s="13" t="s">
        <v>330</v>
      </c>
      <c r="I500" s="23">
        <v>42870</v>
      </c>
      <c r="J500" s="13" t="s">
        <v>331</v>
      </c>
      <c r="K500" s="13">
        <v>20349</v>
      </c>
      <c r="L500" s="13"/>
      <c r="M500" s="14">
        <v>1</v>
      </c>
      <c r="N500" s="14" t="s">
        <v>332</v>
      </c>
      <c r="O500" s="16"/>
      <c r="P500" s="15"/>
      <c r="Q500" s="15"/>
      <c r="R500" s="23">
        <v>42873.810023148151</v>
      </c>
      <c r="S500" s="13" t="s">
        <v>181</v>
      </c>
      <c r="T500" s="13" t="s">
        <v>182</v>
      </c>
      <c r="U500" s="22" t="s">
        <v>1352</v>
      </c>
      <c r="V500" s="13" t="s">
        <v>1430</v>
      </c>
      <c r="W500" s="19">
        <v>18</v>
      </c>
      <c r="X500" s="13" t="s">
        <v>37</v>
      </c>
      <c r="Y500" s="14"/>
      <c r="Z500" s="14"/>
      <c r="AA500" s="13">
        <v>1000</v>
      </c>
      <c r="AB500" s="19">
        <v>18000</v>
      </c>
      <c r="AC500" s="21">
        <f t="shared" si="58"/>
        <v>20880</v>
      </c>
      <c r="AD500" s="14"/>
    </row>
    <row r="501" spans="1:30" s="27" customFormat="1" ht="15.6" customHeight="1" x14ac:dyDescent="0.25">
      <c r="A501" s="12">
        <v>2668</v>
      </c>
      <c r="B501" s="13" t="s">
        <v>54</v>
      </c>
      <c r="C501" s="14" t="s">
        <v>2</v>
      </c>
      <c r="D501" s="14" t="s">
        <v>34</v>
      </c>
      <c r="E501" s="13" t="s">
        <v>40</v>
      </c>
      <c r="F501" s="13" t="s">
        <v>349</v>
      </c>
      <c r="G501" s="13" t="s">
        <v>56</v>
      </c>
      <c r="H501" s="13" t="s">
        <v>350</v>
      </c>
      <c r="I501" s="23">
        <v>42870</v>
      </c>
      <c r="J501" s="13" t="s">
        <v>351</v>
      </c>
      <c r="K501" s="13">
        <v>20347</v>
      </c>
      <c r="L501" s="13"/>
      <c r="M501" s="14">
        <v>1</v>
      </c>
      <c r="N501" s="14" t="s">
        <v>352</v>
      </c>
      <c r="O501" s="16"/>
      <c r="P501" s="15"/>
      <c r="Q501" s="15"/>
      <c r="R501" s="23">
        <v>42873.750810185185</v>
      </c>
      <c r="S501" s="13" t="s">
        <v>181</v>
      </c>
      <c r="T501" s="13" t="s">
        <v>182</v>
      </c>
      <c r="U501" s="22" t="s">
        <v>1352</v>
      </c>
      <c r="V501" s="13" t="s">
        <v>1430</v>
      </c>
      <c r="W501" s="19">
        <v>18</v>
      </c>
      <c r="X501" s="13" t="s">
        <v>37</v>
      </c>
      <c r="Y501" s="14"/>
      <c r="Z501" s="14"/>
      <c r="AA501" s="13">
        <v>1000</v>
      </c>
      <c r="AB501" s="19">
        <v>18000</v>
      </c>
      <c r="AC501" s="21">
        <f t="shared" si="58"/>
        <v>20880</v>
      </c>
      <c r="AD501" s="14"/>
    </row>
    <row r="502" spans="1:30" s="27" customFormat="1" ht="15.6" customHeight="1" x14ac:dyDescent="0.25">
      <c r="A502" s="12">
        <v>2669</v>
      </c>
      <c r="B502" s="13" t="s">
        <v>54</v>
      </c>
      <c r="C502" s="14" t="s">
        <v>2</v>
      </c>
      <c r="D502" s="14" t="s">
        <v>34</v>
      </c>
      <c r="E502" s="13" t="s">
        <v>40</v>
      </c>
      <c r="F502" s="13" t="s">
        <v>353</v>
      </c>
      <c r="G502" s="13" t="s">
        <v>56</v>
      </c>
      <c r="H502" s="13" t="s">
        <v>354</v>
      </c>
      <c r="I502" s="23">
        <v>42870</v>
      </c>
      <c r="J502" s="13" t="s">
        <v>355</v>
      </c>
      <c r="K502" s="13">
        <v>20384</v>
      </c>
      <c r="L502" s="13"/>
      <c r="M502" s="14">
        <v>1</v>
      </c>
      <c r="N502" s="14" t="s">
        <v>356</v>
      </c>
      <c r="O502" s="16"/>
      <c r="P502" s="15"/>
      <c r="Q502" s="15"/>
      <c r="R502" s="23">
        <v>42873.842395833337</v>
      </c>
      <c r="S502" s="13" t="s">
        <v>181</v>
      </c>
      <c r="T502" s="13" t="s">
        <v>182</v>
      </c>
      <c r="U502" s="22" t="s">
        <v>1352</v>
      </c>
      <c r="V502" s="13" t="s">
        <v>1430</v>
      </c>
      <c r="W502" s="19">
        <v>18</v>
      </c>
      <c r="X502" s="13" t="s">
        <v>37</v>
      </c>
      <c r="Y502" s="14"/>
      <c r="Z502" s="14"/>
      <c r="AA502" s="13">
        <v>1000</v>
      </c>
      <c r="AB502" s="19">
        <v>18000</v>
      </c>
      <c r="AC502" s="21">
        <f t="shared" si="58"/>
        <v>20880</v>
      </c>
      <c r="AD502" s="14"/>
    </row>
    <row r="503" spans="1:30" s="27" customFormat="1" ht="15.6" customHeight="1" x14ac:dyDescent="0.25">
      <c r="A503" s="12">
        <v>2670</v>
      </c>
      <c r="B503" s="13" t="s">
        <v>54</v>
      </c>
      <c r="C503" s="14" t="s">
        <v>2</v>
      </c>
      <c r="D503" s="14" t="s">
        <v>34</v>
      </c>
      <c r="E503" s="13" t="s">
        <v>40</v>
      </c>
      <c r="F503" s="13" t="s">
        <v>1431</v>
      </c>
      <c r="G503" s="13" t="s">
        <v>56</v>
      </c>
      <c r="H503" s="13" t="s">
        <v>1432</v>
      </c>
      <c r="I503" s="23">
        <v>42873</v>
      </c>
      <c r="J503" s="13" t="s">
        <v>1433</v>
      </c>
      <c r="K503" s="13">
        <v>19999</v>
      </c>
      <c r="L503" s="13"/>
      <c r="M503" s="14">
        <v>1</v>
      </c>
      <c r="N503" s="14" t="s">
        <v>1434</v>
      </c>
      <c r="O503" s="16"/>
      <c r="P503" s="15"/>
      <c r="Q503" s="15"/>
      <c r="R503" s="23">
        <v>42877.744618055556</v>
      </c>
      <c r="S503" s="13" t="s">
        <v>181</v>
      </c>
      <c r="T503" s="13" t="s">
        <v>182</v>
      </c>
      <c r="U503" s="22" t="s">
        <v>1352</v>
      </c>
      <c r="V503" s="13" t="s">
        <v>1430</v>
      </c>
      <c r="W503" s="19">
        <v>18</v>
      </c>
      <c r="X503" s="13" t="s">
        <v>37</v>
      </c>
      <c r="Y503" s="14"/>
      <c r="Z503" s="14"/>
      <c r="AA503" s="13">
        <v>400</v>
      </c>
      <c r="AB503" s="19">
        <v>7200</v>
      </c>
      <c r="AC503" s="21">
        <f t="shared" si="58"/>
        <v>8352</v>
      </c>
      <c r="AD503" s="14"/>
    </row>
    <row r="504" spans="1:30" s="27" customFormat="1" ht="15.6" customHeight="1" x14ac:dyDescent="0.25">
      <c r="A504" s="12">
        <v>2671</v>
      </c>
      <c r="B504" s="13" t="s">
        <v>54</v>
      </c>
      <c r="C504" s="14" t="s">
        <v>2</v>
      </c>
      <c r="D504" s="14" t="s">
        <v>34</v>
      </c>
      <c r="E504" s="13" t="s">
        <v>40</v>
      </c>
      <c r="F504" s="13" t="s">
        <v>1435</v>
      </c>
      <c r="G504" s="13" t="s">
        <v>56</v>
      </c>
      <c r="H504" s="13" t="s">
        <v>1436</v>
      </c>
      <c r="I504" s="23">
        <v>42872</v>
      </c>
      <c r="J504" s="13" t="s">
        <v>1437</v>
      </c>
      <c r="K504" s="13">
        <v>19944</v>
      </c>
      <c r="L504" s="13"/>
      <c r="M504" s="14">
        <v>2</v>
      </c>
      <c r="N504" s="14" t="s">
        <v>553</v>
      </c>
      <c r="O504" s="16"/>
      <c r="P504" s="15"/>
      <c r="Q504" s="15"/>
      <c r="R504" s="23">
        <v>42878.913356481484</v>
      </c>
      <c r="S504" s="13" t="s">
        <v>1438</v>
      </c>
      <c r="T504" s="13" t="s">
        <v>1439</v>
      </c>
      <c r="U504" s="22" t="s">
        <v>1352</v>
      </c>
      <c r="V504" s="13" t="s">
        <v>1440</v>
      </c>
      <c r="W504" s="19">
        <v>34</v>
      </c>
      <c r="X504" s="13" t="s">
        <v>37</v>
      </c>
      <c r="Y504" s="14"/>
      <c r="Z504" s="14"/>
      <c r="AA504" s="13">
        <v>500</v>
      </c>
      <c r="AB504" s="19">
        <v>17000</v>
      </c>
      <c r="AC504" s="21">
        <f t="shared" si="58"/>
        <v>19720</v>
      </c>
      <c r="AD504" s="14"/>
    </row>
    <row r="505" spans="1:30" s="27" customFormat="1" ht="15.6" customHeight="1" x14ac:dyDescent="0.25">
      <c r="A505" s="12">
        <v>2678</v>
      </c>
      <c r="B505" s="13" t="s">
        <v>472</v>
      </c>
      <c r="C505" s="14" t="s">
        <v>2</v>
      </c>
      <c r="D505" s="14" t="s">
        <v>34</v>
      </c>
      <c r="E505" s="13" t="s">
        <v>40</v>
      </c>
      <c r="F505" s="13" t="s">
        <v>530</v>
      </c>
      <c r="G505" s="13" t="s">
        <v>56</v>
      </c>
      <c r="H505" s="13" t="s">
        <v>531</v>
      </c>
      <c r="I505" s="23">
        <v>42878</v>
      </c>
      <c r="J505" s="13" t="s">
        <v>1441</v>
      </c>
      <c r="K505" s="13">
        <v>19235</v>
      </c>
      <c r="L505" s="13"/>
      <c r="M505" s="14">
        <v>6</v>
      </c>
      <c r="N505" s="14" t="s">
        <v>1442</v>
      </c>
      <c r="O505" s="16"/>
      <c r="P505" s="15"/>
      <c r="Q505" s="15"/>
      <c r="R505" s="23">
        <v>42882.563090277778</v>
      </c>
      <c r="S505" s="13" t="s">
        <v>736</v>
      </c>
      <c r="T505" s="13" t="s">
        <v>837</v>
      </c>
      <c r="U505" s="22" t="s">
        <v>1352</v>
      </c>
      <c r="V505" s="13" t="s">
        <v>1443</v>
      </c>
      <c r="W505" s="19">
        <v>19</v>
      </c>
      <c r="X505" s="13" t="s">
        <v>37</v>
      </c>
      <c r="Y505" s="14"/>
      <c r="Z505" s="14"/>
      <c r="AA505" s="13">
        <v>152654</v>
      </c>
      <c r="AB505" s="19">
        <v>2900426</v>
      </c>
      <c r="AC505" s="21">
        <f t="shared" si="58"/>
        <v>3364494.16</v>
      </c>
      <c r="AD505" s="14"/>
    </row>
    <row r="506" spans="1:30" s="27" customFormat="1" ht="15.6" customHeight="1" x14ac:dyDescent="0.25">
      <c r="A506" s="12">
        <v>2679</v>
      </c>
      <c r="B506" s="13" t="s">
        <v>38</v>
      </c>
      <c r="C506" s="14" t="s">
        <v>2</v>
      </c>
      <c r="D506" s="14" t="s">
        <v>34</v>
      </c>
      <c r="E506" s="13" t="s">
        <v>40</v>
      </c>
      <c r="F506" s="13" t="s">
        <v>536</v>
      </c>
      <c r="G506" s="13" t="s">
        <v>56</v>
      </c>
      <c r="H506" s="13" t="s">
        <v>537</v>
      </c>
      <c r="I506" s="23">
        <v>42879</v>
      </c>
      <c r="J506" s="13" t="s">
        <v>1444</v>
      </c>
      <c r="K506" s="13">
        <v>19234</v>
      </c>
      <c r="L506" s="13"/>
      <c r="M506" s="14">
        <v>4</v>
      </c>
      <c r="N506" s="14" t="s">
        <v>1366</v>
      </c>
      <c r="O506" s="16"/>
      <c r="P506" s="15"/>
      <c r="Q506" s="15"/>
      <c r="R506" s="23">
        <v>42882.836678240739</v>
      </c>
      <c r="S506" s="13" t="s">
        <v>736</v>
      </c>
      <c r="T506" s="13" t="s">
        <v>837</v>
      </c>
      <c r="U506" s="22" t="s">
        <v>1352</v>
      </c>
      <c r="V506" s="13" t="s">
        <v>1443</v>
      </c>
      <c r="W506" s="19">
        <v>19</v>
      </c>
      <c r="X506" s="13" t="s">
        <v>37</v>
      </c>
      <c r="Y506" s="14"/>
      <c r="Z506" s="14"/>
      <c r="AA506" s="13">
        <v>28834</v>
      </c>
      <c r="AB506" s="19">
        <v>547846</v>
      </c>
      <c r="AC506" s="21">
        <f t="shared" si="58"/>
        <v>635501.36</v>
      </c>
      <c r="AD506" s="14"/>
    </row>
    <row r="507" spans="1:30" s="27" customFormat="1" ht="15.6" customHeight="1" x14ac:dyDescent="0.25">
      <c r="A507" s="12">
        <v>2688</v>
      </c>
      <c r="B507" s="13" t="s">
        <v>54</v>
      </c>
      <c r="C507" s="14" t="s">
        <v>2</v>
      </c>
      <c r="D507" s="14" t="s">
        <v>34</v>
      </c>
      <c r="E507" s="13" t="s">
        <v>40</v>
      </c>
      <c r="F507" s="13" t="s">
        <v>447</v>
      </c>
      <c r="G507" s="13" t="s">
        <v>56</v>
      </c>
      <c r="H507" s="13" t="s">
        <v>448</v>
      </c>
      <c r="I507" s="23">
        <v>42870</v>
      </c>
      <c r="J507" s="13" t="s">
        <v>449</v>
      </c>
      <c r="K507" s="13">
        <v>19856</v>
      </c>
      <c r="L507" s="13"/>
      <c r="M507" s="14">
        <v>1</v>
      </c>
      <c r="N507" s="14" t="s">
        <v>450</v>
      </c>
      <c r="O507" s="16"/>
      <c r="P507" s="15"/>
      <c r="Q507" s="15"/>
      <c r="R507" s="23">
        <v>42882.551400462966</v>
      </c>
      <c r="S507" s="13" t="s">
        <v>451</v>
      </c>
      <c r="T507" s="13" t="s">
        <v>452</v>
      </c>
      <c r="U507" s="22" t="s">
        <v>1352</v>
      </c>
      <c r="V507" s="13" t="s">
        <v>1445</v>
      </c>
      <c r="W507" s="19">
        <v>24</v>
      </c>
      <c r="X507" s="13" t="s">
        <v>37</v>
      </c>
      <c r="Y507" s="14"/>
      <c r="Z507" s="14"/>
      <c r="AA507" s="13">
        <v>600</v>
      </c>
      <c r="AB507" s="19">
        <v>14400</v>
      </c>
      <c r="AC507" s="21">
        <f t="shared" si="58"/>
        <v>16704</v>
      </c>
      <c r="AD507" s="14"/>
    </row>
    <row r="508" spans="1:30" s="27" customFormat="1" ht="15.6" customHeight="1" x14ac:dyDescent="0.25">
      <c r="A508" s="12">
        <v>2693</v>
      </c>
      <c r="B508" s="13" t="s">
        <v>54</v>
      </c>
      <c r="C508" s="14" t="s">
        <v>2</v>
      </c>
      <c r="D508" s="14" t="s">
        <v>34</v>
      </c>
      <c r="E508" s="13" t="s">
        <v>40</v>
      </c>
      <c r="F508" s="13" t="s">
        <v>886</v>
      </c>
      <c r="G508" s="13" t="s">
        <v>56</v>
      </c>
      <c r="H508" s="13" t="s">
        <v>887</v>
      </c>
      <c r="I508" s="23">
        <v>42879</v>
      </c>
      <c r="J508" s="13" t="s">
        <v>888</v>
      </c>
      <c r="K508" s="13">
        <v>19997</v>
      </c>
      <c r="L508" s="13"/>
      <c r="M508" s="14">
        <v>2</v>
      </c>
      <c r="N508" s="14" t="s">
        <v>889</v>
      </c>
      <c r="O508" s="16"/>
      <c r="P508" s="15"/>
      <c r="Q508" s="15"/>
      <c r="R508" s="23">
        <v>42880.783263888887</v>
      </c>
      <c r="S508" s="13" t="s">
        <v>60</v>
      </c>
      <c r="T508" s="13" t="s">
        <v>890</v>
      </c>
      <c r="U508" s="22" t="s">
        <v>1352</v>
      </c>
      <c r="V508" s="13" t="s">
        <v>1447</v>
      </c>
      <c r="W508" s="19">
        <v>14.5</v>
      </c>
      <c r="X508" s="13" t="s">
        <v>37</v>
      </c>
      <c r="Y508" s="14"/>
      <c r="Z508" s="14"/>
      <c r="AA508" s="13">
        <v>1000</v>
      </c>
      <c r="AB508" s="19">
        <v>14500</v>
      </c>
      <c r="AC508" s="21">
        <f t="shared" ref="AC508:AC514" si="59">+AB508*0.16+AB508</f>
        <v>16820</v>
      </c>
      <c r="AD508" s="14"/>
    </row>
    <row r="509" spans="1:30" s="27" customFormat="1" ht="15.6" customHeight="1" x14ac:dyDescent="0.25">
      <c r="A509" s="12">
        <v>2701</v>
      </c>
      <c r="B509" s="13" t="s">
        <v>54</v>
      </c>
      <c r="C509" s="14" t="s">
        <v>2</v>
      </c>
      <c r="D509" s="14" t="s">
        <v>34</v>
      </c>
      <c r="E509" s="13" t="s">
        <v>40</v>
      </c>
      <c r="F509" s="13" t="s">
        <v>911</v>
      </c>
      <c r="G509" s="13" t="s">
        <v>56</v>
      </c>
      <c r="H509" s="13" t="s">
        <v>912</v>
      </c>
      <c r="I509" s="23">
        <v>42880</v>
      </c>
      <c r="J509" s="13" t="s">
        <v>917</v>
      </c>
      <c r="K509" s="13">
        <v>20185</v>
      </c>
      <c r="L509" s="13"/>
      <c r="M509" s="14">
        <v>6</v>
      </c>
      <c r="N509" s="14" t="s">
        <v>918</v>
      </c>
      <c r="O509" s="16"/>
      <c r="P509" s="15"/>
      <c r="Q509" s="15"/>
      <c r="R509" s="23">
        <v>42884.959687499999</v>
      </c>
      <c r="S509" s="13" t="s">
        <v>824</v>
      </c>
      <c r="T509" s="13" t="s">
        <v>915</v>
      </c>
      <c r="U509" s="22" t="s">
        <v>1352</v>
      </c>
      <c r="V509" s="13" t="s">
        <v>1448</v>
      </c>
      <c r="W509" s="19">
        <v>25</v>
      </c>
      <c r="X509" s="13" t="s">
        <v>37</v>
      </c>
      <c r="Y509" s="14"/>
      <c r="Z509" s="14"/>
      <c r="AA509" s="13">
        <v>500</v>
      </c>
      <c r="AB509" s="19">
        <v>12500</v>
      </c>
      <c r="AC509" s="21">
        <f t="shared" si="59"/>
        <v>14500</v>
      </c>
      <c r="AD509" s="14"/>
    </row>
    <row r="510" spans="1:30" s="27" customFormat="1" ht="15.6" customHeight="1" x14ac:dyDescent="0.25">
      <c r="A510" s="12">
        <v>2703</v>
      </c>
      <c r="B510" s="13" t="s">
        <v>54</v>
      </c>
      <c r="C510" s="14" t="s">
        <v>2</v>
      </c>
      <c r="D510" s="14" t="s">
        <v>34</v>
      </c>
      <c r="E510" s="13" t="s">
        <v>40</v>
      </c>
      <c r="F510" s="13" t="s">
        <v>911</v>
      </c>
      <c r="G510" s="13" t="s">
        <v>56</v>
      </c>
      <c r="H510" s="13" t="s">
        <v>912</v>
      </c>
      <c r="I510" s="23">
        <v>42873</v>
      </c>
      <c r="J510" s="13" t="s">
        <v>913</v>
      </c>
      <c r="K510" s="13">
        <v>20185</v>
      </c>
      <c r="L510" s="13"/>
      <c r="M510" s="14">
        <v>1</v>
      </c>
      <c r="N510" s="14" t="s">
        <v>914</v>
      </c>
      <c r="O510" s="16"/>
      <c r="P510" s="15"/>
      <c r="Q510" s="15"/>
      <c r="R510" s="23">
        <v>42878.581423611111</v>
      </c>
      <c r="S510" s="13" t="s">
        <v>824</v>
      </c>
      <c r="T510" s="13" t="s">
        <v>915</v>
      </c>
      <c r="U510" s="22" t="s">
        <v>1352</v>
      </c>
      <c r="V510" s="13" t="s">
        <v>1449</v>
      </c>
      <c r="W510" s="19">
        <v>25</v>
      </c>
      <c r="X510" s="13" t="s">
        <v>37</v>
      </c>
      <c r="Y510" s="14"/>
      <c r="Z510" s="14"/>
      <c r="AA510" s="13">
        <v>500</v>
      </c>
      <c r="AB510" s="19">
        <v>12500</v>
      </c>
      <c r="AC510" s="21">
        <f t="shared" si="59"/>
        <v>14500</v>
      </c>
      <c r="AD510" s="14"/>
    </row>
    <row r="511" spans="1:30" s="27" customFormat="1" ht="15.6" customHeight="1" x14ac:dyDescent="0.25">
      <c r="A511" s="12">
        <v>2718</v>
      </c>
      <c r="B511" s="13" t="s">
        <v>54</v>
      </c>
      <c r="C511" s="14" t="s">
        <v>2</v>
      </c>
      <c r="D511" s="14" t="s">
        <v>34</v>
      </c>
      <c r="E511" s="13" t="s">
        <v>40</v>
      </c>
      <c r="F511" s="13" t="s">
        <v>676</v>
      </c>
      <c r="G511" s="13" t="s">
        <v>56</v>
      </c>
      <c r="H511" s="13" t="s">
        <v>677</v>
      </c>
      <c r="I511" s="23">
        <v>42871</v>
      </c>
      <c r="J511" s="13" t="s">
        <v>1451</v>
      </c>
      <c r="K511" s="13">
        <v>20267</v>
      </c>
      <c r="L511" s="13"/>
      <c r="M511" s="14">
        <v>1</v>
      </c>
      <c r="N511" s="14" t="s">
        <v>36</v>
      </c>
      <c r="O511" s="16"/>
      <c r="P511" s="15"/>
      <c r="Q511" s="15"/>
      <c r="R511" s="23">
        <v>42874.588622685187</v>
      </c>
      <c r="S511" s="13" t="s">
        <v>395</v>
      </c>
      <c r="T511" s="13" t="s">
        <v>396</v>
      </c>
      <c r="U511" s="22" t="s">
        <v>1352</v>
      </c>
      <c r="V511" s="13" t="s">
        <v>1452</v>
      </c>
      <c r="W511" s="19">
        <v>24.44</v>
      </c>
      <c r="X511" s="13" t="s">
        <v>37</v>
      </c>
      <c r="Y511" s="14"/>
      <c r="Z511" s="14"/>
      <c r="AA511" s="13">
        <v>900</v>
      </c>
      <c r="AB511" s="19">
        <v>21996</v>
      </c>
      <c r="AC511" s="21">
        <f t="shared" si="59"/>
        <v>25515.360000000001</v>
      </c>
      <c r="AD511" s="14"/>
    </row>
    <row r="512" spans="1:30" s="27" customFormat="1" ht="15.6" customHeight="1" x14ac:dyDescent="0.25">
      <c r="A512" s="12">
        <v>2741</v>
      </c>
      <c r="B512" s="13" t="s">
        <v>51</v>
      </c>
      <c r="C512" s="14" t="s">
        <v>2</v>
      </c>
      <c r="D512" s="14" t="s">
        <v>34</v>
      </c>
      <c r="E512" s="13" t="s">
        <v>40</v>
      </c>
      <c r="F512" s="13" t="s">
        <v>804</v>
      </c>
      <c r="G512" s="13" t="s">
        <v>56</v>
      </c>
      <c r="H512" s="13" t="s">
        <v>1343</v>
      </c>
      <c r="I512" s="15">
        <v>42863</v>
      </c>
      <c r="J512" s="13" t="s">
        <v>1344</v>
      </c>
      <c r="K512" s="13">
        <v>20863</v>
      </c>
      <c r="L512" s="13" t="s">
        <v>52</v>
      </c>
      <c r="M512" s="14">
        <v>5</v>
      </c>
      <c r="N512" s="14" t="s">
        <v>130</v>
      </c>
      <c r="O512" s="16"/>
      <c r="P512" s="13"/>
      <c r="Q512" s="17"/>
      <c r="R512" s="15">
        <v>42871.000983796293</v>
      </c>
      <c r="S512" s="13" t="s">
        <v>60</v>
      </c>
      <c r="T512" s="13" t="s">
        <v>1345</v>
      </c>
      <c r="U512" s="18" t="s">
        <v>1453</v>
      </c>
      <c r="V512" s="13" t="s">
        <v>1454</v>
      </c>
      <c r="W512" s="19">
        <v>122.5</v>
      </c>
      <c r="X512" s="13" t="s">
        <v>37</v>
      </c>
      <c r="Y512" s="14"/>
      <c r="Z512" s="14"/>
      <c r="AA512" s="20">
        <v>200</v>
      </c>
      <c r="AB512" s="19">
        <v>24500</v>
      </c>
      <c r="AC512" s="21">
        <f t="shared" si="59"/>
        <v>28420</v>
      </c>
      <c r="AD512" s="14"/>
    </row>
    <row r="513" spans="1:30" s="27" customFormat="1" ht="15.6" customHeight="1" x14ac:dyDescent="0.25">
      <c r="A513" s="12">
        <v>2747</v>
      </c>
      <c r="B513" s="13" t="s">
        <v>51</v>
      </c>
      <c r="C513" s="14" t="s">
        <v>2</v>
      </c>
      <c r="D513" s="14" t="s">
        <v>34</v>
      </c>
      <c r="E513" s="13" t="s">
        <v>40</v>
      </c>
      <c r="F513" s="13" t="s">
        <v>487</v>
      </c>
      <c r="G513" s="13" t="s">
        <v>56</v>
      </c>
      <c r="H513" s="13" t="s">
        <v>488</v>
      </c>
      <c r="I513" s="23">
        <v>42882</v>
      </c>
      <c r="J513" s="13" t="s">
        <v>1455</v>
      </c>
      <c r="K513" s="13">
        <v>20755</v>
      </c>
      <c r="L513" s="13"/>
      <c r="M513" s="14">
        <v>13</v>
      </c>
      <c r="N513" s="14" t="s">
        <v>1456</v>
      </c>
      <c r="O513" s="16"/>
      <c r="P513" s="15"/>
      <c r="Q513" s="15"/>
      <c r="R513" s="23">
        <v>42884.950567129628</v>
      </c>
      <c r="S513" s="13" t="s">
        <v>736</v>
      </c>
      <c r="T513" s="13" t="s">
        <v>146</v>
      </c>
      <c r="U513" s="22" t="s">
        <v>1453</v>
      </c>
      <c r="V513" s="13" t="s">
        <v>1457</v>
      </c>
      <c r="W513" s="19">
        <v>70</v>
      </c>
      <c r="X513" s="13" t="s">
        <v>37</v>
      </c>
      <c r="Y513" s="14"/>
      <c r="Z513" s="14"/>
      <c r="AA513" s="13">
        <v>200</v>
      </c>
      <c r="AB513" s="19">
        <v>14000</v>
      </c>
      <c r="AC513" s="21">
        <f t="shared" si="59"/>
        <v>16240</v>
      </c>
      <c r="AD513" s="14"/>
    </row>
    <row r="514" spans="1:30" s="27" customFormat="1" ht="15.6" customHeight="1" x14ac:dyDescent="0.25">
      <c r="A514" s="12">
        <v>2748</v>
      </c>
      <c r="B514" s="13" t="s">
        <v>125</v>
      </c>
      <c r="C514" s="14" t="s">
        <v>2</v>
      </c>
      <c r="D514" s="14" t="s">
        <v>34</v>
      </c>
      <c r="E514" s="13" t="s">
        <v>40</v>
      </c>
      <c r="F514" s="13" t="s">
        <v>170</v>
      </c>
      <c r="G514" s="13" t="s">
        <v>56</v>
      </c>
      <c r="H514" s="13" t="s">
        <v>149</v>
      </c>
      <c r="I514" s="23">
        <v>42881</v>
      </c>
      <c r="J514" s="13" t="s">
        <v>1458</v>
      </c>
      <c r="K514" s="13">
        <v>19340</v>
      </c>
      <c r="L514" s="13"/>
      <c r="M514" s="14">
        <v>39</v>
      </c>
      <c r="N514" s="14" t="s">
        <v>359</v>
      </c>
      <c r="O514" s="16"/>
      <c r="P514" s="15"/>
      <c r="Q514" s="15"/>
      <c r="R514" s="23">
        <v>42881.977025462962</v>
      </c>
      <c r="S514" s="13" t="s">
        <v>736</v>
      </c>
      <c r="T514" s="13" t="s">
        <v>146</v>
      </c>
      <c r="U514" s="22" t="s">
        <v>1453</v>
      </c>
      <c r="V514" s="13" t="s">
        <v>1459</v>
      </c>
      <c r="W514" s="19">
        <v>75</v>
      </c>
      <c r="X514" s="13" t="s">
        <v>37</v>
      </c>
      <c r="Y514" s="14"/>
      <c r="Z514" s="14"/>
      <c r="AA514" s="13">
        <v>6000</v>
      </c>
      <c r="AB514" s="19">
        <v>450000</v>
      </c>
      <c r="AC514" s="21">
        <f t="shared" si="59"/>
        <v>522000</v>
      </c>
      <c r="AD514" s="14"/>
    </row>
    <row r="515" spans="1:30" s="27" customFormat="1" ht="15.6" customHeight="1" x14ac:dyDescent="0.25">
      <c r="A515" s="12">
        <v>2811</v>
      </c>
      <c r="B515" s="13" t="s">
        <v>125</v>
      </c>
      <c r="C515" s="14" t="s">
        <v>2</v>
      </c>
      <c r="D515" s="14" t="s">
        <v>34</v>
      </c>
      <c r="E515" s="13" t="s">
        <v>40</v>
      </c>
      <c r="F515" s="13" t="s">
        <v>1463</v>
      </c>
      <c r="G515" s="13" t="s">
        <v>56</v>
      </c>
      <c r="H515" s="13" t="s">
        <v>1464</v>
      </c>
      <c r="I515" s="15">
        <v>42865</v>
      </c>
      <c r="J515" s="13" t="s">
        <v>1465</v>
      </c>
      <c r="K515" s="13">
        <v>19479</v>
      </c>
      <c r="L515" s="13" t="s">
        <v>39</v>
      </c>
      <c r="M515" s="14">
        <v>2</v>
      </c>
      <c r="N515" s="14" t="s">
        <v>742</v>
      </c>
      <c r="O515" s="16"/>
      <c r="P515" s="14"/>
      <c r="Q515" s="15"/>
      <c r="R515" s="15">
        <v>42865.796631944446</v>
      </c>
      <c r="S515" s="13" t="s">
        <v>1466</v>
      </c>
      <c r="T515" s="13" t="s">
        <v>1467</v>
      </c>
      <c r="U515" s="22" t="s">
        <v>1460</v>
      </c>
      <c r="V515" s="13" t="s">
        <v>1468</v>
      </c>
      <c r="W515" s="19">
        <v>25.86</v>
      </c>
      <c r="X515" s="13" t="s">
        <v>37</v>
      </c>
      <c r="Y515" s="30"/>
      <c r="Z515" s="30"/>
      <c r="AA515" s="20">
        <v>5000</v>
      </c>
      <c r="AB515" s="19">
        <v>129300</v>
      </c>
      <c r="AC515" s="21">
        <f t="shared" ref="AC515:AC519" si="60">+AB515*0.16+AB515</f>
        <v>149988</v>
      </c>
      <c r="AD515" s="14"/>
    </row>
    <row r="516" spans="1:30" s="27" customFormat="1" ht="15.6" customHeight="1" x14ac:dyDescent="0.25">
      <c r="A516" s="12">
        <v>2812</v>
      </c>
      <c r="B516" s="13" t="s">
        <v>54</v>
      </c>
      <c r="C516" s="14" t="s">
        <v>2</v>
      </c>
      <c r="D516" s="14" t="s">
        <v>34</v>
      </c>
      <c r="E516" s="13" t="s">
        <v>40</v>
      </c>
      <c r="F516" s="13" t="s">
        <v>1353</v>
      </c>
      <c r="G516" s="13" t="s">
        <v>56</v>
      </c>
      <c r="H516" s="13" t="s">
        <v>1469</v>
      </c>
      <c r="I516" s="15">
        <v>42871</v>
      </c>
      <c r="J516" s="13" t="s">
        <v>1470</v>
      </c>
      <c r="K516" s="13">
        <v>20259</v>
      </c>
      <c r="L516" s="13" t="s">
        <v>35</v>
      </c>
      <c r="M516" s="14">
        <v>1</v>
      </c>
      <c r="N516" s="14" t="s">
        <v>1471</v>
      </c>
      <c r="O516" s="16"/>
      <c r="P516" s="13"/>
      <c r="Q516" s="17"/>
      <c r="R516" s="15">
        <v>42871.821400462963</v>
      </c>
      <c r="S516" s="13" t="s">
        <v>1268</v>
      </c>
      <c r="T516" s="13" t="s">
        <v>1269</v>
      </c>
      <c r="U516" s="22" t="s">
        <v>1460</v>
      </c>
      <c r="V516" s="13" t="s">
        <v>1472</v>
      </c>
      <c r="W516" s="19">
        <v>15.08</v>
      </c>
      <c r="X516" s="13" t="s">
        <v>37</v>
      </c>
      <c r="Y516" s="14"/>
      <c r="Z516" s="14"/>
      <c r="AA516" s="20">
        <v>1000</v>
      </c>
      <c r="AB516" s="19">
        <v>15080</v>
      </c>
      <c r="AC516" s="21">
        <f t="shared" si="60"/>
        <v>17492.8</v>
      </c>
      <c r="AD516" s="14"/>
    </row>
    <row r="517" spans="1:30" s="27" customFormat="1" ht="15.6" customHeight="1" x14ac:dyDescent="0.25">
      <c r="A517" s="12">
        <v>2813</v>
      </c>
      <c r="B517" s="13" t="s">
        <v>51</v>
      </c>
      <c r="C517" s="14" t="s">
        <v>2</v>
      </c>
      <c r="D517" s="14" t="s">
        <v>34</v>
      </c>
      <c r="E517" s="13" t="s">
        <v>40</v>
      </c>
      <c r="F517" s="13" t="s">
        <v>804</v>
      </c>
      <c r="G517" s="13" t="s">
        <v>56</v>
      </c>
      <c r="H517" s="13" t="s">
        <v>1343</v>
      </c>
      <c r="I517" s="15">
        <v>42863</v>
      </c>
      <c r="J517" s="13" t="s">
        <v>1344</v>
      </c>
      <c r="K517" s="13">
        <v>20863</v>
      </c>
      <c r="L517" s="13" t="s">
        <v>52</v>
      </c>
      <c r="M517" s="14">
        <v>5</v>
      </c>
      <c r="N517" s="14" t="s">
        <v>130</v>
      </c>
      <c r="O517" s="16"/>
      <c r="P517" s="13"/>
      <c r="Q517" s="17"/>
      <c r="R517" s="15">
        <v>42871.000983796293</v>
      </c>
      <c r="S517" s="13" t="s">
        <v>60</v>
      </c>
      <c r="T517" s="13" t="s">
        <v>1345</v>
      </c>
      <c r="U517" s="22" t="s">
        <v>1460</v>
      </c>
      <c r="V517" s="13" t="s">
        <v>1473</v>
      </c>
      <c r="W517" s="19">
        <v>42</v>
      </c>
      <c r="X517" s="13" t="s">
        <v>37</v>
      </c>
      <c r="Y517" s="14"/>
      <c r="Z517" s="14"/>
      <c r="AA517" s="20">
        <v>300</v>
      </c>
      <c r="AB517" s="19">
        <v>12600</v>
      </c>
      <c r="AC517" s="21">
        <f t="shared" si="60"/>
        <v>14616</v>
      </c>
      <c r="AD517" s="14"/>
    </row>
    <row r="518" spans="1:30" s="27" customFormat="1" ht="15.6" customHeight="1" x14ac:dyDescent="0.25">
      <c r="A518" s="12">
        <v>2814</v>
      </c>
      <c r="B518" s="13" t="s">
        <v>54</v>
      </c>
      <c r="C518" s="14" t="s">
        <v>2</v>
      </c>
      <c r="D518" s="14" t="s">
        <v>34</v>
      </c>
      <c r="E518" s="13" t="s">
        <v>40</v>
      </c>
      <c r="F518" s="13" t="s">
        <v>1474</v>
      </c>
      <c r="G518" s="13" t="s">
        <v>56</v>
      </c>
      <c r="H518" s="13" t="s">
        <v>1475</v>
      </c>
      <c r="I518" s="15">
        <v>42870</v>
      </c>
      <c r="J518" s="13" t="s">
        <v>1476</v>
      </c>
      <c r="K518" s="13">
        <v>21517</v>
      </c>
      <c r="L518" s="13" t="s">
        <v>35</v>
      </c>
      <c r="M518" s="14">
        <v>1</v>
      </c>
      <c r="N518" s="14" t="s">
        <v>1477</v>
      </c>
      <c r="O518" s="16"/>
      <c r="P518" s="13"/>
      <c r="Q518" s="17"/>
      <c r="R518" s="15">
        <v>42871.770254629628</v>
      </c>
      <c r="S518" s="13" t="s">
        <v>1478</v>
      </c>
      <c r="T518" s="13" t="s">
        <v>1479</v>
      </c>
      <c r="U518" s="22" t="s">
        <v>1460</v>
      </c>
      <c r="V518" s="13" t="s">
        <v>1462</v>
      </c>
      <c r="W518" s="28">
        <v>20</v>
      </c>
      <c r="X518" s="13" t="s">
        <v>37</v>
      </c>
      <c r="Y518" s="14"/>
      <c r="Z518" s="14"/>
      <c r="AA518" s="29">
        <v>1250</v>
      </c>
      <c r="AB518" s="28">
        <v>25000</v>
      </c>
      <c r="AC518" s="21">
        <f t="shared" si="60"/>
        <v>29000</v>
      </c>
      <c r="AD518" s="14"/>
    </row>
    <row r="519" spans="1:30" s="27" customFormat="1" ht="15.6" customHeight="1" x14ac:dyDescent="0.25">
      <c r="A519" s="12">
        <v>2815</v>
      </c>
      <c r="B519" s="13" t="s">
        <v>54</v>
      </c>
      <c r="C519" s="14" t="s">
        <v>2</v>
      </c>
      <c r="D519" s="14" t="s">
        <v>34</v>
      </c>
      <c r="E519" s="13" t="s">
        <v>40</v>
      </c>
      <c r="F519" s="13" t="s">
        <v>1474</v>
      </c>
      <c r="G519" s="13" t="s">
        <v>56</v>
      </c>
      <c r="H519" s="13" t="s">
        <v>1475</v>
      </c>
      <c r="I519" s="15">
        <v>42870</v>
      </c>
      <c r="J519" s="13" t="s">
        <v>1480</v>
      </c>
      <c r="K519" s="13">
        <v>21517</v>
      </c>
      <c r="L519" s="13" t="s">
        <v>35</v>
      </c>
      <c r="M519" s="14">
        <v>2</v>
      </c>
      <c r="N519" s="14" t="s">
        <v>109</v>
      </c>
      <c r="O519" s="16"/>
      <c r="P519" s="13"/>
      <c r="Q519" s="17"/>
      <c r="R519" s="15">
        <v>42871.770925925928</v>
      </c>
      <c r="S519" s="13" t="s">
        <v>1478</v>
      </c>
      <c r="T519" s="13" t="s">
        <v>1479</v>
      </c>
      <c r="U519" s="22" t="s">
        <v>1460</v>
      </c>
      <c r="V519" s="13" t="s">
        <v>1446</v>
      </c>
      <c r="W519" s="19">
        <v>20</v>
      </c>
      <c r="X519" s="13" t="s">
        <v>37</v>
      </c>
      <c r="Y519" s="14"/>
      <c r="Z519" s="14"/>
      <c r="AA519" s="20">
        <v>800</v>
      </c>
      <c r="AB519" s="19">
        <v>16000</v>
      </c>
      <c r="AC519" s="21">
        <f t="shared" si="60"/>
        <v>18560</v>
      </c>
      <c r="AD519" s="14"/>
    </row>
    <row r="520" spans="1:30" s="27" customFormat="1" ht="15.6" customHeight="1" x14ac:dyDescent="0.25">
      <c r="A520" s="12">
        <v>2821</v>
      </c>
      <c r="B520" s="13" t="s">
        <v>54</v>
      </c>
      <c r="C520" s="14" t="s">
        <v>2</v>
      </c>
      <c r="D520" s="14" t="s">
        <v>34</v>
      </c>
      <c r="E520" s="13" t="s">
        <v>40</v>
      </c>
      <c r="F520" s="13" t="s">
        <v>1481</v>
      </c>
      <c r="G520" s="13" t="s">
        <v>56</v>
      </c>
      <c r="H520" s="13" t="s">
        <v>1482</v>
      </c>
      <c r="I520" s="23">
        <v>42879</v>
      </c>
      <c r="J520" s="13" t="s">
        <v>1483</v>
      </c>
      <c r="K520" s="13">
        <v>20258</v>
      </c>
      <c r="L520" s="13"/>
      <c r="M520" s="14">
        <v>3</v>
      </c>
      <c r="N520" s="14" t="s">
        <v>131</v>
      </c>
      <c r="O520" s="16"/>
      <c r="P520" s="15"/>
      <c r="Q520" s="15"/>
      <c r="R520" s="23">
        <v>42881.779687499999</v>
      </c>
      <c r="S520" s="13" t="s">
        <v>507</v>
      </c>
      <c r="T520" s="13" t="s">
        <v>1484</v>
      </c>
      <c r="U520" s="22" t="s">
        <v>1460</v>
      </c>
      <c r="V520" s="13" t="s">
        <v>1485</v>
      </c>
      <c r="W520" s="19">
        <v>24</v>
      </c>
      <c r="X520" s="13" t="s">
        <v>37</v>
      </c>
      <c r="Y520" s="14"/>
      <c r="Z520" s="14"/>
      <c r="AA520" s="13">
        <v>400</v>
      </c>
      <c r="AB520" s="19">
        <v>9600</v>
      </c>
      <c r="AC520" s="21">
        <f t="shared" ref="AC520:AC555" si="61">+AB520*0.16+AB520</f>
        <v>11136</v>
      </c>
      <c r="AD520" s="14"/>
    </row>
    <row r="521" spans="1:30" s="27" customFormat="1" ht="15.6" customHeight="1" x14ac:dyDescent="0.25">
      <c r="A521" s="12">
        <v>2822</v>
      </c>
      <c r="B521" s="13" t="s">
        <v>54</v>
      </c>
      <c r="C521" s="14" t="s">
        <v>2</v>
      </c>
      <c r="D521" s="14" t="s">
        <v>34</v>
      </c>
      <c r="E521" s="13" t="s">
        <v>40</v>
      </c>
      <c r="F521" s="13" t="s">
        <v>1481</v>
      </c>
      <c r="G521" s="13" t="s">
        <v>56</v>
      </c>
      <c r="H521" s="13" t="s">
        <v>1482</v>
      </c>
      <c r="I521" s="23">
        <v>42874</v>
      </c>
      <c r="J521" s="13" t="s">
        <v>1486</v>
      </c>
      <c r="K521" s="13">
        <v>20258</v>
      </c>
      <c r="L521" s="13"/>
      <c r="M521" s="14">
        <v>1</v>
      </c>
      <c r="N521" s="14" t="s">
        <v>299</v>
      </c>
      <c r="O521" s="16"/>
      <c r="P521" s="15"/>
      <c r="Q521" s="15"/>
      <c r="R521" s="23">
        <v>42877.680914351855</v>
      </c>
      <c r="S521" s="13" t="s">
        <v>507</v>
      </c>
      <c r="T521" s="13" t="s">
        <v>1484</v>
      </c>
      <c r="U521" s="22" t="s">
        <v>1460</v>
      </c>
      <c r="V521" s="13" t="s">
        <v>1485</v>
      </c>
      <c r="W521" s="19">
        <v>24</v>
      </c>
      <c r="X521" s="13" t="s">
        <v>37</v>
      </c>
      <c r="Y521" s="14"/>
      <c r="Z521" s="14"/>
      <c r="AA521" s="13">
        <v>400</v>
      </c>
      <c r="AB521" s="19">
        <v>9600</v>
      </c>
      <c r="AC521" s="21">
        <f t="shared" si="61"/>
        <v>11136</v>
      </c>
      <c r="AD521" s="14"/>
    </row>
    <row r="522" spans="1:30" s="27" customFormat="1" ht="15.6" customHeight="1" x14ac:dyDescent="0.25">
      <c r="A522" s="12">
        <v>2826</v>
      </c>
      <c r="B522" s="13" t="s">
        <v>54</v>
      </c>
      <c r="C522" s="14" t="s">
        <v>2</v>
      </c>
      <c r="D522" s="14" t="s">
        <v>34</v>
      </c>
      <c r="E522" s="13" t="s">
        <v>40</v>
      </c>
      <c r="F522" s="13" t="s">
        <v>1056</v>
      </c>
      <c r="G522" s="13" t="s">
        <v>56</v>
      </c>
      <c r="H522" s="13" t="s">
        <v>1057</v>
      </c>
      <c r="I522" s="23">
        <v>42873</v>
      </c>
      <c r="J522" s="13" t="s">
        <v>1487</v>
      </c>
      <c r="K522" s="13">
        <v>20263</v>
      </c>
      <c r="L522" s="13"/>
      <c r="M522" s="14">
        <v>3</v>
      </c>
      <c r="N522" s="14" t="s">
        <v>1450</v>
      </c>
      <c r="O522" s="16"/>
      <c r="P522" s="15"/>
      <c r="Q522" s="15"/>
      <c r="R522" s="23">
        <v>42877.51116898148</v>
      </c>
      <c r="S522" s="13" t="s">
        <v>1059</v>
      </c>
      <c r="T522" s="13" t="s">
        <v>1060</v>
      </c>
      <c r="U522" s="22" t="s">
        <v>1460</v>
      </c>
      <c r="V522" s="13" t="s">
        <v>1488</v>
      </c>
      <c r="W522" s="19">
        <v>22</v>
      </c>
      <c r="X522" s="13" t="s">
        <v>37</v>
      </c>
      <c r="Y522" s="14"/>
      <c r="Z522" s="14"/>
      <c r="AA522" s="13">
        <v>506</v>
      </c>
      <c r="AB522" s="19">
        <v>11132</v>
      </c>
      <c r="AC522" s="21">
        <f t="shared" si="61"/>
        <v>12913.12</v>
      </c>
      <c r="AD522" s="14"/>
    </row>
    <row r="523" spans="1:30" s="27" customFormat="1" ht="15.6" customHeight="1" x14ac:dyDescent="0.25">
      <c r="A523" s="12">
        <v>2827</v>
      </c>
      <c r="B523" s="13" t="s">
        <v>54</v>
      </c>
      <c r="C523" s="14" t="s">
        <v>2</v>
      </c>
      <c r="D523" s="14" t="s">
        <v>34</v>
      </c>
      <c r="E523" s="13" t="s">
        <v>40</v>
      </c>
      <c r="F523" s="13" t="s">
        <v>1489</v>
      </c>
      <c r="G523" s="13" t="s">
        <v>56</v>
      </c>
      <c r="H523" s="13" t="s">
        <v>1490</v>
      </c>
      <c r="I523" s="23">
        <v>42871</v>
      </c>
      <c r="J523" s="13" t="s">
        <v>1491</v>
      </c>
      <c r="K523" s="13">
        <v>20253</v>
      </c>
      <c r="L523" s="13"/>
      <c r="M523" s="14">
        <v>1</v>
      </c>
      <c r="N523" s="14" t="s">
        <v>1492</v>
      </c>
      <c r="O523" s="16"/>
      <c r="P523" s="15"/>
      <c r="Q523" s="15"/>
      <c r="R523" s="23">
        <v>42872.834861111114</v>
      </c>
      <c r="S523" s="13" t="s">
        <v>736</v>
      </c>
      <c r="T523" s="13" t="s">
        <v>1493</v>
      </c>
      <c r="U523" s="22" t="s">
        <v>1460</v>
      </c>
      <c r="V523" s="13" t="s">
        <v>1494</v>
      </c>
      <c r="W523" s="19">
        <v>18730.169999999998</v>
      </c>
      <c r="X523" s="13" t="s">
        <v>810</v>
      </c>
      <c r="Y523" s="14"/>
      <c r="Z523" s="14"/>
      <c r="AA523" s="13">
        <v>1</v>
      </c>
      <c r="AB523" s="19">
        <v>18730.169999999998</v>
      </c>
      <c r="AC523" s="21">
        <f t="shared" si="61"/>
        <v>21726.997199999998</v>
      </c>
      <c r="AD523" s="14"/>
    </row>
    <row r="524" spans="1:30" s="27" customFormat="1" ht="15.6" customHeight="1" x14ac:dyDescent="0.25">
      <c r="A524" s="12">
        <v>2829</v>
      </c>
      <c r="B524" s="13" t="s">
        <v>472</v>
      </c>
      <c r="C524" s="14" t="s">
        <v>2</v>
      </c>
      <c r="D524" s="14" t="s">
        <v>34</v>
      </c>
      <c r="E524" s="13" t="s">
        <v>40</v>
      </c>
      <c r="F524" s="13" t="s">
        <v>871</v>
      </c>
      <c r="G524" s="13" t="s">
        <v>56</v>
      </c>
      <c r="H524" s="13" t="s">
        <v>208</v>
      </c>
      <c r="I524" s="23">
        <v>42872</v>
      </c>
      <c r="J524" s="13" t="s">
        <v>872</v>
      </c>
      <c r="K524" s="13">
        <v>19546</v>
      </c>
      <c r="L524" s="13"/>
      <c r="M524" s="14">
        <v>12</v>
      </c>
      <c r="N524" s="14" t="s">
        <v>138</v>
      </c>
      <c r="O524" s="16"/>
      <c r="P524" s="15"/>
      <c r="Q524" s="15"/>
      <c r="R524" s="23">
        <v>42887.685902777775</v>
      </c>
      <c r="S524" s="13" t="s">
        <v>371</v>
      </c>
      <c r="T524" s="13" t="s">
        <v>873</v>
      </c>
      <c r="U524" s="22" t="s">
        <v>1460</v>
      </c>
      <c r="V524" s="13" t="s">
        <v>1346</v>
      </c>
      <c r="W524" s="19">
        <v>34</v>
      </c>
      <c r="X524" s="13" t="s">
        <v>37</v>
      </c>
      <c r="Y524" s="14"/>
      <c r="Z524" s="14"/>
      <c r="AA524" s="13">
        <v>300</v>
      </c>
      <c r="AB524" s="19">
        <v>10200</v>
      </c>
      <c r="AC524" s="21">
        <f t="shared" si="61"/>
        <v>11832</v>
      </c>
      <c r="AD524" s="14"/>
    </row>
    <row r="525" spans="1:30" s="27" customFormat="1" ht="15.6" customHeight="1" x14ac:dyDescent="0.25">
      <c r="A525" s="12">
        <v>2832</v>
      </c>
      <c r="B525" s="13" t="s">
        <v>125</v>
      </c>
      <c r="C525" s="14" t="s">
        <v>2</v>
      </c>
      <c r="D525" s="14" t="s">
        <v>34</v>
      </c>
      <c r="E525" s="13" t="s">
        <v>40</v>
      </c>
      <c r="F525" s="13" t="s">
        <v>1495</v>
      </c>
      <c r="G525" s="13" t="s">
        <v>56</v>
      </c>
      <c r="H525" s="13" t="s">
        <v>310</v>
      </c>
      <c r="I525" s="23">
        <v>42879</v>
      </c>
      <c r="J525" s="13" t="s">
        <v>1496</v>
      </c>
      <c r="K525" s="13">
        <v>19558</v>
      </c>
      <c r="L525" s="13"/>
      <c r="M525" s="14">
        <v>19</v>
      </c>
      <c r="N525" s="14" t="s">
        <v>745</v>
      </c>
      <c r="O525" s="16"/>
      <c r="P525" s="15"/>
      <c r="Q525" s="15"/>
      <c r="R525" s="23">
        <v>42879.610393518517</v>
      </c>
      <c r="S525" s="13" t="s">
        <v>1466</v>
      </c>
      <c r="T525" s="13" t="s">
        <v>1467</v>
      </c>
      <c r="U525" s="22" t="s">
        <v>1460</v>
      </c>
      <c r="V525" s="13" t="s">
        <v>1468</v>
      </c>
      <c r="W525" s="19">
        <v>25.86</v>
      </c>
      <c r="X525" s="13" t="s">
        <v>37</v>
      </c>
      <c r="Y525" s="14"/>
      <c r="Z525" s="14"/>
      <c r="AA525" s="13">
        <v>2000</v>
      </c>
      <c r="AB525" s="19">
        <v>51720</v>
      </c>
      <c r="AC525" s="21">
        <f t="shared" si="61"/>
        <v>59995.199999999997</v>
      </c>
      <c r="AD525" s="14"/>
    </row>
    <row r="526" spans="1:30" s="27" customFormat="1" ht="15.6" customHeight="1" x14ac:dyDescent="0.25">
      <c r="A526" s="12">
        <v>2838</v>
      </c>
      <c r="B526" s="13" t="s">
        <v>54</v>
      </c>
      <c r="C526" s="14" t="s">
        <v>2</v>
      </c>
      <c r="D526" s="14" t="s">
        <v>34</v>
      </c>
      <c r="E526" s="13" t="s">
        <v>40</v>
      </c>
      <c r="F526" s="13" t="s">
        <v>1316</v>
      </c>
      <c r="G526" s="13" t="s">
        <v>56</v>
      </c>
      <c r="H526" s="13" t="s">
        <v>1317</v>
      </c>
      <c r="I526" s="23">
        <v>42879</v>
      </c>
      <c r="J526" s="13" t="s">
        <v>1318</v>
      </c>
      <c r="K526" s="13">
        <v>20082</v>
      </c>
      <c r="L526" s="13"/>
      <c r="M526" s="14">
        <v>1</v>
      </c>
      <c r="N526" s="14" t="s">
        <v>44</v>
      </c>
      <c r="O526" s="16"/>
      <c r="P526" s="15"/>
      <c r="Q526" s="15"/>
      <c r="R526" s="23">
        <v>42882.87641203704</v>
      </c>
      <c r="S526" s="13" t="s">
        <v>412</v>
      </c>
      <c r="T526" s="13" t="s">
        <v>413</v>
      </c>
      <c r="U526" s="22" t="s">
        <v>1460</v>
      </c>
      <c r="V526" s="13" t="s">
        <v>1461</v>
      </c>
      <c r="W526" s="19">
        <v>12</v>
      </c>
      <c r="X526" s="13" t="s">
        <v>37</v>
      </c>
      <c r="Y526" s="14"/>
      <c r="Z526" s="14"/>
      <c r="AA526" s="13">
        <v>1450</v>
      </c>
      <c r="AB526" s="19">
        <v>17400</v>
      </c>
      <c r="AC526" s="21">
        <f t="shared" si="61"/>
        <v>20184</v>
      </c>
      <c r="AD526" s="14"/>
    </row>
    <row r="527" spans="1:30" s="27" customFormat="1" ht="15.6" customHeight="1" x14ac:dyDescent="0.25">
      <c r="A527" s="12">
        <v>2839</v>
      </c>
      <c r="B527" s="13" t="s">
        <v>54</v>
      </c>
      <c r="C527" s="14" t="s">
        <v>2</v>
      </c>
      <c r="D527" s="14" t="s">
        <v>34</v>
      </c>
      <c r="E527" s="13" t="s">
        <v>40</v>
      </c>
      <c r="F527" s="13" t="s">
        <v>1497</v>
      </c>
      <c r="G527" s="13" t="s">
        <v>56</v>
      </c>
      <c r="H527" s="13" t="s">
        <v>1498</v>
      </c>
      <c r="I527" s="23">
        <v>42884</v>
      </c>
      <c r="J527" s="13" t="s">
        <v>1499</v>
      </c>
      <c r="K527" s="13">
        <v>21515</v>
      </c>
      <c r="L527" s="13"/>
      <c r="M527" s="14">
        <v>2</v>
      </c>
      <c r="N527" s="14" t="s">
        <v>44</v>
      </c>
      <c r="O527" s="16"/>
      <c r="P527" s="15"/>
      <c r="Q527" s="15"/>
      <c r="R527" s="23">
        <v>42886.906481481485</v>
      </c>
      <c r="S527" s="13" t="s">
        <v>904</v>
      </c>
      <c r="T527" s="13" t="s">
        <v>905</v>
      </c>
      <c r="U527" s="22" t="s">
        <v>1460</v>
      </c>
      <c r="V527" s="13" t="s">
        <v>1461</v>
      </c>
      <c r="W527" s="19">
        <v>23</v>
      </c>
      <c r="X527" s="13" t="s">
        <v>37</v>
      </c>
      <c r="Y527" s="14"/>
      <c r="Z527" s="14"/>
      <c r="AA527" s="13">
        <v>500</v>
      </c>
      <c r="AB527" s="19">
        <v>11500</v>
      </c>
      <c r="AC527" s="21">
        <f t="shared" si="61"/>
        <v>13340</v>
      </c>
      <c r="AD527" s="14"/>
    </row>
    <row r="528" spans="1:30" s="27" customFormat="1" ht="15.6" customHeight="1" x14ac:dyDescent="0.25">
      <c r="A528" s="12">
        <v>2842</v>
      </c>
      <c r="B528" s="13" t="s">
        <v>54</v>
      </c>
      <c r="C528" s="14" t="s">
        <v>2</v>
      </c>
      <c r="D528" s="14" t="s">
        <v>34</v>
      </c>
      <c r="E528" s="13" t="s">
        <v>40</v>
      </c>
      <c r="F528" s="13" t="s">
        <v>55</v>
      </c>
      <c r="G528" s="13" t="s">
        <v>56</v>
      </c>
      <c r="H528" s="13" t="s">
        <v>57</v>
      </c>
      <c r="I528" s="23">
        <v>42883</v>
      </c>
      <c r="J528" s="13" t="s">
        <v>58</v>
      </c>
      <c r="K528" s="13">
        <v>20254</v>
      </c>
      <c r="L528" s="13"/>
      <c r="M528" s="14">
        <v>3</v>
      </c>
      <c r="N528" s="14" t="s">
        <v>59</v>
      </c>
      <c r="O528" s="16"/>
      <c r="P528" s="15"/>
      <c r="Q528" s="15"/>
      <c r="R528" s="23">
        <v>42886.776898148149</v>
      </c>
      <c r="S528" s="13" t="s">
        <v>60</v>
      </c>
      <c r="T528" s="13" t="s">
        <v>61</v>
      </c>
      <c r="U528" s="22" t="s">
        <v>1460</v>
      </c>
      <c r="V528" s="13" t="s">
        <v>1500</v>
      </c>
      <c r="W528" s="19">
        <v>20</v>
      </c>
      <c r="X528" s="13" t="s">
        <v>37</v>
      </c>
      <c r="Y528" s="14"/>
      <c r="Z528" s="14"/>
      <c r="AA528" s="13">
        <v>2000</v>
      </c>
      <c r="AB528" s="19">
        <v>40000</v>
      </c>
      <c r="AC528" s="21">
        <f t="shared" si="61"/>
        <v>46400</v>
      </c>
      <c r="AD528" s="14"/>
    </row>
    <row r="529" spans="1:30" s="27" customFormat="1" ht="15.6" customHeight="1" x14ac:dyDescent="0.25">
      <c r="A529" s="12">
        <v>2843</v>
      </c>
      <c r="B529" s="13" t="s">
        <v>54</v>
      </c>
      <c r="C529" s="14" t="s">
        <v>2</v>
      </c>
      <c r="D529" s="14" t="s">
        <v>34</v>
      </c>
      <c r="E529" s="13" t="s">
        <v>40</v>
      </c>
      <c r="F529" s="13" t="s">
        <v>55</v>
      </c>
      <c r="G529" s="13" t="s">
        <v>56</v>
      </c>
      <c r="H529" s="13" t="s">
        <v>57</v>
      </c>
      <c r="I529" s="23">
        <v>42870</v>
      </c>
      <c r="J529" s="13" t="s">
        <v>585</v>
      </c>
      <c r="K529" s="13">
        <v>20254</v>
      </c>
      <c r="L529" s="13"/>
      <c r="M529" s="14">
        <v>1</v>
      </c>
      <c r="N529" s="14" t="s">
        <v>586</v>
      </c>
      <c r="O529" s="16"/>
      <c r="P529" s="15"/>
      <c r="Q529" s="15"/>
      <c r="R529" s="23">
        <v>42871.839849537035</v>
      </c>
      <c r="S529" s="13" t="s">
        <v>60</v>
      </c>
      <c r="T529" s="13" t="s">
        <v>61</v>
      </c>
      <c r="U529" s="22" t="s">
        <v>1460</v>
      </c>
      <c r="V529" s="13" t="s">
        <v>1500</v>
      </c>
      <c r="W529" s="19">
        <v>20</v>
      </c>
      <c r="X529" s="13" t="s">
        <v>37</v>
      </c>
      <c r="Y529" s="14"/>
      <c r="Z529" s="14"/>
      <c r="AA529" s="13">
        <v>1500</v>
      </c>
      <c r="AB529" s="19">
        <v>30000</v>
      </c>
      <c r="AC529" s="21">
        <f t="shared" si="61"/>
        <v>34800</v>
      </c>
      <c r="AD529" s="14"/>
    </row>
    <row r="530" spans="1:30" s="27" customFormat="1" ht="15.6" customHeight="1" x14ac:dyDescent="0.25">
      <c r="A530" s="12">
        <v>2844</v>
      </c>
      <c r="B530" s="13" t="s">
        <v>54</v>
      </c>
      <c r="C530" s="14" t="s">
        <v>2</v>
      </c>
      <c r="D530" s="14" t="s">
        <v>34</v>
      </c>
      <c r="E530" s="13" t="s">
        <v>40</v>
      </c>
      <c r="F530" s="13" t="s">
        <v>588</v>
      </c>
      <c r="G530" s="13" t="s">
        <v>56</v>
      </c>
      <c r="H530" s="13" t="s">
        <v>589</v>
      </c>
      <c r="I530" s="23">
        <v>42867</v>
      </c>
      <c r="J530" s="13" t="s">
        <v>1501</v>
      </c>
      <c r="K530" s="13">
        <v>20051</v>
      </c>
      <c r="L530" s="13"/>
      <c r="M530" s="14">
        <v>1</v>
      </c>
      <c r="N530" s="14" t="s">
        <v>1366</v>
      </c>
      <c r="O530" s="16"/>
      <c r="P530" s="15"/>
      <c r="Q530" s="15"/>
      <c r="R530" s="23">
        <v>42871.609895833331</v>
      </c>
      <c r="S530" s="13" t="s">
        <v>60</v>
      </c>
      <c r="T530" s="13" t="s">
        <v>61</v>
      </c>
      <c r="U530" s="22" t="s">
        <v>1460</v>
      </c>
      <c r="V530" s="13" t="s">
        <v>1500</v>
      </c>
      <c r="W530" s="19">
        <v>20</v>
      </c>
      <c r="X530" s="13" t="s">
        <v>37</v>
      </c>
      <c r="Y530" s="14"/>
      <c r="Z530" s="14"/>
      <c r="AA530" s="13">
        <v>900</v>
      </c>
      <c r="AB530" s="19">
        <v>18000</v>
      </c>
      <c r="AC530" s="21">
        <f t="shared" si="61"/>
        <v>20880</v>
      </c>
      <c r="AD530" s="14"/>
    </row>
    <row r="531" spans="1:30" s="27" customFormat="1" ht="15.6" customHeight="1" x14ac:dyDescent="0.25">
      <c r="A531" s="12">
        <v>2845</v>
      </c>
      <c r="B531" s="13" t="s">
        <v>54</v>
      </c>
      <c r="C531" s="14" t="s">
        <v>2</v>
      </c>
      <c r="D531" s="14" t="s">
        <v>34</v>
      </c>
      <c r="E531" s="13" t="s">
        <v>40</v>
      </c>
      <c r="F531" s="13" t="s">
        <v>516</v>
      </c>
      <c r="G531" s="13" t="s">
        <v>56</v>
      </c>
      <c r="H531" s="13" t="s">
        <v>517</v>
      </c>
      <c r="I531" s="23">
        <v>42885</v>
      </c>
      <c r="J531" s="13" t="s">
        <v>518</v>
      </c>
      <c r="K531" s="13">
        <v>19992</v>
      </c>
      <c r="L531" s="13"/>
      <c r="M531" s="14">
        <v>2</v>
      </c>
      <c r="N531" s="14" t="s">
        <v>519</v>
      </c>
      <c r="O531" s="16"/>
      <c r="P531" s="15"/>
      <c r="Q531" s="15"/>
      <c r="R531" s="23">
        <v>42886.745034722226</v>
      </c>
      <c r="S531" s="13" t="s">
        <v>60</v>
      </c>
      <c r="T531" s="13" t="s">
        <v>61</v>
      </c>
      <c r="U531" s="22" t="s">
        <v>1460</v>
      </c>
      <c r="V531" s="13" t="s">
        <v>1500</v>
      </c>
      <c r="W531" s="19">
        <v>20</v>
      </c>
      <c r="X531" s="13" t="s">
        <v>37</v>
      </c>
      <c r="Y531" s="14"/>
      <c r="Z531" s="14"/>
      <c r="AA531" s="13">
        <v>500</v>
      </c>
      <c r="AB531" s="19">
        <v>10000</v>
      </c>
      <c r="AC531" s="21">
        <f t="shared" si="61"/>
        <v>11600</v>
      </c>
      <c r="AD531" s="14"/>
    </row>
    <row r="532" spans="1:30" s="27" customFormat="1" ht="15.6" customHeight="1" x14ac:dyDescent="0.25">
      <c r="A532" s="12">
        <v>2847</v>
      </c>
      <c r="B532" s="13" t="s">
        <v>54</v>
      </c>
      <c r="C532" s="14" t="s">
        <v>2</v>
      </c>
      <c r="D532" s="14" t="s">
        <v>34</v>
      </c>
      <c r="E532" s="13" t="s">
        <v>40</v>
      </c>
      <c r="F532" s="13" t="s">
        <v>867</v>
      </c>
      <c r="G532" s="13" t="s">
        <v>56</v>
      </c>
      <c r="H532" s="13" t="s">
        <v>868</v>
      </c>
      <c r="I532" s="23">
        <v>42877</v>
      </c>
      <c r="J532" s="13" t="s">
        <v>869</v>
      </c>
      <c r="K532" s="13">
        <v>20084</v>
      </c>
      <c r="L532" s="13"/>
      <c r="M532" s="14">
        <v>1</v>
      </c>
      <c r="N532" s="14" t="s">
        <v>523</v>
      </c>
      <c r="O532" s="16"/>
      <c r="P532" s="15"/>
      <c r="Q532" s="15"/>
      <c r="R532" s="23">
        <v>42880.549722222226</v>
      </c>
      <c r="S532" s="13" t="s">
        <v>379</v>
      </c>
      <c r="T532" s="13" t="s">
        <v>380</v>
      </c>
      <c r="U532" s="22" t="s">
        <v>1460</v>
      </c>
      <c r="V532" s="13" t="s">
        <v>1502</v>
      </c>
      <c r="W532" s="19">
        <v>18.100000000000001</v>
      </c>
      <c r="X532" s="13" t="s">
        <v>37</v>
      </c>
      <c r="Y532" s="14"/>
      <c r="Z532" s="14"/>
      <c r="AA532" s="13">
        <v>2420</v>
      </c>
      <c r="AB532" s="19">
        <v>43802</v>
      </c>
      <c r="AC532" s="21">
        <f t="shared" si="61"/>
        <v>50810.32</v>
      </c>
      <c r="AD532" s="14"/>
    </row>
    <row r="533" spans="1:30" s="27" customFormat="1" ht="15.6" customHeight="1" x14ac:dyDescent="0.25">
      <c r="A533" s="12">
        <v>2848</v>
      </c>
      <c r="B533" s="13" t="s">
        <v>54</v>
      </c>
      <c r="C533" s="14" t="s">
        <v>2</v>
      </c>
      <c r="D533" s="14" t="s">
        <v>34</v>
      </c>
      <c r="E533" s="13" t="s">
        <v>40</v>
      </c>
      <c r="F533" s="13" t="s">
        <v>863</v>
      </c>
      <c r="G533" s="13" t="s">
        <v>56</v>
      </c>
      <c r="H533" s="13" t="s">
        <v>864</v>
      </c>
      <c r="I533" s="23">
        <v>42880</v>
      </c>
      <c r="J533" s="13" t="s">
        <v>865</v>
      </c>
      <c r="K533" s="13">
        <v>20224</v>
      </c>
      <c r="L533" s="13"/>
      <c r="M533" s="14">
        <v>1</v>
      </c>
      <c r="N533" s="14" t="s">
        <v>68</v>
      </c>
      <c r="O533" s="16"/>
      <c r="P533" s="15"/>
      <c r="Q533" s="15"/>
      <c r="R533" s="23">
        <v>42881.537893518522</v>
      </c>
      <c r="S533" s="13" t="s">
        <v>422</v>
      </c>
      <c r="T533" s="13" t="s">
        <v>423</v>
      </c>
      <c r="U533" s="22" t="s">
        <v>1460</v>
      </c>
      <c r="V533" s="13" t="s">
        <v>1502</v>
      </c>
      <c r="W533" s="19">
        <v>18.100000000000001</v>
      </c>
      <c r="X533" s="13" t="s">
        <v>37</v>
      </c>
      <c r="Y533" s="14"/>
      <c r="Z533" s="14"/>
      <c r="AA533" s="13">
        <v>2300</v>
      </c>
      <c r="AB533" s="19">
        <v>41630</v>
      </c>
      <c r="AC533" s="21">
        <f t="shared" si="61"/>
        <v>48290.8</v>
      </c>
      <c r="AD533" s="14"/>
    </row>
    <row r="534" spans="1:30" s="27" customFormat="1" ht="15.6" customHeight="1" x14ac:dyDescent="0.25">
      <c r="A534" s="12">
        <v>2849</v>
      </c>
      <c r="B534" s="13" t="s">
        <v>54</v>
      </c>
      <c r="C534" s="14" t="s">
        <v>2</v>
      </c>
      <c r="D534" s="14" t="s">
        <v>34</v>
      </c>
      <c r="E534" s="13" t="s">
        <v>40</v>
      </c>
      <c r="F534" s="13" t="s">
        <v>511</v>
      </c>
      <c r="G534" s="13" t="s">
        <v>56</v>
      </c>
      <c r="H534" s="13" t="s">
        <v>512</v>
      </c>
      <c r="I534" s="23">
        <v>42873</v>
      </c>
      <c r="J534" s="13" t="s">
        <v>513</v>
      </c>
      <c r="K534" s="13">
        <v>19852</v>
      </c>
      <c r="L534" s="13"/>
      <c r="M534" s="14">
        <v>1</v>
      </c>
      <c r="N534" s="14" t="s">
        <v>64</v>
      </c>
      <c r="O534" s="16"/>
      <c r="P534" s="15"/>
      <c r="Q534" s="15"/>
      <c r="R534" s="23">
        <v>42874.786076388889</v>
      </c>
      <c r="S534" s="13" t="s">
        <v>422</v>
      </c>
      <c r="T534" s="13" t="s">
        <v>423</v>
      </c>
      <c r="U534" s="22" t="s">
        <v>1460</v>
      </c>
      <c r="V534" s="13" t="s">
        <v>1502</v>
      </c>
      <c r="W534" s="19">
        <v>18.100000000000001</v>
      </c>
      <c r="X534" s="13" t="s">
        <v>37</v>
      </c>
      <c r="Y534" s="14"/>
      <c r="Z534" s="14"/>
      <c r="AA534" s="13">
        <v>2000</v>
      </c>
      <c r="AB534" s="19">
        <v>36200</v>
      </c>
      <c r="AC534" s="21">
        <f t="shared" si="61"/>
        <v>41992</v>
      </c>
      <c r="AD534" s="14"/>
    </row>
    <row r="535" spans="1:30" s="27" customFormat="1" ht="15.6" customHeight="1" x14ac:dyDescent="0.25">
      <c r="A535" s="12">
        <v>2850</v>
      </c>
      <c r="B535" s="13" t="s">
        <v>54</v>
      </c>
      <c r="C535" s="14" t="s">
        <v>2</v>
      </c>
      <c r="D535" s="14" t="s">
        <v>34</v>
      </c>
      <c r="E535" s="13" t="s">
        <v>40</v>
      </c>
      <c r="F535" s="13" t="s">
        <v>419</v>
      </c>
      <c r="G535" s="13" t="s">
        <v>56</v>
      </c>
      <c r="H535" s="13" t="s">
        <v>420</v>
      </c>
      <c r="I535" s="23">
        <v>42874</v>
      </c>
      <c r="J535" s="13" t="s">
        <v>421</v>
      </c>
      <c r="K535" s="13">
        <v>19840</v>
      </c>
      <c r="L535" s="13"/>
      <c r="M535" s="14">
        <v>1</v>
      </c>
      <c r="N535" s="14" t="s">
        <v>138</v>
      </c>
      <c r="O535" s="16"/>
      <c r="P535" s="15"/>
      <c r="Q535" s="15"/>
      <c r="R535" s="23">
        <v>42880.597708333335</v>
      </c>
      <c r="S535" s="13" t="s">
        <v>422</v>
      </c>
      <c r="T535" s="13" t="s">
        <v>423</v>
      </c>
      <c r="U535" s="22" t="s">
        <v>1460</v>
      </c>
      <c r="V535" s="13" t="s">
        <v>1502</v>
      </c>
      <c r="W535" s="19">
        <v>18.100000000000001</v>
      </c>
      <c r="X535" s="13" t="s">
        <v>37</v>
      </c>
      <c r="Y535" s="14"/>
      <c r="Z535" s="14"/>
      <c r="AA535" s="13">
        <v>900</v>
      </c>
      <c r="AB535" s="19">
        <v>16290.000000000002</v>
      </c>
      <c r="AC535" s="21">
        <f t="shared" si="61"/>
        <v>18896.400000000001</v>
      </c>
      <c r="AD535" s="14"/>
    </row>
    <row r="536" spans="1:30" s="27" customFormat="1" ht="15.6" customHeight="1" x14ac:dyDescent="0.25">
      <c r="A536" s="12">
        <v>2851</v>
      </c>
      <c r="B536" s="13" t="s">
        <v>54</v>
      </c>
      <c r="C536" s="14" t="s">
        <v>2</v>
      </c>
      <c r="D536" s="14" t="s">
        <v>34</v>
      </c>
      <c r="E536" s="13" t="s">
        <v>40</v>
      </c>
      <c r="F536" s="13" t="s">
        <v>425</v>
      </c>
      <c r="G536" s="13" t="s">
        <v>56</v>
      </c>
      <c r="H536" s="13" t="s">
        <v>426</v>
      </c>
      <c r="I536" s="23">
        <v>42874</v>
      </c>
      <c r="J536" s="13" t="s">
        <v>427</v>
      </c>
      <c r="K536" s="13">
        <v>19825</v>
      </c>
      <c r="L536" s="13"/>
      <c r="M536" s="14">
        <v>1</v>
      </c>
      <c r="N536" s="14" t="s">
        <v>428</v>
      </c>
      <c r="O536" s="16"/>
      <c r="P536" s="15"/>
      <c r="Q536" s="15"/>
      <c r="R536" s="23">
        <v>42883.678020833337</v>
      </c>
      <c r="S536" s="13" t="s">
        <v>422</v>
      </c>
      <c r="T536" s="13" t="s">
        <v>423</v>
      </c>
      <c r="U536" s="22" t="s">
        <v>1460</v>
      </c>
      <c r="V536" s="13" t="s">
        <v>1502</v>
      </c>
      <c r="W536" s="19">
        <v>18.100000000000001</v>
      </c>
      <c r="X536" s="13" t="s">
        <v>37</v>
      </c>
      <c r="Y536" s="14"/>
      <c r="Z536" s="14"/>
      <c r="AA536" s="13">
        <v>894</v>
      </c>
      <c r="AB536" s="19">
        <v>16181.400000000001</v>
      </c>
      <c r="AC536" s="21">
        <f t="shared" si="61"/>
        <v>18770.424000000003</v>
      </c>
      <c r="AD536" s="14"/>
    </row>
    <row r="537" spans="1:30" s="27" customFormat="1" ht="15.6" customHeight="1" x14ac:dyDescent="0.25">
      <c r="A537" s="12">
        <v>2854</v>
      </c>
      <c r="B537" s="13" t="s">
        <v>54</v>
      </c>
      <c r="C537" s="14" t="s">
        <v>2</v>
      </c>
      <c r="D537" s="14" t="s">
        <v>34</v>
      </c>
      <c r="E537" s="13" t="s">
        <v>40</v>
      </c>
      <c r="F537" s="13" t="s">
        <v>933</v>
      </c>
      <c r="G537" s="13" t="s">
        <v>56</v>
      </c>
      <c r="H537" s="13" t="s">
        <v>934</v>
      </c>
      <c r="I537" s="23">
        <v>42878</v>
      </c>
      <c r="J537" s="13" t="s">
        <v>935</v>
      </c>
      <c r="K537" s="13">
        <v>20225</v>
      </c>
      <c r="L537" s="13"/>
      <c r="M537" s="14">
        <v>1</v>
      </c>
      <c r="N537" s="14" t="s">
        <v>36</v>
      </c>
      <c r="O537" s="16"/>
      <c r="P537" s="15"/>
      <c r="Q537" s="15"/>
      <c r="R537" s="23">
        <v>42883.747476851851</v>
      </c>
      <c r="S537" s="13" t="s">
        <v>936</v>
      </c>
      <c r="T537" s="13" t="s">
        <v>937</v>
      </c>
      <c r="U537" s="22" t="s">
        <v>1460</v>
      </c>
      <c r="V537" s="13" t="s">
        <v>1503</v>
      </c>
      <c r="W537" s="19">
        <v>20.69</v>
      </c>
      <c r="X537" s="13" t="s">
        <v>37</v>
      </c>
      <c r="Y537" s="14"/>
      <c r="Z537" s="14"/>
      <c r="AA537" s="13">
        <v>1000</v>
      </c>
      <c r="AB537" s="19">
        <v>20690</v>
      </c>
      <c r="AC537" s="21">
        <f t="shared" si="61"/>
        <v>24000.400000000001</v>
      </c>
      <c r="AD537" s="14"/>
    </row>
    <row r="538" spans="1:30" s="27" customFormat="1" ht="15.6" customHeight="1" x14ac:dyDescent="0.25">
      <c r="A538" s="12">
        <v>2855</v>
      </c>
      <c r="B538" s="13" t="s">
        <v>54</v>
      </c>
      <c r="C538" s="14" t="s">
        <v>2</v>
      </c>
      <c r="D538" s="14" t="s">
        <v>34</v>
      </c>
      <c r="E538" s="13" t="s">
        <v>40</v>
      </c>
      <c r="F538" s="13" t="s">
        <v>759</v>
      </c>
      <c r="G538" s="13" t="s">
        <v>56</v>
      </c>
      <c r="H538" s="13" t="s">
        <v>760</v>
      </c>
      <c r="I538" s="23">
        <v>42875</v>
      </c>
      <c r="J538" s="13" t="s">
        <v>880</v>
      </c>
      <c r="K538" s="13">
        <v>20046</v>
      </c>
      <c r="L538" s="13"/>
      <c r="M538" s="14">
        <v>5</v>
      </c>
      <c r="N538" s="14" t="s">
        <v>44</v>
      </c>
      <c r="O538" s="16"/>
      <c r="P538" s="15"/>
      <c r="Q538" s="15"/>
      <c r="R538" s="23">
        <v>42882.824942129628</v>
      </c>
      <c r="S538" s="13" t="s">
        <v>422</v>
      </c>
      <c r="T538" s="13" t="s">
        <v>762</v>
      </c>
      <c r="U538" s="22" t="s">
        <v>1460</v>
      </c>
      <c r="V538" s="13" t="s">
        <v>1504</v>
      </c>
      <c r="W538" s="19">
        <v>16.38</v>
      </c>
      <c r="X538" s="13" t="s">
        <v>37</v>
      </c>
      <c r="Y538" s="14"/>
      <c r="Z538" s="14"/>
      <c r="AA538" s="13">
        <v>2358</v>
      </c>
      <c r="AB538" s="19">
        <v>38624.04</v>
      </c>
      <c r="AC538" s="21">
        <f t="shared" si="61"/>
        <v>44803.886400000003</v>
      </c>
      <c r="AD538" s="14"/>
    </row>
    <row r="539" spans="1:30" s="27" customFormat="1" ht="15.6" customHeight="1" x14ac:dyDescent="0.25">
      <c r="A539" s="12">
        <v>2857</v>
      </c>
      <c r="B539" s="13" t="s">
        <v>54</v>
      </c>
      <c r="C539" s="14" t="s">
        <v>2</v>
      </c>
      <c r="D539" s="14" t="s">
        <v>34</v>
      </c>
      <c r="E539" s="13" t="s">
        <v>40</v>
      </c>
      <c r="F539" s="13" t="s">
        <v>1505</v>
      </c>
      <c r="G539" s="13" t="s">
        <v>56</v>
      </c>
      <c r="H539" s="13" t="s">
        <v>1506</v>
      </c>
      <c r="I539" s="23">
        <v>42877</v>
      </c>
      <c r="J539" s="13" t="s">
        <v>1507</v>
      </c>
      <c r="K539" s="13">
        <v>21501</v>
      </c>
      <c r="L539" s="13"/>
      <c r="M539" s="14">
        <v>1</v>
      </c>
      <c r="N539" s="14" t="s">
        <v>1508</v>
      </c>
      <c r="O539" s="16"/>
      <c r="P539" s="15"/>
      <c r="Q539" s="15"/>
      <c r="R539" s="23">
        <v>42879.529953703706</v>
      </c>
      <c r="S539" s="13" t="s">
        <v>1478</v>
      </c>
      <c r="T539" s="13" t="s">
        <v>1479</v>
      </c>
      <c r="U539" s="22" t="s">
        <v>1460</v>
      </c>
      <c r="V539" s="13" t="s">
        <v>1509</v>
      </c>
      <c r="W539" s="19">
        <v>12.93</v>
      </c>
      <c r="X539" s="13" t="s">
        <v>37</v>
      </c>
      <c r="Y539" s="14"/>
      <c r="Z539" s="14"/>
      <c r="AA539" s="13">
        <v>1000</v>
      </c>
      <c r="AB539" s="19">
        <v>12930</v>
      </c>
      <c r="AC539" s="21">
        <f t="shared" si="61"/>
        <v>14998.8</v>
      </c>
      <c r="AD539" s="14"/>
    </row>
    <row r="540" spans="1:30" s="27" customFormat="1" ht="15.6" customHeight="1" x14ac:dyDescent="0.25">
      <c r="A540" s="12">
        <v>2858</v>
      </c>
      <c r="B540" s="13" t="s">
        <v>54</v>
      </c>
      <c r="C540" s="14" t="s">
        <v>2</v>
      </c>
      <c r="D540" s="14" t="s">
        <v>34</v>
      </c>
      <c r="E540" s="13" t="s">
        <v>40</v>
      </c>
      <c r="F540" s="13" t="s">
        <v>1505</v>
      </c>
      <c r="G540" s="13" t="s">
        <v>56</v>
      </c>
      <c r="H540" s="13" t="s">
        <v>1506</v>
      </c>
      <c r="I540" s="23">
        <v>42877</v>
      </c>
      <c r="J540" s="13" t="s">
        <v>1507</v>
      </c>
      <c r="K540" s="13">
        <v>21501</v>
      </c>
      <c r="L540" s="13"/>
      <c r="M540" s="14">
        <v>1</v>
      </c>
      <c r="N540" s="14" t="s">
        <v>1508</v>
      </c>
      <c r="O540" s="16"/>
      <c r="P540" s="15"/>
      <c r="Q540" s="15"/>
      <c r="R540" s="23">
        <v>42879.529953703706</v>
      </c>
      <c r="S540" s="13" t="s">
        <v>1478</v>
      </c>
      <c r="T540" s="13" t="s">
        <v>1479</v>
      </c>
      <c r="U540" s="22" t="s">
        <v>1460</v>
      </c>
      <c r="V540" s="13" t="s">
        <v>1510</v>
      </c>
      <c r="W540" s="19">
        <v>12.93</v>
      </c>
      <c r="X540" s="13" t="s">
        <v>37</v>
      </c>
      <c r="Y540" s="14"/>
      <c r="Z540" s="14"/>
      <c r="AA540" s="13">
        <v>1000</v>
      </c>
      <c r="AB540" s="19">
        <v>12930</v>
      </c>
      <c r="AC540" s="21">
        <f t="shared" si="61"/>
        <v>14998.8</v>
      </c>
      <c r="AD540" s="14"/>
    </row>
    <row r="541" spans="1:30" s="27" customFormat="1" ht="15.6" customHeight="1" x14ac:dyDescent="0.25">
      <c r="A541" s="12">
        <v>2861</v>
      </c>
      <c r="B541" s="13" t="s">
        <v>54</v>
      </c>
      <c r="C541" s="14" t="s">
        <v>2</v>
      </c>
      <c r="D541" s="14" t="s">
        <v>34</v>
      </c>
      <c r="E541" s="13" t="s">
        <v>40</v>
      </c>
      <c r="F541" s="13" t="s">
        <v>132</v>
      </c>
      <c r="G541" s="13" t="s">
        <v>56</v>
      </c>
      <c r="H541" s="13" t="s">
        <v>133</v>
      </c>
      <c r="I541" s="23">
        <v>42878</v>
      </c>
      <c r="J541" s="13" t="s">
        <v>134</v>
      </c>
      <c r="K541" s="13">
        <v>19996</v>
      </c>
      <c r="L541" s="13"/>
      <c r="M541" s="14">
        <v>1</v>
      </c>
      <c r="N541" s="14" t="s">
        <v>135</v>
      </c>
      <c r="O541" s="16"/>
      <c r="P541" s="15"/>
      <c r="Q541" s="15"/>
      <c r="R541" s="23">
        <v>42884.598356481481</v>
      </c>
      <c r="S541" s="13" t="s">
        <v>136</v>
      </c>
      <c r="T541" s="13" t="s">
        <v>137</v>
      </c>
      <c r="U541" s="22" t="s">
        <v>1460</v>
      </c>
      <c r="V541" s="13" t="s">
        <v>1511</v>
      </c>
      <c r="W541" s="19">
        <v>17.59</v>
      </c>
      <c r="X541" s="13" t="s">
        <v>37</v>
      </c>
      <c r="Y541" s="14"/>
      <c r="Z541" s="14"/>
      <c r="AA541" s="13">
        <v>2000</v>
      </c>
      <c r="AB541" s="19">
        <v>35180</v>
      </c>
      <c r="AC541" s="21">
        <f t="shared" si="61"/>
        <v>40808.800000000003</v>
      </c>
      <c r="AD541" s="14"/>
    </row>
    <row r="542" spans="1:30" s="27" customFormat="1" ht="15.6" customHeight="1" x14ac:dyDescent="0.25">
      <c r="A542" s="12">
        <v>2862</v>
      </c>
      <c r="B542" s="13" t="s">
        <v>54</v>
      </c>
      <c r="C542" s="14" t="s">
        <v>2</v>
      </c>
      <c r="D542" s="14" t="s">
        <v>34</v>
      </c>
      <c r="E542" s="13" t="s">
        <v>40</v>
      </c>
      <c r="F542" s="13" t="s">
        <v>568</v>
      </c>
      <c r="G542" s="13" t="s">
        <v>56</v>
      </c>
      <c r="H542" s="13" t="s">
        <v>569</v>
      </c>
      <c r="I542" s="23">
        <v>42872</v>
      </c>
      <c r="J542" s="13" t="s">
        <v>570</v>
      </c>
      <c r="K542" s="13">
        <v>19941</v>
      </c>
      <c r="L542" s="13"/>
      <c r="M542" s="14">
        <v>2</v>
      </c>
      <c r="N542" s="14" t="s">
        <v>571</v>
      </c>
      <c r="O542" s="16"/>
      <c r="P542" s="15"/>
      <c r="Q542" s="15"/>
      <c r="R542" s="23">
        <v>42873.807962962965</v>
      </c>
      <c r="S542" s="13" t="s">
        <v>572</v>
      </c>
      <c r="T542" s="13" t="s">
        <v>573</v>
      </c>
      <c r="U542" s="22" t="s">
        <v>1460</v>
      </c>
      <c r="V542" s="13" t="s">
        <v>1512</v>
      </c>
      <c r="W542" s="19">
        <v>80</v>
      </c>
      <c r="X542" s="13" t="s">
        <v>37</v>
      </c>
      <c r="Y542" s="14"/>
      <c r="Z542" s="14"/>
      <c r="AA542" s="13">
        <v>450</v>
      </c>
      <c r="AB542" s="19">
        <v>36000</v>
      </c>
      <c r="AC542" s="21">
        <f t="shared" si="61"/>
        <v>41760</v>
      </c>
      <c r="AD542" s="14"/>
    </row>
    <row r="543" spans="1:30" s="27" customFormat="1" ht="15.6" customHeight="1" x14ac:dyDescent="0.25">
      <c r="A543" s="12">
        <v>2866</v>
      </c>
      <c r="B543" s="13" t="s">
        <v>54</v>
      </c>
      <c r="C543" s="14" t="s">
        <v>2</v>
      </c>
      <c r="D543" s="14" t="s">
        <v>34</v>
      </c>
      <c r="E543" s="13" t="s">
        <v>40</v>
      </c>
      <c r="F543" s="13" t="s">
        <v>385</v>
      </c>
      <c r="G543" s="13" t="s">
        <v>56</v>
      </c>
      <c r="H543" s="13" t="s">
        <v>386</v>
      </c>
      <c r="I543" s="23">
        <v>42884</v>
      </c>
      <c r="J543" s="13" t="s">
        <v>1117</v>
      </c>
      <c r="K543" s="13">
        <v>19942</v>
      </c>
      <c r="L543" s="13"/>
      <c r="M543" s="14">
        <v>3</v>
      </c>
      <c r="N543" s="14" t="s">
        <v>151</v>
      </c>
      <c r="O543" s="16"/>
      <c r="P543" s="15"/>
      <c r="Q543" s="15"/>
      <c r="R543" s="23">
        <v>42886.550428240742</v>
      </c>
      <c r="S543" s="13" t="s">
        <v>389</v>
      </c>
      <c r="T543" s="13" t="s">
        <v>390</v>
      </c>
      <c r="U543" s="22" t="s">
        <v>1460</v>
      </c>
      <c r="V543" s="13" t="s">
        <v>1460</v>
      </c>
      <c r="W543" s="19">
        <v>20</v>
      </c>
      <c r="X543" s="13" t="s">
        <v>37</v>
      </c>
      <c r="Y543" s="14"/>
      <c r="Z543" s="14"/>
      <c r="AA543" s="13">
        <v>2200</v>
      </c>
      <c r="AB543" s="19">
        <v>44000</v>
      </c>
      <c r="AC543" s="21">
        <f t="shared" si="61"/>
        <v>51040</v>
      </c>
      <c r="AD543" s="14"/>
    </row>
    <row r="544" spans="1:30" s="27" customFormat="1" ht="15.6" customHeight="1" x14ac:dyDescent="0.25">
      <c r="A544" s="12">
        <v>2867</v>
      </c>
      <c r="B544" s="13" t="s">
        <v>54</v>
      </c>
      <c r="C544" s="14" t="s">
        <v>2</v>
      </c>
      <c r="D544" s="14" t="s">
        <v>34</v>
      </c>
      <c r="E544" s="13" t="s">
        <v>40</v>
      </c>
      <c r="F544" s="13" t="s">
        <v>1513</v>
      </c>
      <c r="G544" s="13" t="s">
        <v>56</v>
      </c>
      <c r="H544" s="13" t="s">
        <v>1514</v>
      </c>
      <c r="I544" s="23">
        <v>42879</v>
      </c>
      <c r="J544" s="13" t="s">
        <v>1515</v>
      </c>
      <c r="K544" s="13">
        <v>20270</v>
      </c>
      <c r="L544" s="13"/>
      <c r="M544" s="14">
        <v>1</v>
      </c>
      <c r="N544" s="14" t="s">
        <v>551</v>
      </c>
      <c r="O544" s="16"/>
      <c r="P544" s="15"/>
      <c r="Q544" s="15"/>
      <c r="R544" s="23">
        <v>42884.404872685183</v>
      </c>
      <c r="S544" s="13" t="s">
        <v>579</v>
      </c>
      <c r="T544" s="13" t="s">
        <v>580</v>
      </c>
      <c r="U544" s="22" t="s">
        <v>1460</v>
      </c>
      <c r="V544" s="13" t="s">
        <v>1460</v>
      </c>
      <c r="W544" s="19">
        <v>13.79</v>
      </c>
      <c r="X544" s="13" t="s">
        <v>37</v>
      </c>
      <c r="Y544" s="14"/>
      <c r="Z544" s="14"/>
      <c r="AA544" s="13">
        <v>1611</v>
      </c>
      <c r="AB544" s="19">
        <v>22215.69</v>
      </c>
      <c r="AC544" s="21">
        <f t="shared" si="61"/>
        <v>25770.200399999998</v>
      </c>
      <c r="AD544" s="14"/>
    </row>
    <row r="545" spans="1:30" s="27" customFormat="1" ht="15.6" customHeight="1" x14ac:dyDescent="0.25">
      <c r="A545" s="12">
        <v>2869</v>
      </c>
      <c r="B545" s="13" t="s">
        <v>54</v>
      </c>
      <c r="C545" s="14" t="s">
        <v>2</v>
      </c>
      <c r="D545" s="14" t="s">
        <v>34</v>
      </c>
      <c r="E545" s="13" t="s">
        <v>40</v>
      </c>
      <c r="F545" s="13" t="s">
        <v>897</v>
      </c>
      <c r="G545" s="13" t="s">
        <v>56</v>
      </c>
      <c r="H545" s="13" t="s">
        <v>898</v>
      </c>
      <c r="I545" s="23">
        <v>42884</v>
      </c>
      <c r="J545" s="13" t="s">
        <v>899</v>
      </c>
      <c r="K545" s="13">
        <v>20000</v>
      </c>
      <c r="L545" s="13"/>
      <c r="M545" s="14">
        <v>4</v>
      </c>
      <c r="N545" s="14" t="s">
        <v>900</v>
      </c>
      <c r="O545" s="16"/>
      <c r="P545" s="15"/>
      <c r="Q545" s="15"/>
      <c r="R545" s="23">
        <v>42886.419953703706</v>
      </c>
      <c r="S545" s="13" t="s">
        <v>379</v>
      </c>
      <c r="T545" s="13" t="s">
        <v>380</v>
      </c>
      <c r="U545" s="22" t="s">
        <v>1460</v>
      </c>
      <c r="V545" s="13" t="s">
        <v>1460</v>
      </c>
      <c r="W545" s="19">
        <v>20.5</v>
      </c>
      <c r="X545" s="13" t="s">
        <v>37</v>
      </c>
      <c r="Y545" s="14"/>
      <c r="Z545" s="14"/>
      <c r="AA545" s="13">
        <v>1000</v>
      </c>
      <c r="AB545" s="19">
        <v>20500</v>
      </c>
      <c r="AC545" s="21">
        <f t="shared" si="61"/>
        <v>23780</v>
      </c>
      <c r="AD545" s="14"/>
    </row>
    <row r="546" spans="1:30" s="27" customFormat="1" ht="15.6" customHeight="1" x14ac:dyDescent="0.25">
      <c r="A546" s="12">
        <v>2870</v>
      </c>
      <c r="B546" s="13" t="s">
        <v>54</v>
      </c>
      <c r="C546" s="14" t="s">
        <v>2</v>
      </c>
      <c r="D546" s="14" t="s">
        <v>34</v>
      </c>
      <c r="E546" s="13" t="s">
        <v>40</v>
      </c>
      <c r="F546" s="13" t="s">
        <v>381</v>
      </c>
      <c r="G546" s="13" t="s">
        <v>56</v>
      </c>
      <c r="H546" s="13" t="s">
        <v>382</v>
      </c>
      <c r="I546" s="23">
        <v>42877</v>
      </c>
      <c r="J546" s="13" t="s">
        <v>383</v>
      </c>
      <c r="K546" s="13">
        <v>20112</v>
      </c>
      <c r="L546" s="13"/>
      <c r="M546" s="14">
        <v>3</v>
      </c>
      <c r="N546" s="14" t="s">
        <v>384</v>
      </c>
      <c r="O546" s="16"/>
      <c r="P546" s="15"/>
      <c r="Q546" s="15"/>
      <c r="R546" s="23">
        <v>42878.790509259263</v>
      </c>
      <c r="S546" s="13" t="s">
        <v>379</v>
      </c>
      <c r="T546" s="13" t="s">
        <v>380</v>
      </c>
      <c r="U546" s="22" t="s">
        <v>1460</v>
      </c>
      <c r="V546" s="13" t="s">
        <v>1460</v>
      </c>
      <c r="W546" s="19">
        <v>19.5</v>
      </c>
      <c r="X546" s="13" t="s">
        <v>37</v>
      </c>
      <c r="Y546" s="14"/>
      <c r="Z546" s="14"/>
      <c r="AA546" s="13">
        <v>1000</v>
      </c>
      <c r="AB546" s="19">
        <v>19500</v>
      </c>
      <c r="AC546" s="21">
        <f t="shared" si="61"/>
        <v>22620</v>
      </c>
      <c r="AD546" s="14"/>
    </row>
    <row r="547" spans="1:30" s="27" customFormat="1" ht="15.6" customHeight="1" x14ac:dyDescent="0.25">
      <c r="A547" s="12">
        <v>2871</v>
      </c>
      <c r="B547" s="13" t="s">
        <v>472</v>
      </c>
      <c r="C547" s="14" t="s">
        <v>2</v>
      </c>
      <c r="D547" s="14" t="s">
        <v>34</v>
      </c>
      <c r="E547" s="13" t="s">
        <v>40</v>
      </c>
      <c r="F547" s="13" t="s">
        <v>1062</v>
      </c>
      <c r="G547" s="13" t="s">
        <v>56</v>
      </c>
      <c r="H547" s="13" t="s">
        <v>1063</v>
      </c>
      <c r="I547" s="23">
        <v>42857</v>
      </c>
      <c r="J547" s="13" t="s">
        <v>1516</v>
      </c>
      <c r="K547" s="13">
        <v>20030</v>
      </c>
      <c r="L547" s="13"/>
      <c r="M547" s="14">
        <v>9</v>
      </c>
      <c r="N547" s="14" t="s">
        <v>1517</v>
      </c>
      <c r="O547" s="16"/>
      <c r="P547" s="15"/>
      <c r="Q547" s="15"/>
      <c r="R547" s="23">
        <v>42886.065023148149</v>
      </c>
      <c r="S547" s="13" t="s">
        <v>1066</v>
      </c>
      <c r="T547" s="13" t="s">
        <v>1067</v>
      </c>
      <c r="U547" s="22" t="s">
        <v>1460</v>
      </c>
      <c r="V547" s="13" t="s">
        <v>1460</v>
      </c>
      <c r="W547" s="19">
        <v>42.6</v>
      </c>
      <c r="X547" s="13" t="s">
        <v>37</v>
      </c>
      <c r="Y547" s="14"/>
      <c r="Z547" s="14"/>
      <c r="AA547" s="13">
        <v>442</v>
      </c>
      <c r="AB547" s="19">
        <v>18829.2</v>
      </c>
      <c r="AC547" s="21">
        <f t="shared" si="61"/>
        <v>21841.871999999999</v>
      </c>
      <c r="AD547" s="14"/>
    </row>
    <row r="548" spans="1:30" s="27" customFormat="1" ht="15.6" customHeight="1" x14ac:dyDescent="0.25">
      <c r="A548" s="12">
        <v>2873</v>
      </c>
      <c r="B548" s="13" t="s">
        <v>51</v>
      </c>
      <c r="C548" s="14" t="s">
        <v>2</v>
      </c>
      <c r="D548" s="14" t="s">
        <v>34</v>
      </c>
      <c r="E548" s="13" t="s">
        <v>40</v>
      </c>
      <c r="F548" s="13" t="s">
        <v>892</v>
      </c>
      <c r="G548" s="13" t="s">
        <v>56</v>
      </c>
      <c r="H548" s="13" t="s">
        <v>598</v>
      </c>
      <c r="I548" s="23">
        <v>42878</v>
      </c>
      <c r="J548" s="13" t="s">
        <v>893</v>
      </c>
      <c r="K548" s="13">
        <v>20862</v>
      </c>
      <c r="L548" s="13"/>
      <c r="M548" s="14">
        <v>8</v>
      </c>
      <c r="N548" s="14" t="s">
        <v>894</v>
      </c>
      <c r="O548" s="16"/>
      <c r="P548" s="15"/>
      <c r="Q548" s="15"/>
      <c r="R548" s="23">
        <v>42879.542766203704</v>
      </c>
      <c r="S548" s="13" t="s">
        <v>895</v>
      </c>
      <c r="T548" s="13" t="s">
        <v>896</v>
      </c>
      <c r="U548" s="22" t="s">
        <v>1460</v>
      </c>
      <c r="V548" s="13" t="s">
        <v>1460</v>
      </c>
      <c r="W548" s="19">
        <v>17</v>
      </c>
      <c r="X548" s="13" t="s">
        <v>37</v>
      </c>
      <c r="Y548" s="14"/>
      <c r="Z548" s="14"/>
      <c r="AA548" s="13">
        <v>1000</v>
      </c>
      <c r="AB548" s="19">
        <v>17000</v>
      </c>
      <c r="AC548" s="21">
        <f t="shared" si="61"/>
        <v>19720</v>
      </c>
      <c r="AD548" s="14"/>
    </row>
    <row r="549" spans="1:30" s="27" customFormat="1" ht="15.6" customHeight="1" x14ac:dyDescent="0.25">
      <c r="A549" s="12">
        <v>2874</v>
      </c>
      <c r="B549" s="13" t="s">
        <v>54</v>
      </c>
      <c r="C549" s="14" t="s">
        <v>2</v>
      </c>
      <c r="D549" s="14" t="s">
        <v>34</v>
      </c>
      <c r="E549" s="13" t="s">
        <v>40</v>
      </c>
      <c r="F549" s="13" t="s">
        <v>1513</v>
      </c>
      <c r="G549" s="13" t="s">
        <v>56</v>
      </c>
      <c r="H549" s="13" t="s">
        <v>1514</v>
      </c>
      <c r="I549" s="23">
        <v>42878</v>
      </c>
      <c r="J549" s="13" t="s">
        <v>1518</v>
      </c>
      <c r="K549" s="13">
        <v>20270</v>
      </c>
      <c r="L549" s="13"/>
      <c r="M549" s="14">
        <v>3</v>
      </c>
      <c r="N549" s="14" t="s">
        <v>550</v>
      </c>
      <c r="O549" s="16"/>
      <c r="P549" s="15"/>
      <c r="Q549" s="15"/>
      <c r="R549" s="23">
        <v>42886.681944444441</v>
      </c>
      <c r="S549" s="13" t="s">
        <v>579</v>
      </c>
      <c r="T549" s="13" t="s">
        <v>580</v>
      </c>
      <c r="U549" s="22" t="s">
        <v>1460</v>
      </c>
      <c r="V549" s="13" t="s">
        <v>1460</v>
      </c>
      <c r="W549" s="19">
        <v>13.79</v>
      </c>
      <c r="X549" s="13" t="s">
        <v>37</v>
      </c>
      <c r="Y549" s="14"/>
      <c r="Z549" s="14"/>
      <c r="AA549" s="13">
        <v>1000</v>
      </c>
      <c r="AB549" s="19">
        <v>13790</v>
      </c>
      <c r="AC549" s="21">
        <f t="shared" si="61"/>
        <v>15996.4</v>
      </c>
      <c r="AD549" s="14"/>
    </row>
    <row r="550" spans="1:30" s="27" customFormat="1" ht="15.6" customHeight="1" x14ac:dyDescent="0.25">
      <c r="A550" s="12">
        <v>2875</v>
      </c>
      <c r="B550" s="13" t="s">
        <v>54</v>
      </c>
      <c r="C550" s="14" t="s">
        <v>2</v>
      </c>
      <c r="D550" s="14" t="s">
        <v>34</v>
      </c>
      <c r="E550" s="13" t="s">
        <v>40</v>
      </c>
      <c r="F550" s="13" t="s">
        <v>1519</v>
      </c>
      <c r="G550" s="13" t="s">
        <v>56</v>
      </c>
      <c r="H550" s="13" t="s">
        <v>1520</v>
      </c>
      <c r="I550" s="23">
        <v>42879</v>
      </c>
      <c r="J550" s="13" t="s">
        <v>1521</v>
      </c>
      <c r="K550" s="13">
        <v>21509</v>
      </c>
      <c r="L550" s="13"/>
      <c r="M550" s="14">
        <v>1</v>
      </c>
      <c r="N550" s="14" t="s">
        <v>583</v>
      </c>
      <c r="O550" s="16"/>
      <c r="P550" s="15"/>
      <c r="Q550" s="15"/>
      <c r="R550" s="23">
        <v>42883.726423611108</v>
      </c>
      <c r="S550" s="13" t="s">
        <v>579</v>
      </c>
      <c r="T550" s="13" t="s">
        <v>580</v>
      </c>
      <c r="U550" s="22" t="s">
        <v>1460</v>
      </c>
      <c r="V550" s="13" t="s">
        <v>1460</v>
      </c>
      <c r="W550" s="19">
        <v>24</v>
      </c>
      <c r="X550" s="13" t="s">
        <v>37</v>
      </c>
      <c r="Y550" s="14"/>
      <c r="Z550" s="14"/>
      <c r="AA550" s="13">
        <v>550</v>
      </c>
      <c r="AB550" s="19">
        <v>13200</v>
      </c>
      <c r="AC550" s="21">
        <f t="shared" si="61"/>
        <v>15312</v>
      </c>
      <c r="AD550" s="14"/>
    </row>
    <row r="551" spans="1:30" s="27" customFormat="1" ht="15.6" customHeight="1" x14ac:dyDescent="0.25">
      <c r="A551" s="12">
        <v>2876</v>
      </c>
      <c r="B551" s="13" t="s">
        <v>54</v>
      </c>
      <c r="C551" s="14" t="s">
        <v>2</v>
      </c>
      <c r="D551" s="14" t="s">
        <v>34</v>
      </c>
      <c r="E551" s="13" t="s">
        <v>40</v>
      </c>
      <c r="F551" s="13" t="s">
        <v>901</v>
      </c>
      <c r="G551" s="13" t="s">
        <v>56</v>
      </c>
      <c r="H551" s="13" t="s">
        <v>902</v>
      </c>
      <c r="I551" s="23">
        <v>42884</v>
      </c>
      <c r="J551" s="13" t="s">
        <v>903</v>
      </c>
      <c r="K551" s="13">
        <v>19938</v>
      </c>
      <c r="L551" s="13"/>
      <c r="M551" s="14">
        <v>2</v>
      </c>
      <c r="N551" s="14" t="s">
        <v>36</v>
      </c>
      <c r="O551" s="16"/>
      <c r="P551" s="15"/>
      <c r="Q551" s="15"/>
      <c r="R551" s="23">
        <v>42887.727800925924</v>
      </c>
      <c r="S551" s="13" t="s">
        <v>904</v>
      </c>
      <c r="T551" s="13" t="s">
        <v>905</v>
      </c>
      <c r="U551" s="22" t="s">
        <v>1460</v>
      </c>
      <c r="V551" s="13" t="s">
        <v>1460</v>
      </c>
      <c r="W551" s="19">
        <v>21.5</v>
      </c>
      <c r="X551" s="13" t="s">
        <v>37</v>
      </c>
      <c r="Y551" s="14"/>
      <c r="Z551" s="14"/>
      <c r="AA551" s="13">
        <v>600</v>
      </c>
      <c r="AB551" s="19">
        <v>12900</v>
      </c>
      <c r="AC551" s="21">
        <f t="shared" si="61"/>
        <v>14964</v>
      </c>
      <c r="AD551" s="14"/>
    </row>
    <row r="552" spans="1:30" s="27" customFormat="1" ht="15.6" customHeight="1" x14ac:dyDescent="0.25">
      <c r="A552" s="12">
        <v>2877</v>
      </c>
      <c r="B552" s="13" t="s">
        <v>54</v>
      </c>
      <c r="C552" s="14" t="s">
        <v>2</v>
      </c>
      <c r="D552" s="14" t="s">
        <v>34</v>
      </c>
      <c r="E552" s="13" t="s">
        <v>40</v>
      </c>
      <c r="F552" s="13" t="s">
        <v>1522</v>
      </c>
      <c r="G552" s="13" t="s">
        <v>56</v>
      </c>
      <c r="H552" s="13" t="s">
        <v>1523</v>
      </c>
      <c r="I552" s="23">
        <v>42884</v>
      </c>
      <c r="J552" s="13" t="s">
        <v>1524</v>
      </c>
      <c r="K552" s="13">
        <v>20250</v>
      </c>
      <c r="L552" s="13"/>
      <c r="M552" s="14">
        <v>2</v>
      </c>
      <c r="N552" s="14" t="s">
        <v>1525</v>
      </c>
      <c r="O552" s="16"/>
      <c r="P552" s="15"/>
      <c r="Q552" s="15"/>
      <c r="R552" s="23">
        <v>42887.005486111113</v>
      </c>
      <c r="S552" s="13" t="s">
        <v>379</v>
      </c>
      <c r="T552" s="13" t="s">
        <v>380</v>
      </c>
      <c r="U552" s="22" t="s">
        <v>1460</v>
      </c>
      <c r="V552" s="13" t="s">
        <v>1460</v>
      </c>
      <c r="W552" s="19">
        <v>25</v>
      </c>
      <c r="X552" s="13" t="s">
        <v>37</v>
      </c>
      <c r="Y552" s="14"/>
      <c r="Z552" s="14"/>
      <c r="AA552" s="13">
        <v>510</v>
      </c>
      <c r="AB552" s="19">
        <v>12750</v>
      </c>
      <c r="AC552" s="21">
        <f t="shared" si="61"/>
        <v>14790</v>
      </c>
      <c r="AD552" s="14"/>
    </row>
    <row r="553" spans="1:30" s="27" customFormat="1" ht="15.6" customHeight="1" x14ac:dyDescent="0.25">
      <c r="A553" s="12">
        <v>2878</v>
      </c>
      <c r="B553" s="13" t="s">
        <v>54</v>
      </c>
      <c r="C553" s="14" t="s">
        <v>2</v>
      </c>
      <c r="D553" s="14" t="s">
        <v>34</v>
      </c>
      <c r="E553" s="13" t="s">
        <v>40</v>
      </c>
      <c r="F553" s="13" t="s">
        <v>1215</v>
      </c>
      <c r="G553" s="13" t="s">
        <v>56</v>
      </c>
      <c r="H553" s="13" t="s">
        <v>1216</v>
      </c>
      <c r="I553" s="23">
        <v>42880</v>
      </c>
      <c r="J553" s="13" t="s">
        <v>1217</v>
      </c>
      <c r="K553" s="13">
        <v>20005</v>
      </c>
      <c r="L553" s="13"/>
      <c r="M553" s="14">
        <v>2</v>
      </c>
      <c r="N553" s="14" t="s">
        <v>1218</v>
      </c>
      <c r="O553" s="16"/>
      <c r="P553" s="15"/>
      <c r="Q553" s="15"/>
      <c r="R553" s="23">
        <v>42887.856249999997</v>
      </c>
      <c r="S553" s="13" t="s">
        <v>389</v>
      </c>
      <c r="T553" s="13" t="s">
        <v>390</v>
      </c>
      <c r="U553" s="22" t="s">
        <v>1460</v>
      </c>
      <c r="V553" s="13" t="s">
        <v>1460</v>
      </c>
      <c r="W553" s="19">
        <v>11.63</v>
      </c>
      <c r="X553" s="13" t="s">
        <v>37</v>
      </c>
      <c r="Y553" s="14"/>
      <c r="Z553" s="14"/>
      <c r="AA553" s="13">
        <v>1000</v>
      </c>
      <c r="AB553" s="19">
        <v>11630</v>
      </c>
      <c r="AC553" s="21">
        <f t="shared" si="61"/>
        <v>13490.8</v>
      </c>
      <c r="AD553" s="14"/>
    </row>
    <row r="554" spans="1:30" s="27" customFormat="1" ht="15.6" customHeight="1" x14ac:dyDescent="0.25">
      <c r="A554" s="12">
        <v>2879</v>
      </c>
      <c r="B554" s="13" t="s">
        <v>54</v>
      </c>
      <c r="C554" s="14" t="s">
        <v>2</v>
      </c>
      <c r="D554" s="14" t="s">
        <v>34</v>
      </c>
      <c r="E554" s="13" t="s">
        <v>40</v>
      </c>
      <c r="F554" s="13" t="s">
        <v>906</v>
      </c>
      <c r="G554" s="13" t="s">
        <v>56</v>
      </c>
      <c r="H554" s="13" t="s">
        <v>907</v>
      </c>
      <c r="I554" s="23">
        <v>42872</v>
      </c>
      <c r="J554" s="13" t="s">
        <v>908</v>
      </c>
      <c r="K554" s="13">
        <v>20083</v>
      </c>
      <c r="L554" s="13"/>
      <c r="M554" s="14">
        <v>1</v>
      </c>
      <c r="N554" s="14" t="s">
        <v>545</v>
      </c>
      <c r="O554" s="16"/>
      <c r="P554" s="15"/>
      <c r="Q554" s="15"/>
      <c r="R554" s="23">
        <v>42874.815833333334</v>
      </c>
      <c r="S554" s="13" t="s">
        <v>909</v>
      </c>
      <c r="T554" s="13" t="s">
        <v>910</v>
      </c>
      <c r="U554" s="22" t="s">
        <v>1460</v>
      </c>
      <c r="V554" s="13" t="s">
        <v>1460</v>
      </c>
      <c r="W554" s="19">
        <v>18.97</v>
      </c>
      <c r="X554" s="13" t="s">
        <v>37</v>
      </c>
      <c r="Y554" s="14"/>
      <c r="Z554" s="14"/>
      <c r="AA554" s="13">
        <v>500</v>
      </c>
      <c r="AB554" s="19">
        <v>9485</v>
      </c>
      <c r="AC554" s="21">
        <f t="shared" si="61"/>
        <v>11002.6</v>
      </c>
      <c r="AD554" s="14"/>
    </row>
    <row r="555" spans="1:30" s="27" customFormat="1" ht="15.6" customHeight="1" x14ac:dyDescent="0.25">
      <c r="A555" s="12">
        <v>2880</v>
      </c>
      <c r="B555" s="13" t="s">
        <v>54</v>
      </c>
      <c r="C555" s="14" t="s">
        <v>2</v>
      </c>
      <c r="D555" s="14" t="s">
        <v>34</v>
      </c>
      <c r="E555" s="13" t="s">
        <v>40</v>
      </c>
      <c r="F555" s="13" t="s">
        <v>177</v>
      </c>
      <c r="G555" s="13" t="s">
        <v>56</v>
      </c>
      <c r="H555" s="13" t="s">
        <v>178</v>
      </c>
      <c r="I555" s="23">
        <v>42885</v>
      </c>
      <c r="J555" s="13" t="s">
        <v>1526</v>
      </c>
      <c r="K555" s="13">
        <v>20256</v>
      </c>
      <c r="L555" s="13"/>
      <c r="M555" s="14">
        <v>3</v>
      </c>
      <c r="N555" s="14" t="s">
        <v>1527</v>
      </c>
      <c r="O555" s="16"/>
      <c r="P555" s="15"/>
      <c r="Q555" s="15"/>
      <c r="R555" s="23">
        <v>42886.551435185182</v>
      </c>
      <c r="S555" s="13" t="s">
        <v>379</v>
      </c>
      <c r="T555" s="13" t="s">
        <v>380</v>
      </c>
      <c r="U555" s="22" t="s">
        <v>1460</v>
      </c>
      <c r="V555" s="13" t="s">
        <v>1460</v>
      </c>
      <c r="W555" s="19">
        <v>25</v>
      </c>
      <c r="X555" s="13" t="s">
        <v>37</v>
      </c>
      <c r="Y555" s="14"/>
      <c r="Z555" s="14"/>
      <c r="AA555" s="13">
        <v>320</v>
      </c>
      <c r="AB555" s="19">
        <v>8000</v>
      </c>
      <c r="AC555" s="21">
        <f t="shared" si="61"/>
        <v>9280</v>
      </c>
      <c r="AD555" s="14"/>
    </row>
    <row r="556" spans="1:30" s="27" customFormat="1" ht="15.6" customHeight="1" x14ac:dyDescent="0.25">
      <c r="A556" s="12">
        <v>2881</v>
      </c>
      <c r="B556" s="13" t="s">
        <v>54</v>
      </c>
      <c r="C556" s="14" t="s">
        <v>2</v>
      </c>
      <c r="D556" s="14" t="s">
        <v>34</v>
      </c>
      <c r="E556" s="13" t="s">
        <v>40</v>
      </c>
      <c r="F556" s="13" t="s">
        <v>676</v>
      </c>
      <c r="G556" s="13" t="s">
        <v>56</v>
      </c>
      <c r="H556" s="13" t="s">
        <v>677</v>
      </c>
      <c r="I556" s="23">
        <v>42884</v>
      </c>
      <c r="J556" s="13" t="s">
        <v>678</v>
      </c>
      <c r="K556" s="13">
        <v>20267</v>
      </c>
      <c r="L556" s="13"/>
      <c r="M556" s="14">
        <v>3</v>
      </c>
      <c r="N556" s="14" t="s">
        <v>548</v>
      </c>
      <c r="O556" s="16"/>
      <c r="P556" s="15"/>
      <c r="Q556" s="15"/>
      <c r="R556" s="23">
        <v>42885.655995370369</v>
      </c>
      <c r="S556" s="13" t="s">
        <v>379</v>
      </c>
      <c r="T556" s="13" t="s">
        <v>380</v>
      </c>
      <c r="U556" s="22" t="s">
        <v>1460</v>
      </c>
      <c r="V556" s="13" t="s">
        <v>1460</v>
      </c>
      <c r="W556" s="19">
        <v>34.200000000000003</v>
      </c>
      <c r="X556" s="13" t="s">
        <v>37</v>
      </c>
      <c r="Y556" s="14"/>
      <c r="Z556" s="14"/>
      <c r="AA556" s="13">
        <v>230</v>
      </c>
      <c r="AB556" s="19">
        <v>7866.0000000000009</v>
      </c>
      <c r="AC556" s="21">
        <f t="shared" ref="AC556:AC591" si="62">+AB556*0.16+AB556</f>
        <v>9124.5600000000013</v>
      </c>
      <c r="AD556" s="14"/>
    </row>
    <row r="557" spans="1:30" s="27" customFormat="1" ht="15.6" customHeight="1" x14ac:dyDescent="0.25">
      <c r="A557" s="12">
        <v>2882</v>
      </c>
      <c r="B557" s="13" t="s">
        <v>54</v>
      </c>
      <c r="C557" s="14" t="s">
        <v>2</v>
      </c>
      <c r="D557" s="14" t="s">
        <v>34</v>
      </c>
      <c r="E557" s="13" t="s">
        <v>40</v>
      </c>
      <c r="F557" s="13" t="s">
        <v>391</v>
      </c>
      <c r="G557" s="13" t="s">
        <v>56</v>
      </c>
      <c r="H557" s="13" t="s">
        <v>112</v>
      </c>
      <c r="I557" s="23">
        <v>42884</v>
      </c>
      <c r="J557" s="13" t="s">
        <v>392</v>
      </c>
      <c r="K557" s="13">
        <v>20117</v>
      </c>
      <c r="L557" s="13"/>
      <c r="M557" s="14">
        <v>2</v>
      </c>
      <c r="N557" s="14" t="s">
        <v>393</v>
      </c>
      <c r="O557" s="16"/>
      <c r="P557" s="15"/>
      <c r="Q557" s="15"/>
      <c r="R557" s="23">
        <v>42887.861215277779</v>
      </c>
      <c r="S557" s="13" t="s">
        <v>389</v>
      </c>
      <c r="T557" s="13" t="s">
        <v>390</v>
      </c>
      <c r="U557" s="22" t="s">
        <v>1460</v>
      </c>
      <c r="V557" s="13" t="s">
        <v>1528</v>
      </c>
      <c r="W557" s="19">
        <v>10.78</v>
      </c>
      <c r="X557" s="13" t="s">
        <v>37</v>
      </c>
      <c r="Y557" s="14"/>
      <c r="Z557" s="14"/>
      <c r="AA557" s="13">
        <v>3000</v>
      </c>
      <c r="AB557" s="19">
        <v>32339.999999999996</v>
      </c>
      <c r="AC557" s="21">
        <f t="shared" si="62"/>
        <v>37514.399999999994</v>
      </c>
      <c r="AD557" s="14"/>
    </row>
    <row r="558" spans="1:30" s="27" customFormat="1" ht="15.6" customHeight="1" x14ac:dyDescent="0.25">
      <c r="A558" s="12">
        <v>2883</v>
      </c>
      <c r="B558" s="13" t="s">
        <v>54</v>
      </c>
      <c r="C558" s="14" t="s">
        <v>2</v>
      </c>
      <c r="D558" s="14" t="s">
        <v>34</v>
      </c>
      <c r="E558" s="13" t="s">
        <v>40</v>
      </c>
      <c r="F558" s="13" t="s">
        <v>1529</v>
      </c>
      <c r="G558" s="13" t="s">
        <v>56</v>
      </c>
      <c r="H558" s="13" t="s">
        <v>1530</v>
      </c>
      <c r="I558" s="23">
        <v>42880</v>
      </c>
      <c r="J558" s="13" t="s">
        <v>1531</v>
      </c>
      <c r="K558" s="13">
        <v>20049</v>
      </c>
      <c r="L558" s="13"/>
      <c r="M558" s="14">
        <v>3</v>
      </c>
      <c r="N558" s="14" t="s">
        <v>765</v>
      </c>
      <c r="O558" s="16"/>
      <c r="P558" s="15"/>
      <c r="Q558" s="15"/>
      <c r="R558" s="23">
        <v>42883.582812499997</v>
      </c>
      <c r="S558" s="13" t="s">
        <v>389</v>
      </c>
      <c r="T558" s="13" t="s">
        <v>390</v>
      </c>
      <c r="U558" s="22" t="s">
        <v>1460</v>
      </c>
      <c r="V558" s="13" t="s">
        <v>1528</v>
      </c>
      <c r="W558" s="19">
        <v>23</v>
      </c>
      <c r="X558" s="13" t="s">
        <v>37</v>
      </c>
      <c r="Y558" s="14"/>
      <c r="Z558" s="14"/>
      <c r="AA558" s="13">
        <v>500</v>
      </c>
      <c r="AB558" s="19">
        <v>11500</v>
      </c>
      <c r="AC558" s="21">
        <f t="shared" si="62"/>
        <v>13340</v>
      </c>
      <c r="AD558" s="14"/>
    </row>
    <row r="559" spans="1:30" s="27" customFormat="1" ht="15.6" customHeight="1" x14ac:dyDescent="0.25">
      <c r="A559" s="12">
        <v>2884</v>
      </c>
      <c r="B559" s="13" t="s">
        <v>54</v>
      </c>
      <c r="C559" s="14" t="s">
        <v>2</v>
      </c>
      <c r="D559" s="14" t="s">
        <v>34</v>
      </c>
      <c r="E559" s="13" t="s">
        <v>40</v>
      </c>
      <c r="F559" s="13" t="s">
        <v>375</v>
      </c>
      <c r="G559" s="13" t="s">
        <v>56</v>
      </c>
      <c r="H559" s="13" t="s">
        <v>376</v>
      </c>
      <c r="I559" s="23">
        <v>42886</v>
      </c>
      <c r="J559" s="13" t="s">
        <v>377</v>
      </c>
      <c r="K559" s="13">
        <v>20255</v>
      </c>
      <c r="L559" s="13"/>
      <c r="M559" s="14">
        <v>3</v>
      </c>
      <c r="N559" s="14" t="s">
        <v>378</v>
      </c>
      <c r="O559" s="16"/>
      <c r="P559" s="15"/>
      <c r="Q559" s="15"/>
      <c r="R559" s="23">
        <v>42887.877962962964</v>
      </c>
      <c r="S559" s="13" t="s">
        <v>379</v>
      </c>
      <c r="T559" s="13" t="s">
        <v>380</v>
      </c>
      <c r="U559" s="22" t="s">
        <v>1460</v>
      </c>
      <c r="V559" s="13" t="s">
        <v>1532</v>
      </c>
      <c r="W559" s="19">
        <v>19</v>
      </c>
      <c r="X559" s="13" t="s">
        <v>37</v>
      </c>
      <c r="Y559" s="14"/>
      <c r="Z559" s="14"/>
      <c r="AA559" s="13">
        <v>1800</v>
      </c>
      <c r="AB559" s="19">
        <v>34200</v>
      </c>
      <c r="AC559" s="21">
        <f t="shared" si="62"/>
        <v>39672</v>
      </c>
      <c r="AD559" s="14"/>
    </row>
    <row r="560" spans="1:30" s="27" customFormat="1" ht="15.6" customHeight="1" x14ac:dyDescent="0.25">
      <c r="A560" s="12">
        <v>2887</v>
      </c>
      <c r="B560" s="13" t="s">
        <v>472</v>
      </c>
      <c r="C560" s="14" t="s">
        <v>2</v>
      </c>
      <c r="D560" s="14" t="s">
        <v>34</v>
      </c>
      <c r="E560" s="13" t="s">
        <v>40</v>
      </c>
      <c r="F560" s="13" t="s">
        <v>927</v>
      </c>
      <c r="G560" s="13" t="s">
        <v>56</v>
      </c>
      <c r="H560" s="13" t="s">
        <v>928</v>
      </c>
      <c r="I560" s="23">
        <v>42873</v>
      </c>
      <c r="J560" s="13" t="s">
        <v>929</v>
      </c>
      <c r="K560" s="13">
        <v>19548</v>
      </c>
      <c r="L560" s="13"/>
      <c r="M560" s="14">
        <v>4</v>
      </c>
      <c r="N560" s="14" t="s">
        <v>36</v>
      </c>
      <c r="O560" s="16"/>
      <c r="P560" s="15"/>
      <c r="Q560" s="15"/>
      <c r="R560" s="23">
        <v>42876.775937500002</v>
      </c>
      <c r="S560" s="13" t="s">
        <v>930</v>
      </c>
      <c r="T560" s="13" t="s">
        <v>931</v>
      </c>
      <c r="U560" s="22" t="s">
        <v>1460</v>
      </c>
      <c r="V560" s="13" t="s">
        <v>1533</v>
      </c>
      <c r="W560" s="19">
        <v>26</v>
      </c>
      <c r="X560" s="13" t="s">
        <v>37</v>
      </c>
      <c r="Y560" s="14"/>
      <c r="Z560" s="14"/>
      <c r="AA560" s="13">
        <v>1400</v>
      </c>
      <c r="AB560" s="19">
        <v>36400</v>
      </c>
      <c r="AC560" s="21">
        <f t="shared" si="62"/>
        <v>42224</v>
      </c>
      <c r="AD560" s="14"/>
    </row>
    <row r="561" spans="1:30" s="27" customFormat="1" ht="15.6" customHeight="1" x14ac:dyDescent="0.25">
      <c r="A561" s="12">
        <v>2888</v>
      </c>
      <c r="B561" s="13" t="s">
        <v>54</v>
      </c>
      <c r="C561" s="14" t="s">
        <v>2</v>
      </c>
      <c r="D561" s="14" t="s">
        <v>34</v>
      </c>
      <c r="E561" s="13" t="s">
        <v>40</v>
      </c>
      <c r="F561" s="13" t="s">
        <v>381</v>
      </c>
      <c r="G561" s="13" t="s">
        <v>56</v>
      </c>
      <c r="H561" s="13" t="s">
        <v>382</v>
      </c>
      <c r="I561" s="23">
        <v>42872</v>
      </c>
      <c r="J561" s="13" t="s">
        <v>394</v>
      </c>
      <c r="K561" s="13">
        <v>20112</v>
      </c>
      <c r="L561" s="13"/>
      <c r="M561" s="14">
        <v>1</v>
      </c>
      <c r="N561" s="14" t="s">
        <v>44</v>
      </c>
      <c r="O561" s="16"/>
      <c r="P561" s="15"/>
      <c r="Q561" s="15"/>
      <c r="R561" s="23">
        <v>42873.472986111112</v>
      </c>
      <c r="S561" s="13" t="s">
        <v>395</v>
      </c>
      <c r="T561" s="13" t="s">
        <v>396</v>
      </c>
      <c r="U561" s="22" t="s">
        <v>1460</v>
      </c>
      <c r="V561" s="13" t="s">
        <v>1534</v>
      </c>
      <c r="W561" s="19">
        <v>19.5</v>
      </c>
      <c r="X561" s="13" t="s">
        <v>37</v>
      </c>
      <c r="Y561" s="14"/>
      <c r="Z561" s="14"/>
      <c r="AA561" s="13">
        <v>1000</v>
      </c>
      <c r="AB561" s="19">
        <v>19500</v>
      </c>
      <c r="AC561" s="21">
        <f t="shared" si="62"/>
        <v>22620</v>
      </c>
      <c r="AD561" s="14"/>
    </row>
    <row r="562" spans="1:30" s="27" customFormat="1" ht="15.6" customHeight="1" x14ac:dyDescent="0.25">
      <c r="A562" s="12">
        <v>2890</v>
      </c>
      <c r="B562" s="13" t="s">
        <v>54</v>
      </c>
      <c r="C562" s="14" t="s">
        <v>2</v>
      </c>
      <c r="D562" s="14" t="s">
        <v>34</v>
      </c>
      <c r="E562" s="13" t="s">
        <v>40</v>
      </c>
      <c r="F562" s="13" t="s">
        <v>503</v>
      </c>
      <c r="G562" s="13" t="s">
        <v>56</v>
      </c>
      <c r="H562" s="13" t="s">
        <v>504</v>
      </c>
      <c r="I562" s="23">
        <v>42880</v>
      </c>
      <c r="J562" s="13" t="s">
        <v>505</v>
      </c>
      <c r="K562" s="13">
        <v>19928</v>
      </c>
      <c r="L562" s="13"/>
      <c r="M562" s="14">
        <v>7</v>
      </c>
      <c r="N562" s="14" t="s">
        <v>506</v>
      </c>
      <c r="O562" s="16"/>
      <c r="P562" s="15"/>
      <c r="Q562" s="15"/>
      <c r="R562" s="23">
        <v>42882.793958333335</v>
      </c>
      <c r="S562" s="13" t="s">
        <v>507</v>
      </c>
      <c r="T562" s="13" t="s">
        <v>508</v>
      </c>
      <c r="U562" s="22" t="s">
        <v>1460</v>
      </c>
      <c r="V562" s="13" t="s">
        <v>1535</v>
      </c>
      <c r="W562" s="19">
        <v>8</v>
      </c>
      <c r="X562" s="13" t="s">
        <v>37</v>
      </c>
      <c r="Y562" s="14"/>
      <c r="Z562" s="14"/>
      <c r="AA562" s="13">
        <v>2000</v>
      </c>
      <c r="AB562" s="19">
        <v>16000</v>
      </c>
      <c r="AC562" s="21">
        <f t="shared" si="62"/>
        <v>18560</v>
      </c>
      <c r="AD562" s="14"/>
    </row>
    <row r="563" spans="1:30" s="27" customFormat="1" ht="15.6" customHeight="1" x14ac:dyDescent="0.25">
      <c r="A563" s="12">
        <v>2907</v>
      </c>
      <c r="B563" s="13" t="s">
        <v>54</v>
      </c>
      <c r="C563" s="14" t="s">
        <v>2</v>
      </c>
      <c r="D563" s="14" t="s">
        <v>34</v>
      </c>
      <c r="E563" s="13" t="s">
        <v>40</v>
      </c>
      <c r="F563" s="13" t="s">
        <v>1537</v>
      </c>
      <c r="G563" s="13" t="s">
        <v>56</v>
      </c>
      <c r="H563" s="13" t="s">
        <v>1538</v>
      </c>
      <c r="I563" s="15">
        <v>42866</v>
      </c>
      <c r="J563" s="13" t="s">
        <v>1539</v>
      </c>
      <c r="K563" s="13">
        <v>19838</v>
      </c>
      <c r="L563" s="13" t="s">
        <v>35</v>
      </c>
      <c r="M563" s="14">
        <v>1</v>
      </c>
      <c r="N563" s="14" t="s">
        <v>1540</v>
      </c>
      <c r="O563" s="16"/>
      <c r="P563" s="14"/>
      <c r="Q563" s="15"/>
      <c r="R563" s="15">
        <v>42868.438784722224</v>
      </c>
      <c r="S563" s="13" t="s">
        <v>824</v>
      </c>
      <c r="T563" s="13" t="s">
        <v>915</v>
      </c>
      <c r="U563" s="18" t="s">
        <v>1536</v>
      </c>
      <c r="V563" s="13" t="s">
        <v>1541</v>
      </c>
      <c r="W563" s="19">
        <v>24.5</v>
      </c>
      <c r="X563" s="13" t="s">
        <v>37</v>
      </c>
      <c r="Y563" s="30"/>
      <c r="Z563" s="30"/>
      <c r="AA563" s="20">
        <v>3500</v>
      </c>
      <c r="AB563" s="19">
        <v>85750</v>
      </c>
      <c r="AC563" s="21">
        <f t="shared" si="62"/>
        <v>99470</v>
      </c>
      <c r="AD563" s="14"/>
    </row>
    <row r="564" spans="1:30" s="27" customFormat="1" ht="15.6" customHeight="1" x14ac:dyDescent="0.25">
      <c r="A564" s="12">
        <v>2908</v>
      </c>
      <c r="B564" s="13" t="s">
        <v>54</v>
      </c>
      <c r="C564" s="14" t="s">
        <v>2</v>
      </c>
      <c r="D564" s="14" t="s">
        <v>34</v>
      </c>
      <c r="E564" s="13" t="s">
        <v>40</v>
      </c>
      <c r="F564" s="13" t="s">
        <v>433</v>
      </c>
      <c r="G564" s="13" t="s">
        <v>56</v>
      </c>
      <c r="H564" s="13" t="s">
        <v>940</v>
      </c>
      <c r="I564" s="15">
        <v>42867</v>
      </c>
      <c r="J564" s="13" t="s">
        <v>941</v>
      </c>
      <c r="K564" s="13">
        <v>20085</v>
      </c>
      <c r="L564" s="13" t="s">
        <v>35</v>
      </c>
      <c r="M564" s="14">
        <v>1</v>
      </c>
      <c r="N564" s="14" t="s">
        <v>942</v>
      </c>
      <c r="O564" s="16"/>
      <c r="P564" s="13"/>
      <c r="Q564" s="17"/>
      <c r="R564" s="15">
        <v>42870.572627314818</v>
      </c>
      <c r="S564" s="13" t="s">
        <v>181</v>
      </c>
      <c r="T564" s="13" t="s">
        <v>182</v>
      </c>
      <c r="U564" s="18" t="s">
        <v>1536</v>
      </c>
      <c r="V564" s="13" t="s">
        <v>1430</v>
      </c>
      <c r="W564" s="19">
        <v>18</v>
      </c>
      <c r="X564" s="13" t="s">
        <v>37</v>
      </c>
      <c r="Y564" s="14"/>
      <c r="Z564" s="14"/>
      <c r="AA564" s="20">
        <v>500</v>
      </c>
      <c r="AB564" s="19">
        <v>9000</v>
      </c>
      <c r="AC564" s="21">
        <f t="shared" si="62"/>
        <v>10440</v>
      </c>
      <c r="AD564" s="14"/>
    </row>
    <row r="565" spans="1:30" s="27" customFormat="1" ht="15.6" customHeight="1" x14ac:dyDescent="0.25">
      <c r="A565" s="12">
        <v>2909</v>
      </c>
      <c r="B565" s="13" t="s">
        <v>54</v>
      </c>
      <c r="C565" s="14" t="s">
        <v>2</v>
      </c>
      <c r="D565" s="14" t="s">
        <v>34</v>
      </c>
      <c r="E565" s="13" t="s">
        <v>40</v>
      </c>
      <c r="F565" s="13" t="s">
        <v>555</v>
      </c>
      <c r="G565" s="13" t="s">
        <v>56</v>
      </c>
      <c r="H565" s="13" t="s">
        <v>556</v>
      </c>
      <c r="I565" s="15">
        <v>42867</v>
      </c>
      <c r="J565" s="13" t="s">
        <v>557</v>
      </c>
      <c r="K565" s="13">
        <v>20358</v>
      </c>
      <c r="L565" s="13" t="s">
        <v>35</v>
      </c>
      <c r="M565" s="14">
        <v>1</v>
      </c>
      <c r="N565" s="14" t="s">
        <v>558</v>
      </c>
      <c r="O565" s="16"/>
      <c r="P565" s="13"/>
      <c r="Q565" s="17"/>
      <c r="R565" s="15">
        <v>42868.611215277779</v>
      </c>
      <c r="S565" s="13" t="s">
        <v>291</v>
      </c>
      <c r="T565" s="13" t="s">
        <v>292</v>
      </c>
      <c r="U565" s="22" t="s">
        <v>1536</v>
      </c>
      <c r="V565" s="13" t="s">
        <v>1536</v>
      </c>
      <c r="W565" s="19">
        <v>17</v>
      </c>
      <c r="X565" s="13" t="s">
        <v>37</v>
      </c>
      <c r="Y565" s="14"/>
      <c r="Z565" s="14"/>
      <c r="AA565" s="20">
        <v>4000</v>
      </c>
      <c r="AB565" s="19">
        <v>68000</v>
      </c>
      <c r="AC565" s="21">
        <f t="shared" si="62"/>
        <v>78880</v>
      </c>
      <c r="AD565" s="14"/>
    </row>
    <row r="566" spans="1:30" s="27" customFormat="1" ht="15.6" customHeight="1" x14ac:dyDescent="0.25">
      <c r="A566" s="12">
        <v>2910</v>
      </c>
      <c r="B566" s="13" t="s">
        <v>54</v>
      </c>
      <c r="C566" s="14" t="s">
        <v>2</v>
      </c>
      <c r="D566" s="14" t="s">
        <v>34</v>
      </c>
      <c r="E566" s="13" t="s">
        <v>40</v>
      </c>
      <c r="F566" s="13" t="s">
        <v>1158</v>
      </c>
      <c r="G566" s="13" t="s">
        <v>56</v>
      </c>
      <c r="H566" s="13" t="s">
        <v>1542</v>
      </c>
      <c r="I566" s="15">
        <v>42867</v>
      </c>
      <c r="J566" s="13" t="s">
        <v>1543</v>
      </c>
      <c r="K566" s="13">
        <v>20412</v>
      </c>
      <c r="L566" s="13" t="s">
        <v>35</v>
      </c>
      <c r="M566" s="14">
        <v>1</v>
      </c>
      <c r="N566" s="14" t="s">
        <v>1544</v>
      </c>
      <c r="O566" s="16"/>
      <c r="P566" s="13"/>
      <c r="Q566" s="17"/>
      <c r="R566" s="15">
        <v>42868.602835648147</v>
      </c>
      <c r="S566" s="13" t="s">
        <v>291</v>
      </c>
      <c r="T566" s="13" t="s">
        <v>292</v>
      </c>
      <c r="U566" s="22" t="s">
        <v>1536</v>
      </c>
      <c r="V566" s="13" t="s">
        <v>1536</v>
      </c>
      <c r="W566" s="19">
        <v>17</v>
      </c>
      <c r="X566" s="13" t="s">
        <v>37</v>
      </c>
      <c r="Y566" s="14"/>
      <c r="Z566" s="14"/>
      <c r="AA566" s="20">
        <v>3500</v>
      </c>
      <c r="AB566" s="19">
        <v>59500</v>
      </c>
      <c r="AC566" s="21">
        <f t="shared" si="62"/>
        <v>69020</v>
      </c>
      <c r="AD566" s="14"/>
    </row>
    <row r="567" spans="1:30" s="27" customFormat="1" ht="15.6" customHeight="1" x14ac:dyDescent="0.25">
      <c r="A567" s="12">
        <v>2911</v>
      </c>
      <c r="B567" s="13" t="s">
        <v>54</v>
      </c>
      <c r="C567" s="14" t="s">
        <v>2</v>
      </c>
      <c r="D567" s="14" t="s">
        <v>34</v>
      </c>
      <c r="E567" s="13" t="s">
        <v>40</v>
      </c>
      <c r="F567" s="13" t="s">
        <v>1545</v>
      </c>
      <c r="G567" s="13" t="s">
        <v>56</v>
      </c>
      <c r="H567" s="13" t="s">
        <v>1546</v>
      </c>
      <c r="I567" s="15">
        <v>42867</v>
      </c>
      <c r="J567" s="13" t="s">
        <v>1547</v>
      </c>
      <c r="K567" s="13">
        <v>20436</v>
      </c>
      <c r="L567" s="13" t="s">
        <v>35</v>
      </c>
      <c r="M567" s="14">
        <v>1</v>
      </c>
      <c r="N567" s="14" t="s">
        <v>1548</v>
      </c>
      <c r="O567" s="16"/>
      <c r="P567" s="13"/>
      <c r="Q567" s="17"/>
      <c r="R567" s="15">
        <v>42868.618495370371</v>
      </c>
      <c r="S567" s="13" t="s">
        <v>291</v>
      </c>
      <c r="T567" s="13" t="s">
        <v>292</v>
      </c>
      <c r="U567" s="22" t="s">
        <v>1536</v>
      </c>
      <c r="V567" s="13" t="s">
        <v>1536</v>
      </c>
      <c r="W567" s="19">
        <v>17</v>
      </c>
      <c r="X567" s="13" t="s">
        <v>37</v>
      </c>
      <c r="Y567" s="14"/>
      <c r="Z567" s="14"/>
      <c r="AA567" s="20">
        <v>3000</v>
      </c>
      <c r="AB567" s="19">
        <v>51000</v>
      </c>
      <c r="AC567" s="21">
        <f t="shared" si="62"/>
        <v>59160</v>
      </c>
      <c r="AD567" s="14"/>
    </row>
    <row r="568" spans="1:30" s="27" customFormat="1" ht="15.6" customHeight="1" x14ac:dyDescent="0.25">
      <c r="A568" s="12">
        <v>2913</v>
      </c>
      <c r="B568" s="13" t="s">
        <v>54</v>
      </c>
      <c r="C568" s="14" t="s">
        <v>2</v>
      </c>
      <c r="D568" s="14" t="s">
        <v>34</v>
      </c>
      <c r="E568" s="13" t="s">
        <v>40</v>
      </c>
      <c r="F568" s="13" t="s">
        <v>933</v>
      </c>
      <c r="G568" s="13" t="s">
        <v>56</v>
      </c>
      <c r="H568" s="13" t="s">
        <v>934</v>
      </c>
      <c r="I568" s="23">
        <v>42877</v>
      </c>
      <c r="J568" s="13" t="s">
        <v>935</v>
      </c>
      <c r="K568" s="13">
        <v>20225</v>
      </c>
      <c r="L568" s="13"/>
      <c r="M568" s="14">
        <v>1</v>
      </c>
      <c r="N568" s="14" t="s">
        <v>36</v>
      </c>
      <c r="O568" s="16"/>
      <c r="P568" s="15"/>
      <c r="Q568" s="15"/>
      <c r="R568" s="23">
        <v>42883.74291666667</v>
      </c>
      <c r="S568" s="13" t="s">
        <v>936</v>
      </c>
      <c r="T568" s="13" t="s">
        <v>937</v>
      </c>
      <c r="U568" s="22" t="s">
        <v>1536</v>
      </c>
      <c r="V568" s="13" t="s">
        <v>1549</v>
      </c>
      <c r="W568" s="19">
        <v>18.97</v>
      </c>
      <c r="X568" s="13" t="s">
        <v>37</v>
      </c>
      <c r="Y568" s="14"/>
      <c r="Z568" s="14"/>
      <c r="AA568" s="13">
        <v>3000</v>
      </c>
      <c r="AB568" s="19">
        <v>56910</v>
      </c>
      <c r="AC568" s="21">
        <f t="shared" si="62"/>
        <v>66015.600000000006</v>
      </c>
      <c r="AD568" s="14"/>
    </row>
    <row r="569" spans="1:30" s="27" customFormat="1" ht="15.6" customHeight="1" x14ac:dyDescent="0.25">
      <c r="A569" s="12">
        <v>2914</v>
      </c>
      <c r="B569" s="13" t="s">
        <v>54</v>
      </c>
      <c r="C569" s="14" t="s">
        <v>2</v>
      </c>
      <c r="D569" s="14" t="s">
        <v>34</v>
      </c>
      <c r="E569" s="13" t="s">
        <v>40</v>
      </c>
      <c r="F569" s="13" t="s">
        <v>465</v>
      </c>
      <c r="G569" s="13" t="s">
        <v>56</v>
      </c>
      <c r="H569" s="13" t="s">
        <v>466</v>
      </c>
      <c r="I569" s="23">
        <v>42880</v>
      </c>
      <c r="J569" s="13" t="s">
        <v>467</v>
      </c>
      <c r="K569" s="13">
        <v>20260</v>
      </c>
      <c r="L569" s="13"/>
      <c r="M569" s="14">
        <v>1</v>
      </c>
      <c r="N569" s="14" t="s">
        <v>468</v>
      </c>
      <c r="O569" s="16"/>
      <c r="P569" s="15"/>
      <c r="Q569" s="15"/>
      <c r="R569" s="23">
        <v>42881.543668981481</v>
      </c>
      <c r="S569" s="13" t="s">
        <v>469</v>
      </c>
      <c r="T569" s="13" t="s">
        <v>470</v>
      </c>
      <c r="U569" s="22" t="s">
        <v>1536</v>
      </c>
      <c r="V569" s="13" t="s">
        <v>1550</v>
      </c>
      <c r="W569" s="19">
        <v>14.5</v>
      </c>
      <c r="X569" s="13" t="s">
        <v>37</v>
      </c>
      <c r="Y569" s="14"/>
      <c r="Z569" s="14"/>
      <c r="AA569" s="13">
        <v>1500</v>
      </c>
      <c r="AB569" s="19">
        <v>21750</v>
      </c>
      <c r="AC569" s="21">
        <f t="shared" si="62"/>
        <v>25230</v>
      </c>
      <c r="AD569" s="14"/>
    </row>
    <row r="570" spans="1:30" s="27" customFormat="1" ht="15.6" customHeight="1" x14ac:dyDescent="0.25">
      <c r="A570" s="12">
        <v>2915</v>
      </c>
      <c r="B570" s="13" t="s">
        <v>54</v>
      </c>
      <c r="C570" s="14" t="s">
        <v>2</v>
      </c>
      <c r="D570" s="14" t="s">
        <v>34</v>
      </c>
      <c r="E570" s="13" t="s">
        <v>40</v>
      </c>
      <c r="F570" s="13" t="s">
        <v>1264</v>
      </c>
      <c r="G570" s="13" t="s">
        <v>56</v>
      </c>
      <c r="H570" s="13" t="s">
        <v>1265</v>
      </c>
      <c r="I570" s="23">
        <v>42883</v>
      </c>
      <c r="J570" s="13" t="s">
        <v>1266</v>
      </c>
      <c r="K570" s="13">
        <v>21512</v>
      </c>
      <c r="L570" s="13"/>
      <c r="M570" s="14">
        <v>3</v>
      </c>
      <c r="N570" s="14" t="s">
        <v>1267</v>
      </c>
      <c r="O570" s="16"/>
      <c r="P570" s="15"/>
      <c r="Q570" s="15"/>
      <c r="R570" s="23">
        <v>42883.61273148148</v>
      </c>
      <c r="S570" s="13" t="s">
        <v>1268</v>
      </c>
      <c r="T570" s="13" t="s">
        <v>1269</v>
      </c>
      <c r="U570" s="22" t="s">
        <v>1536</v>
      </c>
      <c r="V570" s="13" t="s">
        <v>1551</v>
      </c>
      <c r="W570" s="19">
        <v>15.08</v>
      </c>
      <c r="X570" s="13" t="s">
        <v>37</v>
      </c>
      <c r="Y570" s="14"/>
      <c r="Z570" s="14"/>
      <c r="AA570" s="13">
        <v>500</v>
      </c>
      <c r="AB570" s="19">
        <v>7540</v>
      </c>
      <c r="AC570" s="21">
        <f t="shared" si="62"/>
        <v>8746.4</v>
      </c>
      <c r="AD570" s="14"/>
    </row>
    <row r="571" spans="1:30" s="27" customFormat="1" ht="15.6" customHeight="1" x14ac:dyDescent="0.25">
      <c r="A571" s="12">
        <v>2916</v>
      </c>
      <c r="B571" s="13" t="s">
        <v>54</v>
      </c>
      <c r="C571" s="14" t="s">
        <v>2</v>
      </c>
      <c r="D571" s="14" t="s">
        <v>34</v>
      </c>
      <c r="E571" s="13" t="s">
        <v>40</v>
      </c>
      <c r="F571" s="13" t="s">
        <v>1111</v>
      </c>
      <c r="G571" s="13" t="s">
        <v>56</v>
      </c>
      <c r="H571" s="13" t="s">
        <v>1112</v>
      </c>
      <c r="I571" s="23">
        <v>42885</v>
      </c>
      <c r="J571" s="13" t="s">
        <v>1113</v>
      </c>
      <c r="K571" s="13">
        <v>20269</v>
      </c>
      <c r="L571" s="13"/>
      <c r="M571" s="14">
        <v>2</v>
      </c>
      <c r="N571" s="14" t="s">
        <v>298</v>
      </c>
      <c r="O571" s="16"/>
      <c r="P571" s="15"/>
      <c r="Q571" s="15"/>
      <c r="R571" s="23">
        <v>42886.539768518516</v>
      </c>
      <c r="S571" s="13" t="s">
        <v>1114</v>
      </c>
      <c r="T571" s="13" t="s">
        <v>1115</v>
      </c>
      <c r="U571" s="22" t="s">
        <v>1536</v>
      </c>
      <c r="V571" s="13" t="s">
        <v>1552</v>
      </c>
      <c r="W571" s="19">
        <v>21</v>
      </c>
      <c r="X571" s="13" t="s">
        <v>37</v>
      </c>
      <c r="Y571" s="14"/>
      <c r="Z571" s="14"/>
      <c r="AA571" s="13">
        <v>1000</v>
      </c>
      <c r="AB571" s="19">
        <v>21000</v>
      </c>
      <c r="AC571" s="21">
        <f t="shared" si="62"/>
        <v>24360</v>
      </c>
      <c r="AD571" s="14"/>
    </row>
    <row r="572" spans="1:30" s="27" customFormat="1" ht="15.6" customHeight="1" x14ac:dyDescent="0.25">
      <c r="A572" s="12">
        <v>2918</v>
      </c>
      <c r="B572" s="13" t="s">
        <v>54</v>
      </c>
      <c r="C572" s="14" t="s">
        <v>2</v>
      </c>
      <c r="D572" s="14" t="s">
        <v>34</v>
      </c>
      <c r="E572" s="13" t="s">
        <v>40</v>
      </c>
      <c r="F572" s="13" t="s">
        <v>454</v>
      </c>
      <c r="G572" s="13" t="s">
        <v>56</v>
      </c>
      <c r="H572" s="13" t="s">
        <v>455</v>
      </c>
      <c r="I572" s="23">
        <v>42873</v>
      </c>
      <c r="J572" s="13" t="s">
        <v>846</v>
      </c>
      <c r="K572" s="13">
        <v>21521</v>
      </c>
      <c r="L572" s="13"/>
      <c r="M572" s="14">
        <v>1</v>
      </c>
      <c r="N572" s="14" t="s">
        <v>43</v>
      </c>
      <c r="O572" s="16"/>
      <c r="P572" s="15"/>
      <c r="Q572" s="15"/>
      <c r="R572" s="23">
        <v>42874.82739583333</v>
      </c>
      <c r="S572" s="13" t="s">
        <v>847</v>
      </c>
      <c r="T572" s="13" t="s">
        <v>848</v>
      </c>
      <c r="U572" s="22" t="s">
        <v>1536</v>
      </c>
      <c r="V572" s="13" t="s">
        <v>1553</v>
      </c>
      <c r="W572" s="19">
        <v>18</v>
      </c>
      <c r="X572" s="13" t="s">
        <v>37</v>
      </c>
      <c r="Y572" s="14"/>
      <c r="Z572" s="14"/>
      <c r="AA572" s="13">
        <v>1000</v>
      </c>
      <c r="AB572" s="19">
        <v>18000</v>
      </c>
      <c r="AC572" s="21">
        <f t="shared" si="62"/>
        <v>20880</v>
      </c>
      <c r="AD572" s="14"/>
    </row>
    <row r="573" spans="1:30" s="27" customFormat="1" ht="15.6" customHeight="1" x14ac:dyDescent="0.25">
      <c r="A573" s="12">
        <v>2919</v>
      </c>
      <c r="B573" s="13" t="s">
        <v>54</v>
      </c>
      <c r="C573" s="14" t="s">
        <v>2</v>
      </c>
      <c r="D573" s="14" t="s">
        <v>34</v>
      </c>
      <c r="E573" s="13" t="s">
        <v>40</v>
      </c>
      <c r="F573" s="13" t="s">
        <v>148</v>
      </c>
      <c r="G573" s="13" t="s">
        <v>56</v>
      </c>
      <c r="H573" s="13" t="s">
        <v>149</v>
      </c>
      <c r="I573" s="23">
        <v>42870</v>
      </c>
      <c r="J573" s="13" t="s">
        <v>150</v>
      </c>
      <c r="K573" s="13">
        <v>19842</v>
      </c>
      <c r="L573" s="13"/>
      <c r="M573" s="14">
        <v>1</v>
      </c>
      <c r="N573" s="14" t="s">
        <v>151</v>
      </c>
      <c r="O573" s="16"/>
      <c r="P573" s="15"/>
      <c r="Q573" s="15"/>
      <c r="R573" s="23">
        <v>42873.838159722225</v>
      </c>
      <c r="S573" s="13" t="s">
        <v>152</v>
      </c>
      <c r="T573" s="13" t="s">
        <v>153</v>
      </c>
      <c r="U573" s="22" t="s">
        <v>1536</v>
      </c>
      <c r="V573" s="13" t="s">
        <v>1554</v>
      </c>
      <c r="W573" s="19">
        <v>18</v>
      </c>
      <c r="X573" s="13" t="s">
        <v>37</v>
      </c>
      <c r="Y573" s="14"/>
      <c r="Z573" s="14"/>
      <c r="AA573" s="13">
        <v>20000</v>
      </c>
      <c r="AB573" s="19">
        <v>360000</v>
      </c>
      <c r="AC573" s="21">
        <f t="shared" si="62"/>
        <v>417600</v>
      </c>
      <c r="AD573" s="14"/>
    </row>
    <row r="574" spans="1:30" s="27" customFormat="1" ht="15.6" customHeight="1" x14ac:dyDescent="0.25">
      <c r="A574" s="12">
        <v>2920</v>
      </c>
      <c r="B574" s="13" t="s">
        <v>54</v>
      </c>
      <c r="C574" s="14" t="s">
        <v>2</v>
      </c>
      <c r="D574" s="14" t="s">
        <v>34</v>
      </c>
      <c r="E574" s="13" t="s">
        <v>40</v>
      </c>
      <c r="F574" s="13" t="s">
        <v>159</v>
      </c>
      <c r="G574" s="13" t="s">
        <v>56</v>
      </c>
      <c r="H574" s="13" t="s">
        <v>160</v>
      </c>
      <c r="I574" s="23">
        <v>42870</v>
      </c>
      <c r="J574" s="13" t="s">
        <v>161</v>
      </c>
      <c r="K574" s="13">
        <v>20431</v>
      </c>
      <c r="L574" s="13"/>
      <c r="M574" s="14">
        <v>1</v>
      </c>
      <c r="N574" s="14" t="s">
        <v>162</v>
      </c>
      <c r="O574" s="16"/>
      <c r="P574" s="15"/>
      <c r="Q574" s="15"/>
      <c r="R574" s="23">
        <v>42873.800740740742</v>
      </c>
      <c r="S574" s="13" t="s">
        <v>152</v>
      </c>
      <c r="T574" s="13" t="s">
        <v>153</v>
      </c>
      <c r="U574" s="22" t="s">
        <v>1536</v>
      </c>
      <c r="V574" s="13" t="s">
        <v>1554</v>
      </c>
      <c r="W574" s="19">
        <v>18</v>
      </c>
      <c r="X574" s="13" t="s">
        <v>37</v>
      </c>
      <c r="Y574" s="14"/>
      <c r="Z574" s="14"/>
      <c r="AA574" s="13">
        <v>5000</v>
      </c>
      <c r="AB574" s="19">
        <v>90000</v>
      </c>
      <c r="AC574" s="21">
        <f t="shared" si="62"/>
        <v>104400</v>
      </c>
      <c r="AD574" s="14"/>
    </row>
    <row r="575" spans="1:30" s="27" customFormat="1" ht="15.6" customHeight="1" x14ac:dyDescent="0.25">
      <c r="A575" s="12">
        <v>2921</v>
      </c>
      <c r="B575" s="13" t="s">
        <v>54</v>
      </c>
      <c r="C575" s="14" t="s">
        <v>2</v>
      </c>
      <c r="D575" s="14" t="s">
        <v>34</v>
      </c>
      <c r="E575" s="13" t="s">
        <v>40</v>
      </c>
      <c r="F575" s="13" t="s">
        <v>155</v>
      </c>
      <c r="G575" s="13" t="s">
        <v>56</v>
      </c>
      <c r="H575" s="13" t="s">
        <v>156</v>
      </c>
      <c r="I575" s="23">
        <v>42870</v>
      </c>
      <c r="J575" s="13" t="s">
        <v>157</v>
      </c>
      <c r="K575" s="13">
        <v>20387</v>
      </c>
      <c r="L575" s="13"/>
      <c r="M575" s="14">
        <v>1</v>
      </c>
      <c r="N575" s="14" t="s">
        <v>158</v>
      </c>
      <c r="O575" s="16"/>
      <c r="P575" s="15"/>
      <c r="Q575" s="15"/>
      <c r="R575" s="23">
        <v>42873.815509259257</v>
      </c>
      <c r="S575" s="13" t="s">
        <v>152</v>
      </c>
      <c r="T575" s="13" t="s">
        <v>153</v>
      </c>
      <c r="U575" s="22" t="s">
        <v>1536</v>
      </c>
      <c r="V575" s="13" t="s">
        <v>1554</v>
      </c>
      <c r="W575" s="19">
        <v>18</v>
      </c>
      <c r="X575" s="13" t="s">
        <v>37</v>
      </c>
      <c r="Y575" s="14"/>
      <c r="Z575" s="14"/>
      <c r="AA575" s="13">
        <v>4800</v>
      </c>
      <c r="AB575" s="19">
        <v>86400</v>
      </c>
      <c r="AC575" s="21">
        <f t="shared" si="62"/>
        <v>100224</v>
      </c>
      <c r="AD575" s="14"/>
    </row>
    <row r="576" spans="1:30" s="27" customFormat="1" ht="15.6" customHeight="1" x14ac:dyDescent="0.25">
      <c r="A576" s="12">
        <v>2922</v>
      </c>
      <c r="B576" s="13" t="s">
        <v>54</v>
      </c>
      <c r="C576" s="14" t="s">
        <v>2</v>
      </c>
      <c r="D576" s="14" t="s">
        <v>34</v>
      </c>
      <c r="E576" s="13" t="s">
        <v>40</v>
      </c>
      <c r="F576" s="13" t="s">
        <v>163</v>
      </c>
      <c r="G576" s="13" t="s">
        <v>56</v>
      </c>
      <c r="H576" s="13" t="s">
        <v>164</v>
      </c>
      <c r="I576" s="23">
        <v>42870</v>
      </c>
      <c r="J576" s="13" t="s">
        <v>165</v>
      </c>
      <c r="K576" s="13">
        <v>20368</v>
      </c>
      <c r="L576" s="13"/>
      <c r="M576" s="14">
        <v>1</v>
      </c>
      <c r="N576" s="14" t="s">
        <v>166</v>
      </c>
      <c r="O576" s="16"/>
      <c r="P576" s="15"/>
      <c r="Q576" s="15"/>
      <c r="R576" s="23">
        <v>42873.81962962963</v>
      </c>
      <c r="S576" s="13" t="s">
        <v>152</v>
      </c>
      <c r="T576" s="13" t="s">
        <v>153</v>
      </c>
      <c r="U576" s="22" t="s">
        <v>1536</v>
      </c>
      <c r="V576" s="13" t="s">
        <v>1554</v>
      </c>
      <c r="W576" s="19">
        <v>18</v>
      </c>
      <c r="X576" s="13" t="s">
        <v>37</v>
      </c>
      <c r="Y576" s="14"/>
      <c r="Z576" s="14"/>
      <c r="AA576" s="13">
        <v>800</v>
      </c>
      <c r="AB576" s="19">
        <v>14400</v>
      </c>
      <c r="AC576" s="21">
        <f t="shared" si="62"/>
        <v>16704</v>
      </c>
      <c r="AD576" s="14"/>
    </row>
    <row r="577" spans="1:30" s="27" customFormat="1" ht="15.6" customHeight="1" x14ac:dyDescent="0.25">
      <c r="A577" s="12">
        <v>2924</v>
      </c>
      <c r="B577" s="13" t="s">
        <v>54</v>
      </c>
      <c r="C577" s="14" t="s">
        <v>2</v>
      </c>
      <c r="D577" s="14" t="s">
        <v>34</v>
      </c>
      <c r="E577" s="13" t="s">
        <v>40</v>
      </c>
      <c r="F577" s="13" t="s">
        <v>148</v>
      </c>
      <c r="G577" s="13" t="s">
        <v>56</v>
      </c>
      <c r="H577" s="13" t="s">
        <v>149</v>
      </c>
      <c r="I577" s="23">
        <v>42885</v>
      </c>
      <c r="J577" s="13" t="s">
        <v>1555</v>
      </c>
      <c r="K577" s="13">
        <v>19842</v>
      </c>
      <c r="L577" s="13"/>
      <c r="M577" s="14">
        <v>16</v>
      </c>
      <c r="N577" s="14" t="s">
        <v>359</v>
      </c>
      <c r="O577" s="16"/>
      <c r="P577" s="15"/>
      <c r="Q577" s="15"/>
      <c r="R577" s="23">
        <v>42887.994895833333</v>
      </c>
      <c r="S577" s="13" t="s">
        <v>904</v>
      </c>
      <c r="T577" s="13" t="s">
        <v>905</v>
      </c>
      <c r="U577" s="22" t="s">
        <v>1536</v>
      </c>
      <c r="V577" s="13" t="s">
        <v>1556</v>
      </c>
      <c r="W577" s="19">
        <v>12.93</v>
      </c>
      <c r="X577" s="13" t="s">
        <v>37</v>
      </c>
      <c r="Y577" s="14"/>
      <c r="Z577" s="14"/>
      <c r="AA577" s="13">
        <v>4664</v>
      </c>
      <c r="AB577" s="19">
        <v>60305.52</v>
      </c>
      <c r="AC577" s="21">
        <f t="shared" si="62"/>
        <v>69954.403200000001</v>
      </c>
      <c r="AD577" s="14"/>
    </row>
    <row r="578" spans="1:30" s="27" customFormat="1" ht="15.6" customHeight="1" x14ac:dyDescent="0.25">
      <c r="A578" s="12">
        <v>2925</v>
      </c>
      <c r="B578" s="13" t="s">
        <v>54</v>
      </c>
      <c r="C578" s="14" t="s">
        <v>2</v>
      </c>
      <c r="D578" s="14" t="s">
        <v>34</v>
      </c>
      <c r="E578" s="13" t="s">
        <v>40</v>
      </c>
      <c r="F578" s="13" t="s">
        <v>148</v>
      </c>
      <c r="G578" s="13" t="s">
        <v>56</v>
      </c>
      <c r="H578" s="13" t="s">
        <v>149</v>
      </c>
      <c r="I578" s="23">
        <v>42884</v>
      </c>
      <c r="J578" s="13" t="s">
        <v>1557</v>
      </c>
      <c r="K578" s="13">
        <v>19842</v>
      </c>
      <c r="L578" s="13"/>
      <c r="M578" s="14">
        <v>13</v>
      </c>
      <c r="N578" s="14" t="s">
        <v>299</v>
      </c>
      <c r="O578" s="16"/>
      <c r="P578" s="15"/>
      <c r="Q578" s="15"/>
      <c r="R578" s="23">
        <v>42887.992974537039</v>
      </c>
      <c r="S578" s="13" t="s">
        <v>904</v>
      </c>
      <c r="T578" s="13" t="s">
        <v>905</v>
      </c>
      <c r="U578" s="22" t="s">
        <v>1536</v>
      </c>
      <c r="V578" s="13" t="s">
        <v>1558</v>
      </c>
      <c r="W578" s="19">
        <v>12.93</v>
      </c>
      <c r="X578" s="13" t="s">
        <v>37</v>
      </c>
      <c r="Y578" s="14"/>
      <c r="Z578" s="14"/>
      <c r="AA578" s="13">
        <v>10000</v>
      </c>
      <c r="AB578" s="19">
        <v>129300</v>
      </c>
      <c r="AC578" s="21">
        <f t="shared" si="62"/>
        <v>149988</v>
      </c>
      <c r="AD578" s="14"/>
    </row>
    <row r="579" spans="1:30" s="27" customFormat="1" ht="15.6" customHeight="1" x14ac:dyDescent="0.25">
      <c r="A579" s="12">
        <v>2926</v>
      </c>
      <c r="B579" s="13" t="s">
        <v>54</v>
      </c>
      <c r="C579" s="14" t="s">
        <v>2</v>
      </c>
      <c r="D579" s="14" t="s">
        <v>34</v>
      </c>
      <c r="E579" s="13" t="s">
        <v>40</v>
      </c>
      <c r="F579" s="13" t="s">
        <v>148</v>
      </c>
      <c r="G579" s="13" t="s">
        <v>56</v>
      </c>
      <c r="H579" s="13" t="s">
        <v>149</v>
      </c>
      <c r="I579" s="23">
        <v>42884</v>
      </c>
      <c r="J579" s="13" t="s">
        <v>1559</v>
      </c>
      <c r="K579" s="13">
        <v>19842</v>
      </c>
      <c r="L579" s="13"/>
      <c r="M579" s="14">
        <v>14</v>
      </c>
      <c r="N579" s="14" t="s">
        <v>131</v>
      </c>
      <c r="O579" s="16"/>
      <c r="P579" s="15"/>
      <c r="Q579" s="15"/>
      <c r="R579" s="23">
        <v>42887.993784722225</v>
      </c>
      <c r="S579" s="13" t="s">
        <v>904</v>
      </c>
      <c r="T579" s="13" t="s">
        <v>905</v>
      </c>
      <c r="U579" s="22" t="s">
        <v>1536</v>
      </c>
      <c r="V579" s="13" t="s">
        <v>1558</v>
      </c>
      <c r="W579" s="19">
        <v>12.93</v>
      </c>
      <c r="X579" s="13" t="s">
        <v>37</v>
      </c>
      <c r="Y579" s="14"/>
      <c r="Z579" s="14"/>
      <c r="AA579" s="13">
        <v>10000</v>
      </c>
      <c r="AB579" s="19">
        <v>129300</v>
      </c>
      <c r="AC579" s="21">
        <f t="shared" si="62"/>
        <v>149988</v>
      </c>
      <c r="AD579" s="14"/>
    </row>
    <row r="580" spans="1:30" s="27" customFormat="1" ht="15.6" customHeight="1" x14ac:dyDescent="0.25">
      <c r="A580" s="12">
        <v>2927</v>
      </c>
      <c r="B580" s="13" t="s">
        <v>54</v>
      </c>
      <c r="C580" s="14" t="s">
        <v>2</v>
      </c>
      <c r="D580" s="14" t="s">
        <v>34</v>
      </c>
      <c r="E580" s="13" t="s">
        <v>40</v>
      </c>
      <c r="F580" s="13" t="s">
        <v>148</v>
      </c>
      <c r="G580" s="13" t="s">
        <v>56</v>
      </c>
      <c r="H580" s="13" t="s">
        <v>149</v>
      </c>
      <c r="I580" s="23">
        <v>42884</v>
      </c>
      <c r="J580" s="13" t="s">
        <v>1560</v>
      </c>
      <c r="K580" s="13">
        <v>19842</v>
      </c>
      <c r="L580" s="13"/>
      <c r="M580" s="14">
        <v>15</v>
      </c>
      <c r="N580" s="14" t="s">
        <v>446</v>
      </c>
      <c r="O580" s="16"/>
      <c r="P580" s="15"/>
      <c r="Q580" s="15"/>
      <c r="R580" s="23">
        <v>42887.994363425925</v>
      </c>
      <c r="S580" s="13" t="s">
        <v>904</v>
      </c>
      <c r="T580" s="13" t="s">
        <v>905</v>
      </c>
      <c r="U580" s="22" t="s">
        <v>1536</v>
      </c>
      <c r="V580" s="13" t="s">
        <v>1558</v>
      </c>
      <c r="W580" s="19">
        <v>12.93</v>
      </c>
      <c r="X580" s="13" t="s">
        <v>37</v>
      </c>
      <c r="Y580" s="14"/>
      <c r="Z580" s="14"/>
      <c r="AA580" s="13">
        <v>9000</v>
      </c>
      <c r="AB580" s="19">
        <v>116370</v>
      </c>
      <c r="AC580" s="21">
        <f t="shared" si="62"/>
        <v>134989.20000000001</v>
      </c>
      <c r="AD580" s="14"/>
    </row>
    <row r="581" spans="1:30" s="27" customFormat="1" ht="15.6" customHeight="1" x14ac:dyDescent="0.25">
      <c r="A581" s="12">
        <v>2928</v>
      </c>
      <c r="B581" s="13" t="s">
        <v>54</v>
      </c>
      <c r="C581" s="14" t="s">
        <v>2</v>
      </c>
      <c r="D581" s="14" t="s">
        <v>34</v>
      </c>
      <c r="E581" s="13" t="s">
        <v>40</v>
      </c>
      <c r="F581" s="13" t="s">
        <v>148</v>
      </c>
      <c r="G581" s="13" t="s">
        <v>56</v>
      </c>
      <c r="H581" s="13" t="s">
        <v>149</v>
      </c>
      <c r="I581" s="23">
        <v>42884</v>
      </c>
      <c r="J581" s="13" t="s">
        <v>1557</v>
      </c>
      <c r="K581" s="13">
        <v>19842</v>
      </c>
      <c r="L581" s="13"/>
      <c r="M581" s="14">
        <v>13</v>
      </c>
      <c r="N581" s="14" t="s">
        <v>299</v>
      </c>
      <c r="O581" s="16"/>
      <c r="P581" s="15"/>
      <c r="Q581" s="15"/>
      <c r="R581" s="23">
        <v>42887.992974537039</v>
      </c>
      <c r="S581" s="13" t="s">
        <v>904</v>
      </c>
      <c r="T581" s="13" t="s">
        <v>905</v>
      </c>
      <c r="U581" s="22" t="s">
        <v>1536</v>
      </c>
      <c r="V581" s="13" t="s">
        <v>1561</v>
      </c>
      <c r="W581" s="19">
        <v>12.93</v>
      </c>
      <c r="X581" s="13" t="s">
        <v>37</v>
      </c>
      <c r="Y581" s="14"/>
      <c r="Z581" s="14"/>
      <c r="AA581" s="13">
        <v>1000</v>
      </c>
      <c r="AB581" s="19">
        <v>12930</v>
      </c>
      <c r="AC581" s="21">
        <f t="shared" si="62"/>
        <v>14998.8</v>
      </c>
      <c r="AD581" s="14"/>
    </row>
    <row r="582" spans="1:30" s="27" customFormat="1" ht="15.6" customHeight="1" x14ac:dyDescent="0.25">
      <c r="A582" s="12">
        <v>2935</v>
      </c>
      <c r="B582" s="13" t="s">
        <v>54</v>
      </c>
      <c r="C582" s="14" t="s">
        <v>2</v>
      </c>
      <c r="D582" s="14" t="s">
        <v>34</v>
      </c>
      <c r="E582" s="13" t="s">
        <v>40</v>
      </c>
      <c r="F582" s="13" t="s">
        <v>184</v>
      </c>
      <c r="G582" s="13" t="s">
        <v>56</v>
      </c>
      <c r="H582" s="13" t="s">
        <v>185</v>
      </c>
      <c r="I582" s="23">
        <v>42873</v>
      </c>
      <c r="J582" s="13" t="s">
        <v>186</v>
      </c>
      <c r="K582" s="13">
        <v>20382</v>
      </c>
      <c r="L582" s="13"/>
      <c r="M582" s="14">
        <v>2</v>
      </c>
      <c r="N582" s="14" t="s">
        <v>187</v>
      </c>
      <c r="O582" s="16"/>
      <c r="P582" s="15"/>
      <c r="Q582" s="15"/>
      <c r="R582" s="23">
        <v>42877.531909722224</v>
      </c>
      <c r="S582" s="13" t="s">
        <v>188</v>
      </c>
      <c r="T582" s="13" t="s">
        <v>189</v>
      </c>
      <c r="U582" s="22" t="s">
        <v>1536</v>
      </c>
      <c r="V582" s="13" t="s">
        <v>1536</v>
      </c>
      <c r="W582" s="19">
        <v>17</v>
      </c>
      <c r="X582" s="13" t="s">
        <v>37</v>
      </c>
      <c r="Y582" s="14"/>
      <c r="Z582" s="14"/>
      <c r="AA582" s="13">
        <v>500</v>
      </c>
      <c r="AB582" s="19">
        <v>8500</v>
      </c>
      <c r="AC582" s="21">
        <f t="shared" si="62"/>
        <v>9860</v>
      </c>
      <c r="AD582" s="14"/>
    </row>
    <row r="583" spans="1:30" s="27" customFormat="1" ht="15.6" customHeight="1" x14ac:dyDescent="0.25">
      <c r="A583" s="12">
        <v>2936</v>
      </c>
      <c r="B583" s="13" t="s">
        <v>54</v>
      </c>
      <c r="C583" s="14" t="s">
        <v>2</v>
      </c>
      <c r="D583" s="14" t="s">
        <v>34</v>
      </c>
      <c r="E583" s="13" t="s">
        <v>40</v>
      </c>
      <c r="F583" s="13" t="s">
        <v>191</v>
      </c>
      <c r="G583" s="13" t="s">
        <v>56</v>
      </c>
      <c r="H583" s="13" t="s">
        <v>192</v>
      </c>
      <c r="I583" s="23">
        <v>42873</v>
      </c>
      <c r="J583" s="13" t="s">
        <v>193</v>
      </c>
      <c r="K583" s="13">
        <v>21433</v>
      </c>
      <c r="L583" s="13"/>
      <c r="M583" s="14">
        <v>1</v>
      </c>
      <c r="N583" s="14" t="s">
        <v>194</v>
      </c>
      <c r="O583" s="16"/>
      <c r="P583" s="15"/>
      <c r="Q583" s="15"/>
      <c r="R583" s="23">
        <v>42877.536261574074</v>
      </c>
      <c r="S583" s="13" t="s">
        <v>188</v>
      </c>
      <c r="T583" s="13" t="s">
        <v>189</v>
      </c>
      <c r="U583" s="22" t="s">
        <v>1536</v>
      </c>
      <c r="V583" s="13" t="s">
        <v>1536</v>
      </c>
      <c r="W583" s="19">
        <v>17</v>
      </c>
      <c r="X583" s="13" t="s">
        <v>37</v>
      </c>
      <c r="Y583" s="14"/>
      <c r="Z583" s="14"/>
      <c r="AA583" s="13">
        <v>500</v>
      </c>
      <c r="AB583" s="19">
        <v>8500</v>
      </c>
      <c r="AC583" s="21">
        <f t="shared" si="62"/>
        <v>9860</v>
      </c>
      <c r="AD583" s="14"/>
    </row>
    <row r="584" spans="1:30" s="27" customFormat="1" ht="15.6" customHeight="1" x14ac:dyDescent="0.25">
      <c r="A584" s="12">
        <v>2937</v>
      </c>
      <c r="B584" s="13" t="s">
        <v>54</v>
      </c>
      <c r="C584" s="14" t="s">
        <v>2</v>
      </c>
      <c r="D584" s="14" t="s">
        <v>34</v>
      </c>
      <c r="E584" s="13" t="s">
        <v>40</v>
      </c>
      <c r="F584" s="13" t="s">
        <v>195</v>
      </c>
      <c r="G584" s="13" t="s">
        <v>56</v>
      </c>
      <c r="H584" s="13" t="s">
        <v>196</v>
      </c>
      <c r="I584" s="23">
        <v>42873</v>
      </c>
      <c r="J584" s="13" t="s">
        <v>197</v>
      </c>
      <c r="K584" s="13">
        <v>20355</v>
      </c>
      <c r="L584" s="13"/>
      <c r="M584" s="14">
        <v>1</v>
      </c>
      <c r="N584" s="14" t="s">
        <v>198</v>
      </c>
      <c r="O584" s="16"/>
      <c r="P584" s="15"/>
      <c r="Q584" s="15"/>
      <c r="R584" s="23">
        <v>42877.542650462965</v>
      </c>
      <c r="S584" s="13" t="s">
        <v>188</v>
      </c>
      <c r="T584" s="13" t="s">
        <v>189</v>
      </c>
      <c r="U584" s="22" t="s">
        <v>1536</v>
      </c>
      <c r="V584" s="13" t="s">
        <v>1536</v>
      </c>
      <c r="W584" s="19">
        <v>17</v>
      </c>
      <c r="X584" s="13" t="s">
        <v>37</v>
      </c>
      <c r="Y584" s="14"/>
      <c r="Z584" s="14"/>
      <c r="AA584" s="13">
        <v>500</v>
      </c>
      <c r="AB584" s="19">
        <v>8500</v>
      </c>
      <c r="AC584" s="21">
        <f t="shared" si="62"/>
        <v>9860</v>
      </c>
      <c r="AD584" s="14"/>
    </row>
    <row r="585" spans="1:30" s="27" customFormat="1" ht="15.6" customHeight="1" x14ac:dyDescent="0.25">
      <c r="A585" s="12">
        <v>2938</v>
      </c>
      <c r="B585" s="13" t="s">
        <v>54</v>
      </c>
      <c r="C585" s="14" t="s">
        <v>2</v>
      </c>
      <c r="D585" s="14" t="s">
        <v>34</v>
      </c>
      <c r="E585" s="13" t="s">
        <v>40</v>
      </c>
      <c r="F585" s="13" t="s">
        <v>199</v>
      </c>
      <c r="G585" s="13" t="s">
        <v>56</v>
      </c>
      <c r="H585" s="13" t="s">
        <v>200</v>
      </c>
      <c r="I585" s="23">
        <v>42873</v>
      </c>
      <c r="J585" s="13" t="s">
        <v>201</v>
      </c>
      <c r="K585" s="13">
        <v>20390</v>
      </c>
      <c r="L585" s="13"/>
      <c r="M585" s="14">
        <v>1</v>
      </c>
      <c r="N585" s="14" t="s">
        <v>202</v>
      </c>
      <c r="O585" s="16"/>
      <c r="P585" s="15"/>
      <c r="Q585" s="15"/>
      <c r="R585" s="23">
        <v>42877.54923611111</v>
      </c>
      <c r="S585" s="13" t="s">
        <v>188</v>
      </c>
      <c r="T585" s="13" t="s">
        <v>189</v>
      </c>
      <c r="U585" s="22" t="s">
        <v>1536</v>
      </c>
      <c r="V585" s="13" t="s">
        <v>1536</v>
      </c>
      <c r="W585" s="19">
        <v>17</v>
      </c>
      <c r="X585" s="13" t="s">
        <v>37</v>
      </c>
      <c r="Y585" s="14"/>
      <c r="Z585" s="14"/>
      <c r="AA585" s="13">
        <v>500</v>
      </c>
      <c r="AB585" s="19">
        <v>8500</v>
      </c>
      <c r="AC585" s="21">
        <f t="shared" si="62"/>
        <v>9860</v>
      </c>
      <c r="AD585" s="14"/>
    </row>
    <row r="586" spans="1:30" s="27" customFormat="1" ht="15.6" customHeight="1" x14ac:dyDescent="0.25">
      <c r="A586" s="12">
        <v>2939</v>
      </c>
      <c r="B586" s="13" t="s">
        <v>54</v>
      </c>
      <c r="C586" s="14" t="s">
        <v>2</v>
      </c>
      <c r="D586" s="14" t="s">
        <v>34</v>
      </c>
      <c r="E586" s="13" t="s">
        <v>40</v>
      </c>
      <c r="F586" s="13" t="s">
        <v>203</v>
      </c>
      <c r="G586" s="13" t="s">
        <v>56</v>
      </c>
      <c r="H586" s="13" t="s">
        <v>204</v>
      </c>
      <c r="I586" s="23">
        <v>42873</v>
      </c>
      <c r="J586" s="13" t="s">
        <v>205</v>
      </c>
      <c r="K586" s="13">
        <v>20434</v>
      </c>
      <c r="L586" s="13"/>
      <c r="M586" s="14">
        <v>4</v>
      </c>
      <c r="N586" s="14" t="s">
        <v>206</v>
      </c>
      <c r="O586" s="16"/>
      <c r="P586" s="15"/>
      <c r="Q586" s="15"/>
      <c r="R586" s="23">
        <v>42877.557372685187</v>
      </c>
      <c r="S586" s="13" t="s">
        <v>188</v>
      </c>
      <c r="T586" s="13" t="s">
        <v>189</v>
      </c>
      <c r="U586" s="22" t="s">
        <v>1536</v>
      </c>
      <c r="V586" s="13" t="s">
        <v>1536</v>
      </c>
      <c r="W586" s="19">
        <v>17</v>
      </c>
      <c r="X586" s="13" t="s">
        <v>37</v>
      </c>
      <c r="Y586" s="14"/>
      <c r="Z586" s="14"/>
      <c r="AA586" s="13">
        <v>500</v>
      </c>
      <c r="AB586" s="19">
        <v>8500</v>
      </c>
      <c r="AC586" s="21">
        <f t="shared" si="62"/>
        <v>9860</v>
      </c>
      <c r="AD586" s="14"/>
    </row>
    <row r="587" spans="1:30" s="27" customFormat="1" ht="15.6" customHeight="1" x14ac:dyDescent="0.25">
      <c r="A587" s="12">
        <v>2940</v>
      </c>
      <c r="B587" s="13" t="s">
        <v>54</v>
      </c>
      <c r="C587" s="14" t="s">
        <v>2</v>
      </c>
      <c r="D587" s="14" t="s">
        <v>34</v>
      </c>
      <c r="E587" s="13" t="s">
        <v>40</v>
      </c>
      <c r="F587" s="13" t="s">
        <v>207</v>
      </c>
      <c r="G587" s="13" t="s">
        <v>56</v>
      </c>
      <c r="H587" s="13" t="s">
        <v>208</v>
      </c>
      <c r="I587" s="23">
        <v>42873</v>
      </c>
      <c r="J587" s="13" t="s">
        <v>209</v>
      </c>
      <c r="K587" s="13">
        <v>20411</v>
      </c>
      <c r="L587" s="13"/>
      <c r="M587" s="14">
        <v>4</v>
      </c>
      <c r="N587" s="14" t="s">
        <v>210</v>
      </c>
      <c r="O587" s="16"/>
      <c r="P587" s="15"/>
      <c r="Q587" s="15"/>
      <c r="R587" s="23">
        <v>42877.561898148146</v>
      </c>
      <c r="S587" s="13" t="s">
        <v>188</v>
      </c>
      <c r="T587" s="13" t="s">
        <v>189</v>
      </c>
      <c r="U587" s="22" t="s">
        <v>1536</v>
      </c>
      <c r="V587" s="13" t="s">
        <v>1536</v>
      </c>
      <c r="W587" s="19">
        <v>17</v>
      </c>
      <c r="X587" s="13" t="s">
        <v>37</v>
      </c>
      <c r="Y587" s="14"/>
      <c r="Z587" s="14"/>
      <c r="AA587" s="13">
        <v>500</v>
      </c>
      <c r="AB587" s="19">
        <v>8500</v>
      </c>
      <c r="AC587" s="21">
        <f t="shared" si="62"/>
        <v>9860</v>
      </c>
      <c r="AD587" s="14"/>
    </row>
    <row r="588" spans="1:30" s="27" customFormat="1" ht="15.6" customHeight="1" x14ac:dyDescent="0.25">
      <c r="A588" s="12">
        <v>2941</v>
      </c>
      <c r="B588" s="13" t="s">
        <v>54</v>
      </c>
      <c r="C588" s="14" t="s">
        <v>2</v>
      </c>
      <c r="D588" s="14" t="s">
        <v>34</v>
      </c>
      <c r="E588" s="13" t="s">
        <v>40</v>
      </c>
      <c r="F588" s="13" t="s">
        <v>211</v>
      </c>
      <c r="G588" s="13" t="s">
        <v>56</v>
      </c>
      <c r="H588" s="13" t="s">
        <v>212</v>
      </c>
      <c r="I588" s="23">
        <v>42873</v>
      </c>
      <c r="J588" s="13" t="s">
        <v>213</v>
      </c>
      <c r="K588" s="13">
        <v>20383</v>
      </c>
      <c r="L588" s="13"/>
      <c r="M588" s="14">
        <v>1</v>
      </c>
      <c r="N588" s="14" t="s">
        <v>214</v>
      </c>
      <c r="O588" s="16"/>
      <c r="P588" s="15"/>
      <c r="Q588" s="15"/>
      <c r="R588" s="23">
        <v>42877.578692129631</v>
      </c>
      <c r="S588" s="13" t="s">
        <v>188</v>
      </c>
      <c r="T588" s="13" t="s">
        <v>189</v>
      </c>
      <c r="U588" s="22" t="s">
        <v>1536</v>
      </c>
      <c r="V588" s="13" t="s">
        <v>1536</v>
      </c>
      <c r="W588" s="19">
        <v>17</v>
      </c>
      <c r="X588" s="13" t="s">
        <v>37</v>
      </c>
      <c r="Y588" s="14"/>
      <c r="Z588" s="14"/>
      <c r="AA588" s="13">
        <v>500</v>
      </c>
      <c r="AB588" s="19">
        <v>8500</v>
      </c>
      <c r="AC588" s="21">
        <f t="shared" si="62"/>
        <v>9860</v>
      </c>
      <c r="AD588" s="14"/>
    </row>
    <row r="589" spans="1:30" s="27" customFormat="1" ht="15.6" customHeight="1" x14ac:dyDescent="0.25">
      <c r="A589" s="12">
        <v>2942</v>
      </c>
      <c r="B589" s="13" t="s">
        <v>54</v>
      </c>
      <c r="C589" s="14" t="s">
        <v>2</v>
      </c>
      <c r="D589" s="14" t="s">
        <v>34</v>
      </c>
      <c r="E589" s="13" t="s">
        <v>40</v>
      </c>
      <c r="F589" s="13" t="s">
        <v>215</v>
      </c>
      <c r="G589" s="13" t="s">
        <v>56</v>
      </c>
      <c r="H589" s="13" t="s">
        <v>216</v>
      </c>
      <c r="I589" s="23">
        <v>42873</v>
      </c>
      <c r="J589" s="13" t="s">
        <v>217</v>
      </c>
      <c r="K589" s="13">
        <v>20374</v>
      </c>
      <c r="L589" s="13"/>
      <c r="M589" s="14">
        <v>1</v>
      </c>
      <c r="N589" s="14" t="s">
        <v>218</v>
      </c>
      <c r="O589" s="16"/>
      <c r="P589" s="15"/>
      <c r="Q589" s="15"/>
      <c r="R589" s="23">
        <v>42877.587060185186</v>
      </c>
      <c r="S589" s="13" t="s">
        <v>188</v>
      </c>
      <c r="T589" s="13" t="s">
        <v>189</v>
      </c>
      <c r="U589" s="22" t="s">
        <v>1536</v>
      </c>
      <c r="V589" s="13" t="s">
        <v>1536</v>
      </c>
      <c r="W589" s="19">
        <v>17</v>
      </c>
      <c r="X589" s="13" t="s">
        <v>37</v>
      </c>
      <c r="Y589" s="14"/>
      <c r="Z589" s="14"/>
      <c r="AA589" s="13">
        <v>400</v>
      </c>
      <c r="AB589" s="19">
        <v>6800</v>
      </c>
      <c r="AC589" s="21">
        <f t="shared" si="62"/>
        <v>7888</v>
      </c>
      <c r="AD589" s="14"/>
    </row>
    <row r="590" spans="1:30" s="27" customFormat="1" ht="15.6" customHeight="1" x14ac:dyDescent="0.25">
      <c r="A590" s="12">
        <v>2943</v>
      </c>
      <c r="B590" s="13" t="s">
        <v>54</v>
      </c>
      <c r="C590" s="14" t="s">
        <v>2</v>
      </c>
      <c r="D590" s="14" t="s">
        <v>34</v>
      </c>
      <c r="E590" s="13" t="s">
        <v>40</v>
      </c>
      <c r="F590" s="13" t="s">
        <v>219</v>
      </c>
      <c r="G590" s="13" t="s">
        <v>56</v>
      </c>
      <c r="H590" s="13" t="s">
        <v>220</v>
      </c>
      <c r="I590" s="23">
        <v>42873</v>
      </c>
      <c r="J590" s="13" t="s">
        <v>221</v>
      </c>
      <c r="K590" s="13">
        <v>20413</v>
      </c>
      <c r="L590" s="13"/>
      <c r="M590" s="14">
        <v>2</v>
      </c>
      <c r="N590" s="14" t="s">
        <v>222</v>
      </c>
      <c r="O590" s="16"/>
      <c r="P590" s="15"/>
      <c r="Q590" s="15"/>
      <c r="R590" s="23">
        <v>42877.591550925928</v>
      </c>
      <c r="S590" s="13" t="s">
        <v>188</v>
      </c>
      <c r="T590" s="13" t="s">
        <v>189</v>
      </c>
      <c r="U590" s="22" t="s">
        <v>1536</v>
      </c>
      <c r="V590" s="13" t="s">
        <v>1536</v>
      </c>
      <c r="W590" s="19">
        <v>17</v>
      </c>
      <c r="X590" s="13" t="s">
        <v>37</v>
      </c>
      <c r="Y590" s="14"/>
      <c r="Z590" s="14"/>
      <c r="AA590" s="13">
        <v>400</v>
      </c>
      <c r="AB590" s="19">
        <v>6800</v>
      </c>
      <c r="AC590" s="21">
        <f t="shared" si="62"/>
        <v>7888</v>
      </c>
      <c r="AD590" s="14"/>
    </row>
    <row r="591" spans="1:30" s="27" customFormat="1" ht="15.6" customHeight="1" x14ac:dyDescent="0.25">
      <c r="A591" s="12">
        <v>2944</v>
      </c>
      <c r="B591" s="13" t="s">
        <v>54</v>
      </c>
      <c r="C591" s="14" t="s">
        <v>2</v>
      </c>
      <c r="D591" s="14" t="s">
        <v>34</v>
      </c>
      <c r="E591" s="13" t="s">
        <v>40</v>
      </c>
      <c r="F591" s="13" t="s">
        <v>223</v>
      </c>
      <c r="G591" s="13" t="s">
        <v>56</v>
      </c>
      <c r="H591" s="13" t="s">
        <v>224</v>
      </c>
      <c r="I591" s="23">
        <v>42873</v>
      </c>
      <c r="J591" s="13" t="s">
        <v>225</v>
      </c>
      <c r="K591" s="13">
        <v>20381</v>
      </c>
      <c r="L591" s="13"/>
      <c r="M591" s="14">
        <v>1</v>
      </c>
      <c r="N591" s="14" t="s">
        <v>226</v>
      </c>
      <c r="O591" s="16"/>
      <c r="P591" s="15"/>
      <c r="Q591" s="15"/>
      <c r="R591" s="23">
        <v>42877.59542824074</v>
      </c>
      <c r="S591" s="13" t="s">
        <v>188</v>
      </c>
      <c r="T591" s="13" t="s">
        <v>189</v>
      </c>
      <c r="U591" s="22" t="s">
        <v>1536</v>
      </c>
      <c r="V591" s="13" t="s">
        <v>1536</v>
      </c>
      <c r="W591" s="19">
        <v>17</v>
      </c>
      <c r="X591" s="13" t="s">
        <v>37</v>
      </c>
      <c r="Y591" s="14"/>
      <c r="Z591" s="14"/>
      <c r="AA591" s="13">
        <v>400</v>
      </c>
      <c r="AB591" s="19">
        <v>6800</v>
      </c>
      <c r="AC591" s="21">
        <f t="shared" si="62"/>
        <v>7888</v>
      </c>
      <c r="AD591" s="14"/>
    </row>
    <row r="592" spans="1:30" s="27" customFormat="1" ht="15.6" customHeight="1" x14ac:dyDescent="0.25">
      <c r="A592" s="12">
        <v>2945</v>
      </c>
      <c r="B592" s="13" t="s">
        <v>54</v>
      </c>
      <c r="C592" s="14" t="s">
        <v>2</v>
      </c>
      <c r="D592" s="14" t="s">
        <v>34</v>
      </c>
      <c r="E592" s="13" t="s">
        <v>40</v>
      </c>
      <c r="F592" s="13" t="s">
        <v>227</v>
      </c>
      <c r="G592" s="13" t="s">
        <v>56</v>
      </c>
      <c r="H592" s="13" t="s">
        <v>228</v>
      </c>
      <c r="I592" s="23">
        <v>42873</v>
      </c>
      <c r="J592" s="13" t="s">
        <v>229</v>
      </c>
      <c r="K592" s="13">
        <v>20376</v>
      </c>
      <c r="L592" s="13"/>
      <c r="M592" s="14">
        <v>2</v>
      </c>
      <c r="N592" s="14" t="s">
        <v>230</v>
      </c>
      <c r="O592" s="16"/>
      <c r="P592" s="15"/>
      <c r="Q592" s="15"/>
      <c r="R592" s="23">
        <v>42877.609548611108</v>
      </c>
      <c r="S592" s="13" t="s">
        <v>188</v>
      </c>
      <c r="T592" s="13" t="s">
        <v>189</v>
      </c>
      <c r="U592" s="22" t="s">
        <v>1536</v>
      </c>
      <c r="V592" s="13" t="s">
        <v>1536</v>
      </c>
      <c r="W592" s="19">
        <v>17</v>
      </c>
      <c r="X592" s="13" t="s">
        <v>37</v>
      </c>
      <c r="Y592" s="14"/>
      <c r="Z592" s="14"/>
      <c r="AA592" s="13">
        <v>400</v>
      </c>
      <c r="AB592" s="19">
        <v>6800</v>
      </c>
      <c r="AC592" s="21">
        <f t="shared" ref="AC592:AC597" si="63">+AB592*0.16+AB592</f>
        <v>7888</v>
      </c>
      <c r="AD592" s="14"/>
    </row>
    <row r="593" spans="1:31" s="27" customFormat="1" ht="15.6" customHeight="1" x14ac:dyDescent="0.25">
      <c r="A593" s="12">
        <v>2946</v>
      </c>
      <c r="B593" s="13" t="s">
        <v>54</v>
      </c>
      <c r="C593" s="14" t="s">
        <v>2</v>
      </c>
      <c r="D593" s="14" t="s">
        <v>34</v>
      </c>
      <c r="E593" s="13" t="s">
        <v>40</v>
      </c>
      <c r="F593" s="13" t="s">
        <v>231</v>
      </c>
      <c r="G593" s="13" t="s">
        <v>56</v>
      </c>
      <c r="H593" s="13" t="s">
        <v>232</v>
      </c>
      <c r="I593" s="23">
        <v>42873</v>
      </c>
      <c r="J593" s="13" t="s">
        <v>233</v>
      </c>
      <c r="K593" s="13">
        <v>20437</v>
      </c>
      <c r="L593" s="13"/>
      <c r="M593" s="14">
        <v>1</v>
      </c>
      <c r="N593" s="14" t="s">
        <v>234</v>
      </c>
      <c r="O593" s="16"/>
      <c r="P593" s="15"/>
      <c r="Q593" s="15"/>
      <c r="R593" s="23">
        <v>42877.773182870369</v>
      </c>
      <c r="S593" s="13" t="s">
        <v>188</v>
      </c>
      <c r="T593" s="13" t="s">
        <v>189</v>
      </c>
      <c r="U593" s="22" t="s">
        <v>1536</v>
      </c>
      <c r="V593" s="13" t="s">
        <v>1536</v>
      </c>
      <c r="W593" s="19">
        <v>17</v>
      </c>
      <c r="X593" s="13" t="s">
        <v>37</v>
      </c>
      <c r="Y593" s="14"/>
      <c r="Z593" s="14"/>
      <c r="AA593" s="13">
        <v>400</v>
      </c>
      <c r="AB593" s="19">
        <v>6800</v>
      </c>
      <c r="AC593" s="21">
        <f t="shared" si="63"/>
        <v>7888</v>
      </c>
      <c r="AD593" s="14"/>
    </row>
    <row r="594" spans="1:31" s="27" customFormat="1" ht="15.6" customHeight="1" x14ac:dyDescent="0.25">
      <c r="A594" s="12">
        <v>2947</v>
      </c>
      <c r="B594" s="13" t="s">
        <v>54</v>
      </c>
      <c r="C594" s="14" t="s">
        <v>2</v>
      </c>
      <c r="D594" s="14" t="s">
        <v>34</v>
      </c>
      <c r="E594" s="13" t="s">
        <v>40</v>
      </c>
      <c r="F594" s="13" t="s">
        <v>235</v>
      </c>
      <c r="G594" s="13" t="s">
        <v>56</v>
      </c>
      <c r="H594" s="13" t="s">
        <v>236</v>
      </c>
      <c r="I594" s="23">
        <v>42873</v>
      </c>
      <c r="J594" s="13" t="s">
        <v>237</v>
      </c>
      <c r="K594" s="13">
        <v>21140</v>
      </c>
      <c r="L594" s="13"/>
      <c r="M594" s="14">
        <v>1</v>
      </c>
      <c r="N594" s="14" t="s">
        <v>238</v>
      </c>
      <c r="O594" s="16"/>
      <c r="P594" s="15"/>
      <c r="Q594" s="15"/>
      <c r="R594" s="23">
        <v>42877.791203703702</v>
      </c>
      <c r="S594" s="13" t="s">
        <v>188</v>
      </c>
      <c r="T594" s="13" t="s">
        <v>189</v>
      </c>
      <c r="U594" s="22" t="s">
        <v>1536</v>
      </c>
      <c r="V594" s="13" t="s">
        <v>1536</v>
      </c>
      <c r="W594" s="19">
        <v>17</v>
      </c>
      <c r="X594" s="13" t="s">
        <v>37</v>
      </c>
      <c r="Y594" s="14"/>
      <c r="Z594" s="14"/>
      <c r="AA594" s="13">
        <v>400</v>
      </c>
      <c r="AB594" s="19">
        <v>6800</v>
      </c>
      <c r="AC594" s="21">
        <f t="shared" si="63"/>
        <v>7888</v>
      </c>
      <c r="AD594" s="14"/>
    </row>
    <row r="595" spans="1:31" s="27" customFormat="1" ht="15.6" customHeight="1" x14ac:dyDescent="0.25">
      <c r="A595" s="12">
        <v>2955</v>
      </c>
      <c r="B595" s="13" t="s">
        <v>357</v>
      </c>
      <c r="C595" s="14" t="s">
        <v>2</v>
      </c>
      <c r="D595" s="14" t="s">
        <v>34</v>
      </c>
      <c r="E595" s="13" t="s">
        <v>40</v>
      </c>
      <c r="F595" s="13" t="s">
        <v>524</v>
      </c>
      <c r="G595" s="13" t="s">
        <v>56</v>
      </c>
      <c r="H595" s="13" t="s">
        <v>559</v>
      </c>
      <c r="I595" s="15">
        <v>42871</v>
      </c>
      <c r="J595" s="13" t="s">
        <v>1244</v>
      </c>
      <c r="K595" s="13">
        <v>19655</v>
      </c>
      <c r="L595" s="13" t="s">
        <v>39</v>
      </c>
      <c r="M595" s="14">
        <v>5</v>
      </c>
      <c r="N595" s="14" t="s">
        <v>43</v>
      </c>
      <c r="O595" s="16"/>
      <c r="P595" s="14"/>
      <c r="Q595" s="15"/>
      <c r="R595" s="15">
        <v>42871.945497685185</v>
      </c>
      <c r="S595" s="13" t="s">
        <v>422</v>
      </c>
      <c r="T595" s="13" t="s">
        <v>762</v>
      </c>
      <c r="U595" s="18" t="s">
        <v>1562</v>
      </c>
      <c r="V595" s="13" t="s">
        <v>1563</v>
      </c>
      <c r="W595" s="19">
        <v>21</v>
      </c>
      <c r="X595" s="13" t="s">
        <v>37</v>
      </c>
      <c r="Y595" s="30"/>
      <c r="Z595" s="30"/>
      <c r="AA595" s="20">
        <v>8550</v>
      </c>
      <c r="AB595" s="19">
        <v>179550</v>
      </c>
      <c r="AC595" s="21">
        <f t="shared" si="63"/>
        <v>208278</v>
      </c>
      <c r="AD595" s="14"/>
    </row>
    <row r="596" spans="1:31" s="27" customFormat="1" ht="15.6" customHeight="1" x14ac:dyDescent="0.25">
      <c r="A596" s="12">
        <v>3004</v>
      </c>
      <c r="B596" s="13" t="s">
        <v>472</v>
      </c>
      <c r="C596" s="14" t="s">
        <v>2</v>
      </c>
      <c r="D596" s="14" t="s">
        <v>34</v>
      </c>
      <c r="E596" s="13" t="s">
        <v>40</v>
      </c>
      <c r="F596" s="13" t="s">
        <v>530</v>
      </c>
      <c r="G596" s="13" t="s">
        <v>56</v>
      </c>
      <c r="H596" s="13" t="s">
        <v>531</v>
      </c>
      <c r="I596" s="23">
        <v>42871</v>
      </c>
      <c r="J596" s="13" t="s">
        <v>1565</v>
      </c>
      <c r="K596" s="13">
        <v>19235</v>
      </c>
      <c r="L596" s="13"/>
      <c r="M596" s="14">
        <v>3</v>
      </c>
      <c r="N596" s="14" t="s">
        <v>750</v>
      </c>
      <c r="O596" s="16"/>
      <c r="P596" s="15"/>
      <c r="Q596" s="15"/>
      <c r="R596" s="23">
        <v>42876.641388888886</v>
      </c>
      <c r="S596" s="13" t="s">
        <v>736</v>
      </c>
      <c r="T596" s="13" t="s">
        <v>837</v>
      </c>
      <c r="U596" s="22" t="s">
        <v>1564</v>
      </c>
      <c r="V596" s="13" t="s">
        <v>1566</v>
      </c>
      <c r="W596" s="19">
        <v>841125.91</v>
      </c>
      <c r="X596" s="13" t="s">
        <v>48</v>
      </c>
      <c r="Y596" s="14"/>
      <c r="Z596" s="14"/>
      <c r="AA596" s="13">
        <v>1</v>
      </c>
      <c r="AB596" s="19">
        <v>841125.91</v>
      </c>
      <c r="AC596" s="21">
        <f t="shared" si="63"/>
        <v>975706.05560000008</v>
      </c>
      <c r="AD596" s="14"/>
    </row>
    <row r="597" spans="1:31" s="27" customFormat="1" ht="15.6" customHeight="1" x14ac:dyDescent="0.25">
      <c r="A597" s="12">
        <v>3005</v>
      </c>
      <c r="B597" s="13" t="s">
        <v>38</v>
      </c>
      <c r="C597" s="14" t="s">
        <v>2</v>
      </c>
      <c r="D597" s="14" t="s">
        <v>34</v>
      </c>
      <c r="E597" s="13" t="s">
        <v>40</v>
      </c>
      <c r="F597" s="13" t="s">
        <v>536</v>
      </c>
      <c r="G597" s="13" t="s">
        <v>56</v>
      </c>
      <c r="H597" s="13" t="s">
        <v>537</v>
      </c>
      <c r="I597" s="23">
        <v>42871</v>
      </c>
      <c r="J597" s="13" t="s">
        <v>1567</v>
      </c>
      <c r="K597" s="13">
        <v>19234</v>
      </c>
      <c r="L597" s="13"/>
      <c r="M597" s="14">
        <v>3</v>
      </c>
      <c r="N597" s="14" t="s">
        <v>660</v>
      </c>
      <c r="O597" s="16"/>
      <c r="P597" s="15"/>
      <c r="Q597" s="15"/>
      <c r="R597" s="23">
        <v>42875.95752314815</v>
      </c>
      <c r="S597" s="13" t="s">
        <v>736</v>
      </c>
      <c r="T597" s="13" t="s">
        <v>837</v>
      </c>
      <c r="U597" s="22" t="s">
        <v>1564</v>
      </c>
      <c r="V597" s="13" t="s">
        <v>1566</v>
      </c>
      <c r="W597" s="19">
        <v>158874.09</v>
      </c>
      <c r="X597" s="13" t="s">
        <v>48</v>
      </c>
      <c r="Y597" s="14"/>
      <c r="Z597" s="14"/>
      <c r="AA597" s="13">
        <v>1</v>
      </c>
      <c r="AB597" s="19">
        <v>158874.09</v>
      </c>
      <c r="AC597" s="21">
        <f t="shared" si="63"/>
        <v>184293.94440000001</v>
      </c>
      <c r="AD597" s="14"/>
    </row>
    <row r="598" spans="1:31" s="27" customFormat="1" ht="15.6" customHeight="1" x14ac:dyDescent="0.25">
      <c r="A598" s="12">
        <v>3029</v>
      </c>
      <c r="B598" s="13" t="s">
        <v>125</v>
      </c>
      <c r="C598" s="14" t="s">
        <v>2</v>
      </c>
      <c r="D598" s="14" t="s">
        <v>34</v>
      </c>
      <c r="E598" s="13" t="s">
        <v>40</v>
      </c>
      <c r="F598" s="13" t="s">
        <v>817</v>
      </c>
      <c r="G598" s="13" t="s">
        <v>56</v>
      </c>
      <c r="H598" s="13" t="s">
        <v>57</v>
      </c>
      <c r="I598" s="23">
        <v>42881</v>
      </c>
      <c r="J598" s="13" t="s">
        <v>818</v>
      </c>
      <c r="K598" s="13">
        <v>19243</v>
      </c>
      <c r="L598" s="13"/>
      <c r="M598" s="14">
        <v>30</v>
      </c>
      <c r="N598" s="14" t="s">
        <v>549</v>
      </c>
      <c r="O598" s="16"/>
      <c r="P598" s="15"/>
      <c r="Q598" s="15"/>
      <c r="R598" s="23">
        <v>42881.911516203705</v>
      </c>
      <c r="S598" s="13" t="s">
        <v>819</v>
      </c>
      <c r="T598" s="13" t="s">
        <v>820</v>
      </c>
      <c r="U598" s="22" t="s">
        <v>1568</v>
      </c>
      <c r="V598" s="13" t="s">
        <v>1569</v>
      </c>
      <c r="W598" s="19">
        <v>300000</v>
      </c>
      <c r="X598" s="13" t="s">
        <v>48</v>
      </c>
      <c r="Y598" s="14"/>
      <c r="Z598" s="14"/>
      <c r="AA598" s="13">
        <v>1</v>
      </c>
      <c r="AB598" s="19">
        <v>300000</v>
      </c>
      <c r="AC598" s="21">
        <f t="shared" ref="AC598:AC604" si="64">+AB598*0.16+AB598</f>
        <v>348000</v>
      </c>
      <c r="AD598" s="14"/>
    </row>
    <row r="599" spans="1:31" s="27" customFormat="1" ht="15.6" customHeight="1" x14ac:dyDescent="0.25">
      <c r="A599" s="12">
        <v>3032</v>
      </c>
      <c r="B599" s="13" t="s">
        <v>125</v>
      </c>
      <c r="C599" s="14" t="s">
        <v>2</v>
      </c>
      <c r="D599" s="14" t="s">
        <v>34</v>
      </c>
      <c r="E599" s="13" t="s">
        <v>40</v>
      </c>
      <c r="F599" s="13" t="s">
        <v>817</v>
      </c>
      <c r="G599" s="13" t="s">
        <v>56</v>
      </c>
      <c r="H599" s="13" t="s">
        <v>57</v>
      </c>
      <c r="I599" s="23">
        <v>42881</v>
      </c>
      <c r="J599" s="13" t="s">
        <v>818</v>
      </c>
      <c r="K599" s="13">
        <v>19243</v>
      </c>
      <c r="L599" s="13"/>
      <c r="M599" s="14">
        <v>30</v>
      </c>
      <c r="N599" s="14" t="s">
        <v>549</v>
      </c>
      <c r="O599" s="16"/>
      <c r="P599" s="15"/>
      <c r="Q599" s="15"/>
      <c r="R599" s="23">
        <v>42881.911516203705</v>
      </c>
      <c r="S599" s="13" t="s">
        <v>819</v>
      </c>
      <c r="T599" s="13" t="s">
        <v>820</v>
      </c>
      <c r="U599" s="22" t="s">
        <v>1570</v>
      </c>
      <c r="V599" s="13" t="s">
        <v>1571</v>
      </c>
      <c r="W599" s="19">
        <v>50000</v>
      </c>
      <c r="X599" s="13" t="s">
        <v>48</v>
      </c>
      <c r="Y599" s="14"/>
      <c r="Z599" s="14"/>
      <c r="AA599" s="13">
        <v>1</v>
      </c>
      <c r="AB599" s="19">
        <v>50000</v>
      </c>
      <c r="AC599" s="21">
        <f t="shared" si="64"/>
        <v>58000</v>
      </c>
      <c r="AD599" s="14"/>
    </row>
    <row r="600" spans="1:31" s="27" customFormat="1" ht="15.6" customHeight="1" x14ac:dyDescent="0.25">
      <c r="A600" s="12">
        <v>3043</v>
      </c>
      <c r="B600" s="13" t="s">
        <v>54</v>
      </c>
      <c r="C600" s="14" t="s">
        <v>2</v>
      </c>
      <c r="D600" s="14" t="s">
        <v>34</v>
      </c>
      <c r="E600" s="13" t="s">
        <v>40</v>
      </c>
      <c r="F600" s="13" t="s">
        <v>906</v>
      </c>
      <c r="G600" s="13" t="s">
        <v>56</v>
      </c>
      <c r="H600" s="13" t="s">
        <v>907</v>
      </c>
      <c r="I600" s="23">
        <v>42872</v>
      </c>
      <c r="J600" s="13" t="s">
        <v>1302</v>
      </c>
      <c r="K600" s="13">
        <v>20083</v>
      </c>
      <c r="L600" s="13"/>
      <c r="M600" s="14">
        <v>2</v>
      </c>
      <c r="N600" s="14" t="s">
        <v>1303</v>
      </c>
      <c r="O600" s="16"/>
      <c r="P600" s="15"/>
      <c r="Q600" s="15"/>
      <c r="R600" s="23">
        <v>42877.480358796296</v>
      </c>
      <c r="S600" s="13" t="s">
        <v>909</v>
      </c>
      <c r="T600" s="13" t="s">
        <v>910</v>
      </c>
      <c r="U600" s="22" t="s">
        <v>1572</v>
      </c>
      <c r="V600" s="13" t="s">
        <v>1573</v>
      </c>
      <c r="W600" s="19">
        <v>3448.28</v>
      </c>
      <c r="X600" s="13" t="s">
        <v>48</v>
      </c>
      <c r="Y600" s="14"/>
      <c r="Z600" s="14"/>
      <c r="AA600" s="13">
        <v>2</v>
      </c>
      <c r="AB600" s="19">
        <v>6896.56</v>
      </c>
      <c r="AC600" s="21">
        <f t="shared" si="64"/>
        <v>8000.0096000000003</v>
      </c>
      <c r="AD600" s="14"/>
    </row>
    <row r="601" spans="1:31" s="27" customFormat="1" ht="15.6" customHeight="1" x14ac:dyDescent="0.25">
      <c r="A601" s="12">
        <v>3051</v>
      </c>
      <c r="B601" s="13" t="s">
        <v>357</v>
      </c>
      <c r="C601" s="14" t="s">
        <v>2</v>
      </c>
      <c r="D601" s="14" t="s">
        <v>34</v>
      </c>
      <c r="E601" s="13" t="s">
        <v>40</v>
      </c>
      <c r="F601" s="13" t="s">
        <v>524</v>
      </c>
      <c r="G601" s="13" t="s">
        <v>56</v>
      </c>
      <c r="H601" s="13" t="s">
        <v>559</v>
      </c>
      <c r="I601" s="15">
        <v>42867</v>
      </c>
      <c r="J601" s="13" t="s">
        <v>1576</v>
      </c>
      <c r="K601" s="13">
        <v>19655</v>
      </c>
      <c r="L601" s="13" t="s">
        <v>39</v>
      </c>
      <c r="M601" s="14">
        <v>2</v>
      </c>
      <c r="N601" s="14" t="s">
        <v>1577</v>
      </c>
      <c r="O601" s="16"/>
      <c r="P601" s="13"/>
      <c r="Q601" s="17"/>
      <c r="R601" s="15">
        <v>42867.843368055554</v>
      </c>
      <c r="S601" s="13" t="s">
        <v>47</v>
      </c>
      <c r="T601" s="13" t="s">
        <v>1578</v>
      </c>
      <c r="U601" s="18" t="s">
        <v>1579</v>
      </c>
      <c r="V601" s="13" t="s">
        <v>1580</v>
      </c>
      <c r="W601" s="19">
        <v>20000</v>
      </c>
      <c r="X601" s="13" t="s">
        <v>48</v>
      </c>
      <c r="Y601" s="14"/>
      <c r="Z601" s="14"/>
      <c r="AA601" s="20">
        <v>2</v>
      </c>
      <c r="AB601" s="19">
        <v>40000</v>
      </c>
      <c r="AC601" s="21">
        <f t="shared" si="64"/>
        <v>46400</v>
      </c>
      <c r="AD601" s="14"/>
      <c r="AE601" s="21">
        <f>AC601/AA601</f>
        <v>23200</v>
      </c>
    </row>
    <row r="602" spans="1:31" s="27" customFormat="1" ht="15.6" customHeight="1" x14ac:dyDescent="0.25">
      <c r="A602" s="12">
        <v>3052</v>
      </c>
      <c r="B602" s="13" t="s">
        <v>357</v>
      </c>
      <c r="C602" s="14" t="s">
        <v>2</v>
      </c>
      <c r="D602" s="14" t="s">
        <v>34</v>
      </c>
      <c r="E602" s="13" t="s">
        <v>40</v>
      </c>
      <c r="F602" s="13" t="s">
        <v>524</v>
      </c>
      <c r="G602" s="13" t="s">
        <v>56</v>
      </c>
      <c r="H602" s="13" t="s">
        <v>559</v>
      </c>
      <c r="I602" s="15">
        <v>42867</v>
      </c>
      <c r="J602" s="13" t="s">
        <v>1581</v>
      </c>
      <c r="K602" s="13">
        <v>19655</v>
      </c>
      <c r="L602" s="13" t="s">
        <v>39</v>
      </c>
      <c r="M602" s="14">
        <v>3</v>
      </c>
      <c r="N602" s="14" t="s">
        <v>731</v>
      </c>
      <c r="O602" s="16"/>
      <c r="P602" s="13"/>
      <c r="Q602" s="17"/>
      <c r="R602" s="15">
        <v>42867.867430555554</v>
      </c>
      <c r="S602" s="13" t="s">
        <v>47</v>
      </c>
      <c r="T602" s="13" t="s">
        <v>1578</v>
      </c>
      <c r="U602" s="18" t="s">
        <v>1579</v>
      </c>
      <c r="V602" s="13" t="s">
        <v>1582</v>
      </c>
      <c r="W602" s="19">
        <v>20000</v>
      </c>
      <c r="X602" s="13" t="s">
        <v>48</v>
      </c>
      <c r="Y602" s="14"/>
      <c r="Z602" s="14"/>
      <c r="AA602" s="20">
        <v>2</v>
      </c>
      <c r="AB602" s="19">
        <v>40000</v>
      </c>
      <c r="AC602" s="21">
        <f t="shared" si="64"/>
        <v>46400</v>
      </c>
      <c r="AD602" s="14"/>
      <c r="AE602" s="21">
        <f t="shared" ref="AE602:AE603" si="65">AC602/AA602</f>
        <v>23200</v>
      </c>
    </row>
    <row r="603" spans="1:31" s="27" customFormat="1" ht="15.6" customHeight="1" x14ac:dyDescent="0.25">
      <c r="A603" s="12">
        <v>3053</v>
      </c>
      <c r="B603" s="13" t="s">
        <v>357</v>
      </c>
      <c r="C603" s="14" t="s">
        <v>2</v>
      </c>
      <c r="D603" s="14" t="s">
        <v>34</v>
      </c>
      <c r="E603" s="13" t="s">
        <v>40</v>
      </c>
      <c r="F603" s="13" t="s">
        <v>524</v>
      </c>
      <c r="G603" s="13" t="s">
        <v>56</v>
      </c>
      <c r="H603" s="13" t="s">
        <v>559</v>
      </c>
      <c r="I603" s="15">
        <v>42864</v>
      </c>
      <c r="J603" s="13" t="s">
        <v>1583</v>
      </c>
      <c r="K603" s="13">
        <v>19655</v>
      </c>
      <c r="L603" s="13" t="s">
        <v>39</v>
      </c>
      <c r="M603" s="14">
        <v>4</v>
      </c>
      <c r="N603" s="14" t="s">
        <v>103</v>
      </c>
      <c r="O603" s="16"/>
      <c r="P603" s="13"/>
      <c r="Q603" s="17"/>
      <c r="R603" s="15">
        <v>42868.062754629631</v>
      </c>
      <c r="S603" s="13" t="s">
        <v>1584</v>
      </c>
      <c r="T603" s="13" t="s">
        <v>1578</v>
      </c>
      <c r="U603" s="18" t="s">
        <v>1579</v>
      </c>
      <c r="V603" s="13" t="s">
        <v>1585</v>
      </c>
      <c r="W603" s="19">
        <v>20000</v>
      </c>
      <c r="X603" s="13" t="s">
        <v>48</v>
      </c>
      <c r="Y603" s="14"/>
      <c r="Z603" s="14"/>
      <c r="AA603" s="20">
        <v>1</v>
      </c>
      <c r="AB603" s="19">
        <v>20000</v>
      </c>
      <c r="AC603" s="21">
        <f t="shared" si="64"/>
        <v>23200</v>
      </c>
      <c r="AD603" s="14"/>
      <c r="AE603" s="21">
        <f t="shared" si="65"/>
        <v>23200</v>
      </c>
    </row>
    <row r="604" spans="1:31" s="27" customFormat="1" ht="15.6" customHeight="1" x14ac:dyDescent="0.25">
      <c r="A604" s="12">
        <v>3070</v>
      </c>
      <c r="B604" s="13" t="s">
        <v>45</v>
      </c>
      <c r="C604" s="14" t="s">
        <v>2</v>
      </c>
      <c r="D604" s="14" t="s">
        <v>34</v>
      </c>
      <c r="E604" s="13" t="s">
        <v>40</v>
      </c>
      <c r="F604" s="13" t="s">
        <v>1587</v>
      </c>
      <c r="G604" s="13" t="s">
        <v>56</v>
      </c>
      <c r="H604" s="13" t="s">
        <v>1588</v>
      </c>
      <c r="I604" s="23">
        <v>42864</v>
      </c>
      <c r="J604" s="13" t="s">
        <v>1589</v>
      </c>
      <c r="K604" s="13">
        <v>19921</v>
      </c>
      <c r="L604" s="13"/>
      <c r="M604" s="14">
        <v>1</v>
      </c>
      <c r="N604" s="14" t="s">
        <v>1577</v>
      </c>
      <c r="O604" s="16"/>
      <c r="P604" s="15"/>
      <c r="Q604" s="15"/>
      <c r="R604" s="23">
        <v>42878.588206018518</v>
      </c>
      <c r="S604" s="13" t="s">
        <v>1574</v>
      </c>
      <c r="T604" s="13" t="s">
        <v>1575</v>
      </c>
      <c r="U604" s="22" t="s">
        <v>1586</v>
      </c>
      <c r="V604" s="13" t="s">
        <v>1590</v>
      </c>
      <c r="W604" s="19">
        <v>135800</v>
      </c>
      <c r="X604" s="13" t="s">
        <v>48</v>
      </c>
      <c r="Y604" s="14"/>
      <c r="Z604" s="14"/>
      <c r="AA604" s="13">
        <v>1</v>
      </c>
      <c r="AB604" s="19">
        <v>135800</v>
      </c>
      <c r="AC604" s="21">
        <f t="shared" si="64"/>
        <v>157528</v>
      </c>
      <c r="AD604" s="14"/>
      <c r="AE604" s="21"/>
    </row>
    <row r="605" spans="1:31" s="27" customFormat="1" ht="15.6" customHeight="1" x14ac:dyDescent="0.25">
      <c r="A605" s="12">
        <v>3074</v>
      </c>
      <c r="B605" s="13" t="s">
        <v>357</v>
      </c>
      <c r="C605" s="14" t="s">
        <v>2</v>
      </c>
      <c r="D605" s="14" t="s">
        <v>34</v>
      </c>
      <c r="E605" s="13" t="s">
        <v>40</v>
      </c>
      <c r="F605" s="13" t="s">
        <v>524</v>
      </c>
      <c r="G605" s="13" t="s">
        <v>56</v>
      </c>
      <c r="H605" s="13" t="s">
        <v>559</v>
      </c>
      <c r="I605" s="15">
        <v>42867</v>
      </c>
      <c r="J605" s="13" t="s">
        <v>1576</v>
      </c>
      <c r="K605" s="13">
        <v>19655</v>
      </c>
      <c r="L605" s="13" t="s">
        <v>39</v>
      </c>
      <c r="M605" s="14">
        <v>2</v>
      </c>
      <c r="N605" s="14" t="s">
        <v>1577</v>
      </c>
      <c r="O605" s="16"/>
      <c r="P605" s="13"/>
      <c r="Q605" s="17"/>
      <c r="R605" s="15">
        <v>42867.843368055554</v>
      </c>
      <c r="S605" s="13" t="s">
        <v>47</v>
      </c>
      <c r="T605" s="13" t="s">
        <v>1578</v>
      </c>
      <c r="U605" s="22" t="s">
        <v>1586</v>
      </c>
      <c r="V605" s="13" t="s">
        <v>1592</v>
      </c>
      <c r="W605" s="19">
        <v>250000</v>
      </c>
      <c r="X605" s="13" t="s">
        <v>48</v>
      </c>
      <c r="Y605" s="14"/>
      <c r="Z605" s="14"/>
      <c r="AA605" s="20">
        <v>2</v>
      </c>
      <c r="AB605" s="19">
        <v>500000</v>
      </c>
      <c r="AC605" s="21">
        <f t="shared" ref="AC605:AC614" si="66">+AB605*0.16+AB605</f>
        <v>580000</v>
      </c>
      <c r="AD605" s="14"/>
      <c r="AE605" s="21"/>
    </row>
    <row r="606" spans="1:31" s="27" customFormat="1" ht="15.6" customHeight="1" x14ac:dyDescent="0.25">
      <c r="A606" s="12">
        <v>3075</v>
      </c>
      <c r="B606" s="13" t="s">
        <v>357</v>
      </c>
      <c r="C606" s="14" t="s">
        <v>2</v>
      </c>
      <c r="D606" s="14" t="s">
        <v>34</v>
      </c>
      <c r="E606" s="13" t="s">
        <v>40</v>
      </c>
      <c r="F606" s="13" t="s">
        <v>524</v>
      </c>
      <c r="G606" s="13" t="s">
        <v>56</v>
      </c>
      <c r="H606" s="13" t="s">
        <v>559</v>
      </c>
      <c r="I606" s="15">
        <v>42867</v>
      </c>
      <c r="J606" s="13" t="s">
        <v>1581</v>
      </c>
      <c r="K606" s="13">
        <v>19655</v>
      </c>
      <c r="L606" s="13" t="s">
        <v>39</v>
      </c>
      <c r="M606" s="14">
        <v>3</v>
      </c>
      <c r="N606" s="14" t="s">
        <v>731</v>
      </c>
      <c r="O606" s="16"/>
      <c r="P606" s="13"/>
      <c r="Q606" s="17"/>
      <c r="R606" s="15">
        <v>42867.867430555554</v>
      </c>
      <c r="S606" s="13" t="s">
        <v>47</v>
      </c>
      <c r="T606" s="13" t="s">
        <v>1578</v>
      </c>
      <c r="U606" s="22" t="s">
        <v>1586</v>
      </c>
      <c r="V606" s="13" t="s">
        <v>1593</v>
      </c>
      <c r="W606" s="19">
        <v>250000</v>
      </c>
      <c r="X606" s="13" t="s">
        <v>48</v>
      </c>
      <c r="Y606" s="14"/>
      <c r="Z606" s="14"/>
      <c r="AA606" s="20">
        <v>2</v>
      </c>
      <c r="AB606" s="19">
        <v>500000</v>
      </c>
      <c r="AC606" s="21">
        <f t="shared" si="66"/>
        <v>580000</v>
      </c>
      <c r="AD606" s="14"/>
      <c r="AE606" s="21"/>
    </row>
    <row r="607" spans="1:31" s="27" customFormat="1" ht="15.6" customHeight="1" x14ac:dyDescent="0.25">
      <c r="A607" s="12">
        <v>3076</v>
      </c>
      <c r="B607" s="13" t="s">
        <v>357</v>
      </c>
      <c r="C607" s="14" t="s">
        <v>2</v>
      </c>
      <c r="D607" s="14" t="s">
        <v>34</v>
      </c>
      <c r="E607" s="13" t="s">
        <v>40</v>
      </c>
      <c r="F607" s="13" t="s">
        <v>524</v>
      </c>
      <c r="G607" s="13" t="s">
        <v>56</v>
      </c>
      <c r="H607" s="13" t="s">
        <v>559</v>
      </c>
      <c r="I607" s="15">
        <v>42864</v>
      </c>
      <c r="J607" s="13" t="s">
        <v>1583</v>
      </c>
      <c r="K607" s="13">
        <v>19655</v>
      </c>
      <c r="L607" s="13" t="s">
        <v>39</v>
      </c>
      <c r="M607" s="14">
        <v>4</v>
      </c>
      <c r="N607" s="14" t="s">
        <v>103</v>
      </c>
      <c r="O607" s="16"/>
      <c r="P607" s="13"/>
      <c r="Q607" s="17"/>
      <c r="R607" s="15">
        <v>42868.062754629631</v>
      </c>
      <c r="S607" s="13" t="s">
        <v>1584</v>
      </c>
      <c r="T607" s="13" t="s">
        <v>1578</v>
      </c>
      <c r="U607" s="22" t="s">
        <v>1586</v>
      </c>
      <c r="V607" s="13" t="s">
        <v>1591</v>
      </c>
      <c r="W607" s="19">
        <v>300000</v>
      </c>
      <c r="X607" s="13" t="s">
        <v>48</v>
      </c>
      <c r="Y607" s="14"/>
      <c r="Z607" s="14"/>
      <c r="AA607" s="20">
        <v>1</v>
      </c>
      <c r="AB607" s="19">
        <v>300000</v>
      </c>
      <c r="AC607" s="21">
        <f t="shared" si="66"/>
        <v>348000</v>
      </c>
      <c r="AD607" s="14"/>
      <c r="AE607" s="21"/>
    </row>
    <row r="608" spans="1:31" s="27" customFormat="1" ht="15.6" customHeight="1" x14ac:dyDescent="0.25">
      <c r="A608" s="12">
        <v>3080</v>
      </c>
      <c r="B608" s="13" t="s">
        <v>54</v>
      </c>
      <c r="C608" s="14" t="s">
        <v>2</v>
      </c>
      <c r="D608" s="14" t="s">
        <v>34</v>
      </c>
      <c r="E608" s="13" t="s">
        <v>40</v>
      </c>
      <c r="F608" s="13" t="s">
        <v>759</v>
      </c>
      <c r="G608" s="13" t="s">
        <v>56</v>
      </c>
      <c r="H608" s="13" t="s">
        <v>760</v>
      </c>
      <c r="I608" s="23">
        <v>42877</v>
      </c>
      <c r="J608" s="13" t="s">
        <v>1308</v>
      </c>
      <c r="K608" s="13">
        <v>20046</v>
      </c>
      <c r="L608" s="13"/>
      <c r="M608" s="14">
        <v>2</v>
      </c>
      <c r="N608" s="14" t="s">
        <v>41</v>
      </c>
      <c r="O608" s="16"/>
      <c r="P608" s="15"/>
      <c r="Q608" s="15"/>
      <c r="R608" s="23">
        <v>42878.74759259259</v>
      </c>
      <c r="S608" s="13" t="s">
        <v>56</v>
      </c>
      <c r="T608" s="13" t="s">
        <v>1309</v>
      </c>
      <c r="U608" s="22" t="s">
        <v>1594</v>
      </c>
      <c r="V608" s="13" t="s">
        <v>1595</v>
      </c>
      <c r="W608" s="19">
        <v>23275.86</v>
      </c>
      <c r="X608" s="13" t="s">
        <v>48</v>
      </c>
      <c r="Y608" s="14"/>
      <c r="Z608" s="14"/>
      <c r="AA608" s="13">
        <v>1</v>
      </c>
      <c r="AB608" s="19">
        <v>23275.86</v>
      </c>
      <c r="AC608" s="21">
        <f t="shared" si="66"/>
        <v>26999.997600000002</v>
      </c>
      <c r="AD608" s="14"/>
      <c r="AE608" s="21"/>
    </row>
    <row r="609" spans="1:31" s="27" customFormat="1" ht="15.6" customHeight="1" x14ac:dyDescent="0.25">
      <c r="A609" s="12">
        <v>3091</v>
      </c>
      <c r="B609" s="13" t="s">
        <v>54</v>
      </c>
      <c r="C609" s="14" t="s">
        <v>2</v>
      </c>
      <c r="D609" s="14" t="s">
        <v>34</v>
      </c>
      <c r="E609" s="13" t="s">
        <v>40</v>
      </c>
      <c r="F609" s="13" t="s">
        <v>148</v>
      </c>
      <c r="G609" s="13" t="s">
        <v>56</v>
      </c>
      <c r="H609" s="13" t="s">
        <v>149</v>
      </c>
      <c r="I609" s="23">
        <v>42884</v>
      </c>
      <c r="J609" s="13" t="s">
        <v>945</v>
      </c>
      <c r="K609" s="13">
        <v>19842</v>
      </c>
      <c r="L609" s="13"/>
      <c r="M609" s="14">
        <v>17</v>
      </c>
      <c r="N609" s="14" t="s">
        <v>131</v>
      </c>
      <c r="O609" s="16"/>
      <c r="P609" s="15"/>
      <c r="Q609" s="15"/>
      <c r="R609" s="23">
        <v>42887.996365740742</v>
      </c>
      <c r="S609" s="13" t="s">
        <v>736</v>
      </c>
      <c r="T609" s="13" t="s">
        <v>946</v>
      </c>
      <c r="U609" s="22" t="s">
        <v>1596</v>
      </c>
      <c r="V609" s="13" t="s">
        <v>1597</v>
      </c>
      <c r="W609" s="19">
        <v>12931.03</v>
      </c>
      <c r="X609" s="13" t="s">
        <v>48</v>
      </c>
      <c r="Y609" s="14"/>
      <c r="Z609" s="14"/>
      <c r="AA609" s="13">
        <v>2</v>
      </c>
      <c r="AB609" s="19">
        <v>25862.06</v>
      </c>
      <c r="AC609" s="21">
        <f t="shared" si="66"/>
        <v>29999.989600000001</v>
      </c>
      <c r="AD609" s="14"/>
      <c r="AE609" s="21"/>
    </row>
    <row r="610" spans="1:31" s="27" customFormat="1" ht="15.6" customHeight="1" x14ac:dyDescent="0.25">
      <c r="A610" s="12">
        <v>3095</v>
      </c>
      <c r="B610" s="13" t="s">
        <v>51</v>
      </c>
      <c r="C610" s="14" t="s">
        <v>2</v>
      </c>
      <c r="D610" s="14" t="s">
        <v>34</v>
      </c>
      <c r="E610" s="13" t="s">
        <v>40</v>
      </c>
      <c r="F610" s="13" t="s">
        <v>1598</v>
      </c>
      <c r="G610" s="13" t="s">
        <v>56</v>
      </c>
      <c r="H610" s="13" t="s">
        <v>1599</v>
      </c>
      <c r="I610" s="23">
        <v>42873</v>
      </c>
      <c r="J610" s="13" t="s">
        <v>1600</v>
      </c>
      <c r="K610" s="13">
        <v>20932</v>
      </c>
      <c r="L610" s="13"/>
      <c r="M610" s="14">
        <v>4</v>
      </c>
      <c r="N610" s="14"/>
      <c r="O610" s="16"/>
      <c r="P610" s="15"/>
      <c r="Q610" s="15"/>
      <c r="R610" s="23">
        <v>42886.532870370371</v>
      </c>
      <c r="S610" s="13" t="s">
        <v>46</v>
      </c>
      <c r="T610" s="13" t="s">
        <v>65</v>
      </c>
      <c r="U610" s="22" t="s">
        <v>1601</v>
      </c>
      <c r="V610" s="13" t="s">
        <v>1602</v>
      </c>
      <c r="W610" s="19">
        <v>7413.79</v>
      </c>
      <c r="X610" s="13" t="s">
        <v>48</v>
      </c>
      <c r="Y610" s="14"/>
      <c r="Z610" s="14"/>
      <c r="AA610" s="13">
        <v>1</v>
      </c>
      <c r="AB610" s="19">
        <v>7413.79</v>
      </c>
      <c r="AC610" s="21">
        <f t="shared" si="66"/>
        <v>8599.9964</v>
      </c>
      <c r="AD610" s="14"/>
      <c r="AE610" s="21"/>
    </row>
    <row r="611" spans="1:31" s="27" customFormat="1" ht="15.6" customHeight="1" x14ac:dyDescent="0.25">
      <c r="A611" s="12">
        <v>3111</v>
      </c>
      <c r="B611" s="13" t="s">
        <v>125</v>
      </c>
      <c r="C611" s="14" t="s">
        <v>2</v>
      </c>
      <c r="D611" s="14" t="s">
        <v>34</v>
      </c>
      <c r="E611" s="13" t="s">
        <v>40</v>
      </c>
      <c r="F611" s="13" t="s">
        <v>1463</v>
      </c>
      <c r="G611" s="13" t="s">
        <v>56</v>
      </c>
      <c r="H611" s="13" t="s">
        <v>156</v>
      </c>
      <c r="I611" s="23">
        <v>42882</v>
      </c>
      <c r="J611" s="13" t="s">
        <v>1604</v>
      </c>
      <c r="K611" s="13">
        <v>19479</v>
      </c>
      <c r="L611" s="13"/>
      <c r="M611" s="14">
        <v>34</v>
      </c>
      <c r="N611" s="14" t="s">
        <v>495</v>
      </c>
      <c r="O611" s="16"/>
      <c r="P611" s="15"/>
      <c r="Q611" s="15"/>
      <c r="R611" s="23">
        <v>42882.093356481484</v>
      </c>
      <c r="S611" s="13" t="s">
        <v>1329</v>
      </c>
      <c r="T611" s="13" t="s">
        <v>1605</v>
      </c>
      <c r="U611" s="18" t="s">
        <v>1603</v>
      </c>
      <c r="V611" s="13" t="s">
        <v>1606</v>
      </c>
      <c r="W611" s="19">
        <v>15000</v>
      </c>
      <c r="X611" s="13" t="s">
        <v>48</v>
      </c>
      <c r="Y611" s="14"/>
      <c r="Z611" s="14"/>
      <c r="AA611" s="13">
        <v>1</v>
      </c>
      <c r="AB611" s="19">
        <v>15000</v>
      </c>
      <c r="AC611" s="21">
        <f t="shared" si="66"/>
        <v>17400</v>
      </c>
      <c r="AD611" s="14"/>
      <c r="AE611" s="21"/>
    </row>
    <row r="612" spans="1:31" s="27" customFormat="1" ht="15.6" customHeight="1" x14ac:dyDescent="0.25">
      <c r="A612" s="12">
        <v>3131</v>
      </c>
      <c r="B612" s="13" t="s">
        <v>54</v>
      </c>
      <c r="C612" s="14" t="s">
        <v>2</v>
      </c>
      <c r="D612" s="14" t="s">
        <v>34</v>
      </c>
      <c r="E612" s="13" t="s">
        <v>40</v>
      </c>
      <c r="F612" s="13" t="s">
        <v>759</v>
      </c>
      <c r="G612" s="13" t="s">
        <v>56</v>
      </c>
      <c r="H612" s="13" t="s">
        <v>760</v>
      </c>
      <c r="I612" s="23">
        <v>42877</v>
      </c>
      <c r="J612" s="13" t="s">
        <v>1308</v>
      </c>
      <c r="K612" s="13">
        <v>20046</v>
      </c>
      <c r="L612" s="13"/>
      <c r="M612" s="14">
        <v>2</v>
      </c>
      <c r="N612" s="14" t="s">
        <v>41</v>
      </c>
      <c r="O612" s="16"/>
      <c r="P612" s="15"/>
      <c r="Q612" s="15"/>
      <c r="R612" s="23">
        <v>42878.74759259259</v>
      </c>
      <c r="S612" s="13" t="s">
        <v>56</v>
      </c>
      <c r="T612" s="13" t="s">
        <v>1309</v>
      </c>
      <c r="U612" s="22" t="s">
        <v>1603</v>
      </c>
      <c r="V612" s="13" t="s">
        <v>1607</v>
      </c>
      <c r="W612" s="19">
        <v>12931.03</v>
      </c>
      <c r="X612" s="13" t="s">
        <v>48</v>
      </c>
      <c r="Y612" s="14"/>
      <c r="Z612" s="14"/>
      <c r="AA612" s="13">
        <v>1</v>
      </c>
      <c r="AB612" s="19">
        <v>12931.03</v>
      </c>
      <c r="AC612" s="21">
        <f t="shared" si="66"/>
        <v>14999.9948</v>
      </c>
      <c r="AD612" s="14"/>
      <c r="AE612" s="21"/>
    </row>
    <row r="613" spans="1:31" s="27" customFormat="1" ht="15.6" customHeight="1" x14ac:dyDescent="0.25">
      <c r="A613" s="12">
        <v>3132</v>
      </c>
      <c r="B613" s="13" t="s">
        <v>54</v>
      </c>
      <c r="C613" s="14" t="s">
        <v>2</v>
      </c>
      <c r="D613" s="14" t="s">
        <v>34</v>
      </c>
      <c r="E613" s="13" t="s">
        <v>40</v>
      </c>
      <c r="F613" s="13" t="s">
        <v>759</v>
      </c>
      <c r="G613" s="13" t="s">
        <v>56</v>
      </c>
      <c r="H613" s="13" t="s">
        <v>760</v>
      </c>
      <c r="I613" s="23">
        <v>42877</v>
      </c>
      <c r="J613" s="13" t="s">
        <v>1308</v>
      </c>
      <c r="K613" s="13">
        <v>20046</v>
      </c>
      <c r="L613" s="13"/>
      <c r="M613" s="14">
        <v>2</v>
      </c>
      <c r="N613" s="14" t="s">
        <v>41</v>
      </c>
      <c r="O613" s="16"/>
      <c r="P613" s="15"/>
      <c r="Q613" s="15"/>
      <c r="R613" s="23">
        <v>42878.74759259259</v>
      </c>
      <c r="S613" s="13" t="s">
        <v>56</v>
      </c>
      <c r="T613" s="13" t="s">
        <v>1309</v>
      </c>
      <c r="U613" s="22" t="s">
        <v>1603</v>
      </c>
      <c r="V613" s="13" t="s">
        <v>1608</v>
      </c>
      <c r="W613" s="19">
        <v>2155.17</v>
      </c>
      <c r="X613" s="13" t="s">
        <v>48</v>
      </c>
      <c r="Y613" s="14"/>
      <c r="Z613" s="14"/>
      <c r="AA613" s="13">
        <v>4</v>
      </c>
      <c r="AB613" s="19">
        <v>8620.68</v>
      </c>
      <c r="AC613" s="21">
        <f t="shared" si="66"/>
        <v>9999.988800000001</v>
      </c>
      <c r="AD613" s="14"/>
      <c r="AE613" s="21"/>
    </row>
    <row r="614" spans="1:31" s="27" customFormat="1" ht="15.6" customHeight="1" x14ac:dyDescent="0.25">
      <c r="A614" s="12">
        <v>3135</v>
      </c>
      <c r="B614" s="13" t="s">
        <v>54</v>
      </c>
      <c r="C614" s="14" t="s">
        <v>2</v>
      </c>
      <c r="D614" s="14" t="s">
        <v>34</v>
      </c>
      <c r="E614" s="13" t="s">
        <v>40</v>
      </c>
      <c r="F614" s="13" t="s">
        <v>576</v>
      </c>
      <c r="G614" s="13" t="s">
        <v>56</v>
      </c>
      <c r="H614" s="13" t="s">
        <v>577</v>
      </c>
      <c r="I614" s="23">
        <v>42881</v>
      </c>
      <c r="J614" s="13" t="s">
        <v>1609</v>
      </c>
      <c r="K614" s="13">
        <v>19826</v>
      </c>
      <c r="L614" s="13"/>
      <c r="M614" s="14">
        <v>6</v>
      </c>
      <c r="N614" s="14" t="s">
        <v>552</v>
      </c>
      <c r="O614" s="16"/>
      <c r="P614" s="15"/>
      <c r="Q614" s="15"/>
      <c r="R614" s="23">
        <v>42886.598078703704</v>
      </c>
      <c r="S614" s="13" t="s">
        <v>579</v>
      </c>
      <c r="T614" s="13" t="s">
        <v>580</v>
      </c>
      <c r="U614" s="22" t="s">
        <v>1603</v>
      </c>
      <c r="V614" s="13" t="s">
        <v>1610</v>
      </c>
      <c r="W614" s="19">
        <v>8620.67</v>
      </c>
      <c r="X614" s="13" t="s">
        <v>48</v>
      </c>
      <c r="Y614" s="14"/>
      <c r="Z614" s="14"/>
      <c r="AA614" s="13">
        <v>1</v>
      </c>
      <c r="AB614" s="19">
        <v>8620.67</v>
      </c>
      <c r="AC614" s="21">
        <f t="shared" si="66"/>
        <v>9999.9771999999994</v>
      </c>
      <c r="AD614" s="14"/>
      <c r="AE614" s="21"/>
    </row>
    <row r="615" spans="1:31" s="27" customFormat="1" ht="15.6" customHeight="1" x14ac:dyDescent="0.25">
      <c r="A615" s="12">
        <v>3139</v>
      </c>
      <c r="B615" s="13" t="s">
        <v>54</v>
      </c>
      <c r="C615" s="14" t="s">
        <v>2</v>
      </c>
      <c r="D615" s="14" t="s">
        <v>34</v>
      </c>
      <c r="E615" s="13" t="s">
        <v>40</v>
      </c>
      <c r="F615" s="13" t="s">
        <v>148</v>
      </c>
      <c r="G615" s="13" t="s">
        <v>56</v>
      </c>
      <c r="H615" s="13" t="s">
        <v>149</v>
      </c>
      <c r="I615" s="23">
        <v>42886</v>
      </c>
      <c r="J615" s="13" t="s">
        <v>1611</v>
      </c>
      <c r="K615" s="13">
        <v>19842</v>
      </c>
      <c r="L615" s="13"/>
      <c r="M615" s="14">
        <v>25</v>
      </c>
      <c r="N615" s="14" t="s">
        <v>549</v>
      </c>
      <c r="O615" s="16"/>
      <c r="P615" s="15"/>
      <c r="Q615" s="15"/>
      <c r="R615" s="23">
        <v>42888.001793981479</v>
      </c>
      <c r="S615" s="13" t="s">
        <v>736</v>
      </c>
      <c r="T615" s="13" t="s">
        <v>946</v>
      </c>
      <c r="U615" s="22" t="s">
        <v>1603</v>
      </c>
      <c r="V615" s="13" t="s">
        <v>1612</v>
      </c>
      <c r="W615" s="19">
        <v>103448.28</v>
      </c>
      <c r="X615" s="13" t="s">
        <v>48</v>
      </c>
      <c r="Y615" s="14"/>
      <c r="Z615" s="14"/>
      <c r="AA615" s="13">
        <v>1</v>
      </c>
      <c r="AB615" s="19">
        <v>103448.28</v>
      </c>
      <c r="AC615" s="21">
        <f t="shared" ref="AC615:AC630" si="67">+AB615*0.16+AB615</f>
        <v>120000.0048</v>
      </c>
      <c r="AD615" s="14"/>
      <c r="AE615" s="21"/>
    </row>
    <row r="616" spans="1:31" s="27" customFormat="1" ht="15.6" customHeight="1" x14ac:dyDescent="0.25">
      <c r="A616" s="12">
        <v>3140</v>
      </c>
      <c r="B616" s="13" t="s">
        <v>54</v>
      </c>
      <c r="C616" s="14" t="s">
        <v>2</v>
      </c>
      <c r="D616" s="14" t="s">
        <v>34</v>
      </c>
      <c r="E616" s="13" t="s">
        <v>40</v>
      </c>
      <c r="F616" s="13" t="s">
        <v>503</v>
      </c>
      <c r="G616" s="13" t="s">
        <v>56</v>
      </c>
      <c r="H616" s="13" t="s">
        <v>504</v>
      </c>
      <c r="I616" s="23">
        <v>42877</v>
      </c>
      <c r="J616" s="13" t="s">
        <v>1613</v>
      </c>
      <c r="K616" s="13">
        <v>19928</v>
      </c>
      <c r="L616" s="13"/>
      <c r="M616" s="14">
        <v>3</v>
      </c>
      <c r="N616" s="14"/>
      <c r="O616" s="16"/>
      <c r="P616" s="15"/>
      <c r="Q616" s="15"/>
      <c r="R616" s="23">
        <v>42882.76462962963</v>
      </c>
      <c r="S616" s="13" t="s">
        <v>1614</v>
      </c>
      <c r="T616" s="13" t="s">
        <v>1615</v>
      </c>
      <c r="U616" s="22" t="s">
        <v>1603</v>
      </c>
      <c r="V616" s="13" t="s">
        <v>1616</v>
      </c>
      <c r="W616" s="19">
        <v>20000</v>
      </c>
      <c r="X616" s="13" t="s">
        <v>48</v>
      </c>
      <c r="Y616" s="14"/>
      <c r="Z616" s="14"/>
      <c r="AA616" s="13">
        <v>1</v>
      </c>
      <c r="AB616" s="19">
        <v>20000</v>
      </c>
      <c r="AC616" s="21">
        <f t="shared" si="67"/>
        <v>23200</v>
      </c>
      <c r="AD616" s="14"/>
      <c r="AE616" s="21"/>
    </row>
    <row r="617" spans="1:31" s="27" customFormat="1" ht="15.6" customHeight="1" x14ac:dyDescent="0.25">
      <c r="A617" s="12">
        <v>3143</v>
      </c>
      <c r="B617" s="13" t="s">
        <v>125</v>
      </c>
      <c r="C617" s="14" t="s">
        <v>2</v>
      </c>
      <c r="D617" s="14" t="s">
        <v>34</v>
      </c>
      <c r="E617" s="13" t="s">
        <v>40</v>
      </c>
      <c r="F617" s="13" t="s">
        <v>817</v>
      </c>
      <c r="G617" s="13" t="s">
        <v>56</v>
      </c>
      <c r="H617" s="13" t="s">
        <v>57</v>
      </c>
      <c r="I617" s="23">
        <v>42881</v>
      </c>
      <c r="J617" s="13" t="s">
        <v>818</v>
      </c>
      <c r="K617" s="13">
        <v>19243</v>
      </c>
      <c r="L617" s="13"/>
      <c r="M617" s="14">
        <v>30</v>
      </c>
      <c r="N617" s="14" t="s">
        <v>549</v>
      </c>
      <c r="O617" s="16"/>
      <c r="P617" s="15"/>
      <c r="Q617" s="15"/>
      <c r="R617" s="23">
        <v>42881.911516203705</v>
      </c>
      <c r="S617" s="13" t="s">
        <v>819</v>
      </c>
      <c r="T617" s="13" t="s">
        <v>820</v>
      </c>
      <c r="U617" s="22" t="s">
        <v>1603</v>
      </c>
      <c r="V617" s="13" t="s">
        <v>1617</v>
      </c>
      <c r="W617" s="19">
        <v>260000</v>
      </c>
      <c r="X617" s="13" t="s">
        <v>48</v>
      </c>
      <c r="Y617" s="14"/>
      <c r="Z617" s="14"/>
      <c r="AA617" s="13">
        <v>1</v>
      </c>
      <c r="AB617" s="19">
        <v>260000</v>
      </c>
      <c r="AC617" s="21">
        <f t="shared" si="67"/>
        <v>301600</v>
      </c>
      <c r="AD617" s="14"/>
      <c r="AE617" s="21"/>
    </row>
    <row r="618" spans="1:31" s="27" customFormat="1" ht="15.6" customHeight="1" x14ac:dyDescent="0.25">
      <c r="A618" s="12">
        <v>3164</v>
      </c>
      <c r="B618" s="13" t="s">
        <v>54</v>
      </c>
      <c r="C618" s="14" t="s">
        <v>2</v>
      </c>
      <c r="D618" s="14" t="s">
        <v>34</v>
      </c>
      <c r="E618" s="13" t="s">
        <v>40</v>
      </c>
      <c r="F618" s="13" t="s">
        <v>911</v>
      </c>
      <c r="G618" s="13" t="s">
        <v>56</v>
      </c>
      <c r="H618" s="13" t="s">
        <v>912</v>
      </c>
      <c r="I618" s="23">
        <v>42881</v>
      </c>
      <c r="J618" s="13" t="s">
        <v>1619</v>
      </c>
      <c r="K618" s="13">
        <v>20185</v>
      </c>
      <c r="L618" s="13"/>
      <c r="M618" s="14">
        <v>8</v>
      </c>
      <c r="N618" s="14" t="s">
        <v>894</v>
      </c>
      <c r="O618" s="16"/>
      <c r="P618" s="15"/>
      <c r="Q618" s="15"/>
      <c r="R618" s="23">
        <v>42884.981493055559</v>
      </c>
      <c r="S618" s="13" t="s">
        <v>389</v>
      </c>
      <c r="T618" s="13" t="s">
        <v>390</v>
      </c>
      <c r="U618" s="22" t="s">
        <v>1618</v>
      </c>
      <c r="V618" s="13" t="s">
        <v>1620</v>
      </c>
      <c r="W618" s="19">
        <v>1000</v>
      </c>
      <c r="X618" s="13" t="s">
        <v>48</v>
      </c>
      <c r="Y618" s="14"/>
      <c r="Z618" s="14"/>
      <c r="AA618" s="13">
        <v>13</v>
      </c>
      <c r="AB618" s="19">
        <v>13000</v>
      </c>
      <c r="AC618" s="21">
        <f t="shared" si="67"/>
        <v>15080</v>
      </c>
      <c r="AD618" s="14"/>
      <c r="AE618" s="21"/>
    </row>
    <row r="619" spans="1:31" s="27" customFormat="1" ht="15.6" customHeight="1" x14ac:dyDescent="0.25">
      <c r="A619" s="12">
        <v>3169</v>
      </c>
      <c r="B619" s="13" t="s">
        <v>125</v>
      </c>
      <c r="C619" s="14" t="s">
        <v>2</v>
      </c>
      <c r="D619" s="14" t="s">
        <v>34</v>
      </c>
      <c r="E619" s="13" t="s">
        <v>40</v>
      </c>
      <c r="F619" s="13" t="s">
        <v>141</v>
      </c>
      <c r="G619" s="13" t="s">
        <v>56</v>
      </c>
      <c r="H619" s="13" t="s">
        <v>142</v>
      </c>
      <c r="I619" s="23">
        <v>42879</v>
      </c>
      <c r="J619" s="13" t="s">
        <v>1622</v>
      </c>
      <c r="K619" s="13">
        <v>19238</v>
      </c>
      <c r="L619" s="13"/>
      <c r="M619" s="14">
        <v>20</v>
      </c>
      <c r="N619" s="14" t="s">
        <v>1623</v>
      </c>
      <c r="O619" s="16"/>
      <c r="P619" s="15"/>
      <c r="Q619" s="15"/>
      <c r="R619" s="23">
        <v>42879.534803240742</v>
      </c>
      <c r="S619" s="13" t="s">
        <v>729</v>
      </c>
      <c r="T619" s="13" t="s">
        <v>1624</v>
      </c>
      <c r="U619" s="18" t="s">
        <v>1621</v>
      </c>
      <c r="V619" s="13" t="s">
        <v>1625</v>
      </c>
      <c r="W619" s="19">
        <v>13700</v>
      </c>
      <c r="X619" s="13" t="s">
        <v>48</v>
      </c>
      <c r="Y619" s="14"/>
      <c r="Z619" s="14"/>
      <c r="AA619" s="13">
        <v>1</v>
      </c>
      <c r="AB619" s="19">
        <v>13700</v>
      </c>
      <c r="AC619" s="21">
        <f t="shared" si="67"/>
        <v>15892</v>
      </c>
      <c r="AD619" s="14"/>
      <c r="AE619" s="21"/>
    </row>
    <row r="620" spans="1:31" s="27" customFormat="1" ht="15.6" customHeight="1" x14ac:dyDescent="0.25">
      <c r="A620" s="12">
        <v>3176</v>
      </c>
      <c r="B620" s="13" t="s">
        <v>125</v>
      </c>
      <c r="C620" s="14" t="s">
        <v>2</v>
      </c>
      <c r="D620" s="14" t="s">
        <v>34</v>
      </c>
      <c r="E620" s="13" t="s">
        <v>40</v>
      </c>
      <c r="F620" s="13" t="s">
        <v>141</v>
      </c>
      <c r="G620" s="13" t="s">
        <v>56</v>
      </c>
      <c r="H620" s="13" t="s">
        <v>142</v>
      </c>
      <c r="I620" s="23">
        <v>42879</v>
      </c>
      <c r="J620" s="13" t="s">
        <v>1626</v>
      </c>
      <c r="K620" s="13">
        <v>19238</v>
      </c>
      <c r="L620" s="13"/>
      <c r="M620" s="14">
        <v>17</v>
      </c>
      <c r="N620" s="14" t="s">
        <v>1627</v>
      </c>
      <c r="O620" s="16"/>
      <c r="P620" s="15"/>
      <c r="Q620" s="15"/>
      <c r="R620" s="23">
        <v>42879.52065972222</v>
      </c>
      <c r="S620" s="13" t="s">
        <v>729</v>
      </c>
      <c r="T620" s="13" t="s">
        <v>1624</v>
      </c>
      <c r="U620" s="18" t="s">
        <v>1621</v>
      </c>
      <c r="V620" s="13" t="s">
        <v>1628</v>
      </c>
      <c r="W620" s="19">
        <v>11032</v>
      </c>
      <c r="X620" s="13" t="s">
        <v>48</v>
      </c>
      <c r="Y620" s="14"/>
      <c r="Z620" s="14"/>
      <c r="AA620" s="13">
        <v>1</v>
      </c>
      <c r="AB620" s="19">
        <v>11032</v>
      </c>
      <c r="AC620" s="21">
        <f t="shared" si="67"/>
        <v>12797.12</v>
      </c>
      <c r="AD620" s="14"/>
      <c r="AE620" s="21"/>
    </row>
    <row r="621" spans="1:31" s="27" customFormat="1" ht="15.6" customHeight="1" x14ac:dyDescent="0.25">
      <c r="A621" s="12">
        <v>3177</v>
      </c>
      <c r="B621" s="13" t="s">
        <v>125</v>
      </c>
      <c r="C621" s="14" t="s">
        <v>2</v>
      </c>
      <c r="D621" s="14" t="s">
        <v>34</v>
      </c>
      <c r="E621" s="13" t="s">
        <v>40</v>
      </c>
      <c r="F621" s="13" t="s">
        <v>141</v>
      </c>
      <c r="G621" s="13" t="s">
        <v>56</v>
      </c>
      <c r="H621" s="13" t="s">
        <v>142</v>
      </c>
      <c r="I621" s="23">
        <v>42879</v>
      </c>
      <c r="J621" s="13" t="s">
        <v>1629</v>
      </c>
      <c r="K621" s="13">
        <v>19238</v>
      </c>
      <c r="L621" s="13"/>
      <c r="M621" s="14">
        <v>22</v>
      </c>
      <c r="N621" s="14" t="s">
        <v>1630</v>
      </c>
      <c r="O621" s="16"/>
      <c r="P621" s="15"/>
      <c r="Q621" s="15"/>
      <c r="R621" s="23">
        <v>42879.547962962963</v>
      </c>
      <c r="S621" s="13" t="s">
        <v>729</v>
      </c>
      <c r="T621" s="13" t="s">
        <v>1624</v>
      </c>
      <c r="U621" s="18" t="s">
        <v>1621</v>
      </c>
      <c r="V621" s="13" t="s">
        <v>1631</v>
      </c>
      <c r="W621" s="19">
        <v>10200</v>
      </c>
      <c r="X621" s="13" t="s">
        <v>48</v>
      </c>
      <c r="Y621" s="14"/>
      <c r="Z621" s="14"/>
      <c r="AA621" s="13">
        <v>1</v>
      </c>
      <c r="AB621" s="19">
        <v>10200</v>
      </c>
      <c r="AC621" s="21">
        <f t="shared" si="67"/>
        <v>11832</v>
      </c>
      <c r="AD621" s="14"/>
      <c r="AE621" s="21"/>
    </row>
    <row r="622" spans="1:31" s="27" customFormat="1" ht="15.6" customHeight="1" x14ac:dyDescent="0.25">
      <c r="A622" s="12">
        <v>3178</v>
      </c>
      <c r="B622" s="13" t="s">
        <v>125</v>
      </c>
      <c r="C622" s="14" t="s">
        <v>2</v>
      </c>
      <c r="D622" s="14" t="s">
        <v>34</v>
      </c>
      <c r="E622" s="13" t="s">
        <v>40</v>
      </c>
      <c r="F622" s="13" t="s">
        <v>141</v>
      </c>
      <c r="G622" s="13" t="s">
        <v>56</v>
      </c>
      <c r="H622" s="13" t="s">
        <v>142</v>
      </c>
      <c r="I622" s="23">
        <v>42884</v>
      </c>
      <c r="J622" s="13" t="s">
        <v>1632</v>
      </c>
      <c r="K622" s="13">
        <v>19238</v>
      </c>
      <c r="L622" s="13"/>
      <c r="M622" s="14">
        <v>34</v>
      </c>
      <c r="N622" s="14" t="s">
        <v>1633</v>
      </c>
      <c r="O622" s="16"/>
      <c r="P622" s="15"/>
      <c r="Q622" s="15"/>
      <c r="R622" s="23">
        <v>42884.886643518519</v>
      </c>
      <c r="S622" s="13" t="s">
        <v>729</v>
      </c>
      <c r="T622" s="13" t="s">
        <v>1624</v>
      </c>
      <c r="U622" s="18" t="s">
        <v>1621</v>
      </c>
      <c r="V622" s="13" t="s">
        <v>1631</v>
      </c>
      <c r="W622" s="19">
        <v>10200</v>
      </c>
      <c r="X622" s="13" t="s">
        <v>48</v>
      </c>
      <c r="Y622" s="14"/>
      <c r="Z622" s="14"/>
      <c r="AA622" s="13">
        <v>1</v>
      </c>
      <c r="AB622" s="19">
        <v>10200</v>
      </c>
      <c r="AC622" s="21">
        <f t="shared" si="67"/>
        <v>11832</v>
      </c>
      <c r="AD622" s="14"/>
      <c r="AE622" s="21"/>
    </row>
    <row r="623" spans="1:31" s="27" customFormat="1" ht="15.6" customHeight="1" x14ac:dyDescent="0.25">
      <c r="A623" s="12">
        <v>3179</v>
      </c>
      <c r="B623" s="13" t="s">
        <v>125</v>
      </c>
      <c r="C623" s="14" t="s">
        <v>2</v>
      </c>
      <c r="D623" s="14" t="s">
        <v>34</v>
      </c>
      <c r="E623" s="13" t="s">
        <v>40</v>
      </c>
      <c r="F623" s="13" t="s">
        <v>141</v>
      </c>
      <c r="G623" s="13" t="s">
        <v>56</v>
      </c>
      <c r="H623" s="13" t="s">
        <v>142</v>
      </c>
      <c r="I623" s="23">
        <v>42879</v>
      </c>
      <c r="J623" s="13" t="s">
        <v>1634</v>
      </c>
      <c r="K623" s="13">
        <v>19238</v>
      </c>
      <c r="L623" s="13"/>
      <c r="M623" s="14">
        <v>23</v>
      </c>
      <c r="N623" s="14" t="s">
        <v>1635</v>
      </c>
      <c r="O623" s="16"/>
      <c r="P623" s="15"/>
      <c r="Q623" s="15"/>
      <c r="R623" s="23">
        <v>42879.552488425928</v>
      </c>
      <c r="S623" s="13" t="s">
        <v>729</v>
      </c>
      <c r="T623" s="13" t="s">
        <v>1624</v>
      </c>
      <c r="U623" s="18" t="s">
        <v>1621</v>
      </c>
      <c r="V623" s="13" t="s">
        <v>1636</v>
      </c>
      <c r="W623" s="19">
        <v>11032</v>
      </c>
      <c r="X623" s="13" t="s">
        <v>48</v>
      </c>
      <c r="Y623" s="14"/>
      <c r="Z623" s="14"/>
      <c r="AA623" s="13">
        <v>1</v>
      </c>
      <c r="AB623" s="19">
        <v>11032</v>
      </c>
      <c r="AC623" s="21">
        <f t="shared" si="67"/>
        <v>12797.12</v>
      </c>
      <c r="AD623" s="14"/>
      <c r="AE623" s="21"/>
    </row>
    <row r="624" spans="1:31" s="27" customFormat="1" ht="15.6" customHeight="1" x14ac:dyDescent="0.25">
      <c r="A624" s="12">
        <v>3187</v>
      </c>
      <c r="B624" s="13" t="s">
        <v>54</v>
      </c>
      <c r="C624" s="14" t="s">
        <v>2</v>
      </c>
      <c r="D624" s="14" t="s">
        <v>34</v>
      </c>
      <c r="E624" s="13" t="s">
        <v>40</v>
      </c>
      <c r="F624" s="13" t="s">
        <v>1638</v>
      </c>
      <c r="G624" s="13" t="s">
        <v>56</v>
      </c>
      <c r="H624" s="13" t="s">
        <v>78</v>
      </c>
      <c r="I624" s="23">
        <v>42884</v>
      </c>
      <c r="J624" s="13" t="s">
        <v>1639</v>
      </c>
      <c r="K624" s="13">
        <v>19991</v>
      </c>
      <c r="L624" s="13"/>
      <c r="M624" s="14">
        <v>8</v>
      </c>
      <c r="N624" s="14" t="s">
        <v>131</v>
      </c>
      <c r="O624" s="16"/>
      <c r="P624" s="15"/>
      <c r="Q624" s="15"/>
      <c r="R624" s="23">
        <v>42885.466932870368</v>
      </c>
      <c r="S624" s="13" t="s">
        <v>83</v>
      </c>
      <c r="T624" s="13" t="s">
        <v>1640</v>
      </c>
      <c r="U624" s="22" t="s">
        <v>1637</v>
      </c>
      <c r="V624" s="13" t="s">
        <v>1641</v>
      </c>
      <c r="W624" s="19">
        <v>390862.07</v>
      </c>
      <c r="X624" s="13" t="s">
        <v>48</v>
      </c>
      <c r="Y624" s="14"/>
      <c r="Z624" s="14"/>
      <c r="AA624" s="13">
        <v>1</v>
      </c>
      <c r="AB624" s="19">
        <v>390862.07</v>
      </c>
      <c r="AC624" s="21">
        <f t="shared" si="67"/>
        <v>453400.0012</v>
      </c>
      <c r="AD624" s="14"/>
      <c r="AE624" s="21"/>
    </row>
    <row r="625" spans="1:31" s="27" customFormat="1" ht="15.6" customHeight="1" x14ac:dyDescent="0.25">
      <c r="A625" s="12">
        <v>3193</v>
      </c>
      <c r="B625" s="13" t="s">
        <v>54</v>
      </c>
      <c r="C625" s="14" t="s">
        <v>2</v>
      </c>
      <c r="D625" s="14" t="s">
        <v>34</v>
      </c>
      <c r="E625" s="13" t="s">
        <v>40</v>
      </c>
      <c r="F625" s="13" t="s">
        <v>55</v>
      </c>
      <c r="G625" s="13" t="s">
        <v>56</v>
      </c>
      <c r="H625" s="13" t="s">
        <v>57</v>
      </c>
      <c r="I625" s="23">
        <v>42870</v>
      </c>
      <c r="J625" s="13" t="s">
        <v>585</v>
      </c>
      <c r="K625" s="13">
        <v>20254</v>
      </c>
      <c r="L625" s="13"/>
      <c r="M625" s="14">
        <v>1</v>
      </c>
      <c r="N625" s="14" t="s">
        <v>586</v>
      </c>
      <c r="O625" s="16"/>
      <c r="P625" s="15"/>
      <c r="Q625" s="15"/>
      <c r="R625" s="23">
        <v>42871.839849537035</v>
      </c>
      <c r="S625" s="13" t="s">
        <v>60</v>
      </c>
      <c r="T625" s="13" t="s">
        <v>61</v>
      </c>
      <c r="U625" s="22" t="s">
        <v>1642</v>
      </c>
      <c r="V625" s="13" t="s">
        <v>1643</v>
      </c>
      <c r="W625" s="19">
        <v>4.3</v>
      </c>
      <c r="X625" s="13" t="s">
        <v>37</v>
      </c>
      <c r="Y625" s="14"/>
      <c r="Z625" s="14"/>
      <c r="AA625" s="13">
        <v>5000</v>
      </c>
      <c r="AB625" s="19">
        <v>21500</v>
      </c>
      <c r="AC625" s="21">
        <f t="shared" si="67"/>
        <v>24940</v>
      </c>
      <c r="AD625" s="14"/>
      <c r="AE625" s="21"/>
    </row>
    <row r="626" spans="1:31" s="27" customFormat="1" ht="15.6" customHeight="1" x14ac:dyDescent="0.25">
      <c r="A626" s="12">
        <v>3194</v>
      </c>
      <c r="B626" s="13" t="s">
        <v>54</v>
      </c>
      <c r="C626" s="14" t="s">
        <v>2</v>
      </c>
      <c r="D626" s="14" t="s">
        <v>34</v>
      </c>
      <c r="E626" s="13" t="s">
        <v>40</v>
      </c>
      <c r="F626" s="13" t="s">
        <v>148</v>
      </c>
      <c r="G626" s="13" t="s">
        <v>56</v>
      </c>
      <c r="H626" s="13" t="s">
        <v>149</v>
      </c>
      <c r="I626" s="23">
        <v>42885</v>
      </c>
      <c r="J626" s="13" t="s">
        <v>1644</v>
      </c>
      <c r="K626" s="13">
        <v>19842</v>
      </c>
      <c r="L626" s="13"/>
      <c r="M626" s="14">
        <v>40</v>
      </c>
      <c r="N626" s="14" t="s">
        <v>792</v>
      </c>
      <c r="O626" s="16"/>
      <c r="P626" s="15"/>
      <c r="Q626" s="15"/>
      <c r="R626" s="23">
        <v>42888.014131944445</v>
      </c>
      <c r="S626" s="13" t="s">
        <v>1645</v>
      </c>
      <c r="T626" s="13" t="s">
        <v>1646</v>
      </c>
      <c r="U626" s="22" t="s">
        <v>1642</v>
      </c>
      <c r="V626" s="13" t="s">
        <v>1647</v>
      </c>
      <c r="W626" s="19">
        <v>1.1200000000000001</v>
      </c>
      <c r="X626" s="13" t="s">
        <v>37</v>
      </c>
      <c r="Y626" s="14"/>
      <c r="Z626" s="14"/>
      <c r="AA626" s="13">
        <v>50000</v>
      </c>
      <c r="AB626" s="19">
        <v>56000.000000000007</v>
      </c>
      <c r="AC626" s="21">
        <f t="shared" si="67"/>
        <v>64960.000000000007</v>
      </c>
      <c r="AD626" s="14"/>
      <c r="AE626" s="21"/>
    </row>
    <row r="627" spans="1:31" s="27" customFormat="1" ht="15.6" customHeight="1" x14ac:dyDescent="0.25">
      <c r="A627" s="12">
        <v>3195</v>
      </c>
      <c r="B627" s="13" t="s">
        <v>54</v>
      </c>
      <c r="C627" s="14" t="s">
        <v>2</v>
      </c>
      <c r="D627" s="14" t="s">
        <v>34</v>
      </c>
      <c r="E627" s="13" t="s">
        <v>40</v>
      </c>
      <c r="F627" s="13" t="s">
        <v>148</v>
      </c>
      <c r="G627" s="13" t="s">
        <v>56</v>
      </c>
      <c r="H627" s="13" t="s">
        <v>149</v>
      </c>
      <c r="I627" s="23">
        <v>42885</v>
      </c>
      <c r="J627" s="13" t="s">
        <v>1648</v>
      </c>
      <c r="K627" s="13">
        <v>19842</v>
      </c>
      <c r="L627" s="13"/>
      <c r="M627" s="14">
        <v>41</v>
      </c>
      <c r="N627" s="14" t="s">
        <v>1121</v>
      </c>
      <c r="O627" s="16"/>
      <c r="P627" s="15"/>
      <c r="Q627" s="15"/>
      <c r="R627" s="23">
        <v>42888.014513888891</v>
      </c>
      <c r="S627" s="13" t="s">
        <v>1649</v>
      </c>
      <c r="T627" s="13" t="s">
        <v>1646</v>
      </c>
      <c r="U627" s="22" t="s">
        <v>1642</v>
      </c>
      <c r="V627" s="13" t="s">
        <v>1647</v>
      </c>
      <c r="W627" s="19">
        <v>1.1200000000000001</v>
      </c>
      <c r="X627" s="13" t="s">
        <v>37</v>
      </c>
      <c r="Y627" s="14"/>
      <c r="Z627" s="14"/>
      <c r="AA627" s="13">
        <v>30000</v>
      </c>
      <c r="AB627" s="19">
        <v>33600</v>
      </c>
      <c r="AC627" s="21">
        <f t="shared" si="67"/>
        <v>38976</v>
      </c>
      <c r="AD627" s="14"/>
      <c r="AE627" s="21"/>
    </row>
    <row r="628" spans="1:31" s="27" customFormat="1" ht="15.6" customHeight="1" x14ac:dyDescent="0.25">
      <c r="A628" s="12">
        <v>3196</v>
      </c>
      <c r="B628" s="13" t="s">
        <v>54</v>
      </c>
      <c r="C628" s="14" t="s">
        <v>2</v>
      </c>
      <c r="D628" s="14" t="s">
        <v>34</v>
      </c>
      <c r="E628" s="13" t="s">
        <v>40</v>
      </c>
      <c r="F628" s="13" t="s">
        <v>148</v>
      </c>
      <c r="G628" s="13" t="s">
        <v>56</v>
      </c>
      <c r="H628" s="13" t="s">
        <v>149</v>
      </c>
      <c r="I628" s="23">
        <v>42885</v>
      </c>
      <c r="J628" s="13" t="s">
        <v>1650</v>
      </c>
      <c r="K628" s="13">
        <v>19842</v>
      </c>
      <c r="L628" s="13"/>
      <c r="M628" s="14">
        <v>39</v>
      </c>
      <c r="N628" s="14" t="s">
        <v>795</v>
      </c>
      <c r="O628" s="16"/>
      <c r="P628" s="15"/>
      <c r="Q628" s="15"/>
      <c r="R628" s="23">
        <v>42888.013807870368</v>
      </c>
      <c r="S628" s="13" t="s">
        <v>1651</v>
      </c>
      <c r="T628" s="13" t="s">
        <v>1646</v>
      </c>
      <c r="U628" s="22" t="s">
        <v>1642</v>
      </c>
      <c r="V628" s="13" t="s">
        <v>1647</v>
      </c>
      <c r="W628" s="19">
        <v>1.1200000000000001</v>
      </c>
      <c r="X628" s="13" t="s">
        <v>37</v>
      </c>
      <c r="Y628" s="14"/>
      <c r="Z628" s="14"/>
      <c r="AA628" s="13">
        <v>20000</v>
      </c>
      <c r="AB628" s="19">
        <v>22400.000000000004</v>
      </c>
      <c r="AC628" s="21">
        <f t="shared" si="67"/>
        <v>25984.000000000004</v>
      </c>
      <c r="AD628" s="14"/>
      <c r="AE628" s="21"/>
    </row>
    <row r="629" spans="1:31" s="27" customFormat="1" ht="15.6" customHeight="1" x14ac:dyDescent="0.25">
      <c r="A629" s="12">
        <v>3197</v>
      </c>
      <c r="B629" s="13" t="s">
        <v>54</v>
      </c>
      <c r="C629" s="14" t="s">
        <v>2</v>
      </c>
      <c r="D629" s="14" t="s">
        <v>34</v>
      </c>
      <c r="E629" s="13" t="s">
        <v>40</v>
      </c>
      <c r="F629" s="13" t="s">
        <v>300</v>
      </c>
      <c r="G629" s="13" t="s">
        <v>56</v>
      </c>
      <c r="H629" s="13" t="s">
        <v>301</v>
      </c>
      <c r="I629" s="23">
        <v>42870</v>
      </c>
      <c r="J629" s="13" t="s">
        <v>302</v>
      </c>
      <c r="K629" s="13">
        <v>20438</v>
      </c>
      <c r="L629" s="13"/>
      <c r="M629" s="14">
        <v>3</v>
      </c>
      <c r="N629" s="14" t="s">
        <v>303</v>
      </c>
      <c r="O629" s="16"/>
      <c r="P629" s="15"/>
      <c r="Q629" s="15"/>
      <c r="R629" s="23">
        <v>42873.833738425928</v>
      </c>
      <c r="S629" s="13" t="s">
        <v>181</v>
      </c>
      <c r="T629" s="13" t="s">
        <v>182</v>
      </c>
      <c r="U629" s="22" t="s">
        <v>1642</v>
      </c>
      <c r="V629" s="13" t="s">
        <v>1652</v>
      </c>
      <c r="W629" s="19">
        <v>1.7</v>
      </c>
      <c r="X629" s="13" t="s">
        <v>37</v>
      </c>
      <c r="Y629" s="14"/>
      <c r="Z629" s="14"/>
      <c r="AA629" s="13">
        <v>6000</v>
      </c>
      <c r="AB629" s="19">
        <v>10200</v>
      </c>
      <c r="AC629" s="21">
        <f t="shared" si="67"/>
        <v>11832</v>
      </c>
      <c r="AD629" s="14"/>
      <c r="AE629" s="21"/>
    </row>
    <row r="630" spans="1:31" s="27" customFormat="1" ht="15.6" customHeight="1" x14ac:dyDescent="0.25">
      <c r="A630" s="12">
        <v>3198</v>
      </c>
      <c r="B630" s="13" t="s">
        <v>54</v>
      </c>
      <c r="C630" s="14" t="s">
        <v>2</v>
      </c>
      <c r="D630" s="14" t="s">
        <v>34</v>
      </c>
      <c r="E630" s="13" t="s">
        <v>40</v>
      </c>
      <c r="F630" s="13" t="s">
        <v>305</v>
      </c>
      <c r="G630" s="13" t="s">
        <v>56</v>
      </c>
      <c r="H630" s="13" t="s">
        <v>306</v>
      </c>
      <c r="I630" s="23">
        <v>42870</v>
      </c>
      <c r="J630" s="13" t="s">
        <v>307</v>
      </c>
      <c r="K630" s="13">
        <v>20356</v>
      </c>
      <c r="L630" s="13"/>
      <c r="M630" s="14">
        <v>1</v>
      </c>
      <c r="N630" s="14" t="s">
        <v>308</v>
      </c>
      <c r="O630" s="16"/>
      <c r="P630" s="15"/>
      <c r="Q630" s="15"/>
      <c r="R630" s="23">
        <v>42873.742685185185</v>
      </c>
      <c r="S630" s="13" t="s">
        <v>181</v>
      </c>
      <c r="T630" s="13" t="s">
        <v>182</v>
      </c>
      <c r="U630" s="22" t="s">
        <v>1642</v>
      </c>
      <c r="V630" s="13" t="s">
        <v>1652</v>
      </c>
      <c r="W630" s="19">
        <v>1.7</v>
      </c>
      <c r="X630" s="13" t="s">
        <v>37</v>
      </c>
      <c r="Y630" s="14"/>
      <c r="Z630" s="14"/>
      <c r="AA630" s="13">
        <v>4000</v>
      </c>
      <c r="AB630" s="19">
        <v>6800</v>
      </c>
      <c r="AC630" s="21">
        <f t="shared" si="67"/>
        <v>7888</v>
      </c>
      <c r="AD630" s="14"/>
      <c r="AE630" s="21"/>
    </row>
    <row r="631" spans="1:31" s="27" customFormat="1" ht="15.6" customHeight="1" x14ac:dyDescent="0.25">
      <c r="A631" s="12">
        <v>3209</v>
      </c>
      <c r="B631" s="13" t="s">
        <v>54</v>
      </c>
      <c r="C631" s="14" t="s">
        <v>2</v>
      </c>
      <c r="D631" s="14" t="s">
        <v>34</v>
      </c>
      <c r="E631" s="13" t="s">
        <v>40</v>
      </c>
      <c r="F631" s="13" t="s">
        <v>933</v>
      </c>
      <c r="G631" s="13" t="s">
        <v>56</v>
      </c>
      <c r="H631" s="13" t="s">
        <v>934</v>
      </c>
      <c r="I631" s="23">
        <v>42878</v>
      </c>
      <c r="J631" s="13" t="s">
        <v>935</v>
      </c>
      <c r="K631" s="13">
        <v>20225</v>
      </c>
      <c r="L631" s="13"/>
      <c r="M631" s="14">
        <v>1</v>
      </c>
      <c r="N631" s="14" t="s">
        <v>36</v>
      </c>
      <c r="O631" s="16"/>
      <c r="P631" s="15"/>
      <c r="Q631" s="15"/>
      <c r="R631" s="23">
        <v>42883.747476851851</v>
      </c>
      <c r="S631" s="13" t="s">
        <v>936</v>
      </c>
      <c r="T631" s="13" t="s">
        <v>937</v>
      </c>
      <c r="U631" s="22" t="s">
        <v>1642</v>
      </c>
      <c r="V631" s="13" t="s">
        <v>1654</v>
      </c>
      <c r="W631" s="19">
        <v>4.3099999999999996</v>
      </c>
      <c r="X631" s="13" t="s">
        <v>37</v>
      </c>
      <c r="Y631" s="14"/>
      <c r="Z631" s="14"/>
      <c r="AA631" s="13">
        <v>3700</v>
      </c>
      <c r="AB631" s="19">
        <v>15946.999999999998</v>
      </c>
      <c r="AC631" s="21">
        <f t="shared" ref="AC631:AC644" si="68">+AB631*0.16+AB631</f>
        <v>18498.519999999997</v>
      </c>
      <c r="AD631" s="14"/>
      <c r="AE631" s="21"/>
    </row>
    <row r="632" spans="1:31" s="27" customFormat="1" ht="15.6" customHeight="1" x14ac:dyDescent="0.25">
      <c r="A632" s="12">
        <v>3214</v>
      </c>
      <c r="B632" s="13" t="s">
        <v>125</v>
      </c>
      <c r="C632" s="14" t="s">
        <v>2</v>
      </c>
      <c r="D632" s="14" t="s">
        <v>34</v>
      </c>
      <c r="E632" s="13" t="s">
        <v>40</v>
      </c>
      <c r="F632" s="13" t="s">
        <v>1463</v>
      </c>
      <c r="G632" s="13" t="s">
        <v>56</v>
      </c>
      <c r="H632" s="13" t="s">
        <v>156</v>
      </c>
      <c r="I632" s="23">
        <v>42882</v>
      </c>
      <c r="J632" s="13" t="s">
        <v>1656</v>
      </c>
      <c r="K632" s="13">
        <v>19479</v>
      </c>
      <c r="L632" s="13"/>
      <c r="M632" s="14">
        <v>35</v>
      </c>
      <c r="N632" s="14" t="s">
        <v>1657</v>
      </c>
      <c r="O632" s="16"/>
      <c r="P632" s="15"/>
      <c r="Q632" s="15"/>
      <c r="R632" s="23">
        <v>42882.131226851852</v>
      </c>
      <c r="S632" s="13" t="s">
        <v>127</v>
      </c>
      <c r="T632" s="13" t="s">
        <v>128</v>
      </c>
      <c r="U632" s="22" t="s">
        <v>1655</v>
      </c>
      <c r="V632" s="13" t="s">
        <v>1658</v>
      </c>
      <c r="W632" s="19">
        <v>0.57999999999999996</v>
      </c>
      <c r="X632" s="13" t="s">
        <v>37</v>
      </c>
      <c r="Y632" s="14">
        <v>0.28000000000000003</v>
      </c>
      <c r="Z632" s="14">
        <v>1.4999999999999999E-2</v>
      </c>
      <c r="AA632" s="13">
        <v>17500</v>
      </c>
      <c r="AB632" s="19">
        <v>10150</v>
      </c>
      <c r="AC632" s="21">
        <f t="shared" si="68"/>
        <v>11774</v>
      </c>
      <c r="AD632" s="14"/>
      <c r="AE632" s="21"/>
    </row>
    <row r="633" spans="1:31" s="27" customFormat="1" ht="15.6" customHeight="1" x14ac:dyDescent="0.25">
      <c r="A633" s="12">
        <v>3215</v>
      </c>
      <c r="B633" s="13" t="s">
        <v>125</v>
      </c>
      <c r="C633" s="14" t="s">
        <v>2</v>
      </c>
      <c r="D633" s="14" t="s">
        <v>34</v>
      </c>
      <c r="E633" s="13" t="s">
        <v>40</v>
      </c>
      <c r="F633" s="13" t="s">
        <v>1463</v>
      </c>
      <c r="G633" s="13" t="s">
        <v>56</v>
      </c>
      <c r="H633" s="13" t="s">
        <v>156</v>
      </c>
      <c r="I633" s="23">
        <v>42882</v>
      </c>
      <c r="J633" s="13" t="s">
        <v>1656</v>
      </c>
      <c r="K633" s="13">
        <v>19479</v>
      </c>
      <c r="L633" s="13"/>
      <c r="M633" s="14">
        <v>35</v>
      </c>
      <c r="N633" s="14" t="s">
        <v>1657</v>
      </c>
      <c r="O633" s="16"/>
      <c r="P633" s="15"/>
      <c r="Q633" s="15"/>
      <c r="R633" s="23">
        <v>42882.131226851852</v>
      </c>
      <c r="S633" s="13" t="s">
        <v>127</v>
      </c>
      <c r="T633" s="13" t="s">
        <v>128</v>
      </c>
      <c r="U633" s="22" t="s">
        <v>1655</v>
      </c>
      <c r="V633" s="13" t="s">
        <v>1659</v>
      </c>
      <c r="W633" s="19">
        <v>0.57999999999999996</v>
      </c>
      <c r="X633" s="13" t="s">
        <v>37</v>
      </c>
      <c r="Y633" s="14">
        <v>0.28000000000000003</v>
      </c>
      <c r="Z633" s="14">
        <v>1.4999999999999999E-2</v>
      </c>
      <c r="AA633" s="13">
        <v>15445</v>
      </c>
      <c r="AB633" s="19">
        <v>8958.0999999999985</v>
      </c>
      <c r="AC633" s="21">
        <f t="shared" si="68"/>
        <v>10391.395999999999</v>
      </c>
      <c r="AD633" s="14"/>
      <c r="AE633" s="21"/>
    </row>
    <row r="634" spans="1:31" s="27" customFormat="1" ht="15.6" customHeight="1" x14ac:dyDescent="0.25">
      <c r="A634" s="12">
        <v>3221</v>
      </c>
      <c r="B634" s="13" t="s">
        <v>125</v>
      </c>
      <c r="C634" s="14" t="s">
        <v>2</v>
      </c>
      <c r="D634" s="14" t="s">
        <v>34</v>
      </c>
      <c r="E634" s="13" t="s">
        <v>40</v>
      </c>
      <c r="F634" s="13" t="s">
        <v>1463</v>
      </c>
      <c r="G634" s="13" t="s">
        <v>56</v>
      </c>
      <c r="H634" s="13" t="s">
        <v>156</v>
      </c>
      <c r="I634" s="23">
        <v>42882</v>
      </c>
      <c r="J634" s="13" t="s">
        <v>1656</v>
      </c>
      <c r="K634" s="13">
        <v>19479</v>
      </c>
      <c r="L634" s="13"/>
      <c r="M634" s="14">
        <v>35</v>
      </c>
      <c r="N634" s="14" t="s">
        <v>1657</v>
      </c>
      <c r="O634" s="16"/>
      <c r="P634" s="15"/>
      <c r="Q634" s="15"/>
      <c r="R634" s="23">
        <v>42882.131226851852</v>
      </c>
      <c r="S634" s="13" t="s">
        <v>127</v>
      </c>
      <c r="T634" s="13" t="s">
        <v>128</v>
      </c>
      <c r="U634" s="22" t="s">
        <v>1655</v>
      </c>
      <c r="V634" s="13" t="s">
        <v>1660</v>
      </c>
      <c r="W634" s="19">
        <v>0.57999999999999996</v>
      </c>
      <c r="X634" s="13" t="s">
        <v>37</v>
      </c>
      <c r="Y634" s="14">
        <v>0.28000000000000003</v>
      </c>
      <c r="Z634" s="14">
        <v>1.4999999999999999E-2</v>
      </c>
      <c r="AA634" s="13">
        <v>31325</v>
      </c>
      <c r="AB634" s="19">
        <v>18168.5</v>
      </c>
      <c r="AC634" s="21">
        <f t="shared" si="68"/>
        <v>21075.46</v>
      </c>
      <c r="AD634" s="14"/>
      <c r="AE634" s="21"/>
    </row>
    <row r="635" spans="1:31" s="27" customFormat="1" ht="15.6" customHeight="1" x14ac:dyDescent="0.25">
      <c r="A635" s="12">
        <v>3225</v>
      </c>
      <c r="B635" s="13" t="s">
        <v>54</v>
      </c>
      <c r="C635" s="14" t="s">
        <v>2</v>
      </c>
      <c r="D635" s="14" t="s">
        <v>34</v>
      </c>
      <c r="E635" s="13" t="s">
        <v>40</v>
      </c>
      <c r="F635" s="13" t="s">
        <v>148</v>
      </c>
      <c r="G635" s="13" t="s">
        <v>56</v>
      </c>
      <c r="H635" s="13" t="s">
        <v>149</v>
      </c>
      <c r="I635" s="23">
        <v>42870</v>
      </c>
      <c r="J635" s="13" t="s">
        <v>150</v>
      </c>
      <c r="K635" s="13">
        <v>19842</v>
      </c>
      <c r="L635" s="13"/>
      <c r="M635" s="14">
        <v>1</v>
      </c>
      <c r="N635" s="14" t="s">
        <v>151</v>
      </c>
      <c r="O635" s="16"/>
      <c r="P635" s="15"/>
      <c r="Q635" s="15"/>
      <c r="R635" s="23">
        <v>42873.838159722225</v>
      </c>
      <c r="S635" s="13" t="s">
        <v>152</v>
      </c>
      <c r="T635" s="13" t="s">
        <v>153</v>
      </c>
      <c r="U635" s="22" t="s">
        <v>1655</v>
      </c>
      <c r="V635" s="13" t="s">
        <v>1655</v>
      </c>
      <c r="W635" s="19">
        <v>1.7</v>
      </c>
      <c r="X635" s="13" t="s">
        <v>37</v>
      </c>
      <c r="Y635" s="14">
        <v>0.28000000000000003</v>
      </c>
      <c r="Z635" s="14">
        <v>1.4999999999999999E-2</v>
      </c>
      <c r="AA635" s="13">
        <v>30000</v>
      </c>
      <c r="AB635" s="19">
        <v>51000</v>
      </c>
      <c r="AC635" s="21">
        <f t="shared" si="68"/>
        <v>59160</v>
      </c>
      <c r="AD635" s="14"/>
      <c r="AE635" s="21"/>
    </row>
    <row r="636" spans="1:31" s="27" customFormat="1" ht="15.6" customHeight="1" x14ac:dyDescent="0.25">
      <c r="A636" s="12">
        <v>3226</v>
      </c>
      <c r="B636" s="13" t="s">
        <v>54</v>
      </c>
      <c r="C636" s="14" t="s">
        <v>2</v>
      </c>
      <c r="D636" s="14" t="s">
        <v>34</v>
      </c>
      <c r="E636" s="13" t="s">
        <v>40</v>
      </c>
      <c r="F636" s="13" t="s">
        <v>155</v>
      </c>
      <c r="G636" s="13" t="s">
        <v>56</v>
      </c>
      <c r="H636" s="13" t="s">
        <v>156</v>
      </c>
      <c r="I636" s="23">
        <v>42870</v>
      </c>
      <c r="J636" s="13" t="s">
        <v>157</v>
      </c>
      <c r="K636" s="13">
        <v>20387</v>
      </c>
      <c r="L636" s="13"/>
      <c r="M636" s="14">
        <v>1</v>
      </c>
      <c r="N636" s="14" t="s">
        <v>158</v>
      </c>
      <c r="O636" s="16"/>
      <c r="P636" s="15"/>
      <c r="Q636" s="15"/>
      <c r="R636" s="23">
        <v>42873.815509259257</v>
      </c>
      <c r="S636" s="13" t="s">
        <v>152</v>
      </c>
      <c r="T636" s="13" t="s">
        <v>153</v>
      </c>
      <c r="U636" s="22" t="s">
        <v>1655</v>
      </c>
      <c r="V636" s="13" t="s">
        <v>1655</v>
      </c>
      <c r="W636" s="19">
        <v>1.7</v>
      </c>
      <c r="X636" s="13" t="s">
        <v>37</v>
      </c>
      <c r="Y636" s="14"/>
      <c r="Z636" s="14"/>
      <c r="AA636" s="13">
        <v>9000</v>
      </c>
      <c r="AB636" s="19">
        <v>15300</v>
      </c>
      <c r="AC636" s="21">
        <f t="shared" si="68"/>
        <v>17748</v>
      </c>
      <c r="AD636" s="14"/>
      <c r="AE636" s="21"/>
    </row>
    <row r="637" spans="1:31" s="27" customFormat="1" ht="15.6" customHeight="1" x14ac:dyDescent="0.25">
      <c r="A637" s="12">
        <v>3227</v>
      </c>
      <c r="B637" s="13" t="s">
        <v>54</v>
      </c>
      <c r="C637" s="14" t="s">
        <v>2</v>
      </c>
      <c r="D637" s="14" t="s">
        <v>34</v>
      </c>
      <c r="E637" s="13" t="s">
        <v>40</v>
      </c>
      <c r="F637" s="13" t="s">
        <v>159</v>
      </c>
      <c r="G637" s="13" t="s">
        <v>56</v>
      </c>
      <c r="H637" s="13" t="s">
        <v>160</v>
      </c>
      <c r="I637" s="23">
        <v>42870</v>
      </c>
      <c r="J637" s="13" t="s">
        <v>161</v>
      </c>
      <c r="K637" s="13">
        <v>20431</v>
      </c>
      <c r="L637" s="13"/>
      <c r="M637" s="14">
        <v>1</v>
      </c>
      <c r="N637" s="14" t="s">
        <v>162</v>
      </c>
      <c r="O637" s="16"/>
      <c r="P637" s="15"/>
      <c r="Q637" s="15"/>
      <c r="R637" s="23">
        <v>42873.800740740742</v>
      </c>
      <c r="S637" s="13" t="s">
        <v>152</v>
      </c>
      <c r="T637" s="13" t="s">
        <v>153</v>
      </c>
      <c r="U637" s="22" t="s">
        <v>1655</v>
      </c>
      <c r="V637" s="13" t="s">
        <v>1655</v>
      </c>
      <c r="W637" s="19">
        <v>1.7</v>
      </c>
      <c r="X637" s="13" t="s">
        <v>37</v>
      </c>
      <c r="Y637" s="14"/>
      <c r="Z637" s="14"/>
      <c r="AA637" s="13">
        <v>5000</v>
      </c>
      <c r="AB637" s="19">
        <v>8500</v>
      </c>
      <c r="AC637" s="21">
        <f t="shared" si="68"/>
        <v>9860</v>
      </c>
      <c r="AD637" s="14"/>
      <c r="AE637" s="21"/>
    </row>
    <row r="638" spans="1:31" s="27" customFormat="1" ht="15.6" customHeight="1" x14ac:dyDescent="0.25">
      <c r="A638" s="12">
        <v>3230</v>
      </c>
      <c r="B638" s="13" t="s">
        <v>54</v>
      </c>
      <c r="C638" s="14" t="s">
        <v>2</v>
      </c>
      <c r="D638" s="14" t="s">
        <v>34</v>
      </c>
      <c r="E638" s="13" t="s">
        <v>40</v>
      </c>
      <c r="F638" s="13" t="s">
        <v>398</v>
      </c>
      <c r="G638" s="13" t="s">
        <v>56</v>
      </c>
      <c r="H638" s="13" t="s">
        <v>399</v>
      </c>
      <c r="I638" s="23">
        <v>42884</v>
      </c>
      <c r="J638" s="13" t="s">
        <v>400</v>
      </c>
      <c r="K638" s="13">
        <v>20002</v>
      </c>
      <c r="L638" s="13"/>
      <c r="M638" s="14">
        <v>5</v>
      </c>
      <c r="N638" s="14" t="s">
        <v>119</v>
      </c>
      <c r="O638" s="16"/>
      <c r="P638" s="15"/>
      <c r="Q638" s="15"/>
      <c r="R638" s="23">
        <v>42888.005335648151</v>
      </c>
      <c r="S638" s="13" t="s">
        <v>401</v>
      </c>
      <c r="T638" s="13" t="s">
        <v>402</v>
      </c>
      <c r="U638" s="22" t="s">
        <v>1655</v>
      </c>
      <c r="V638" s="13" t="s">
        <v>1661</v>
      </c>
      <c r="W638" s="19">
        <v>3.1</v>
      </c>
      <c r="X638" s="13" t="s">
        <v>37</v>
      </c>
      <c r="Y638" s="14"/>
      <c r="Z638" s="14"/>
      <c r="AA638" s="13">
        <v>4665</v>
      </c>
      <c r="AB638" s="19">
        <v>14461.5</v>
      </c>
      <c r="AC638" s="21">
        <f t="shared" si="68"/>
        <v>16775.34</v>
      </c>
      <c r="AD638" s="14"/>
      <c r="AE638" s="21"/>
    </row>
    <row r="639" spans="1:31" s="27" customFormat="1" ht="15.6" customHeight="1" x14ac:dyDescent="0.25">
      <c r="A639" s="12">
        <v>3249</v>
      </c>
      <c r="B639" s="13" t="s">
        <v>84</v>
      </c>
      <c r="C639" s="14" t="s">
        <v>2</v>
      </c>
      <c r="D639" s="14" t="s">
        <v>34</v>
      </c>
      <c r="E639" s="13" t="s">
        <v>40</v>
      </c>
      <c r="F639" s="13" t="s">
        <v>85</v>
      </c>
      <c r="G639" s="13" t="s">
        <v>56</v>
      </c>
      <c r="H639" s="13" t="s">
        <v>86</v>
      </c>
      <c r="I639" s="15">
        <v>42863</v>
      </c>
      <c r="J639" s="13" t="s">
        <v>1662</v>
      </c>
      <c r="K639" s="13">
        <v>19407</v>
      </c>
      <c r="L639" s="13" t="s">
        <v>39</v>
      </c>
      <c r="M639" s="14">
        <v>1</v>
      </c>
      <c r="N639" s="14" t="s">
        <v>546</v>
      </c>
      <c r="O639" s="16"/>
      <c r="P639" s="14"/>
      <c r="Q639" s="15"/>
      <c r="R639" s="15">
        <v>42865.468564814815</v>
      </c>
      <c r="S639" s="13" t="s">
        <v>99</v>
      </c>
      <c r="T639" s="13" t="s">
        <v>100</v>
      </c>
      <c r="U639" s="18" t="s">
        <v>1653</v>
      </c>
      <c r="V639" s="13" t="s">
        <v>1663</v>
      </c>
      <c r="W639" s="19">
        <v>10.34</v>
      </c>
      <c r="X639" s="13" t="s">
        <v>37</v>
      </c>
      <c r="Y639" s="30"/>
      <c r="Z639" s="30"/>
      <c r="AA639" s="20">
        <v>22500</v>
      </c>
      <c r="AB639" s="19">
        <v>232650</v>
      </c>
      <c r="AC639" s="21">
        <f t="shared" si="68"/>
        <v>269874</v>
      </c>
      <c r="AD639" s="14"/>
      <c r="AE639" s="21"/>
    </row>
    <row r="640" spans="1:31" s="27" customFormat="1" ht="15.6" customHeight="1" x14ac:dyDescent="0.25">
      <c r="A640" s="12">
        <v>3250</v>
      </c>
      <c r="B640" s="13" t="s">
        <v>84</v>
      </c>
      <c r="C640" s="14" t="s">
        <v>2</v>
      </c>
      <c r="D640" s="14" t="s">
        <v>34</v>
      </c>
      <c r="E640" s="13" t="s">
        <v>40</v>
      </c>
      <c r="F640" s="13" t="s">
        <v>85</v>
      </c>
      <c r="G640" s="13" t="s">
        <v>56</v>
      </c>
      <c r="H640" s="13" t="s">
        <v>86</v>
      </c>
      <c r="I640" s="15">
        <v>42863</v>
      </c>
      <c r="J640" s="13" t="s">
        <v>1664</v>
      </c>
      <c r="K640" s="13">
        <v>19407</v>
      </c>
      <c r="L640" s="13" t="s">
        <v>39</v>
      </c>
      <c r="M640" s="14">
        <v>7</v>
      </c>
      <c r="N640" s="14" t="s">
        <v>549</v>
      </c>
      <c r="O640" s="16"/>
      <c r="P640" s="14"/>
      <c r="Q640" s="15"/>
      <c r="R640" s="15">
        <v>42865.365474537037</v>
      </c>
      <c r="S640" s="13" t="s">
        <v>99</v>
      </c>
      <c r="T640" s="13" t="s">
        <v>100</v>
      </c>
      <c r="U640" s="18" t="s">
        <v>1653</v>
      </c>
      <c r="V640" s="13" t="s">
        <v>1665</v>
      </c>
      <c r="W640" s="19">
        <v>1.31</v>
      </c>
      <c r="X640" s="13" t="s">
        <v>37</v>
      </c>
      <c r="Y640" s="30"/>
      <c r="Z640" s="30"/>
      <c r="AA640" s="20">
        <v>56743</v>
      </c>
      <c r="AB640" s="19">
        <v>74333.33</v>
      </c>
      <c r="AC640" s="21">
        <f t="shared" si="68"/>
        <v>86226.662800000006</v>
      </c>
      <c r="AD640" s="14"/>
      <c r="AE640" s="21"/>
    </row>
    <row r="641" spans="1:45" s="27" customFormat="1" ht="15.6" customHeight="1" x14ac:dyDescent="0.25">
      <c r="A641" s="12">
        <v>3251</v>
      </c>
      <c r="B641" s="13" t="s">
        <v>84</v>
      </c>
      <c r="C641" s="14" t="s">
        <v>2</v>
      </c>
      <c r="D641" s="14" t="s">
        <v>34</v>
      </c>
      <c r="E641" s="13" t="s">
        <v>40</v>
      </c>
      <c r="F641" s="13" t="s">
        <v>85</v>
      </c>
      <c r="G641" s="13" t="s">
        <v>56</v>
      </c>
      <c r="H641" s="13" t="s">
        <v>86</v>
      </c>
      <c r="I641" s="15">
        <v>42863</v>
      </c>
      <c r="J641" s="13" t="s">
        <v>1666</v>
      </c>
      <c r="K641" s="13">
        <v>19407</v>
      </c>
      <c r="L641" s="13" t="s">
        <v>39</v>
      </c>
      <c r="M641" s="14">
        <v>19</v>
      </c>
      <c r="N641" s="14" t="s">
        <v>744</v>
      </c>
      <c r="O641" s="16"/>
      <c r="P641" s="14"/>
      <c r="Q641" s="15"/>
      <c r="R641" s="15">
        <v>42865.459467592591</v>
      </c>
      <c r="S641" s="13" t="s">
        <v>726</v>
      </c>
      <c r="T641" s="13" t="s">
        <v>719</v>
      </c>
      <c r="U641" s="18" t="s">
        <v>1653</v>
      </c>
      <c r="V641" s="13" t="s">
        <v>1667</v>
      </c>
      <c r="W641" s="19">
        <v>1.1299999999999999</v>
      </c>
      <c r="X641" s="13" t="s">
        <v>37</v>
      </c>
      <c r="Y641" s="30"/>
      <c r="Z641" s="30"/>
      <c r="AA641" s="20">
        <v>91603</v>
      </c>
      <c r="AB641" s="19">
        <v>103511.38999999998</v>
      </c>
      <c r="AC641" s="21">
        <f t="shared" si="68"/>
        <v>120073.21239999999</v>
      </c>
      <c r="AD641" s="14"/>
      <c r="AE641" s="21"/>
    </row>
    <row r="642" spans="1:45" s="27" customFormat="1" ht="15.6" customHeight="1" x14ac:dyDescent="0.25">
      <c r="A642" s="12">
        <v>3252</v>
      </c>
      <c r="B642" s="13" t="s">
        <v>54</v>
      </c>
      <c r="C642" s="14" t="s">
        <v>2</v>
      </c>
      <c r="D642" s="14" t="s">
        <v>34</v>
      </c>
      <c r="E642" s="13" t="s">
        <v>40</v>
      </c>
      <c r="F642" s="13" t="s">
        <v>555</v>
      </c>
      <c r="G642" s="13" t="s">
        <v>56</v>
      </c>
      <c r="H642" s="13" t="s">
        <v>556</v>
      </c>
      <c r="I642" s="15">
        <v>42867</v>
      </c>
      <c r="J642" s="13" t="s">
        <v>557</v>
      </c>
      <c r="K642" s="13">
        <v>20358</v>
      </c>
      <c r="L642" s="13" t="s">
        <v>35</v>
      </c>
      <c r="M642" s="14">
        <v>1</v>
      </c>
      <c r="N642" s="14" t="s">
        <v>558</v>
      </c>
      <c r="O642" s="16"/>
      <c r="P642" s="13"/>
      <c r="Q642" s="17"/>
      <c r="R642" s="15">
        <v>42868.611215277779</v>
      </c>
      <c r="S642" s="13" t="s">
        <v>291</v>
      </c>
      <c r="T642" s="13" t="s">
        <v>292</v>
      </c>
      <c r="U642" s="22" t="s">
        <v>1653</v>
      </c>
      <c r="V642" s="13" t="s">
        <v>1653</v>
      </c>
      <c r="W642" s="19">
        <v>3</v>
      </c>
      <c r="X642" s="13" t="s">
        <v>37</v>
      </c>
      <c r="Y642" s="14"/>
      <c r="Z642" s="14"/>
      <c r="AA642" s="20">
        <v>10000</v>
      </c>
      <c r="AB642" s="19">
        <v>30000</v>
      </c>
      <c r="AC642" s="21">
        <f t="shared" si="68"/>
        <v>34800</v>
      </c>
      <c r="AD642" s="14"/>
      <c r="AE642" s="21"/>
    </row>
    <row r="643" spans="1:45" s="27" customFormat="1" ht="15.6" customHeight="1" x14ac:dyDescent="0.25">
      <c r="A643" s="12">
        <v>3253</v>
      </c>
      <c r="B643" s="13" t="s">
        <v>54</v>
      </c>
      <c r="C643" s="14" t="s">
        <v>2</v>
      </c>
      <c r="D643" s="14" t="s">
        <v>34</v>
      </c>
      <c r="E643" s="13" t="s">
        <v>40</v>
      </c>
      <c r="F643" s="13" t="s">
        <v>1158</v>
      </c>
      <c r="G643" s="13" t="s">
        <v>56</v>
      </c>
      <c r="H643" s="13" t="s">
        <v>1542</v>
      </c>
      <c r="I643" s="15">
        <v>42867</v>
      </c>
      <c r="J643" s="13" t="s">
        <v>1543</v>
      </c>
      <c r="K643" s="13">
        <v>20412</v>
      </c>
      <c r="L643" s="13" t="s">
        <v>35</v>
      </c>
      <c r="M643" s="14">
        <v>1</v>
      </c>
      <c r="N643" s="14" t="s">
        <v>1544</v>
      </c>
      <c r="O643" s="16"/>
      <c r="P643" s="13"/>
      <c r="Q643" s="17"/>
      <c r="R643" s="15">
        <v>42868.602835648147</v>
      </c>
      <c r="S643" s="13" t="s">
        <v>291</v>
      </c>
      <c r="T643" s="13" t="s">
        <v>292</v>
      </c>
      <c r="U643" s="22" t="s">
        <v>1653</v>
      </c>
      <c r="V643" s="13" t="s">
        <v>1653</v>
      </c>
      <c r="W643" s="19">
        <v>3</v>
      </c>
      <c r="X643" s="13" t="s">
        <v>37</v>
      </c>
      <c r="Y643" s="14"/>
      <c r="Z643" s="14"/>
      <c r="AA643" s="20">
        <v>10000</v>
      </c>
      <c r="AB643" s="19">
        <v>30000</v>
      </c>
      <c r="AC643" s="21">
        <f t="shared" si="68"/>
        <v>34800</v>
      </c>
      <c r="AD643" s="14"/>
      <c r="AE643" s="21"/>
    </row>
    <row r="644" spans="1:45" s="27" customFormat="1" ht="15.6" customHeight="1" x14ac:dyDescent="0.25">
      <c r="A644" s="12">
        <v>3254</v>
      </c>
      <c r="B644" s="13" t="s">
        <v>54</v>
      </c>
      <c r="C644" s="14" t="s">
        <v>2</v>
      </c>
      <c r="D644" s="14" t="s">
        <v>34</v>
      </c>
      <c r="E644" s="13" t="s">
        <v>40</v>
      </c>
      <c r="F644" s="13" t="s">
        <v>1545</v>
      </c>
      <c r="G644" s="13" t="s">
        <v>56</v>
      </c>
      <c r="H644" s="13" t="s">
        <v>1546</v>
      </c>
      <c r="I644" s="15">
        <v>42867</v>
      </c>
      <c r="J644" s="13" t="s">
        <v>1547</v>
      </c>
      <c r="K644" s="13">
        <v>20436</v>
      </c>
      <c r="L644" s="13" t="s">
        <v>35</v>
      </c>
      <c r="M644" s="14">
        <v>1</v>
      </c>
      <c r="N644" s="14" t="s">
        <v>1548</v>
      </c>
      <c r="O644" s="16"/>
      <c r="P644" s="13"/>
      <c r="Q644" s="17"/>
      <c r="R644" s="15">
        <v>42868.618495370371</v>
      </c>
      <c r="S644" s="13" t="s">
        <v>291</v>
      </c>
      <c r="T644" s="13" t="s">
        <v>292</v>
      </c>
      <c r="U644" s="22" t="s">
        <v>1653</v>
      </c>
      <c r="V644" s="13" t="s">
        <v>1653</v>
      </c>
      <c r="W644" s="19">
        <v>3</v>
      </c>
      <c r="X644" s="13" t="s">
        <v>37</v>
      </c>
      <c r="Y644" s="14"/>
      <c r="Z644" s="14"/>
      <c r="AA644" s="20">
        <v>15000</v>
      </c>
      <c r="AB644" s="19">
        <v>45000</v>
      </c>
      <c r="AC644" s="21">
        <f t="shared" si="68"/>
        <v>52200</v>
      </c>
      <c r="AD644" s="14"/>
      <c r="AE644" s="21"/>
    </row>
    <row r="645" spans="1:45" s="27" customFormat="1" ht="15.6" customHeight="1" x14ac:dyDescent="0.25">
      <c r="A645" s="12">
        <v>3319</v>
      </c>
      <c r="B645" s="13" t="s">
        <v>54</v>
      </c>
      <c r="C645" s="14" t="s">
        <v>2</v>
      </c>
      <c r="D645" s="14" t="s">
        <v>34</v>
      </c>
      <c r="E645" s="13" t="s">
        <v>40</v>
      </c>
      <c r="F645" s="13" t="s">
        <v>414</v>
      </c>
      <c r="G645" s="13" t="s">
        <v>56</v>
      </c>
      <c r="H645" s="13" t="s">
        <v>415</v>
      </c>
      <c r="I645" s="23">
        <v>42877</v>
      </c>
      <c r="J645" s="13" t="s">
        <v>416</v>
      </c>
      <c r="K645" s="13">
        <v>20054</v>
      </c>
      <c r="L645" s="13"/>
      <c r="M645" s="14">
        <v>2</v>
      </c>
      <c r="N645" s="14" t="s">
        <v>417</v>
      </c>
      <c r="O645" s="16">
        <f>+IF(P645=0,0,(Q645-P645)+1)</f>
        <v>31</v>
      </c>
      <c r="P645" s="15">
        <v>42856</v>
      </c>
      <c r="Q645" s="15">
        <v>42886</v>
      </c>
      <c r="R645" s="23">
        <v>42880.740381944444</v>
      </c>
      <c r="S645" s="13" t="s">
        <v>379</v>
      </c>
      <c r="T645" s="13" t="s">
        <v>380</v>
      </c>
      <c r="U645" s="22" t="s">
        <v>1668</v>
      </c>
      <c r="V645" s="13" t="s">
        <v>1669</v>
      </c>
      <c r="W645" s="19">
        <v>250</v>
      </c>
      <c r="X645" s="13" t="s">
        <v>747</v>
      </c>
      <c r="Y645" s="14"/>
      <c r="Z645" s="14"/>
      <c r="AA645" s="13">
        <v>30</v>
      </c>
      <c r="AB645" s="19">
        <v>7500</v>
      </c>
      <c r="AC645" s="21">
        <f t="shared" ref="AC645" si="69">+AB645*0.16+AB645</f>
        <v>8700</v>
      </c>
      <c r="AD645" s="14"/>
      <c r="AE645" s="21"/>
    </row>
    <row r="646" spans="1:45" s="27" customFormat="1" ht="15.6" customHeight="1" x14ac:dyDescent="0.25">
      <c r="A646" s="12">
        <v>3330</v>
      </c>
      <c r="B646" s="13" t="s">
        <v>54</v>
      </c>
      <c r="C646" s="14" t="s">
        <v>2</v>
      </c>
      <c r="D646" s="14" t="s">
        <v>34</v>
      </c>
      <c r="E646" s="13" t="s">
        <v>40</v>
      </c>
      <c r="F646" s="13" t="s">
        <v>55</v>
      </c>
      <c r="G646" s="13" t="s">
        <v>56</v>
      </c>
      <c r="H646" s="13" t="s">
        <v>57</v>
      </c>
      <c r="I646" s="23">
        <v>42883</v>
      </c>
      <c r="J646" s="13" t="s">
        <v>58</v>
      </c>
      <c r="K646" s="13">
        <v>20254</v>
      </c>
      <c r="L646" s="13"/>
      <c r="M646" s="14">
        <v>3</v>
      </c>
      <c r="N646" s="14" t="s">
        <v>59</v>
      </c>
      <c r="O646" s="16"/>
      <c r="P646" s="15"/>
      <c r="Q646" s="15"/>
      <c r="R646" s="23">
        <v>42886.776898148149</v>
      </c>
      <c r="S646" s="13" t="s">
        <v>60</v>
      </c>
      <c r="T646" s="13" t="s">
        <v>61</v>
      </c>
      <c r="U646" s="22" t="s">
        <v>1668</v>
      </c>
      <c r="V646" s="13" t="s">
        <v>1670</v>
      </c>
      <c r="W646" s="19">
        <v>9500</v>
      </c>
      <c r="X646" s="13" t="s">
        <v>48</v>
      </c>
      <c r="Y646" s="14"/>
      <c r="Z646" s="14"/>
      <c r="AA646" s="13">
        <v>1</v>
      </c>
      <c r="AB646" s="19">
        <v>9500</v>
      </c>
      <c r="AC646" s="21">
        <f t="shared" ref="AC646:AC647" si="70">+AB646*0.16+AB646</f>
        <v>11020</v>
      </c>
      <c r="AD646" s="14"/>
      <c r="AE646" s="21"/>
    </row>
    <row r="647" spans="1:45" s="27" customFormat="1" ht="15.6" customHeight="1" x14ac:dyDescent="0.25">
      <c r="A647" s="12">
        <v>3361</v>
      </c>
      <c r="B647" s="13" t="s">
        <v>54</v>
      </c>
      <c r="C647" s="14" t="s">
        <v>2</v>
      </c>
      <c r="D647" s="14" t="s">
        <v>34</v>
      </c>
      <c r="E647" s="13" t="s">
        <v>40</v>
      </c>
      <c r="F647" s="13" t="s">
        <v>441</v>
      </c>
      <c r="G647" s="13" t="s">
        <v>56</v>
      </c>
      <c r="H647" s="13" t="s">
        <v>442</v>
      </c>
      <c r="I647" s="23">
        <v>42885</v>
      </c>
      <c r="J647" s="13" t="s">
        <v>443</v>
      </c>
      <c r="K647" s="13">
        <v>19846</v>
      </c>
      <c r="L647" s="13"/>
      <c r="M647" s="14">
        <v>3</v>
      </c>
      <c r="N647" s="14" t="s">
        <v>444</v>
      </c>
      <c r="O647" s="16"/>
      <c r="P647" s="15"/>
      <c r="Q647" s="15"/>
      <c r="R647" s="23">
        <v>42887.949629629627</v>
      </c>
      <c r="S647" s="13" t="s">
        <v>379</v>
      </c>
      <c r="T647" s="13" t="s">
        <v>380</v>
      </c>
      <c r="U647" s="22" t="s">
        <v>1671</v>
      </c>
      <c r="V647" s="13" t="s">
        <v>1672</v>
      </c>
      <c r="W647" s="19">
        <v>1500</v>
      </c>
      <c r="X647" s="13" t="s">
        <v>48</v>
      </c>
      <c r="Y647" s="14"/>
      <c r="Z647" s="14"/>
      <c r="AA647" s="13">
        <v>15</v>
      </c>
      <c r="AB647" s="19">
        <v>22500</v>
      </c>
      <c r="AC647" s="21">
        <f t="shared" si="70"/>
        <v>26100</v>
      </c>
      <c r="AD647" s="14"/>
      <c r="AE647" s="21"/>
      <c r="AF647" s="1"/>
      <c r="AG647" s="1"/>
      <c r="AH647" s="1"/>
      <c r="AI647" s="1"/>
      <c r="AJ647" s="1"/>
      <c r="AK647" s="1"/>
      <c r="AL647" s="1"/>
      <c r="AM647"/>
      <c r="AN647"/>
      <c r="AO647"/>
      <c r="AP647"/>
      <c r="AQ647"/>
      <c r="AR647"/>
      <c r="AS647"/>
    </row>
    <row r="648" spans="1:45" s="27" customFormat="1" ht="15.6" customHeight="1" x14ac:dyDescent="0.25">
      <c r="A648" s="12">
        <v>3427</v>
      </c>
      <c r="B648" s="13" t="s">
        <v>54</v>
      </c>
      <c r="C648" s="14" t="s">
        <v>2</v>
      </c>
      <c r="D648" s="14" t="s">
        <v>34</v>
      </c>
      <c r="E648" s="13" t="s">
        <v>40</v>
      </c>
      <c r="F648" s="13" t="s">
        <v>55</v>
      </c>
      <c r="G648" s="13" t="s">
        <v>56</v>
      </c>
      <c r="H648" s="13" t="s">
        <v>57</v>
      </c>
      <c r="I648" s="23">
        <v>42883</v>
      </c>
      <c r="J648" s="13" t="s">
        <v>58</v>
      </c>
      <c r="K648" s="13">
        <v>20254</v>
      </c>
      <c r="L648" s="13"/>
      <c r="M648" s="14">
        <v>3</v>
      </c>
      <c r="N648" s="14" t="s">
        <v>59</v>
      </c>
      <c r="O648" s="16"/>
      <c r="P648" s="15"/>
      <c r="Q648" s="15"/>
      <c r="R648" s="23">
        <v>42886.776898148149</v>
      </c>
      <c r="S648" s="13" t="s">
        <v>60</v>
      </c>
      <c r="T648" s="13" t="s">
        <v>61</v>
      </c>
      <c r="U648" s="22" t="s">
        <v>1673</v>
      </c>
      <c r="V648" s="13" t="s">
        <v>1674</v>
      </c>
      <c r="W648" s="19">
        <v>7000</v>
      </c>
      <c r="X648" s="13" t="s">
        <v>48</v>
      </c>
      <c r="Y648" s="14"/>
      <c r="Z648" s="14"/>
      <c r="AA648" s="13">
        <v>1</v>
      </c>
      <c r="AB648" s="19">
        <v>7000</v>
      </c>
      <c r="AC648" s="21">
        <f t="shared" ref="AC648" si="71">+AB648*0.16+AB648</f>
        <v>8120</v>
      </c>
      <c r="AD648" s="14"/>
      <c r="AE648" s="21"/>
      <c r="AF648" s="1"/>
      <c r="AG648" s="1"/>
      <c r="AH648" s="1"/>
      <c r="AI648" s="1"/>
      <c r="AJ648" s="1"/>
      <c r="AK648" s="1"/>
      <c r="AL648" s="1"/>
      <c r="AM648"/>
      <c r="AN648"/>
      <c r="AO648"/>
      <c r="AP648"/>
      <c r="AQ648"/>
      <c r="AR648"/>
      <c r="AS648"/>
    </row>
    <row r="649" spans="1:45" s="27" customFormat="1" ht="15.6" customHeight="1" x14ac:dyDescent="0.25">
      <c r="A649" s="12">
        <v>3677</v>
      </c>
      <c r="B649" s="13" t="s">
        <v>54</v>
      </c>
      <c r="C649" s="14" t="s">
        <v>2</v>
      </c>
      <c r="D649" s="14" t="s">
        <v>34</v>
      </c>
      <c r="E649" s="13" t="s">
        <v>40</v>
      </c>
      <c r="F649" s="13" t="s">
        <v>1188</v>
      </c>
      <c r="G649" s="13" t="s">
        <v>56</v>
      </c>
      <c r="H649" s="13" t="s">
        <v>70</v>
      </c>
      <c r="I649" s="23">
        <v>42884</v>
      </c>
      <c r="J649" s="13" t="s">
        <v>1189</v>
      </c>
      <c r="K649" s="13">
        <v>20003</v>
      </c>
      <c r="L649" s="13"/>
      <c r="M649" s="14">
        <v>2</v>
      </c>
      <c r="N649" s="14" t="s">
        <v>1190</v>
      </c>
      <c r="O649" s="16"/>
      <c r="P649" s="15"/>
      <c r="Q649" s="15"/>
      <c r="R649" s="23">
        <v>42886.599340277775</v>
      </c>
      <c r="S649" s="13" t="s">
        <v>136</v>
      </c>
      <c r="T649" s="13" t="s">
        <v>137</v>
      </c>
      <c r="U649" s="22" t="s">
        <v>1675</v>
      </c>
      <c r="V649" s="13" t="s">
        <v>1676</v>
      </c>
      <c r="W649" s="19">
        <v>20000</v>
      </c>
      <c r="X649" s="13" t="s">
        <v>37</v>
      </c>
      <c r="Y649" s="14">
        <v>12.1</v>
      </c>
      <c r="Z649" s="14">
        <v>8</v>
      </c>
      <c r="AA649" s="13">
        <v>1</v>
      </c>
      <c r="AB649" s="19">
        <v>20000</v>
      </c>
      <c r="AC649" s="21">
        <f t="shared" ref="AC649:AC653" si="72">+AB649*0.16+AB649</f>
        <v>23200</v>
      </c>
      <c r="AD649" s="14">
        <f t="shared" ref="AD649:AD654" si="73">+Y649*Z649</f>
        <v>96.8</v>
      </c>
      <c r="AE649" s="21"/>
      <c r="AF649" s="1"/>
      <c r="AG649" s="1"/>
      <c r="AH649" s="1"/>
      <c r="AI649" s="1"/>
      <c r="AJ649" s="1"/>
      <c r="AK649" s="1"/>
      <c r="AL649" s="1"/>
      <c r="AM649"/>
      <c r="AN649"/>
      <c r="AO649"/>
      <c r="AP649"/>
      <c r="AQ649"/>
      <c r="AR649"/>
      <c r="AS649"/>
    </row>
    <row r="650" spans="1:45" s="48" customFormat="1" ht="15.6" customHeight="1" x14ac:dyDescent="0.25">
      <c r="A650" s="12">
        <v>3678</v>
      </c>
      <c r="B650" s="13" t="s">
        <v>54</v>
      </c>
      <c r="C650" s="14" t="s">
        <v>2</v>
      </c>
      <c r="D650" s="14" t="s">
        <v>34</v>
      </c>
      <c r="E650" s="13" t="s">
        <v>40</v>
      </c>
      <c r="F650" s="13" t="s">
        <v>1188</v>
      </c>
      <c r="G650" s="13" t="s">
        <v>56</v>
      </c>
      <c r="H650" s="13" t="s">
        <v>70</v>
      </c>
      <c r="I650" s="23">
        <v>42884</v>
      </c>
      <c r="J650" s="13" t="s">
        <v>1189</v>
      </c>
      <c r="K650" s="13">
        <v>20003</v>
      </c>
      <c r="L650" s="13"/>
      <c r="M650" s="14">
        <v>2</v>
      </c>
      <c r="N650" s="14" t="s">
        <v>1190</v>
      </c>
      <c r="O650" s="16"/>
      <c r="P650" s="15"/>
      <c r="Q650" s="15"/>
      <c r="R650" s="23">
        <v>42886.599340277775</v>
      </c>
      <c r="S650" s="13" t="s">
        <v>136</v>
      </c>
      <c r="T650" s="13" t="s">
        <v>137</v>
      </c>
      <c r="U650" s="22" t="s">
        <v>1675</v>
      </c>
      <c r="V650" s="13" t="s">
        <v>1677</v>
      </c>
      <c r="W650" s="19">
        <v>20000</v>
      </c>
      <c r="X650" s="13" t="s">
        <v>37</v>
      </c>
      <c r="Y650" s="14">
        <v>12.9</v>
      </c>
      <c r="Z650" s="14">
        <v>7.3</v>
      </c>
      <c r="AA650" s="13">
        <v>1</v>
      </c>
      <c r="AB650" s="19">
        <v>20000</v>
      </c>
      <c r="AC650" s="21">
        <f t="shared" si="72"/>
        <v>23200</v>
      </c>
      <c r="AD650" s="14">
        <f t="shared" si="73"/>
        <v>94.17</v>
      </c>
      <c r="AE650" s="21"/>
      <c r="AF650" s="1"/>
      <c r="AG650" s="1"/>
      <c r="AH650" s="1"/>
      <c r="AI650" s="1"/>
      <c r="AJ650" s="1"/>
      <c r="AK650" s="1"/>
      <c r="AL650" s="1"/>
      <c r="AM650"/>
      <c r="AN650"/>
      <c r="AO650"/>
      <c r="AP650"/>
      <c r="AQ650"/>
      <c r="AR650"/>
      <c r="AS650"/>
    </row>
    <row r="651" spans="1:45" s="48" customFormat="1" ht="15.6" customHeight="1" x14ac:dyDescent="0.25">
      <c r="A651" s="12">
        <v>3679</v>
      </c>
      <c r="B651" s="13" t="s">
        <v>54</v>
      </c>
      <c r="C651" s="14" t="s">
        <v>2</v>
      </c>
      <c r="D651" s="14" t="s">
        <v>34</v>
      </c>
      <c r="E651" s="13" t="s">
        <v>40</v>
      </c>
      <c r="F651" s="13" t="s">
        <v>1188</v>
      </c>
      <c r="G651" s="13" t="s">
        <v>56</v>
      </c>
      <c r="H651" s="13" t="s">
        <v>70</v>
      </c>
      <c r="I651" s="23">
        <v>42884</v>
      </c>
      <c r="J651" s="13" t="s">
        <v>1189</v>
      </c>
      <c r="K651" s="13">
        <v>20003</v>
      </c>
      <c r="L651" s="13"/>
      <c r="M651" s="14">
        <v>2</v>
      </c>
      <c r="N651" s="14" t="s">
        <v>1190</v>
      </c>
      <c r="O651" s="16"/>
      <c r="P651" s="15"/>
      <c r="Q651" s="15"/>
      <c r="R651" s="23">
        <v>42886.599340277775</v>
      </c>
      <c r="S651" s="13" t="s">
        <v>136</v>
      </c>
      <c r="T651" s="13" t="s">
        <v>137</v>
      </c>
      <c r="U651" s="22" t="s">
        <v>1675</v>
      </c>
      <c r="V651" s="13" t="s">
        <v>1678</v>
      </c>
      <c r="W651" s="19">
        <v>20000</v>
      </c>
      <c r="X651" s="13" t="s">
        <v>37</v>
      </c>
      <c r="Y651" s="14">
        <v>15</v>
      </c>
      <c r="Z651" s="14">
        <v>7</v>
      </c>
      <c r="AA651" s="13">
        <v>1</v>
      </c>
      <c r="AB651" s="19">
        <v>20000</v>
      </c>
      <c r="AC651" s="21">
        <f t="shared" si="72"/>
        <v>23200</v>
      </c>
      <c r="AD651" s="14">
        <f t="shared" si="73"/>
        <v>105</v>
      </c>
      <c r="AE651" s="21"/>
      <c r="AF651" s="1"/>
      <c r="AG651" s="1"/>
      <c r="AH651" s="1"/>
      <c r="AI651" s="1"/>
      <c r="AJ651" s="1"/>
      <c r="AK651" s="1"/>
      <c r="AL651" s="1"/>
      <c r="AM651"/>
      <c r="AN651"/>
      <c r="AO651"/>
      <c r="AP651"/>
      <c r="AQ651"/>
      <c r="AR651"/>
      <c r="AS651"/>
    </row>
    <row r="652" spans="1:45" s="48" customFormat="1" ht="15.6" customHeight="1" x14ac:dyDescent="0.25">
      <c r="A652" s="12">
        <v>3680</v>
      </c>
      <c r="B652" s="13" t="s">
        <v>54</v>
      </c>
      <c r="C652" s="14" t="s">
        <v>2</v>
      </c>
      <c r="D652" s="14" t="s">
        <v>34</v>
      </c>
      <c r="E652" s="13" t="s">
        <v>40</v>
      </c>
      <c r="F652" s="13" t="s">
        <v>1188</v>
      </c>
      <c r="G652" s="13" t="s">
        <v>56</v>
      </c>
      <c r="H652" s="13" t="s">
        <v>70</v>
      </c>
      <c r="I652" s="23">
        <v>42884</v>
      </c>
      <c r="J652" s="13" t="s">
        <v>1189</v>
      </c>
      <c r="K652" s="13">
        <v>20003</v>
      </c>
      <c r="L652" s="13"/>
      <c r="M652" s="14">
        <v>2</v>
      </c>
      <c r="N652" s="14" t="s">
        <v>1190</v>
      </c>
      <c r="O652" s="16"/>
      <c r="P652" s="15"/>
      <c r="Q652" s="15"/>
      <c r="R652" s="23">
        <v>42886.599340277775</v>
      </c>
      <c r="S652" s="13" t="s">
        <v>136</v>
      </c>
      <c r="T652" s="13" t="s">
        <v>137</v>
      </c>
      <c r="U652" s="22" t="s">
        <v>1675</v>
      </c>
      <c r="V652" s="13" t="s">
        <v>1679</v>
      </c>
      <c r="W652" s="19">
        <v>20000</v>
      </c>
      <c r="X652" s="13" t="s">
        <v>37</v>
      </c>
      <c r="Y652" s="14">
        <v>12.5</v>
      </c>
      <c r="Z652" s="14">
        <v>8</v>
      </c>
      <c r="AA652" s="13">
        <v>1</v>
      </c>
      <c r="AB652" s="19">
        <v>20000</v>
      </c>
      <c r="AC652" s="21">
        <f t="shared" si="72"/>
        <v>23200</v>
      </c>
      <c r="AD652" s="14">
        <f t="shared" si="73"/>
        <v>100</v>
      </c>
      <c r="AE652" s="21"/>
      <c r="AF652" s="1"/>
      <c r="AG652" s="1"/>
      <c r="AH652" s="1"/>
      <c r="AI652" s="1"/>
      <c r="AJ652" s="1"/>
      <c r="AK652" s="1"/>
      <c r="AL652" s="1"/>
      <c r="AM652"/>
      <c r="AN652"/>
      <c r="AO652"/>
      <c r="AP652"/>
      <c r="AQ652"/>
      <c r="AR652"/>
      <c r="AS652"/>
    </row>
    <row r="653" spans="1:45" s="48" customFormat="1" ht="15.6" customHeight="1" x14ac:dyDescent="0.25">
      <c r="A653" s="12">
        <v>3681</v>
      </c>
      <c r="B653" s="13" t="s">
        <v>54</v>
      </c>
      <c r="C653" s="14" t="s">
        <v>2</v>
      </c>
      <c r="D653" s="14" t="s">
        <v>34</v>
      </c>
      <c r="E653" s="13" t="s">
        <v>40</v>
      </c>
      <c r="F653" s="13" t="s">
        <v>1188</v>
      </c>
      <c r="G653" s="13" t="s">
        <v>56</v>
      </c>
      <c r="H653" s="13" t="s">
        <v>70</v>
      </c>
      <c r="I653" s="23">
        <v>42884</v>
      </c>
      <c r="J653" s="13" t="s">
        <v>1189</v>
      </c>
      <c r="K653" s="13">
        <v>20003</v>
      </c>
      <c r="L653" s="13"/>
      <c r="M653" s="14">
        <v>2</v>
      </c>
      <c r="N653" s="14" t="s">
        <v>1190</v>
      </c>
      <c r="O653" s="16">
        <f>+IF(P653=0,0,(Q653-P653)+1)</f>
        <v>60</v>
      </c>
      <c r="P653" s="15">
        <v>42827</v>
      </c>
      <c r="Q653" s="15">
        <v>42886</v>
      </c>
      <c r="R653" s="23">
        <v>42886.599340277775</v>
      </c>
      <c r="S653" s="13" t="s">
        <v>136</v>
      </c>
      <c r="T653" s="13" t="s">
        <v>137</v>
      </c>
      <c r="U653" s="22" t="s">
        <v>1675</v>
      </c>
      <c r="V653" s="13" t="s">
        <v>1680</v>
      </c>
      <c r="W653" s="19">
        <v>20000</v>
      </c>
      <c r="X653" s="13" t="s">
        <v>37</v>
      </c>
      <c r="Y653" s="14">
        <v>12.8</v>
      </c>
      <c r="Z653" s="14">
        <v>9</v>
      </c>
      <c r="AA653" s="13">
        <v>1</v>
      </c>
      <c r="AB653" s="19">
        <v>20000</v>
      </c>
      <c r="AC653" s="21">
        <f t="shared" si="72"/>
        <v>23200</v>
      </c>
      <c r="AD653" s="14">
        <f t="shared" si="73"/>
        <v>115.2</v>
      </c>
      <c r="AE653" s="21"/>
      <c r="AF653" s="1"/>
      <c r="AG653" s="1"/>
      <c r="AH653" s="1"/>
      <c r="AI653" s="1"/>
      <c r="AJ653" s="1"/>
      <c r="AK653" s="1"/>
      <c r="AL653" s="1"/>
      <c r="AM653"/>
      <c r="AN653"/>
      <c r="AO653"/>
      <c r="AP653"/>
      <c r="AQ653"/>
      <c r="AR653"/>
      <c r="AS653"/>
    </row>
    <row r="654" spans="1:45" s="48" customFormat="1" ht="15.6" customHeight="1" x14ac:dyDescent="0.25">
      <c r="A654" s="12">
        <v>3722</v>
      </c>
      <c r="B654" s="13" t="s">
        <v>45</v>
      </c>
      <c r="C654" s="14" t="s">
        <v>2</v>
      </c>
      <c r="D654" s="14" t="s">
        <v>34</v>
      </c>
      <c r="E654" s="13" t="s">
        <v>40</v>
      </c>
      <c r="F654" s="13" t="s">
        <v>770</v>
      </c>
      <c r="G654" s="13" t="s">
        <v>56</v>
      </c>
      <c r="H654" s="13" t="s">
        <v>149</v>
      </c>
      <c r="I654" s="23">
        <v>42879</v>
      </c>
      <c r="J654" s="13" t="s">
        <v>1681</v>
      </c>
      <c r="K654" s="13">
        <v>20520</v>
      </c>
      <c r="L654" s="13"/>
      <c r="M654" s="14">
        <v>7</v>
      </c>
      <c r="N654" s="14" t="s">
        <v>1682</v>
      </c>
      <c r="O654" s="16"/>
      <c r="P654" s="15"/>
      <c r="Q654" s="15"/>
      <c r="R654" s="23">
        <v>42886.02784722222</v>
      </c>
      <c r="S654" s="13" t="s">
        <v>1683</v>
      </c>
      <c r="T654" s="13" t="s">
        <v>1684</v>
      </c>
      <c r="U654" s="22" t="s">
        <v>1675</v>
      </c>
      <c r="V654" s="13" t="s">
        <v>1685</v>
      </c>
      <c r="W654" s="19">
        <v>7950</v>
      </c>
      <c r="X654" s="13" t="s">
        <v>42</v>
      </c>
      <c r="Y654" s="14">
        <v>7.6</v>
      </c>
      <c r="Z654" s="14">
        <v>7.3</v>
      </c>
      <c r="AA654" s="13">
        <v>1</v>
      </c>
      <c r="AB654" s="19">
        <v>7950</v>
      </c>
      <c r="AC654" s="21">
        <f t="shared" ref="AC654:AC656" si="74">+AB654*0.16+AB654</f>
        <v>9222</v>
      </c>
      <c r="AD654" s="14">
        <f t="shared" si="73"/>
        <v>55.48</v>
      </c>
      <c r="AE654" s="21"/>
      <c r="AF654" s="1"/>
      <c r="AG654" s="1"/>
      <c r="AH654" s="1"/>
      <c r="AI654" s="1"/>
      <c r="AJ654" s="1"/>
      <c r="AK654" s="1"/>
      <c r="AL654" s="1"/>
      <c r="AM654"/>
      <c r="AN654"/>
      <c r="AO654"/>
      <c r="AP654"/>
      <c r="AQ654"/>
      <c r="AR654"/>
      <c r="AS654"/>
    </row>
    <row r="655" spans="1:45" s="27" customFormat="1" ht="15.6" customHeight="1" x14ac:dyDescent="0.25">
      <c r="A655" s="12">
        <v>3741</v>
      </c>
      <c r="B655" s="13" t="s">
        <v>125</v>
      </c>
      <c r="C655" s="14" t="s">
        <v>2</v>
      </c>
      <c r="D655" s="14" t="s">
        <v>34</v>
      </c>
      <c r="E655" s="13" t="s">
        <v>40</v>
      </c>
      <c r="F655" s="13" t="s">
        <v>1687</v>
      </c>
      <c r="G655" s="13" t="s">
        <v>56</v>
      </c>
      <c r="H655" s="13" t="s">
        <v>951</v>
      </c>
      <c r="I655" s="23">
        <v>42886</v>
      </c>
      <c r="J655" s="13" t="s">
        <v>1688</v>
      </c>
      <c r="K655" s="13">
        <v>19333</v>
      </c>
      <c r="L655" s="13"/>
      <c r="M655" s="14">
        <v>44</v>
      </c>
      <c r="N655" s="14" t="s">
        <v>1689</v>
      </c>
      <c r="O655" s="16"/>
      <c r="P655" s="15"/>
      <c r="Q655" s="15"/>
      <c r="R655" s="23">
        <v>42886.801874999997</v>
      </c>
      <c r="S655" s="13" t="s">
        <v>1690</v>
      </c>
      <c r="T655" s="13" t="s">
        <v>1691</v>
      </c>
      <c r="U655" s="22" t="s">
        <v>1686</v>
      </c>
      <c r="V655" s="13" t="s">
        <v>1692</v>
      </c>
      <c r="W655" s="19">
        <v>7000</v>
      </c>
      <c r="X655" s="13" t="s">
        <v>42</v>
      </c>
      <c r="Y655" s="14"/>
      <c r="Z655" s="14"/>
      <c r="AA655" s="13">
        <v>1</v>
      </c>
      <c r="AB655" s="19">
        <v>7000</v>
      </c>
      <c r="AC655" s="21">
        <f t="shared" si="74"/>
        <v>8120</v>
      </c>
      <c r="AD655" s="14"/>
      <c r="AE655" s="21"/>
      <c r="AF655" s="1"/>
      <c r="AG655" s="1"/>
      <c r="AH655" s="1"/>
      <c r="AI655" s="1"/>
      <c r="AJ655" s="1"/>
      <c r="AK655" s="1"/>
      <c r="AL655" s="1"/>
      <c r="AM655"/>
      <c r="AN655"/>
      <c r="AO655"/>
      <c r="AP655"/>
      <c r="AQ655"/>
      <c r="AR655"/>
      <c r="AS655"/>
    </row>
    <row r="656" spans="1:45" s="27" customFormat="1" ht="15.6" customHeight="1" x14ac:dyDescent="0.25">
      <c r="A656" s="12">
        <v>3747</v>
      </c>
      <c r="B656" s="13" t="s">
        <v>45</v>
      </c>
      <c r="C656" s="14" t="s">
        <v>2</v>
      </c>
      <c r="D656" s="14" t="s">
        <v>34</v>
      </c>
      <c r="E656" s="13" t="s">
        <v>40</v>
      </c>
      <c r="F656" s="13" t="s">
        <v>1694</v>
      </c>
      <c r="G656" s="13" t="s">
        <v>56</v>
      </c>
      <c r="H656" s="13" t="s">
        <v>1150</v>
      </c>
      <c r="I656" s="23">
        <v>42857</v>
      </c>
      <c r="J656" s="13" t="s">
        <v>1695</v>
      </c>
      <c r="K656" s="13">
        <v>19925</v>
      </c>
      <c r="L656" s="13"/>
      <c r="M656" s="14">
        <v>1</v>
      </c>
      <c r="N656" s="14" t="s">
        <v>583</v>
      </c>
      <c r="O656" s="16">
        <f>+IF(P656=0,0,(Q656-P656)+1)</f>
        <v>31</v>
      </c>
      <c r="P656" s="15">
        <v>42856</v>
      </c>
      <c r="Q656" s="15">
        <v>42886</v>
      </c>
      <c r="R656" s="23">
        <v>42881.093113425923</v>
      </c>
      <c r="S656" s="13" t="s">
        <v>56</v>
      </c>
      <c r="T656" s="13" t="s">
        <v>1696</v>
      </c>
      <c r="U656" s="22" t="s">
        <v>1693</v>
      </c>
      <c r="V656" s="13" t="s">
        <v>1697</v>
      </c>
      <c r="W656" s="19">
        <v>20000</v>
      </c>
      <c r="X656" s="13" t="s">
        <v>48</v>
      </c>
      <c r="Y656" s="14"/>
      <c r="Z656" s="14"/>
      <c r="AA656" s="13">
        <v>1</v>
      </c>
      <c r="AB656" s="19">
        <v>20000</v>
      </c>
      <c r="AC656" s="21">
        <f t="shared" si="74"/>
        <v>23200</v>
      </c>
      <c r="AD656" s="14"/>
      <c r="AE656" s="21"/>
      <c r="AF656" s="1"/>
      <c r="AG656" s="1"/>
      <c r="AH656" s="1"/>
      <c r="AI656" s="1"/>
      <c r="AJ656" s="1"/>
      <c r="AK656" s="1"/>
      <c r="AL656" s="1"/>
      <c r="AM656"/>
      <c r="AN656"/>
      <c r="AO656"/>
      <c r="AP656"/>
      <c r="AQ656"/>
      <c r="AR656"/>
      <c r="AS656"/>
    </row>
    <row r="657" spans="1:45" s="27" customFormat="1" ht="15.6" customHeight="1" x14ac:dyDescent="0.25">
      <c r="A657" s="12">
        <v>3793</v>
      </c>
      <c r="B657" s="13" t="s">
        <v>54</v>
      </c>
      <c r="C657" s="14" t="s">
        <v>2</v>
      </c>
      <c r="D657" s="14" t="s">
        <v>34</v>
      </c>
      <c r="E657" s="13" t="s">
        <v>40</v>
      </c>
      <c r="F657" s="13" t="s">
        <v>409</v>
      </c>
      <c r="G657" s="13" t="s">
        <v>56</v>
      </c>
      <c r="H657" s="13" t="s">
        <v>410</v>
      </c>
      <c r="I657" s="23">
        <v>42879</v>
      </c>
      <c r="J657" s="13" t="s">
        <v>411</v>
      </c>
      <c r="K657" s="13">
        <v>20252</v>
      </c>
      <c r="L657" s="13"/>
      <c r="M657" s="14">
        <v>1</v>
      </c>
      <c r="N657" s="14" t="s">
        <v>64</v>
      </c>
      <c r="O657" s="16"/>
      <c r="P657" s="15"/>
      <c r="Q657" s="15"/>
      <c r="R657" s="23">
        <v>42882.705983796295</v>
      </c>
      <c r="S657" s="13" t="s">
        <v>412</v>
      </c>
      <c r="T657" s="13" t="s">
        <v>413</v>
      </c>
      <c r="U657" s="22" t="s">
        <v>1698</v>
      </c>
      <c r="V657" s="13" t="s">
        <v>1699</v>
      </c>
      <c r="W657" s="19">
        <v>700</v>
      </c>
      <c r="X657" s="13" t="s">
        <v>108</v>
      </c>
      <c r="Y657" s="14"/>
      <c r="Z657" s="14"/>
      <c r="AA657" s="13">
        <v>15</v>
      </c>
      <c r="AB657" s="19">
        <v>10500</v>
      </c>
      <c r="AC657" s="21">
        <f t="shared" ref="AC657:AC659" si="75">+AB657*0.16+AB657</f>
        <v>12180</v>
      </c>
      <c r="AD657" s="14"/>
      <c r="AE657" s="21"/>
      <c r="AF657" s="1"/>
      <c r="AG657" s="1"/>
      <c r="AH657" s="1"/>
      <c r="AI657" s="1"/>
      <c r="AJ657" s="1"/>
      <c r="AK657" s="1"/>
      <c r="AL657" s="1"/>
      <c r="AM657"/>
      <c r="AN657"/>
      <c r="AO657"/>
      <c r="AP657"/>
      <c r="AQ657"/>
      <c r="AR657"/>
      <c r="AS657"/>
    </row>
    <row r="658" spans="1:45" s="27" customFormat="1" ht="15.6" customHeight="1" x14ac:dyDescent="0.25">
      <c r="A658" s="12">
        <v>3801</v>
      </c>
      <c r="B658" s="13" t="s">
        <v>54</v>
      </c>
      <c r="C658" s="14" t="s">
        <v>2</v>
      </c>
      <c r="D658" s="14" t="s">
        <v>34</v>
      </c>
      <c r="E658" s="13" t="s">
        <v>40</v>
      </c>
      <c r="F658" s="13" t="s">
        <v>148</v>
      </c>
      <c r="G658" s="13" t="s">
        <v>56</v>
      </c>
      <c r="H658" s="13" t="s">
        <v>149</v>
      </c>
      <c r="I658" s="23">
        <v>42884</v>
      </c>
      <c r="J658" s="13" t="s">
        <v>1700</v>
      </c>
      <c r="K658" s="13">
        <v>19842</v>
      </c>
      <c r="L658" s="13"/>
      <c r="M658" s="14">
        <v>2</v>
      </c>
      <c r="N658" s="14" t="s">
        <v>1701</v>
      </c>
      <c r="O658" s="16">
        <f>+IF(P658=0,0,(Q658-P658)+1)</f>
        <v>6</v>
      </c>
      <c r="P658" s="15">
        <v>42881</v>
      </c>
      <c r="Q658" s="15">
        <v>42886</v>
      </c>
      <c r="R658" s="23">
        <v>42885.866481481484</v>
      </c>
      <c r="S658" s="13" t="s">
        <v>291</v>
      </c>
      <c r="T658" s="13" t="s">
        <v>292</v>
      </c>
      <c r="U658" s="22" t="s">
        <v>1702</v>
      </c>
      <c r="V658" s="13" t="s">
        <v>1703</v>
      </c>
      <c r="W658" s="19">
        <v>1470</v>
      </c>
      <c r="X658" s="13" t="s">
        <v>747</v>
      </c>
      <c r="Y658" s="14"/>
      <c r="Z658" s="14"/>
      <c r="AA658" s="13">
        <v>5</v>
      </c>
      <c r="AB658" s="19">
        <v>7350</v>
      </c>
      <c r="AC658" s="21">
        <f t="shared" si="75"/>
        <v>8526</v>
      </c>
      <c r="AD658" s="14"/>
      <c r="AE658" s="21"/>
      <c r="AF658" s="1"/>
      <c r="AG658" s="1"/>
      <c r="AH658" s="1"/>
      <c r="AI658" s="1"/>
      <c r="AJ658" s="1"/>
      <c r="AK658" s="1"/>
      <c r="AL658" s="1"/>
      <c r="AM658"/>
      <c r="AN658"/>
      <c r="AO658"/>
      <c r="AP658"/>
      <c r="AQ658"/>
      <c r="AR658"/>
      <c r="AS658"/>
    </row>
    <row r="659" spans="1:45" s="27" customFormat="1" ht="15.6" customHeight="1" x14ac:dyDescent="0.25">
      <c r="A659" s="12">
        <v>3810</v>
      </c>
      <c r="B659" s="13" t="s">
        <v>51</v>
      </c>
      <c r="C659" s="14" t="s">
        <v>2</v>
      </c>
      <c r="D659" s="14" t="s">
        <v>34</v>
      </c>
      <c r="E659" s="13" t="s">
        <v>40</v>
      </c>
      <c r="F659" s="13" t="s">
        <v>804</v>
      </c>
      <c r="G659" s="13" t="s">
        <v>56</v>
      </c>
      <c r="H659" s="13" t="s">
        <v>1343</v>
      </c>
      <c r="I659" s="15">
        <v>42860</v>
      </c>
      <c r="J659" s="13" t="s">
        <v>1704</v>
      </c>
      <c r="K659" s="13">
        <v>20863</v>
      </c>
      <c r="L659" s="13" t="s">
        <v>52</v>
      </c>
      <c r="M659" s="14">
        <v>1</v>
      </c>
      <c r="N659" s="14" t="s">
        <v>1705</v>
      </c>
      <c r="O659" s="16"/>
      <c r="P659" s="13"/>
      <c r="Q659" s="17"/>
      <c r="R659" s="15">
        <v>42860.861354166664</v>
      </c>
      <c r="S659" s="13" t="s">
        <v>1706</v>
      </c>
      <c r="T659" s="13" t="s">
        <v>1707</v>
      </c>
      <c r="U659" s="18" t="s">
        <v>1708</v>
      </c>
      <c r="V659" s="13" t="s">
        <v>1709</v>
      </c>
      <c r="W659" s="19">
        <v>10000</v>
      </c>
      <c r="X659" s="13" t="s">
        <v>48</v>
      </c>
      <c r="Y659" s="14"/>
      <c r="Z659" s="14"/>
      <c r="AA659" s="20">
        <v>1</v>
      </c>
      <c r="AB659" s="19">
        <v>10000</v>
      </c>
      <c r="AC659" s="21">
        <f t="shared" si="75"/>
        <v>11600</v>
      </c>
      <c r="AD659" s="14"/>
      <c r="AE659" s="21"/>
      <c r="AF659" s="1"/>
      <c r="AG659" s="1"/>
      <c r="AH659" s="1"/>
      <c r="AI659" s="1"/>
      <c r="AJ659" s="1"/>
      <c r="AK659" s="1"/>
      <c r="AL659" s="1"/>
      <c r="AM659"/>
      <c r="AN659"/>
      <c r="AO659"/>
      <c r="AP659"/>
      <c r="AQ659"/>
      <c r="AR659"/>
      <c r="AS659"/>
    </row>
    <row r="660" spans="1:45" s="27" customFormat="1" ht="15.6" customHeight="1" x14ac:dyDescent="0.25">
      <c r="A660" s="12">
        <v>3894</v>
      </c>
      <c r="B660" s="13" t="s">
        <v>54</v>
      </c>
      <c r="C660" s="14" t="s">
        <v>2</v>
      </c>
      <c r="D660" s="14" t="s">
        <v>34</v>
      </c>
      <c r="E660" s="13" t="s">
        <v>40</v>
      </c>
      <c r="F660" s="13" t="s">
        <v>375</v>
      </c>
      <c r="G660" s="13" t="s">
        <v>56</v>
      </c>
      <c r="H660" s="13" t="s">
        <v>376</v>
      </c>
      <c r="I660" s="23">
        <v>42886</v>
      </c>
      <c r="J660" s="13" t="s">
        <v>377</v>
      </c>
      <c r="K660" s="13">
        <v>20255</v>
      </c>
      <c r="L660" s="13"/>
      <c r="M660" s="14">
        <v>3</v>
      </c>
      <c r="N660" s="14" t="s">
        <v>378</v>
      </c>
      <c r="O660" s="16">
        <f>+IF(P660=0,0,(Q660-P660)+1)</f>
        <v>31</v>
      </c>
      <c r="P660" s="15">
        <v>42856</v>
      </c>
      <c r="Q660" s="15">
        <v>42886</v>
      </c>
      <c r="R660" s="23">
        <v>42887.877962962964</v>
      </c>
      <c r="S660" s="13" t="s">
        <v>379</v>
      </c>
      <c r="T660" s="13" t="s">
        <v>380</v>
      </c>
      <c r="U660" s="18" t="s">
        <v>1710</v>
      </c>
      <c r="V660" s="13" t="s">
        <v>1711</v>
      </c>
      <c r="W660" s="19">
        <v>500</v>
      </c>
      <c r="X660" s="13" t="s">
        <v>747</v>
      </c>
      <c r="Y660" s="14"/>
      <c r="Z660" s="14"/>
      <c r="AA660" s="13">
        <v>30</v>
      </c>
      <c r="AB660" s="19">
        <v>15000</v>
      </c>
      <c r="AC660" s="21">
        <f t="shared" ref="AC660:AC663" si="76">+AB660*0.16+AB660</f>
        <v>17400</v>
      </c>
      <c r="AD660" s="14"/>
      <c r="AE660" s="21"/>
      <c r="AF660" s="1"/>
      <c r="AG660" s="1"/>
      <c r="AH660" s="1"/>
      <c r="AI660" s="1"/>
      <c r="AJ660" s="1"/>
      <c r="AK660" s="1"/>
      <c r="AL660" s="1"/>
      <c r="AM660"/>
      <c r="AN660"/>
      <c r="AO660"/>
      <c r="AP660"/>
      <c r="AQ660"/>
      <c r="AR660"/>
      <c r="AS660"/>
    </row>
    <row r="661" spans="1:45" s="27" customFormat="1" ht="15.6" customHeight="1" x14ac:dyDescent="0.25">
      <c r="A661" s="12">
        <v>3896</v>
      </c>
      <c r="B661" s="13" t="s">
        <v>54</v>
      </c>
      <c r="C661" s="14" t="s">
        <v>2</v>
      </c>
      <c r="D661" s="14" t="s">
        <v>34</v>
      </c>
      <c r="E661" s="13" t="s">
        <v>40</v>
      </c>
      <c r="F661" s="13" t="s">
        <v>1259</v>
      </c>
      <c r="G661" s="13" t="s">
        <v>56</v>
      </c>
      <c r="H661" s="13" t="s">
        <v>1260</v>
      </c>
      <c r="I661" s="23">
        <v>42884</v>
      </c>
      <c r="J661" s="13" t="s">
        <v>1261</v>
      </c>
      <c r="K661" s="13">
        <v>19932</v>
      </c>
      <c r="L661" s="13"/>
      <c r="M661" s="14">
        <v>5</v>
      </c>
      <c r="N661" s="14" t="s">
        <v>1262</v>
      </c>
      <c r="O661" s="16"/>
      <c r="P661" s="15"/>
      <c r="Q661" s="15"/>
      <c r="R661" s="23">
        <v>42884.863645833335</v>
      </c>
      <c r="S661" s="13" t="s">
        <v>379</v>
      </c>
      <c r="T661" s="13" t="s">
        <v>380</v>
      </c>
      <c r="U661" s="22" t="s">
        <v>1710</v>
      </c>
      <c r="V661" s="13" t="s">
        <v>1712</v>
      </c>
      <c r="W661" s="19">
        <v>10000</v>
      </c>
      <c r="X661" s="13" t="s">
        <v>48</v>
      </c>
      <c r="Y661" s="14"/>
      <c r="Z661" s="14"/>
      <c r="AA661" s="13">
        <v>1</v>
      </c>
      <c r="AB661" s="19">
        <v>10000</v>
      </c>
      <c r="AC661" s="21">
        <f t="shared" si="76"/>
        <v>11600</v>
      </c>
      <c r="AD661" s="14"/>
      <c r="AE661" s="21"/>
      <c r="AF661" s="1"/>
      <c r="AG661" s="1"/>
      <c r="AH661" s="1"/>
      <c r="AI661" s="1"/>
      <c r="AJ661" s="1"/>
      <c r="AK661" s="1"/>
      <c r="AL661" s="1"/>
      <c r="AM661"/>
      <c r="AN661"/>
      <c r="AO661"/>
      <c r="AP661"/>
      <c r="AQ661"/>
      <c r="AR661"/>
      <c r="AS661"/>
    </row>
    <row r="662" spans="1:45" s="27" customFormat="1" ht="15.6" customHeight="1" x14ac:dyDescent="0.25">
      <c r="A662" s="12">
        <v>3899</v>
      </c>
      <c r="B662" s="13" t="s">
        <v>54</v>
      </c>
      <c r="C662" s="14" t="s">
        <v>2</v>
      </c>
      <c r="D662" s="14" t="s">
        <v>34</v>
      </c>
      <c r="E662" s="13" t="s">
        <v>40</v>
      </c>
      <c r="F662" s="13" t="s">
        <v>1713</v>
      </c>
      <c r="G662" s="13" t="s">
        <v>56</v>
      </c>
      <c r="H662" s="13" t="s">
        <v>1714</v>
      </c>
      <c r="I662" s="23">
        <v>42886</v>
      </c>
      <c r="J662" s="13" t="s">
        <v>1715</v>
      </c>
      <c r="K662" s="13">
        <v>21503</v>
      </c>
      <c r="L662" s="13"/>
      <c r="M662" s="14">
        <v>2</v>
      </c>
      <c r="N662" s="14" t="s">
        <v>1339</v>
      </c>
      <c r="O662" s="16"/>
      <c r="P662" s="15"/>
      <c r="Q662" s="15"/>
      <c r="R662" s="23">
        <v>42887.483020833337</v>
      </c>
      <c r="S662" s="13" t="s">
        <v>379</v>
      </c>
      <c r="T662" s="13" t="s">
        <v>380</v>
      </c>
      <c r="U662" s="22" t="s">
        <v>1710</v>
      </c>
      <c r="V662" s="13" t="s">
        <v>1716</v>
      </c>
      <c r="W662" s="19">
        <v>7000</v>
      </c>
      <c r="X662" s="13" t="s">
        <v>48</v>
      </c>
      <c r="Y662" s="14"/>
      <c r="Z662" s="14"/>
      <c r="AA662" s="13">
        <v>1</v>
      </c>
      <c r="AB662" s="19">
        <v>7000</v>
      </c>
      <c r="AC662" s="21">
        <f t="shared" si="76"/>
        <v>8120</v>
      </c>
      <c r="AD662" s="14"/>
      <c r="AE662" s="21"/>
      <c r="AF662" s="1"/>
      <c r="AG662" s="1"/>
      <c r="AH662" s="1"/>
      <c r="AI662" s="1"/>
      <c r="AJ662" s="1"/>
      <c r="AK662" s="1"/>
      <c r="AL662" s="1"/>
      <c r="AM662"/>
      <c r="AN662"/>
      <c r="AO662"/>
      <c r="AP662"/>
      <c r="AQ662"/>
      <c r="AR662"/>
      <c r="AS662"/>
    </row>
    <row r="663" spans="1:45" s="27" customFormat="1" ht="15.6" customHeight="1" x14ac:dyDescent="0.25">
      <c r="A663" s="12">
        <v>3900</v>
      </c>
      <c r="B663" s="13" t="s">
        <v>54</v>
      </c>
      <c r="C663" s="14" t="s">
        <v>2</v>
      </c>
      <c r="D663" s="14" t="s">
        <v>34</v>
      </c>
      <c r="E663" s="13" t="s">
        <v>40</v>
      </c>
      <c r="F663" s="13" t="s">
        <v>1310</v>
      </c>
      <c r="G663" s="13" t="s">
        <v>56</v>
      </c>
      <c r="H663" s="13" t="s">
        <v>1311</v>
      </c>
      <c r="I663" s="23">
        <v>42884</v>
      </c>
      <c r="J663" s="13" t="s">
        <v>1312</v>
      </c>
      <c r="K663" s="13">
        <v>19829</v>
      </c>
      <c r="L663" s="13"/>
      <c r="M663" s="14">
        <v>4</v>
      </c>
      <c r="N663" s="14" t="s">
        <v>750</v>
      </c>
      <c r="O663" s="16"/>
      <c r="P663" s="15"/>
      <c r="Q663" s="15"/>
      <c r="R663" s="23">
        <v>42887.743773148148</v>
      </c>
      <c r="S663" s="13" t="s">
        <v>379</v>
      </c>
      <c r="T663" s="13" t="s">
        <v>380</v>
      </c>
      <c r="U663" s="22" t="s">
        <v>1710</v>
      </c>
      <c r="V663" s="13" t="s">
        <v>1717</v>
      </c>
      <c r="W663" s="19">
        <v>10000</v>
      </c>
      <c r="X663" s="13" t="s">
        <v>48</v>
      </c>
      <c r="Y663" s="14"/>
      <c r="Z663" s="14"/>
      <c r="AA663" s="13">
        <v>1</v>
      </c>
      <c r="AB663" s="19">
        <v>10000</v>
      </c>
      <c r="AC663" s="21">
        <f t="shared" si="76"/>
        <v>11600</v>
      </c>
      <c r="AD663" s="14"/>
      <c r="AE663" s="21"/>
      <c r="AF663" s="1"/>
      <c r="AG663" s="1"/>
      <c r="AH663" s="1"/>
      <c r="AI663" s="1"/>
      <c r="AJ663" s="1"/>
      <c r="AK663" s="1"/>
      <c r="AL663" s="1"/>
      <c r="AM663"/>
      <c r="AN663"/>
      <c r="AO663"/>
      <c r="AP663"/>
      <c r="AQ663"/>
      <c r="AR663"/>
      <c r="AS663"/>
    </row>
    <row r="664" spans="1:45" s="27" customFormat="1" ht="15.6" customHeight="1" x14ac:dyDescent="0.25">
      <c r="A664" s="12">
        <v>3929</v>
      </c>
      <c r="B664" s="13" t="s">
        <v>54</v>
      </c>
      <c r="C664" s="14" t="s">
        <v>2</v>
      </c>
      <c r="D664" s="14" t="s">
        <v>34</v>
      </c>
      <c r="E664" s="13" t="s">
        <v>40</v>
      </c>
      <c r="F664" s="13" t="s">
        <v>1392</v>
      </c>
      <c r="G664" s="13" t="s">
        <v>56</v>
      </c>
      <c r="H664" s="13" t="s">
        <v>1393</v>
      </c>
      <c r="I664" s="23">
        <v>42878</v>
      </c>
      <c r="J664" s="13" t="s">
        <v>1394</v>
      </c>
      <c r="K664" s="13">
        <v>20266</v>
      </c>
      <c r="L664" s="13"/>
      <c r="M664" s="14">
        <v>2</v>
      </c>
      <c r="N664" s="14" t="s">
        <v>1395</v>
      </c>
      <c r="O664" s="16"/>
      <c r="P664" s="15"/>
      <c r="Q664" s="15"/>
      <c r="R664" s="23">
        <v>42880.719328703701</v>
      </c>
      <c r="S664" s="13" t="s">
        <v>379</v>
      </c>
      <c r="T664" s="13" t="s">
        <v>380</v>
      </c>
      <c r="U664" s="22" t="s">
        <v>1718</v>
      </c>
      <c r="V664" s="13" t="s">
        <v>1719</v>
      </c>
      <c r="W664" s="19">
        <v>7000</v>
      </c>
      <c r="X664" s="13" t="s">
        <v>42</v>
      </c>
      <c r="Y664" s="14"/>
      <c r="Z664" s="14"/>
      <c r="AA664" s="13">
        <v>1</v>
      </c>
      <c r="AB664" s="19">
        <v>7000</v>
      </c>
      <c r="AC664" s="21">
        <f t="shared" ref="AC664" si="77">+AB664*0.16+AB664</f>
        <v>8120</v>
      </c>
      <c r="AD664" s="14"/>
      <c r="AE664" s="21"/>
      <c r="AF664" s="1"/>
      <c r="AG664" s="1"/>
      <c r="AH664" s="1"/>
      <c r="AI664" s="1"/>
      <c r="AJ664" s="1"/>
      <c r="AK664" s="1"/>
      <c r="AL664" s="1"/>
      <c r="AM664"/>
      <c r="AN664"/>
      <c r="AO664"/>
      <c r="AP664"/>
      <c r="AQ664"/>
      <c r="AR664"/>
      <c r="AS664"/>
    </row>
    <row r="665" spans="1:45" s="27" customFormat="1" ht="15.6" customHeight="1" x14ac:dyDescent="0.25">
      <c r="A665" s="12">
        <v>3978</v>
      </c>
      <c r="B665" s="13" t="s">
        <v>54</v>
      </c>
      <c r="C665" s="14" t="s">
        <v>2</v>
      </c>
      <c r="D665" s="14" t="s">
        <v>34</v>
      </c>
      <c r="E665" s="13" t="s">
        <v>40</v>
      </c>
      <c r="F665" s="13" t="s">
        <v>759</v>
      </c>
      <c r="G665" s="13" t="s">
        <v>56</v>
      </c>
      <c r="H665" s="13" t="s">
        <v>760</v>
      </c>
      <c r="I665" s="23">
        <v>42877</v>
      </c>
      <c r="J665" s="13" t="s">
        <v>1308</v>
      </c>
      <c r="K665" s="13">
        <v>20046</v>
      </c>
      <c r="L665" s="13"/>
      <c r="M665" s="14">
        <v>2</v>
      </c>
      <c r="N665" s="14" t="s">
        <v>41</v>
      </c>
      <c r="O665" s="16"/>
      <c r="P665" s="15"/>
      <c r="Q665" s="15"/>
      <c r="R665" s="23">
        <v>42878.74759259259</v>
      </c>
      <c r="S665" s="13" t="s">
        <v>56</v>
      </c>
      <c r="T665" s="13" t="s">
        <v>1309</v>
      </c>
      <c r="U665" s="18" t="s">
        <v>1720</v>
      </c>
      <c r="V665" s="13" t="s">
        <v>1721</v>
      </c>
      <c r="W665" s="19">
        <v>12931.03</v>
      </c>
      <c r="X665" s="13" t="s">
        <v>37</v>
      </c>
      <c r="Y665" s="14"/>
      <c r="Z665" s="14"/>
      <c r="AA665" s="13">
        <v>1</v>
      </c>
      <c r="AB665" s="19">
        <v>12931.03</v>
      </c>
      <c r="AC665" s="21">
        <f t="shared" ref="AC665:AC669" si="78">+AB665*0.16+AB665</f>
        <v>14999.9948</v>
      </c>
      <c r="AD665" s="14"/>
      <c r="AE665" s="21"/>
      <c r="AF665" s="1"/>
      <c r="AG665" s="1"/>
      <c r="AH665" s="1"/>
      <c r="AI665" s="1"/>
      <c r="AJ665" s="1"/>
      <c r="AK665" s="1"/>
      <c r="AL665" s="1"/>
      <c r="AM665"/>
      <c r="AN665"/>
      <c r="AO665"/>
      <c r="AP665"/>
      <c r="AQ665"/>
      <c r="AR665"/>
      <c r="AS665"/>
    </row>
    <row r="666" spans="1:45" s="27" customFormat="1" ht="15.6" customHeight="1" x14ac:dyDescent="0.25">
      <c r="A666" s="12">
        <v>3993</v>
      </c>
      <c r="B666" s="13" t="s">
        <v>54</v>
      </c>
      <c r="C666" s="14" t="s">
        <v>2</v>
      </c>
      <c r="D666" s="14" t="s">
        <v>34</v>
      </c>
      <c r="E666" s="13" t="s">
        <v>40</v>
      </c>
      <c r="F666" s="13" t="s">
        <v>148</v>
      </c>
      <c r="G666" s="13" t="s">
        <v>56</v>
      </c>
      <c r="H666" s="13" t="s">
        <v>149</v>
      </c>
      <c r="I666" s="23">
        <v>42885</v>
      </c>
      <c r="J666" s="13" t="s">
        <v>1722</v>
      </c>
      <c r="K666" s="13">
        <v>19842</v>
      </c>
      <c r="L666" s="13"/>
      <c r="M666" s="14">
        <v>35</v>
      </c>
      <c r="N666" s="14" t="s">
        <v>1723</v>
      </c>
      <c r="O666" s="16"/>
      <c r="P666" s="15"/>
      <c r="Q666" s="15"/>
      <c r="R666" s="23">
        <v>42888.010972222219</v>
      </c>
      <c r="S666" s="13" t="s">
        <v>736</v>
      </c>
      <c r="T666" s="13" t="s">
        <v>1724</v>
      </c>
      <c r="U666" s="18" t="s">
        <v>1720</v>
      </c>
      <c r="V666" s="13" t="s">
        <v>1725</v>
      </c>
      <c r="W666" s="19">
        <v>19396.55</v>
      </c>
      <c r="X666" s="13" t="s">
        <v>26</v>
      </c>
      <c r="Y666" s="14"/>
      <c r="Z666" s="14"/>
      <c r="AA666" s="13">
        <v>1</v>
      </c>
      <c r="AB666" s="19">
        <v>19396.55</v>
      </c>
      <c r="AC666" s="21">
        <f t="shared" si="78"/>
        <v>22499.998</v>
      </c>
      <c r="AD666" s="14"/>
      <c r="AE666" s="21"/>
      <c r="AF666" s="1"/>
      <c r="AG666" s="1"/>
      <c r="AH666" s="1"/>
      <c r="AI666" s="1"/>
      <c r="AJ666" s="1"/>
      <c r="AK666" s="1"/>
      <c r="AL666" s="1"/>
      <c r="AM666"/>
      <c r="AN666"/>
      <c r="AO666"/>
      <c r="AP666"/>
      <c r="AQ666"/>
      <c r="AR666"/>
      <c r="AS666"/>
    </row>
    <row r="667" spans="1:45" s="27" customFormat="1" ht="15.6" customHeight="1" x14ac:dyDescent="0.25">
      <c r="A667" s="12">
        <v>3994</v>
      </c>
      <c r="B667" s="13" t="s">
        <v>54</v>
      </c>
      <c r="C667" s="14" t="s">
        <v>2</v>
      </c>
      <c r="D667" s="14" t="s">
        <v>34</v>
      </c>
      <c r="E667" s="13" t="s">
        <v>40</v>
      </c>
      <c r="F667" s="13" t="s">
        <v>148</v>
      </c>
      <c r="G667" s="13" t="s">
        <v>56</v>
      </c>
      <c r="H667" s="13" t="s">
        <v>149</v>
      </c>
      <c r="I667" s="23">
        <v>42885</v>
      </c>
      <c r="J667" s="13" t="s">
        <v>1722</v>
      </c>
      <c r="K667" s="13">
        <v>19842</v>
      </c>
      <c r="L667" s="13"/>
      <c r="M667" s="14">
        <v>35</v>
      </c>
      <c r="N667" s="14" t="s">
        <v>1723</v>
      </c>
      <c r="O667" s="16"/>
      <c r="P667" s="15"/>
      <c r="Q667" s="15"/>
      <c r="R667" s="23">
        <v>42888.010972222219</v>
      </c>
      <c r="S667" s="13" t="s">
        <v>736</v>
      </c>
      <c r="T667" s="13" t="s">
        <v>1724</v>
      </c>
      <c r="U667" s="18" t="s">
        <v>1720</v>
      </c>
      <c r="V667" s="13" t="s">
        <v>1726</v>
      </c>
      <c r="W667" s="19">
        <v>10344.83</v>
      </c>
      <c r="X667" s="13" t="s">
        <v>26</v>
      </c>
      <c r="Y667" s="14"/>
      <c r="Z667" s="14"/>
      <c r="AA667" s="13">
        <v>1</v>
      </c>
      <c r="AB667" s="19">
        <v>10344.83</v>
      </c>
      <c r="AC667" s="21">
        <f t="shared" si="78"/>
        <v>12000.0028</v>
      </c>
      <c r="AD667" s="14"/>
      <c r="AE667" s="21"/>
      <c r="AF667" s="1"/>
      <c r="AG667" s="1"/>
      <c r="AH667" s="1"/>
      <c r="AI667" s="1"/>
      <c r="AJ667" s="1"/>
      <c r="AK667" s="1"/>
      <c r="AL667" s="1"/>
      <c r="AM667"/>
      <c r="AN667"/>
      <c r="AO667"/>
      <c r="AP667"/>
      <c r="AQ667"/>
      <c r="AR667"/>
      <c r="AS667"/>
    </row>
    <row r="668" spans="1:45" s="27" customFormat="1" ht="15.6" customHeight="1" x14ac:dyDescent="0.25">
      <c r="A668" s="12">
        <v>3995</v>
      </c>
      <c r="B668" s="13" t="s">
        <v>54</v>
      </c>
      <c r="C668" s="14" t="s">
        <v>2</v>
      </c>
      <c r="D668" s="14" t="s">
        <v>34</v>
      </c>
      <c r="E668" s="13" t="s">
        <v>40</v>
      </c>
      <c r="F668" s="13" t="s">
        <v>148</v>
      </c>
      <c r="G668" s="13" t="s">
        <v>56</v>
      </c>
      <c r="H668" s="13" t="s">
        <v>149</v>
      </c>
      <c r="I668" s="23">
        <v>42885</v>
      </c>
      <c r="J668" s="13" t="s">
        <v>1722</v>
      </c>
      <c r="K668" s="13">
        <v>19842</v>
      </c>
      <c r="L668" s="13"/>
      <c r="M668" s="14">
        <v>35</v>
      </c>
      <c r="N668" s="14" t="s">
        <v>1723</v>
      </c>
      <c r="O668" s="16"/>
      <c r="P668" s="15"/>
      <c r="Q668" s="15"/>
      <c r="R668" s="23">
        <v>42888.010972222219</v>
      </c>
      <c r="S668" s="13" t="s">
        <v>736</v>
      </c>
      <c r="T668" s="13" t="s">
        <v>1724</v>
      </c>
      <c r="U668" s="18" t="s">
        <v>1720</v>
      </c>
      <c r="V668" s="13" t="s">
        <v>1727</v>
      </c>
      <c r="W668" s="19">
        <v>19913.79</v>
      </c>
      <c r="X668" s="13" t="s">
        <v>26</v>
      </c>
      <c r="Y668" s="14"/>
      <c r="Z668" s="14"/>
      <c r="AA668" s="13">
        <v>1</v>
      </c>
      <c r="AB668" s="19">
        <v>19913.79</v>
      </c>
      <c r="AC668" s="21">
        <f t="shared" si="78"/>
        <v>23099.9964</v>
      </c>
      <c r="AD668" s="14"/>
      <c r="AE668" s="21"/>
      <c r="AF668" s="1"/>
      <c r="AG668" s="1"/>
      <c r="AH668" s="1"/>
      <c r="AI668" s="1"/>
      <c r="AJ668" s="1"/>
      <c r="AK668" s="1"/>
      <c r="AL668" s="1"/>
      <c r="AM668"/>
      <c r="AN668"/>
      <c r="AO668"/>
      <c r="AP668"/>
      <c r="AQ668"/>
      <c r="AR668"/>
      <c r="AS668"/>
    </row>
    <row r="669" spans="1:45" s="27" customFormat="1" ht="15.6" customHeight="1" x14ac:dyDescent="0.25">
      <c r="A669" s="12">
        <v>3996</v>
      </c>
      <c r="B669" s="13" t="s">
        <v>54</v>
      </c>
      <c r="C669" s="14" t="s">
        <v>2</v>
      </c>
      <c r="D669" s="14" t="s">
        <v>34</v>
      </c>
      <c r="E669" s="13" t="s">
        <v>40</v>
      </c>
      <c r="F669" s="13" t="s">
        <v>148</v>
      </c>
      <c r="G669" s="13" t="s">
        <v>56</v>
      </c>
      <c r="H669" s="13" t="s">
        <v>149</v>
      </c>
      <c r="I669" s="23">
        <v>42885</v>
      </c>
      <c r="J669" s="13" t="s">
        <v>1722</v>
      </c>
      <c r="K669" s="13">
        <v>19842</v>
      </c>
      <c r="L669" s="13"/>
      <c r="M669" s="14">
        <v>35</v>
      </c>
      <c r="N669" s="14" t="s">
        <v>1723</v>
      </c>
      <c r="O669" s="16"/>
      <c r="P669" s="15"/>
      <c r="Q669" s="15"/>
      <c r="R669" s="23">
        <v>42888.010972222219</v>
      </c>
      <c r="S669" s="13" t="s">
        <v>736</v>
      </c>
      <c r="T669" s="13" t="s">
        <v>1724</v>
      </c>
      <c r="U669" s="18" t="s">
        <v>1720</v>
      </c>
      <c r="V669" s="13" t="s">
        <v>1727</v>
      </c>
      <c r="W669" s="19">
        <v>19310.34</v>
      </c>
      <c r="X669" s="13" t="s">
        <v>26</v>
      </c>
      <c r="Y669" s="14"/>
      <c r="Z669" s="14"/>
      <c r="AA669" s="13">
        <v>1</v>
      </c>
      <c r="AB669" s="19">
        <v>19310.34</v>
      </c>
      <c r="AC669" s="21">
        <f t="shared" si="78"/>
        <v>22399.9944</v>
      </c>
      <c r="AD669" s="14"/>
      <c r="AE669" s="21"/>
      <c r="AF669" s="1"/>
      <c r="AG669" s="1"/>
      <c r="AH669" s="1"/>
      <c r="AI669" s="1"/>
      <c r="AJ669" s="1"/>
      <c r="AK669" s="1"/>
      <c r="AL669" s="1"/>
      <c r="AM669"/>
      <c r="AN669"/>
      <c r="AO669"/>
      <c r="AP669"/>
      <c r="AQ669"/>
      <c r="AR669"/>
      <c r="AS669"/>
    </row>
    <row r="670" spans="1:45" s="27" customFormat="1" ht="15.6" customHeight="1" x14ac:dyDescent="0.25">
      <c r="A670" s="12">
        <v>4042</v>
      </c>
      <c r="B670" s="13" t="s">
        <v>51</v>
      </c>
      <c r="C670" s="14" t="s">
        <v>2</v>
      </c>
      <c r="D670" s="14" t="s">
        <v>34</v>
      </c>
      <c r="E670" s="13" t="s">
        <v>40</v>
      </c>
      <c r="F670" s="13" t="s">
        <v>804</v>
      </c>
      <c r="G670" s="13" t="s">
        <v>56</v>
      </c>
      <c r="H670" s="13" t="s">
        <v>1343</v>
      </c>
      <c r="I670" s="15">
        <v>42867</v>
      </c>
      <c r="J670" s="13" t="s">
        <v>1729</v>
      </c>
      <c r="K670" s="13">
        <v>20863</v>
      </c>
      <c r="L670" s="13" t="s">
        <v>52</v>
      </c>
      <c r="M670" s="14">
        <v>4</v>
      </c>
      <c r="N670" s="14" t="s">
        <v>1730</v>
      </c>
      <c r="O670" s="16"/>
      <c r="P670" s="13"/>
      <c r="Q670" s="17"/>
      <c r="R670" s="15">
        <v>42868.927037037036</v>
      </c>
      <c r="S670" s="13" t="s">
        <v>1731</v>
      </c>
      <c r="T670" s="13" t="s">
        <v>1732</v>
      </c>
      <c r="U670" s="18" t="s">
        <v>1728</v>
      </c>
      <c r="V670" s="13" t="s">
        <v>1733</v>
      </c>
      <c r="W670" s="19">
        <v>9575</v>
      </c>
      <c r="X670" s="13" t="s">
        <v>37</v>
      </c>
      <c r="Y670" s="14"/>
      <c r="Z670" s="14"/>
      <c r="AA670" s="20">
        <v>2</v>
      </c>
      <c r="AB670" s="19">
        <v>19150</v>
      </c>
      <c r="AC670" s="21">
        <f t="shared" ref="AC670:AC673" si="79">+AB670*0.16+AB670</f>
        <v>22214</v>
      </c>
      <c r="AD670" s="14"/>
      <c r="AE670" s="21"/>
      <c r="AF670" s="1"/>
      <c r="AG670" s="1"/>
      <c r="AH670" s="1"/>
      <c r="AI670" s="1"/>
      <c r="AJ670" s="1"/>
      <c r="AK670" s="1"/>
      <c r="AL670" s="1"/>
      <c r="AM670"/>
      <c r="AN670"/>
      <c r="AO670"/>
      <c r="AP670"/>
      <c r="AQ670"/>
      <c r="AR670"/>
      <c r="AS670"/>
    </row>
    <row r="671" spans="1:45" s="27" customFormat="1" ht="15.6" customHeight="1" x14ac:dyDescent="0.25">
      <c r="A671" s="12">
        <v>4066</v>
      </c>
      <c r="B671" s="13" t="s">
        <v>54</v>
      </c>
      <c r="C671" s="14" t="s">
        <v>2</v>
      </c>
      <c r="D671" s="14" t="s">
        <v>34</v>
      </c>
      <c r="E671" s="13" t="s">
        <v>40</v>
      </c>
      <c r="F671" s="13" t="s">
        <v>1519</v>
      </c>
      <c r="G671" s="13" t="s">
        <v>56</v>
      </c>
      <c r="H671" s="13" t="s">
        <v>1520</v>
      </c>
      <c r="I671" s="23">
        <v>42879</v>
      </c>
      <c r="J671" s="13" t="s">
        <v>1521</v>
      </c>
      <c r="K671" s="13">
        <v>21509</v>
      </c>
      <c r="L671" s="13"/>
      <c r="M671" s="14">
        <v>1</v>
      </c>
      <c r="N671" s="14" t="s">
        <v>583</v>
      </c>
      <c r="O671" s="16"/>
      <c r="P671" s="15"/>
      <c r="Q671" s="15"/>
      <c r="R671" s="23">
        <v>42883.726423611108</v>
      </c>
      <c r="S671" s="13" t="s">
        <v>579</v>
      </c>
      <c r="T671" s="13" t="s">
        <v>580</v>
      </c>
      <c r="U671" s="22" t="s">
        <v>1734</v>
      </c>
      <c r="V671" s="13" t="s">
        <v>1735</v>
      </c>
      <c r="W671" s="19">
        <v>55</v>
      </c>
      <c r="X671" s="13" t="s">
        <v>37</v>
      </c>
      <c r="Y671" s="14"/>
      <c r="Z671" s="14"/>
      <c r="AA671" s="13">
        <v>150</v>
      </c>
      <c r="AB671" s="19">
        <v>8250</v>
      </c>
      <c r="AC671" s="21">
        <f t="shared" si="79"/>
        <v>9570</v>
      </c>
      <c r="AD671" s="14"/>
      <c r="AE671" s="21"/>
      <c r="AF671" s="1"/>
      <c r="AG671" s="1"/>
      <c r="AH671" s="1"/>
      <c r="AI671" s="1"/>
      <c r="AJ671" s="1"/>
      <c r="AK671" s="1"/>
      <c r="AL671" s="1"/>
      <c r="AM671"/>
      <c r="AN671"/>
      <c r="AO671"/>
      <c r="AP671"/>
      <c r="AQ671"/>
      <c r="AR671"/>
      <c r="AS671"/>
    </row>
    <row r="672" spans="1:45" s="27" customFormat="1" ht="15.6" customHeight="1" x14ac:dyDescent="0.25">
      <c r="A672" s="12">
        <v>4067</v>
      </c>
      <c r="B672" s="13" t="s">
        <v>54</v>
      </c>
      <c r="C672" s="14" t="s">
        <v>2</v>
      </c>
      <c r="D672" s="14" t="s">
        <v>34</v>
      </c>
      <c r="E672" s="13" t="s">
        <v>40</v>
      </c>
      <c r="F672" s="13" t="s">
        <v>419</v>
      </c>
      <c r="G672" s="13" t="s">
        <v>56</v>
      </c>
      <c r="H672" s="13" t="s">
        <v>420</v>
      </c>
      <c r="I672" s="23">
        <v>42874</v>
      </c>
      <c r="J672" s="13" t="s">
        <v>421</v>
      </c>
      <c r="K672" s="13">
        <v>19840</v>
      </c>
      <c r="L672" s="13"/>
      <c r="M672" s="14">
        <v>1</v>
      </c>
      <c r="N672" s="14" t="s">
        <v>138</v>
      </c>
      <c r="O672" s="16"/>
      <c r="P672" s="15"/>
      <c r="Q672" s="15"/>
      <c r="R672" s="23">
        <v>42880.597708333335</v>
      </c>
      <c r="S672" s="13" t="s">
        <v>422</v>
      </c>
      <c r="T672" s="13" t="s">
        <v>423</v>
      </c>
      <c r="U672" s="22" t="s">
        <v>1734</v>
      </c>
      <c r="V672" s="13" t="s">
        <v>1736</v>
      </c>
      <c r="W672" s="19">
        <v>42</v>
      </c>
      <c r="X672" s="13" t="s">
        <v>37</v>
      </c>
      <c r="Y672" s="14"/>
      <c r="Z672" s="14"/>
      <c r="AA672" s="13">
        <v>900</v>
      </c>
      <c r="AB672" s="19">
        <v>37800</v>
      </c>
      <c r="AC672" s="21">
        <f t="shared" si="79"/>
        <v>43848</v>
      </c>
      <c r="AD672" s="14"/>
      <c r="AE672" s="21"/>
      <c r="AF672" s="1"/>
      <c r="AG672" s="1"/>
      <c r="AH672" s="1"/>
      <c r="AI672" s="1"/>
      <c r="AJ672" s="1"/>
      <c r="AK672" s="1"/>
      <c r="AL672" s="1"/>
      <c r="AM672"/>
      <c r="AN672"/>
      <c r="AO672"/>
      <c r="AP672"/>
      <c r="AQ672"/>
      <c r="AR672"/>
      <c r="AS672"/>
    </row>
    <row r="673" spans="1:46" s="27" customFormat="1" ht="15.6" customHeight="1" x14ac:dyDescent="0.25">
      <c r="A673" s="12">
        <v>4070</v>
      </c>
      <c r="B673" s="13" t="s">
        <v>54</v>
      </c>
      <c r="C673" s="14" t="s">
        <v>2</v>
      </c>
      <c r="D673" s="14" t="s">
        <v>34</v>
      </c>
      <c r="E673" s="13" t="s">
        <v>40</v>
      </c>
      <c r="F673" s="13" t="s">
        <v>1737</v>
      </c>
      <c r="G673" s="13" t="s">
        <v>56</v>
      </c>
      <c r="H673" s="13" t="s">
        <v>1738</v>
      </c>
      <c r="I673" s="23">
        <v>42885</v>
      </c>
      <c r="J673" s="13" t="s">
        <v>1739</v>
      </c>
      <c r="K673" s="13">
        <v>20195</v>
      </c>
      <c r="L673" s="13"/>
      <c r="M673" s="14">
        <v>3</v>
      </c>
      <c r="N673" s="14" t="s">
        <v>959</v>
      </c>
      <c r="O673" s="16"/>
      <c r="P673" s="15"/>
      <c r="Q673" s="15"/>
      <c r="R673" s="23">
        <v>42886.838009259256</v>
      </c>
      <c r="S673" s="13" t="s">
        <v>379</v>
      </c>
      <c r="T673" s="13" t="s">
        <v>380</v>
      </c>
      <c r="U673" s="22" t="s">
        <v>1734</v>
      </c>
      <c r="V673" s="13" t="s">
        <v>1734</v>
      </c>
      <c r="W673" s="19">
        <v>50</v>
      </c>
      <c r="X673" s="13" t="s">
        <v>37</v>
      </c>
      <c r="Y673" s="14"/>
      <c r="Z673" s="14"/>
      <c r="AA673" s="13">
        <v>200</v>
      </c>
      <c r="AB673" s="19">
        <v>10000</v>
      </c>
      <c r="AC673" s="21">
        <f t="shared" si="79"/>
        <v>11600</v>
      </c>
      <c r="AD673" s="14"/>
      <c r="AE673" s="21"/>
      <c r="AF673" s="1"/>
      <c r="AG673" s="1"/>
      <c r="AH673" s="1"/>
      <c r="AI673" s="1"/>
      <c r="AJ673" s="1"/>
      <c r="AK673" s="1"/>
      <c r="AL673" s="1"/>
      <c r="AM673"/>
      <c r="AN673"/>
      <c r="AO673"/>
      <c r="AP673"/>
      <c r="AQ673"/>
      <c r="AR673"/>
      <c r="AS673"/>
    </row>
    <row r="674" spans="1:46" s="27" customFormat="1" ht="15.6" customHeight="1" x14ac:dyDescent="0.25">
      <c r="A674" s="12">
        <v>4105</v>
      </c>
      <c r="B674" s="13" t="s">
        <v>125</v>
      </c>
      <c r="C674" s="14" t="s">
        <v>2</v>
      </c>
      <c r="D674" s="14" t="s">
        <v>34</v>
      </c>
      <c r="E674" s="13" t="s">
        <v>40</v>
      </c>
      <c r="F674" s="13" t="s">
        <v>1463</v>
      </c>
      <c r="G674" s="13" t="s">
        <v>56</v>
      </c>
      <c r="H674" s="13" t="s">
        <v>1464</v>
      </c>
      <c r="I674" s="15">
        <v>42865</v>
      </c>
      <c r="J674" s="13" t="s">
        <v>1741</v>
      </c>
      <c r="K674" s="13">
        <v>19479</v>
      </c>
      <c r="L674" s="13" t="s">
        <v>39</v>
      </c>
      <c r="M674" s="14">
        <v>3</v>
      </c>
      <c r="N674" s="14" t="s">
        <v>960</v>
      </c>
      <c r="O674" s="16"/>
      <c r="P674" s="13"/>
      <c r="Q674" s="17"/>
      <c r="R674" s="15">
        <v>42865.855358796296</v>
      </c>
      <c r="S674" s="13" t="s">
        <v>1329</v>
      </c>
      <c r="T674" s="13" t="s">
        <v>1605</v>
      </c>
      <c r="U674" s="22" t="s">
        <v>1740</v>
      </c>
      <c r="V674" s="13" t="s">
        <v>1742</v>
      </c>
      <c r="W674" s="19">
        <v>5000</v>
      </c>
      <c r="X674" s="13" t="s">
        <v>48</v>
      </c>
      <c r="Y674" s="14"/>
      <c r="Z674" s="14"/>
      <c r="AA674" s="20">
        <v>2</v>
      </c>
      <c r="AB674" s="19">
        <v>10000</v>
      </c>
      <c r="AC674" s="21">
        <f t="shared" ref="AC674:AC675" si="80">+AB674*0.16+AB674</f>
        <v>11600</v>
      </c>
      <c r="AD674" s="14"/>
      <c r="AE674" s="21">
        <f>AC674/AA674</f>
        <v>5800</v>
      </c>
      <c r="AF674" s="1"/>
      <c r="AG674" s="1"/>
      <c r="AH674" s="1"/>
      <c r="AI674" s="1"/>
      <c r="AJ674" s="1"/>
      <c r="AK674" s="1"/>
      <c r="AL674" s="1"/>
      <c r="AM674"/>
      <c r="AN674"/>
      <c r="AO674"/>
      <c r="AP674"/>
      <c r="AQ674"/>
      <c r="AR674"/>
      <c r="AS674"/>
    </row>
    <row r="675" spans="1:46" s="48" customFormat="1" ht="15.6" customHeight="1" x14ac:dyDescent="0.25">
      <c r="A675" s="12">
        <v>4123</v>
      </c>
      <c r="B675" s="13" t="s">
        <v>125</v>
      </c>
      <c r="C675" s="14" t="s">
        <v>2</v>
      </c>
      <c r="D675" s="14" t="s">
        <v>34</v>
      </c>
      <c r="E675" s="13" t="s">
        <v>40</v>
      </c>
      <c r="F675" s="13" t="s">
        <v>1463</v>
      </c>
      <c r="G675" s="13" t="s">
        <v>56</v>
      </c>
      <c r="H675" s="13" t="s">
        <v>1464</v>
      </c>
      <c r="I675" s="15">
        <v>42865</v>
      </c>
      <c r="J675" s="13" t="s">
        <v>1741</v>
      </c>
      <c r="K675" s="13">
        <v>19479</v>
      </c>
      <c r="L675" s="13" t="s">
        <v>39</v>
      </c>
      <c r="M675" s="14">
        <v>3</v>
      </c>
      <c r="N675" s="14" t="s">
        <v>960</v>
      </c>
      <c r="O675" s="16"/>
      <c r="P675" s="13"/>
      <c r="Q675" s="17"/>
      <c r="R675" s="15">
        <v>42865.855358796296</v>
      </c>
      <c r="S675" s="13" t="s">
        <v>1329</v>
      </c>
      <c r="T675" s="13" t="s">
        <v>1605</v>
      </c>
      <c r="U675" s="22" t="s">
        <v>1743</v>
      </c>
      <c r="V675" s="13" t="s">
        <v>1744</v>
      </c>
      <c r="W675" s="19">
        <v>30000</v>
      </c>
      <c r="X675" s="13" t="s">
        <v>48</v>
      </c>
      <c r="Y675" s="14"/>
      <c r="Z675" s="14"/>
      <c r="AA675" s="20">
        <v>2</v>
      </c>
      <c r="AB675" s="19">
        <v>60000</v>
      </c>
      <c r="AC675" s="21">
        <f t="shared" si="80"/>
        <v>69600</v>
      </c>
      <c r="AD675" s="14"/>
      <c r="AE675" s="26"/>
      <c r="AF675" s="1"/>
      <c r="AG675" s="1"/>
      <c r="AH675" s="1"/>
      <c r="AI675" s="1"/>
      <c r="AJ675" s="1"/>
      <c r="AK675" s="1"/>
      <c r="AL675" s="1"/>
      <c r="AM675"/>
      <c r="AN675"/>
      <c r="AO675"/>
      <c r="AP675"/>
      <c r="AQ675"/>
      <c r="AR675"/>
      <c r="AS675"/>
    </row>
    <row r="676" spans="1:46" s="27" customFormat="1" ht="15.6" customHeight="1" x14ac:dyDescent="0.25">
      <c r="A676" s="12">
        <v>4165</v>
      </c>
      <c r="B676" s="13" t="s">
        <v>54</v>
      </c>
      <c r="C676" s="14" t="s">
        <v>2</v>
      </c>
      <c r="D676" s="14" t="s">
        <v>34</v>
      </c>
      <c r="E676" s="13" t="s">
        <v>40</v>
      </c>
      <c r="F676" s="13" t="s">
        <v>391</v>
      </c>
      <c r="G676" s="13" t="s">
        <v>56</v>
      </c>
      <c r="H676" s="13" t="s">
        <v>112</v>
      </c>
      <c r="I676" s="23">
        <v>42884</v>
      </c>
      <c r="J676" s="13" t="s">
        <v>392</v>
      </c>
      <c r="K676" s="13">
        <v>20117</v>
      </c>
      <c r="L676" s="13"/>
      <c r="M676" s="14">
        <v>2</v>
      </c>
      <c r="N676" s="14" t="s">
        <v>393</v>
      </c>
      <c r="O676" s="16"/>
      <c r="P676" s="15"/>
      <c r="Q676" s="15"/>
      <c r="R676" s="23">
        <v>42887.861215277779</v>
      </c>
      <c r="S676" s="13" t="s">
        <v>389</v>
      </c>
      <c r="T676" s="13" t="s">
        <v>390</v>
      </c>
      <c r="U676" s="22" t="s">
        <v>1746</v>
      </c>
      <c r="V676" s="13" t="s">
        <v>1746</v>
      </c>
      <c r="W676" s="19">
        <v>7.76</v>
      </c>
      <c r="X676" s="13" t="s">
        <v>37</v>
      </c>
      <c r="Y676" s="14"/>
      <c r="Z676" s="14"/>
      <c r="AA676" s="13">
        <v>2000</v>
      </c>
      <c r="AB676" s="19">
        <v>15520</v>
      </c>
      <c r="AC676" s="21">
        <f t="shared" ref="AC676:AC677" si="81">+AB676*0.16+AB676</f>
        <v>18003.2</v>
      </c>
      <c r="AD676" s="14"/>
      <c r="AE676" s="26"/>
      <c r="AF676" s="1"/>
      <c r="AG676" s="1"/>
      <c r="AH676" s="1"/>
      <c r="AI676" s="1"/>
      <c r="AJ676" s="1"/>
      <c r="AK676" s="1"/>
      <c r="AL676" s="1"/>
      <c r="AM676"/>
      <c r="AN676"/>
      <c r="AO676"/>
      <c r="AP676"/>
      <c r="AQ676"/>
      <c r="AR676"/>
      <c r="AS676"/>
    </row>
    <row r="677" spans="1:46" s="27" customFormat="1" ht="15.6" customHeight="1" x14ac:dyDescent="0.25">
      <c r="A677" s="12">
        <v>4211</v>
      </c>
      <c r="B677" s="13" t="s">
        <v>54</v>
      </c>
      <c r="C677" s="14" t="s">
        <v>2</v>
      </c>
      <c r="D677" s="14" t="s">
        <v>34</v>
      </c>
      <c r="E677" s="13" t="s">
        <v>40</v>
      </c>
      <c r="F677" s="13" t="s">
        <v>441</v>
      </c>
      <c r="G677" s="13" t="s">
        <v>56</v>
      </c>
      <c r="H677" s="13" t="s">
        <v>442</v>
      </c>
      <c r="I677" s="23">
        <v>42885</v>
      </c>
      <c r="J677" s="13" t="s">
        <v>443</v>
      </c>
      <c r="K677" s="13">
        <v>19846</v>
      </c>
      <c r="L677" s="13"/>
      <c r="M677" s="14">
        <v>3</v>
      </c>
      <c r="N677" s="14" t="s">
        <v>444</v>
      </c>
      <c r="O677" s="16"/>
      <c r="P677" s="15"/>
      <c r="Q677" s="15"/>
      <c r="R677" s="23">
        <v>42887.949629629627</v>
      </c>
      <c r="S677" s="13" t="s">
        <v>379</v>
      </c>
      <c r="T677" s="13" t="s">
        <v>380</v>
      </c>
      <c r="U677" s="22" t="s">
        <v>1747</v>
      </c>
      <c r="V677" s="13" t="s">
        <v>1748</v>
      </c>
      <c r="W677" s="19">
        <v>9</v>
      </c>
      <c r="X677" s="13" t="s">
        <v>37</v>
      </c>
      <c r="Y677" s="14"/>
      <c r="Z677" s="14"/>
      <c r="AA677" s="13">
        <v>800</v>
      </c>
      <c r="AB677" s="19">
        <v>7200</v>
      </c>
      <c r="AC677" s="21">
        <f t="shared" si="81"/>
        <v>8352</v>
      </c>
      <c r="AD677" s="14"/>
      <c r="AE677" s="26"/>
      <c r="AF677" s="1"/>
      <c r="AG677" s="1"/>
      <c r="AH677" s="1"/>
      <c r="AI677" s="1"/>
      <c r="AJ677" s="1"/>
      <c r="AK677" s="1"/>
      <c r="AL677" s="1"/>
      <c r="AM677"/>
      <c r="AN677"/>
      <c r="AO677"/>
      <c r="AP677"/>
      <c r="AQ677"/>
      <c r="AR677"/>
      <c r="AS677"/>
      <c r="AT677" s="49"/>
    </row>
    <row r="678" spans="1:46" s="27" customFormat="1" ht="15.6" customHeight="1" x14ac:dyDescent="0.25">
      <c r="A678" s="12">
        <v>4230</v>
      </c>
      <c r="B678" s="13" t="s">
        <v>357</v>
      </c>
      <c r="C678" s="14" t="s">
        <v>2</v>
      </c>
      <c r="D678" s="14" t="s">
        <v>34</v>
      </c>
      <c r="E678" s="13" t="s">
        <v>40</v>
      </c>
      <c r="F678" s="13" t="s">
        <v>524</v>
      </c>
      <c r="G678" s="13" t="s">
        <v>56</v>
      </c>
      <c r="H678" s="13" t="s">
        <v>559</v>
      </c>
      <c r="I678" s="15">
        <v>42871</v>
      </c>
      <c r="J678" s="13" t="s">
        <v>1244</v>
      </c>
      <c r="K678" s="13">
        <v>19655</v>
      </c>
      <c r="L678" s="13" t="s">
        <v>39</v>
      </c>
      <c r="M678" s="14">
        <v>5</v>
      </c>
      <c r="N678" s="14" t="s">
        <v>43</v>
      </c>
      <c r="O678" s="16"/>
      <c r="P678" s="13"/>
      <c r="Q678" s="17"/>
      <c r="R678" s="15">
        <v>42871.945497685185</v>
      </c>
      <c r="S678" s="13" t="s">
        <v>422</v>
      </c>
      <c r="T678" s="13" t="s">
        <v>762</v>
      </c>
      <c r="U678" s="22" t="s">
        <v>1747</v>
      </c>
      <c r="V678" s="13" t="s">
        <v>1749</v>
      </c>
      <c r="W678" s="19">
        <v>6.5</v>
      </c>
      <c r="X678" s="13" t="s">
        <v>37</v>
      </c>
      <c r="Y678" s="14"/>
      <c r="Z678" s="14"/>
      <c r="AA678" s="20">
        <v>12000</v>
      </c>
      <c r="AB678" s="19">
        <v>78000</v>
      </c>
      <c r="AC678" s="21">
        <f t="shared" ref="AC678:AC686" si="82">+AB678*0.16+AB678</f>
        <v>90480</v>
      </c>
      <c r="AD678" s="14"/>
      <c r="AE678" s="26"/>
      <c r="AF678" s="1"/>
      <c r="AG678" s="1"/>
      <c r="AH678" s="1"/>
      <c r="AI678" s="1"/>
      <c r="AJ678" s="1"/>
      <c r="AK678" s="1"/>
      <c r="AL678" s="1"/>
      <c r="AM678"/>
      <c r="AN678"/>
      <c r="AO678"/>
      <c r="AP678"/>
      <c r="AQ678"/>
      <c r="AR678"/>
      <c r="AS678"/>
      <c r="AT678" s="49"/>
    </row>
    <row r="679" spans="1:46" s="27" customFormat="1" ht="15.6" customHeight="1" x14ac:dyDescent="0.25">
      <c r="A679" s="12">
        <v>4238</v>
      </c>
      <c r="B679" s="13" t="s">
        <v>54</v>
      </c>
      <c r="C679" s="14" t="s">
        <v>2</v>
      </c>
      <c r="D679" s="14" t="s">
        <v>34</v>
      </c>
      <c r="E679" s="13" t="s">
        <v>40</v>
      </c>
      <c r="F679" s="13" t="s">
        <v>1358</v>
      </c>
      <c r="G679" s="13" t="s">
        <v>56</v>
      </c>
      <c r="H679" s="13" t="s">
        <v>1359</v>
      </c>
      <c r="I679" s="23">
        <v>42881</v>
      </c>
      <c r="J679" s="13" t="s">
        <v>1360</v>
      </c>
      <c r="K679" s="13">
        <v>20228</v>
      </c>
      <c r="L679" s="13"/>
      <c r="M679" s="14">
        <v>2</v>
      </c>
      <c r="N679" s="14" t="s">
        <v>1361</v>
      </c>
      <c r="O679" s="16"/>
      <c r="P679" s="15"/>
      <c r="Q679" s="15"/>
      <c r="R679" s="23">
        <v>42885.069143518522</v>
      </c>
      <c r="S679" s="13" t="s">
        <v>389</v>
      </c>
      <c r="T679" s="13" t="s">
        <v>390</v>
      </c>
      <c r="U679" s="22" t="s">
        <v>1750</v>
      </c>
      <c r="V679" s="13" t="s">
        <v>1751</v>
      </c>
      <c r="W679" s="19">
        <v>36.67</v>
      </c>
      <c r="X679" s="13" t="s">
        <v>37</v>
      </c>
      <c r="Y679" s="14"/>
      <c r="Z679" s="14"/>
      <c r="AA679" s="13">
        <v>600</v>
      </c>
      <c r="AB679" s="19">
        <v>22002</v>
      </c>
      <c r="AC679" s="21">
        <f t="shared" si="82"/>
        <v>25522.32</v>
      </c>
      <c r="AD679" s="14"/>
      <c r="AE679" s="26"/>
      <c r="AF679" s="1"/>
      <c r="AG679" s="1"/>
      <c r="AH679" s="1"/>
      <c r="AI679" s="1"/>
      <c r="AJ679" s="1"/>
      <c r="AK679" s="1"/>
      <c r="AL679" s="1"/>
      <c r="AM679"/>
      <c r="AN679"/>
      <c r="AO679"/>
      <c r="AP679"/>
      <c r="AQ679"/>
      <c r="AR679"/>
      <c r="AS679"/>
      <c r="AT679" s="49"/>
    </row>
    <row r="680" spans="1:46" s="27" customFormat="1" ht="15.6" customHeight="1" x14ac:dyDescent="0.25">
      <c r="A680" s="12">
        <v>4239</v>
      </c>
      <c r="B680" s="13" t="s">
        <v>54</v>
      </c>
      <c r="C680" s="14" t="s">
        <v>2</v>
      </c>
      <c r="D680" s="14" t="s">
        <v>34</v>
      </c>
      <c r="E680" s="13" t="s">
        <v>40</v>
      </c>
      <c r="F680" s="13" t="s">
        <v>1752</v>
      </c>
      <c r="G680" s="13" t="s">
        <v>56</v>
      </c>
      <c r="H680" s="13" t="s">
        <v>1753</v>
      </c>
      <c r="I680" s="23">
        <v>42884</v>
      </c>
      <c r="J680" s="13" t="s">
        <v>1754</v>
      </c>
      <c r="K680" s="13">
        <v>20087</v>
      </c>
      <c r="L680" s="13"/>
      <c r="M680" s="14">
        <v>2</v>
      </c>
      <c r="N680" s="14" t="s">
        <v>49</v>
      </c>
      <c r="O680" s="16"/>
      <c r="P680" s="15"/>
      <c r="Q680" s="15"/>
      <c r="R680" s="23">
        <v>42885.571157407408</v>
      </c>
      <c r="S680" s="13" t="s">
        <v>389</v>
      </c>
      <c r="T680" s="13" t="s">
        <v>390</v>
      </c>
      <c r="U680" s="22" t="s">
        <v>1750</v>
      </c>
      <c r="V680" s="13" t="s">
        <v>1755</v>
      </c>
      <c r="W680" s="19">
        <v>2.98</v>
      </c>
      <c r="X680" s="13" t="s">
        <v>37</v>
      </c>
      <c r="Y680" s="14"/>
      <c r="Z680" s="14"/>
      <c r="AA680" s="13">
        <v>6000</v>
      </c>
      <c r="AB680" s="19">
        <v>17880</v>
      </c>
      <c r="AC680" s="21">
        <f t="shared" si="82"/>
        <v>20740.8</v>
      </c>
      <c r="AD680" s="14"/>
      <c r="AE680" s="26"/>
      <c r="AF680" s="1"/>
      <c r="AG680" s="1"/>
      <c r="AH680" s="1"/>
      <c r="AI680" s="1"/>
      <c r="AJ680" s="1"/>
      <c r="AK680" s="1"/>
      <c r="AL680" s="1"/>
      <c r="AM680"/>
      <c r="AN680"/>
      <c r="AO680"/>
      <c r="AP680"/>
      <c r="AQ680"/>
      <c r="AR680"/>
      <c r="AS680"/>
      <c r="AT680" s="49"/>
    </row>
    <row r="681" spans="1:46" s="27" customFormat="1" ht="15.6" customHeight="1" x14ac:dyDescent="0.25">
      <c r="A681" s="12">
        <v>4240</v>
      </c>
      <c r="B681" s="13" t="s">
        <v>54</v>
      </c>
      <c r="C681" s="14" t="s">
        <v>2</v>
      </c>
      <c r="D681" s="14" t="s">
        <v>34</v>
      </c>
      <c r="E681" s="13" t="s">
        <v>40</v>
      </c>
      <c r="F681" s="13" t="s">
        <v>863</v>
      </c>
      <c r="G681" s="13" t="s">
        <v>56</v>
      </c>
      <c r="H681" s="13" t="s">
        <v>864</v>
      </c>
      <c r="I681" s="23">
        <v>42880</v>
      </c>
      <c r="J681" s="13" t="s">
        <v>865</v>
      </c>
      <c r="K681" s="13">
        <v>20224</v>
      </c>
      <c r="L681" s="13"/>
      <c r="M681" s="14">
        <v>1</v>
      </c>
      <c r="N681" s="14" t="s">
        <v>68</v>
      </c>
      <c r="O681" s="16"/>
      <c r="P681" s="15"/>
      <c r="Q681" s="15"/>
      <c r="R681" s="23">
        <v>42881.537893518522</v>
      </c>
      <c r="S681" s="13" t="s">
        <v>422</v>
      </c>
      <c r="T681" s="13" t="s">
        <v>423</v>
      </c>
      <c r="U681" s="22" t="s">
        <v>1750</v>
      </c>
      <c r="V681" s="13" t="s">
        <v>1755</v>
      </c>
      <c r="W681" s="19">
        <v>1.5</v>
      </c>
      <c r="X681" s="13" t="s">
        <v>37</v>
      </c>
      <c r="Y681" s="14"/>
      <c r="Z681" s="14"/>
      <c r="AA681" s="13">
        <v>7000</v>
      </c>
      <c r="AB681" s="19">
        <v>10500</v>
      </c>
      <c r="AC681" s="21">
        <f t="shared" si="82"/>
        <v>12180</v>
      </c>
      <c r="AD681" s="14"/>
      <c r="AE681" s="26"/>
      <c r="AF681" s="1"/>
      <c r="AG681" s="1"/>
      <c r="AH681" s="1"/>
      <c r="AI681" s="1"/>
      <c r="AJ681" s="1"/>
      <c r="AK681" s="1"/>
      <c r="AL681" s="1"/>
      <c r="AM681"/>
      <c r="AN681"/>
      <c r="AO681"/>
      <c r="AP681"/>
      <c r="AQ681"/>
      <c r="AR681"/>
      <c r="AS681"/>
      <c r="AT681" s="49"/>
    </row>
    <row r="682" spans="1:46" s="27" customFormat="1" ht="15.6" customHeight="1" x14ac:dyDescent="0.25">
      <c r="A682" s="12">
        <v>4242</v>
      </c>
      <c r="B682" s="13" t="s">
        <v>54</v>
      </c>
      <c r="C682" s="14" t="s">
        <v>2</v>
      </c>
      <c r="D682" s="14" t="s">
        <v>34</v>
      </c>
      <c r="E682" s="13" t="s">
        <v>40</v>
      </c>
      <c r="F682" s="13" t="s">
        <v>132</v>
      </c>
      <c r="G682" s="13" t="s">
        <v>56</v>
      </c>
      <c r="H682" s="13" t="s">
        <v>133</v>
      </c>
      <c r="I682" s="23">
        <v>42878</v>
      </c>
      <c r="J682" s="13" t="s">
        <v>134</v>
      </c>
      <c r="K682" s="13">
        <v>19996</v>
      </c>
      <c r="L682" s="13"/>
      <c r="M682" s="14">
        <v>1</v>
      </c>
      <c r="N682" s="14" t="s">
        <v>135</v>
      </c>
      <c r="O682" s="16"/>
      <c r="P682" s="15"/>
      <c r="Q682" s="15"/>
      <c r="R682" s="23">
        <v>42884.598356481481</v>
      </c>
      <c r="S682" s="13" t="s">
        <v>136</v>
      </c>
      <c r="T682" s="13" t="s">
        <v>137</v>
      </c>
      <c r="U682" s="22" t="s">
        <v>1750</v>
      </c>
      <c r="V682" s="13" t="s">
        <v>1756</v>
      </c>
      <c r="W682" s="19">
        <v>1.42</v>
      </c>
      <c r="X682" s="13" t="s">
        <v>37</v>
      </c>
      <c r="Y682" s="14">
        <v>0.43</v>
      </c>
      <c r="Z682" s="14">
        <v>0.14000000000000001</v>
      </c>
      <c r="AA682" s="13">
        <v>5000</v>
      </c>
      <c r="AB682" s="19">
        <v>7100</v>
      </c>
      <c r="AC682" s="21">
        <f t="shared" si="82"/>
        <v>8236</v>
      </c>
      <c r="AD682" s="14">
        <f>+Y682*Z682</f>
        <v>6.0200000000000004E-2</v>
      </c>
      <c r="AE682" s="26"/>
      <c r="AF682" s="1"/>
      <c r="AG682" s="1"/>
      <c r="AH682" s="1"/>
      <c r="AI682" s="1"/>
      <c r="AJ682" s="1"/>
      <c r="AK682" s="1"/>
      <c r="AL682" s="1"/>
      <c r="AM682"/>
      <c r="AN682"/>
      <c r="AO682"/>
      <c r="AP682"/>
      <c r="AQ682"/>
      <c r="AR682"/>
      <c r="AS682"/>
      <c r="AT682" s="49"/>
    </row>
    <row r="683" spans="1:46" s="27" customFormat="1" ht="15.6" customHeight="1" x14ac:dyDescent="0.25">
      <c r="A683" s="12">
        <v>4253</v>
      </c>
      <c r="B683" s="13" t="s">
        <v>54</v>
      </c>
      <c r="C683" s="14" t="s">
        <v>2</v>
      </c>
      <c r="D683" s="14" t="s">
        <v>34</v>
      </c>
      <c r="E683" s="13" t="s">
        <v>40</v>
      </c>
      <c r="F683" s="13" t="s">
        <v>1638</v>
      </c>
      <c r="G683" s="13" t="s">
        <v>56</v>
      </c>
      <c r="H683" s="13" t="s">
        <v>78</v>
      </c>
      <c r="I683" s="23">
        <v>42881</v>
      </c>
      <c r="J683" s="13" t="s">
        <v>1758</v>
      </c>
      <c r="K683" s="13">
        <v>19991</v>
      </c>
      <c r="L683" s="13"/>
      <c r="M683" s="14">
        <v>7</v>
      </c>
      <c r="N683" s="14" t="s">
        <v>299</v>
      </c>
      <c r="O683" s="16"/>
      <c r="P683" s="15"/>
      <c r="Q683" s="15"/>
      <c r="R683" s="23">
        <v>42884.955497685187</v>
      </c>
      <c r="S683" s="13" t="s">
        <v>83</v>
      </c>
      <c r="T683" s="13" t="s">
        <v>1640</v>
      </c>
      <c r="U683" s="22" t="s">
        <v>1757</v>
      </c>
      <c r="V683" s="13" t="s">
        <v>1759</v>
      </c>
      <c r="W683" s="19">
        <v>8620.69</v>
      </c>
      <c r="X683" s="13" t="s">
        <v>48</v>
      </c>
      <c r="Y683" s="14"/>
      <c r="Z683" s="14"/>
      <c r="AA683" s="13">
        <v>1</v>
      </c>
      <c r="AB683" s="19">
        <v>8620.69</v>
      </c>
      <c r="AC683" s="21">
        <f t="shared" si="82"/>
        <v>10000.000400000001</v>
      </c>
      <c r="AD683" s="14"/>
      <c r="AE683" s="26"/>
      <c r="AF683" s="1"/>
      <c r="AG683" s="1"/>
      <c r="AH683" s="1"/>
      <c r="AI683" s="1"/>
      <c r="AJ683" s="1"/>
      <c r="AK683" s="1"/>
      <c r="AL683" s="1"/>
      <c r="AM683"/>
      <c r="AN683"/>
      <c r="AO683"/>
      <c r="AP683"/>
      <c r="AQ683"/>
      <c r="AR683"/>
      <c r="AS683"/>
      <c r="AT683" s="49"/>
    </row>
    <row r="684" spans="1:46" s="27" customFormat="1" ht="15.6" customHeight="1" x14ac:dyDescent="0.25">
      <c r="A684" s="12">
        <v>4275</v>
      </c>
      <c r="B684" s="13" t="s">
        <v>125</v>
      </c>
      <c r="C684" s="14" t="s">
        <v>2</v>
      </c>
      <c r="D684" s="14" t="s">
        <v>34</v>
      </c>
      <c r="E684" s="13" t="s">
        <v>40</v>
      </c>
      <c r="F684" s="13" t="s">
        <v>126</v>
      </c>
      <c r="G684" s="13" t="s">
        <v>56</v>
      </c>
      <c r="H684" s="13" t="s">
        <v>969</v>
      </c>
      <c r="I684" s="15">
        <v>42870</v>
      </c>
      <c r="J684" s="13" t="s">
        <v>1761</v>
      </c>
      <c r="K684" s="13">
        <v>19238</v>
      </c>
      <c r="L684" s="13" t="s">
        <v>39</v>
      </c>
      <c r="M684" s="14">
        <v>6</v>
      </c>
      <c r="N684" s="14" t="s">
        <v>1762</v>
      </c>
      <c r="O684" s="16"/>
      <c r="P684" s="13"/>
      <c r="Q684" s="17"/>
      <c r="R684" s="15">
        <v>42870.997858796298</v>
      </c>
      <c r="S684" s="13" t="s">
        <v>564</v>
      </c>
      <c r="T684" s="13" t="s">
        <v>565</v>
      </c>
      <c r="U684" s="22" t="s">
        <v>1760</v>
      </c>
      <c r="V684" s="13" t="s">
        <v>1763</v>
      </c>
      <c r="W684" s="19">
        <v>9</v>
      </c>
      <c r="X684" s="13" t="s">
        <v>37</v>
      </c>
      <c r="Y684" s="14"/>
      <c r="Z684" s="14"/>
      <c r="AA684" s="20">
        <v>20000</v>
      </c>
      <c r="AB684" s="19">
        <v>180000</v>
      </c>
      <c r="AC684" s="21">
        <f t="shared" si="82"/>
        <v>208800</v>
      </c>
      <c r="AD684" s="14"/>
      <c r="AE684" s="26"/>
      <c r="AF684" s="1"/>
      <c r="AG684" s="1"/>
      <c r="AH684" s="1"/>
      <c r="AI684" s="1"/>
      <c r="AJ684" s="1"/>
      <c r="AK684" s="1"/>
      <c r="AL684" s="1"/>
      <c r="AM684"/>
      <c r="AN684"/>
      <c r="AO684"/>
      <c r="AP684"/>
      <c r="AQ684"/>
      <c r="AR684"/>
      <c r="AS684"/>
      <c r="AT684" s="49"/>
    </row>
    <row r="685" spans="1:46" s="27" customFormat="1" ht="15.6" customHeight="1" x14ac:dyDescent="0.25">
      <c r="A685" s="12">
        <v>4276</v>
      </c>
      <c r="B685" s="13" t="s">
        <v>51</v>
      </c>
      <c r="C685" s="14" t="s">
        <v>2</v>
      </c>
      <c r="D685" s="14" t="s">
        <v>34</v>
      </c>
      <c r="E685" s="13" t="s">
        <v>40</v>
      </c>
      <c r="F685" s="13" t="s">
        <v>804</v>
      </c>
      <c r="G685" s="13" t="s">
        <v>56</v>
      </c>
      <c r="H685" s="13" t="s">
        <v>598</v>
      </c>
      <c r="I685" s="23">
        <v>42877</v>
      </c>
      <c r="J685" s="13" t="s">
        <v>1234</v>
      </c>
      <c r="K685" s="13">
        <v>20863</v>
      </c>
      <c r="L685" s="13"/>
      <c r="M685" s="14">
        <v>7</v>
      </c>
      <c r="N685" s="14" t="s">
        <v>1235</v>
      </c>
      <c r="O685" s="16"/>
      <c r="P685" s="15"/>
      <c r="Q685" s="15"/>
      <c r="R685" s="23">
        <v>42881.858831018515</v>
      </c>
      <c r="S685" s="13" t="s">
        <v>736</v>
      </c>
      <c r="T685" s="13" t="s">
        <v>1236</v>
      </c>
      <c r="U685" s="22" t="s">
        <v>1760</v>
      </c>
      <c r="V685" s="13" t="s">
        <v>1764</v>
      </c>
      <c r="W685" s="19">
        <v>27.5</v>
      </c>
      <c r="X685" s="13" t="s">
        <v>37</v>
      </c>
      <c r="Y685" s="14">
        <v>0.8</v>
      </c>
      <c r="Z685" s="14">
        <v>0.35</v>
      </c>
      <c r="AA685" s="13">
        <v>500</v>
      </c>
      <c r="AB685" s="19">
        <v>13750</v>
      </c>
      <c r="AC685" s="21">
        <f t="shared" si="82"/>
        <v>15950</v>
      </c>
      <c r="AD685" s="14">
        <f>+Y685*Z685</f>
        <v>0.27999999999999997</v>
      </c>
      <c r="AE685" s="26"/>
      <c r="AF685" s="1"/>
      <c r="AG685" s="1"/>
      <c r="AH685" s="1"/>
      <c r="AI685" s="1"/>
      <c r="AJ685" s="1"/>
      <c r="AK685" s="1"/>
      <c r="AL685" s="1"/>
      <c r="AM685"/>
      <c r="AN685"/>
      <c r="AO685"/>
      <c r="AP685"/>
      <c r="AQ685"/>
      <c r="AR685"/>
      <c r="AS685"/>
      <c r="AT685" s="49"/>
    </row>
    <row r="686" spans="1:46" s="27" customFormat="1" ht="15.6" customHeight="1" x14ac:dyDescent="0.25">
      <c r="A686" s="12">
        <v>4283</v>
      </c>
      <c r="B686" s="13" t="s">
        <v>54</v>
      </c>
      <c r="C686" s="14" t="s">
        <v>2</v>
      </c>
      <c r="D686" s="14" t="s">
        <v>34</v>
      </c>
      <c r="E686" s="13" t="s">
        <v>40</v>
      </c>
      <c r="F686" s="13" t="s">
        <v>911</v>
      </c>
      <c r="G686" s="13" t="s">
        <v>56</v>
      </c>
      <c r="H686" s="13" t="s">
        <v>912</v>
      </c>
      <c r="I686" s="23">
        <v>42873</v>
      </c>
      <c r="J686" s="13" t="s">
        <v>1765</v>
      </c>
      <c r="K686" s="13">
        <v>20185</v>
      </c>
      <c r="L686" s="13"/>
      <c r="M686" s="14">
        <v>2</v>
      </c>
      <c r="N686" s="14" t="s">
        <v>1766</v>
      </c>
      <c r="O686" s="16"/>
      <c r="P686" s="15"/>
      <c r="Q686" s="15"/>
      <c r="R686" s="23">
        <v>42878.608900462961</v>
      </c>
      <c r="S686" s="13" t="s">
        <v>824</v>
      </c>
      <c r="T686" s="13" t="s">
        <v>915</v>
      </c>
      <c r="U686" s="22" t="s">
        <v>1760</v>
      </c>
      <c r="V686" s="13" t="s">
        <v>1767</v>
      </c>
      <c r="W686" s="19">
        <v>480</v>
      </c>
      <c r="X686" s="13" t="s">
        <v>37</v>
      </c>
      <c r="Y686" s="14">
        <v>2</v>
      </c>
      <c r="Z686" s="14">
        <v>2</v>
      </c>
      <c r="AA686" s="13">
        <v>20</v>
      </c>
      <c r="AB686" s="19">
        <v>9600</v>
      </c>
      <c r="AC686" s="21">
        <f t="shared" si="82"/>
        <v>11136</v>
      </c>
      <c r="AD686" s="14">
        <f>+Y686*Z686</f>
        <v>4</v>
      </c>
      <c r="AE686" s="26"/>
      <c r="AF686" s="1"/>
      <c r="AG686" s="1"/>
      <c r="AH686" s="1"/>
      <c r="AI686" s="1"/>
      <c r="AJ686" s="1"/>
      <c r="AK686" s="1"/>
      <c r="AL686" s="1"/>
      <c r="AM686"/>
      <c r="AN686"/>
      <c r="AO686"/>
      <c r="AP686"/>
      <c r="AQ686"/>
      <c r="AR686"/>
      <c r="AS686"/>
      <c r="AT686" s="49"/>
    </row>
    <row r="687" spans="1:46" s="27" customFormat="1" ht="15.6" customHeight="1" x14ac:dyDescent="0.25">
      <c r="A687" s="12">
        <v>4307</v>
      </c>
      <c r="B687" s="13" t="s">
        <v>357</v>
      </c>
      <c r="C687" s="14" t="s">
        <v>2</v>
      </c>
      <c r="D687" s="14" t="s">
        <v>34</v>
      </c>
      <c r="E687" s="13" t="s">
        <v>40</v>
      </c>
      <c r="F687" s="13" t="s">
        <v>524</v>
      </c>
      <c r="G687" s="13" t="s">
        <v>56</v>
      </c>
      <c r="H687" s="13" t="s">
        <v>525</v>
      </c>
      <c r="I687" s="23">
        <v>42872</v>
      </c>
      <c r="J687" s="13" t="s">
        <v>1276</v>
      </c>
      <c r="K687" s="13">
        <v>19655</v>
      </c>
      <c r="L687" s="13"/>
      <c r="M687" s="14">
        <v>6</v>
      </c>
      <c r="N687" s="14" t="s">
        <v>41</v>
      </c>
      <c r="O687" s="16"/>
      <c r="P687" s="15"/>
      <c r="Q687" s="15"/>
      <c r="R687" s="23">
        <v>42873.931666666664</v>
      </c>
      <c r="S687" s="13" t="s">
        <v>802</v>
      </c>
      <c r="T687" s="13" t="s">
        <v>803</v>
      </c>
      <c r="U687" s="22" t="s">
        <v>1768</v>
      </c>
      <c r="V687" s="13" t="s">
        <v>1769</v>
      </c>
      <c r="W687" s="19">
        <v>89</v>
      </c>
      <c r="X687" s="13" t="s">
        <v>1770</v>
      </c>
      <c r="Y687" s="14"/>
      <c r="Z687" s="14"/>
      <c r="AA687" s="13">
        <v>250</v>
      </c>
      <c r="AB687" s="19">
        <v>22250</v>
      </c>
      <c r="AC687" s="21">
        <f t="shared" ref="AC687:AC689" si="83">+AB687*0.16+AB687</f>
        <v>25810</v>
      </c>
      <c r="AD687" s="14"/>
      <c r="AE687" s="26"/>
      <c r="AF687" s="1"/>
      <c r="AG687" s="1"/>
      <c r="AH687" s="1"/>
      <c r="AI687" s="1"/>
      <c r="AJ687" s="1"/>
      <c r="AK687" s="1"/>
      <c r="AL687" s="1"/>
      <c r="AM687"/>
      <c r="AN687"/>
      <c r="AO687"/>
      <c r="AP687"/>
      <c r="AQ687"/>
      <c r="AR687"/>
      <c r="AS687"/>
      <c r="AT687" s="49"/>
    </row>
    <row r="688" spans="1:46" s="27" customFormat="1" ht="15.6" customHeight="1" x14ac:dyDescent="0.25">
      <c r="A688" s="12">
        <v>4310</v>
      </c>
      <c r="B688" s="13" t="s">
        <v>54</v>
      </c>
      <c r="C688" s="14" t="s">
        <v>2</v>
      </c>
      <c r="D688" s="14" t="s">
        <v>34</v>
      </c>
      <c r="E688" s="13" t="s">
        <v>40</v>
      </c>
      <c r="F688" s="13" t="s">
        <v>555</v>
      </c>
      <c r="G688" s="13" t="s">
        <v>56</v>
      </c>
      <c r="H688" s="13" t="s">
        <v>556</v>
      </c>
      <c r="I688" s="15">
        <v>42867</v>
      </c>
      <c r="J688" s="13" t="s">
        <v>557</v>
      </c>
      <c r="K688" s="13">
        <v>20358</v>
      </c>
      <c r="L688" s="13" t="s">
        <v>35</v>
      </c>
      <c r="M688" s="14">
        <v>1</v>
      </c>
      <c r="N688" s="14" t="s">
        <v>558</v>
      </c>
      <c r="O688" s="16"/>
      <c r="P688" s="13"/>
      <c r="Q688" s="17"/>
      <c r="R688" s="15">
        <v>42868.611215277779</v>
      </c>
      <c r="S688" s="13" t="s">
        <v>291</v>
      </c>
      <c r="T688" s="13" t="s">
        <v>292</v>
      </c>
      <c r="U688" s="22" t="s">
        <v>1771</v>
      </c>
      <c r="V688" s="13" t="s">
        <v>1772</v>
      </c>
      <c r="W688" s="19">
        <v>1.1000000000000001</v>
      </c>
      <c r="X688" s="13" t="s">
        <v>37</v>
      </c>
      <c r="Y688" s="14"/>
      <c r="Z688" s="14"/>
      <c r="AA688" s="20">
        <v>9000</v>
      </c>
      <c r="AB688" s="19">
        <v>9900</v>
      </c>
      <c r="AC688" s="21">
        <f t="shared" si="83"/>
        <v>11484</v>
      </c>
      <c r="AD688" s="14"/>
      <c r="AE688" s="26"/>
      <c r="AF688" s="1"/>
      <c r="AG688" s="1"/>
      <c r="AH688" s="1"/>
      <c r="AI688" s="1"/>
      <c r="AJ688" s="1"/>
      <c r="AK688" s="1"/>
      <c r="AL688" s="1"/>
      <c r="AM688"/>
      <c r="AN688"/>
      <c r="AO688"/>
      <c r="AP688"/>
      <c r="AQ688"/>
      <c r="AR688"/>
      <c r="AS688"/>
      <c r="AT688" s="49"/>
    </row>
    <row r="689" spans="1:46" s="27" customFormat="1" ht="15.6" customHeight="1" x14ac:dyDescent="0.25">
      <c r="A689" s="12">
        <v>4311</v>
      </c>
      <c r="B689" s="13" t="s">
        <v>125</v>
      </c>
      <c r="C689" s="14" t="s">
        <v>2</v>
      </c>
      <c r="D689" s="14" t="s">
        <v>34</v>
      </c>
      <c r="E689" s="13" t="s">
        <v>40</v>
      </c>
      <c r="F689" s="13" t="s">
        <v>608</v>
      </c>
      <c r="G689" s="13" t="s">
        <v>56</v>
      </c>
      <c r="H689" s="13" t="s">
        <v>1773</v>
      </c>
      <c r="I689" s="15">
        <v>42871</v>
      </c>
      <c r="J689" s="13" t="s">
        <v>1774</v>
      </c>
      <c r="K689" s="13">
        <v>19241</v>
      </c>
      <c r="L689" s="13" t="s">
        <v>39</v>
      </c>
      <c r="M689" s="14">
        <v>8</v>
      </c>
      <c r="N689" s="14" t="s">
        <v>1775</v>
      </c>
      <c r="O689" s="16"/>
      <c r="P689" s="13"/>
      <c r="Q689" s="17"/>
      <c r="R689" s="15">
        <v>42871.826481481483</v>
      </c>
      <c r="S689" s="13" t="s">
        <v>564</v>
      </c>
      <c r="T689" s="13" t="s">
        <v>565</v>
      </c>
      <c r="U689" s="18" t="s">
        <v>1771</v>
      </c>
      <c r="V689" s="13" t="s">
        <v>1776</v>
      </c>
      <c r="W689" s="19">
        <v>0.24</v>
      </c>
      <c r="X689" s="13" t="s">
        <v>37</v>
      </c>
      <c r="Y689" s="14"/>
      <c r="Z689" s="14"/>
      <c r="AA689" s="20">
        <v>30000</v>
      </c>
      <c r="AB689" s="19">
        <v>7200</v>
      </c>
      <c r="AC689" s="21">
        <f t="shared" si="83"/>
        <v>8352</v>
      </c>
      <c r="AD689" s="14"/>
      <c r="AE689" s="26"/>
      <c r="AF689" s="1"/>
      <c r="AG689" s="1"/>
      <c r="AH689" s="1"/>
      <c r="AI689" s="1"/>
      <c r="AJ689" s="1"/>
      <c r="AK689" s="1"/>
      <c r="AL689" s="1"/>
      <c r="AM689"/>
      <c r="AN689"/>
      <c r="AO689"/>
      <c r="AP689"/>
      <c r="AQ689"/>
      <c r="AR689"/>
      <c r="AS689"/>
      <c r="AT689" s="49"/>
    </row>
    <row r="690" spans="1:46" s="27" customFormat="1" ht="15.6" customHeight="1" x14ac:dyDescent="0.25">
      <c r="A690" s="12">
        <v>4364</v>
      </c>
      <c r="B690" s="13" t="s">
        <v>125</v>
      </c>
      <c r="C690" s="14" t="s">
        <v>2</v>
      </c>
      <c r="D690" s="14" t="s">
        <v>34</v>
      </c>
      <c r="E690" s="13" t="s">
        <v>40</v>
      </c>
      <c r="F690" s="13" t="s">
        <v>608</v>
      </c>
      <c r="G690" s="13" t="s">
        <v>56</v>
      </c>
      <c r="H690" s="13" t="s">
        <v>1773</v>
      </c>
      <c r="I690" s="15">
        <v>42871</v>
      </c>
      <c r="J690" s="13" t="s">
        <v>1774</v>
      </c>
      <c r="K690" s="13">
        <v>19241</v>
      </c>
      <c r="L690" s="13" t="s">
        <v>39</v>
      </c>
      <c r="M690" s="14">
        <v>8</v>
      </c>
      <c r="N690" s="14" t="s">
        <v>1775</v>
      </c>
      <c r="O690" s="16"/>
      <c r="P690" s="13"/>
      <c r="Q690" s="17"/>
      <c r="R690" s="15">
        <v>42871.826481481483</v>
      </c>
      <c r="S690" s="13" t="s">
        <v>564</v>
      </c>
      <c r="T690" s="13" t="s">
        <v>565</v>
      </c>
      <c r="U690" s="18" t="s">
        <v>1771</v>
      </c>
      <c r="V690" s="13" t="s">
        <v>1777</v>
      </c>
      <c r="W690" s="19">
        <v>0.24</v>
      </c>
      <c r="X690" s="13" t="s">
        <v>37</v>
      </c>
      <c r="Y690" s="14"/>
      <c r="Z690" s="14"/>
      <c r="AA690" s="20">
        <v>20000</v>
      </c>
      <c r="AB690" s="19">
        <v>4800</v>
      </c>
      <c r="AC690" s="21">
        <f t="shared" ref="AC690:AC703" si="84">+AB690*0.16+AB690</f>
        <v>5568</v>
      </c>
      <c r="AD690" s="14"/>
      <c r="AE690" s="26"/>
      <c r="AF690" s="1"/>
      <c r="AG690" s="1"/>
      <c r="AH690" s="1"/>
      <c r="AI690" s="1"/>
      <c r="AJ690" s="1"/>
      <c r="AK690" s="1"/>
      <c r="AL690" s="1"/>
      <c r="AM690"/>
      <c r="AN690"/>
      <c r="AO690"/>
      <c r="AP690"/>
      <c r="AQ690"/>
      <c r="AR690"/>
      <c r="AS690"/>
      <c r="AT690" s="49"/>
    </row>
    <row r="691" spans="1:46" s="27" customFormat="1" ht="15.6" customHeight="1" x14ac:dyDescent="0.25">
      <c r="A691" s="12">
        <v>4365</v>
      </c>
      <c r="B691" s="13" t="s">
        <v>125</v>
      </c>
      <c r="C691" s="14" t="s">
        <v>2</v>
      </c>
      <c r="D691" s="14" t="s">
        <v>34</v>
      </c>
      <c r="E691" s="13" t="s">
        <v>40</v>
      </c>
      <c r="F691" s="13" t="s">
        <v>608</v>
      </c>
      <c r="G691" s="13" t="s">
        <v>56</v>
      </c>
      <c r="H691" s="13" t="s">
        <v>1773</v>
      </c>
      <c r="I691" s="15">
        <v>42871</v>
      </c>
      <c r="J691" s="13" t="s">
        <v>1774</v>
      </c>
      <c r="K691" s="13">
        <v>19241</v>
      </c>
      <c r="L691" s="13" t="s">
        <v>39</v>
      </c>
      <c r="M691" s="14">
        <v>8</v>
      </c>
      <c r="N691" s="14" t="s">
        <v>1775</v>
      </c>
      <c r="O691" s="16"/>
      <c r="P691" s="13"/>
      <c r="Q691" s="17"/>
      <c r="R691" s="15">
        <v>42871.826481481483</v>
      </c>
      <c r="S691" s="13" t="s">
        <v>564</v>
      </c>
      <c r="T691" s="13" t="s">
        <v>565</v>
      </c>
      <c r="U691" s="18" t="s">
        <v>1771</v>
      </c>
      <c r="V691" s="13" t="s">
        <v>1778</v>
      </c>
      <c r="W691" s="19">
        <v>0.24</v>
      </c>
      <c r="X691" s="13" t="s">
        <v>37</v>
      </c>
      <c r="Y691" s="14"/>
      <c r="Z691" s="14"/>
      <c r="AA691" s="20">
        <v>20000</v>
      </c>
      <c r="AB691" s="19">
        <v>4800</v>
      </c>
      <c r="AC691" s="21">
        <f t="shared" si="84"/>
        <v>5568</v>
      </c>
      <c r="AD691" s="14"/>
      <c r="AE691" s="26"/>
      <c r="AF691" s="1"/>
      <c r="AG691" s="1"/>
      <c r="AH691" s="1"/>
      <c r="AI691" s="1"/>
      <c r="AJ691" s="1"/>
      <c r="AK691" s="1"/>
      <c r="AL691" s="1"/>
      <c r="AM691"/>
      <c r="AN691"/>
      <c r="AO691"/>
      <c r="AP691"/>
      <c r="AQ691"/>
      <c r="AR691"/>
      <c r="AS691"/>
      <c r="AT691" s="49"/>
    </row>
    <row r="692" spans="1:46" s="27" customFormat="1" ht="15.6" customHeight="1" x14ac:dyDescent="0.25">
      <c r="A692" s="12">
        <v>4366</v>
      </c>
      <c r="B692" s="13" t="s">
        <v>125</v>
      </c>
      <c r="C692" s="14" t="s">
        <v>2</v>
      </c>
      <c r="D692" s="14" t="s">
        <v>34</v>
      </c>
      <c r="E692" s="13" t="s">
        <v>40</v>
      </c>
      <c r="F692" s="13" t="s">
        <v>608</v>
      </c>
      <c r="G692" s="13" t="s">
        <v>56</v>
      </c>
      <c r="H692" s="13" t="s">
        <v>1773</v>
      </c>
      <c r="I692" s="15">
        <v>42871</v>
      </c>
      <c r="J692" s="13" t="s">
        <v>1774</v>
      </c>
      <c r="K692" s="13">
        <v>19241</v>
      </c>
      <c r="L692" s="13" t="s">
        <v>39</v>
      </c>
      <c r="M692" s="14">
        <v>8</v>
      </c>
      <c r="N692" s="14" t="s">
        <v>1775</v>
      </c>
      <c r="O692" s="16"/>
      <c r="P692" s="13"/>
      <c r="Q692" s="17"/>
      <c r="R692" s="15">
        <v>42871.826481481483</v>
      </c>
      <c r="S692" s="13" t="s">
        <v>564</v>
      </c>
      <c r="T692" s="13" t="s">
        <v>565</v>
      </c>
      <c r="U692" s="18" t="s">
        <v>1771</v>
      </c>
      <c r="V692" s="13" t="s">
        <v>1779</v>
      </c>
      <c r="W692" s="19">
        <v>0.24</v>
      </c>
      <c r="X692" s="13" t="s">
        <v>37</v>
      </c>
      <c r="Y692" s="14"/>
      <c r="Z692" s="14"/>
      <c r="AA692" s="20">
        <v>20000</v>
      </c>
      <c r="AB692" s="19">
        <v>4800</v>
      </c>
      <c r="AC692" s="21">
        <f t="shared" si="84"/>
        <v>5568</v>
      </c>
      <c r="AD692" s="14"/>
      <c r="AE692" s="26"/>
      <c r="AF692" s="1"/>
      <c r="AG692" s="1"/>
      <c r="AH692" s="1"/>
      <c r="AI692" s="1"/>
      <c r="AJ692" s="1"/>
      <c r="AK692" s="1"/>
      <c r="AL692" s="1"/>
      <c r="AM692"/>
      <c r="AN692"/>
      <c r="AO692"/>
      <c r="AP692"/>
      <c r="AQ692"/>
      <c r="AR692"/>
      <c r="AS692"/>
      <c r="AT692" s="49"/>
    </row>
    <row r="693" spans="1:46" s="27" customFormat="1" ht="15.6" customHeight="1" x14ac:dyDescent="0.25">
      <c r="A693" s="12">
        <v>4367</v>
      </c>
      <c r="B693" s="13" t="s">
        <v>125</v>
      </c>
      <c r="C693" s="14" t="s">
        <v>2</v>
      </c>
      <c r="D693" s="14" t="s">
        <v>34</v>
      </c>
      <c r="E693" s="13" t="s">
        <v>40</v>
      </c>
      <c r="F693" s="13" t="s">
        <v>608</v>
      </c>
      <c r="G693" s="13" t="s">
        <v>56</v>
      </c>
      <c r="H693" s="13" t="s">
        <v>1773</v>
      </c>
      <c r="I693" s="15">
        <v>42871</v>
      </c>
      <c r="J693" s="13" t="s">
        <v>1774</v>
      </c>
      <c r="K693" s="13">
        <v>19241</v>
      </c>
      <c r="L693" s="13" t="s">
        <v>39</v>
      </c>
      <c r="M693" s="14">
        <v>8</v>
      </c>
      <c r="N693" s="14" t="s">
        <v>1775</v>
      </c>
      <c r="O693" s="16"/>
      <c r="P693" s="13"/>
      <c r="Q693" s="17"/>
      <c r="R693" s="15">
        <v>42871.826481481483</v>
      </c>
      <c r="S693" s="13" t="s">
        <v>564</v>
      </c>
      <c r="T693" s="13" t="s">
        <v>565</v>
      </c>
      <c r="U693" s="18" t="s">
        <v>1771</v>
      </c>
      <c r="V693" s="13" t="s">
        <v>1780</v>
      </c>
      <c r="W693" s="19">
        <v>0.24</v>
      </c>
      <c r="X693" s="13" t="s">
        <v>37</v>
      </c>
      <c r="Y693" s="14"/>
      <c r="Z693" s="14"/>
      <c r="AA693" s="20">
        <v>20000</v>
      </c>
      <c r="AB693" s="19">
        <v>4800</v>
      </c>
      <c r="AC693" s="21">
        <f t="shared" si="84"/>
        <v>5568</v>
      </c>
      <c r="AD693" s="14"/>
      <c r="AE693" s="26"/>
      <c r="AF693" s="1"/>
      <c r="AG693" s="1"/>
      <c r="AH693" s="1"/>
      <c r="AI693" s="1"/>
      <c r="AJ693" s="1"/>
      <c r="AK693" s="1"/>
      <c r="AL693" s="1"/>
      <c r="AM693"/>
      <c r="AN693"/>
      <c r="AO693"/>
      <c r="AP693"/>
      <c r="AQ693"/>
      <c r="AR693"/>
      <c r="AS693"/>
      <c r="AT693" s="49"/>
    </row>
    <row r="694" spans="1:46" s="27" customFormat="1" ht="15.6" customHeight="1" x14ac:dyDescent="0.25">
      <c r="A694" s="12">
        <v>4368</v>
      </c>
      <c r="B694" s="13" t="s">
        <v>125</v>
      </c>
      <c r="C694" s="14" t="s">
        <v>2</v>
      </c>
      <c r="D694" s="14" t="s">
        <v>34</v>
      </c>
      <c r="E694" s="13" t="s">
        <v>40</v>
      </c>
      <c r="F694" s="13" t="s">
        <v>608</v>
      </c>
      <c r="G694" s="13" t="s">
        <v>56</v>
      </c>
      <c r="H694" s="13" t="s">
        <v>1773</v>
      </c>
      <c r="I694" s="15">
        <v>42871</v>
      </c>
      <c r="J694" s="13" t="s">
        <v>1774</v>
      </c>
      <c r="K694" s="13">
        <v>19241</v>
      </c>
      <c r="L694" s="13" t="s">
        <v>39</v>
      </c>
      <c r="M694" s="14">
        <v>8</v>
      </c>
      <c r="N694" s="14" t="s">
        <v>1775</v>
      </c>
      <c r="O694" s="16"/>
      <c r="P694" s="13"/>
      <c r="Q694" s="17"/>
      <c r="R694" s="15">
        <v>42871.826481481483</v>
      </c>
      <c r="S694" s="13" t="s">
        <v>564</v>
      </c>
      <c r="T694" s="13" t="s">
        <v>565</v>
      </c>
      <c r="U694" s="18" t="s">
        <v>1771</v>
      </c>
      <c r="V694" s="13" t="s">
        <v>1781</v>
      </c>
      <c r="W694" s="19">
        <v>0.24</v>
      </c>
      <c r="X694" s="13" t="s">
        <v>37</v>
      </c>
      <c r="Y694" s="14"/>
      <c r="Z694" s="14"/>
      <c r="AA694" s="20">
        <v>20000</v>
      </c>
      <c r="AB694" s="19">
        <v>4800</v>
      </c>
      <c r="AC694" s="21">
        <f t="shared" si="84"/>
        <v>5568</v>
      </c>
      <c r="AD694" s="14"/>
      <c r="AE694" s="26"/>
      <c r="AF694" s="1"/>
      <c r="AG694" s="1"/>
      <c r="AH694" s="1"/>
      <c r="AI694" s="1"/>
      <c r="AJ694" s="1"/>
      <c r="AK694" s="1"/>
      <c r="AL694" s="1"/>
      <c r="AM694"/>
      <c r="AN694"/>
      <c r="AO694"/>
      <c r="AP694"/>
      <c r="AQ694"/>
      <c r="AR694"/>
      <c r="AS694"/>
      <c r="AT694" s="49"/>
    </row>
    <row r="695" spans="1:46" s="27" customFormat="1" ht="15.6" customHeight="1" x14ac:dyDescent="0.25">
      <c r="A695" s="12">
        <v>4369</v>
      </c>
      <c r="B695" s="13" t="s">
        <v>125</v>
      </c>
      <c r="C695" s="14" t="s">
        <v>2</v>
      </c>
      <c r="D695" s="14" t="s">
        <v>34</v>
      </c>
      <c r="E695" s="13" t="s">
        <v>40</v>
      </c>
      <c r="F695" s="13" t="s">
        <v>608</v>
      </c>
      <c r="G695" s="13" t="s">
        <v>56</v>
      </c>
      <c r="H695" s="13" t="s">
        <v>1773</v>
      </c>
      <c r="I695" s="15">
        <v>42871</v>
      </c>
      <c r="J695" s="13" t="s">
        <v>1774</v>
      </c>
      <c r="K695" s="13">
        <v>19241</v>
      </c>
      <c r="L695" s="13" t="s">
        <v>39</v>
      </c>
      <c r="M695" s="14">
        <v>8</v>
      </c>
      <c r="N695" s="14" t="s">
        <v>1775</v>
      </c>
      <c r="O695" s="16"/>
      <c r="P695" s="13"/>
      <c r="Q695" s="17"/>
      <c r="R695" s="15">
        <v>42871.826481481483</v>
      </c>
      <c r="S695" s="13" t="s">
        <v>564</v>
      </c>
      <c r="T695" s="13" t="s">
        <v>565</v>
      </c>
      <c r="U695" s="18" t="s">
        <v>1771</v>
      </c>
      <c r="V695" s="13" t="s">
        <v>1782</v>
      </c>
      <c r="W695" s="19">
        <v>0.24</v>
      </c>
      <c r="X695" s="13" t="s">
        <v>37</v>
      </c>
      <c r="Y695" s="14"/>
      <c r="Z695" s="14"/>
      <c r="AA695" s="20">
        <v>20000</v>
      </c>
      <c r="AB695" s="19">
        <v>4800</v>
      </c>
      <c r="AC695" s="21">
        <f t="shared" si="84"/>
        <v>5568</v>
      </c>
      <c r="AD695" s="14"/>
      <c r="AE695" s="26"/>
      <c r="AF695" s="1"/>
      <c r="AG695" s="1"/>
      <c r="AH695" s="1"/>
      <c r="AI695" s="1"/>
      <c r="AJ695" s="1"/>
      <c r="AK695" s="1"/>
      <c r="AL695" s="1"/>
      <c r="AM695"/>
      <c r="AN695"/>
      <c r="AO695"/>
      <c r="AP695"/>
      <c r="AQ695"/>
      <c r="AR695"/>
      <c r="AS695"/>
      <c r="AT695" s="49"/>
    </row>
    <row r="696" spans="1:46" s="27" customFormat="1" ht="15.6" customHeight="1" x14ac:dyDescent="0.25">
      <c r="A696" s="12">
        <v>4370</v>
      </c>
      <c r="B696" s="13" t="s">
        <v>125</v>
      </c>
      <c r="C696" s="14" t="s">
        <v>2</v>
      </c>
      <c r="D696" s="14" t="s">
        <v>34</v>
      </c>
      <c r="E696" s="13" t="s">
        <v>40</v>
      </c>
      <c r="F696" s="13" t="s">
        <v>608</v>
      </c>
      <c r="G696" s="13" t="s">
        <v>56</v>
      </c>
      <c r="H696" s="13" t="s">
        <v>1773</v>
      </c>
      <c r="I696" s="15">
        <v>42871</v>
      </c>
      <c r="J696" s="13" t="s">
        <v>1774</v>
      </c>
      <c r="K696" s="13">
        <v>19241</v>
      </c>
      <c r="L696" s="13" t="s">
        <v>39</v>
      </c>
      <c r="M696" s="14">
        <v>8</v>
      </c>
      <c r="N696" s="14" t="s">
        <v>1775</v>
      </c>
      <c r="O696" s="16"/>
      <c r="P696" s="13"/>
      <c r="Q696" s="17"/>
      <c r="R696" s="15">
        <v>42871.826481481483</v>
      </c>
      <c r="S696" s="13" t="s">
        <v>564</v>
      </c>
      <c r="T696" s="13" t="s">
        <v>565</v>
      </c>
      <c r="U696" s="18" t="s">
        <v>1771</v>
      </c>
      <c r="V696" s="13" t="s">
        <v>1783</v>
      </c>
      <c r="W696" s="19">
        <v>0.24</v>
      </c>
      <c r="X696" s="13" t="s">
        <v>37</v>
      </c>
      <c r="Y696" s="14"/>
      <c r="Z696" s="14"/>
      <c r="AA696" s="20">
        <v>20000</v>
      </c>
      <c r="AB696" s="19">
        <v>4800</v>
      </c>
      <c r="AC696" s="21">
        <f t="shared" si="84"/>
        <v>5568</v>
      </c>
      <c r="AD696" s="14"/>
      <c r="AE696" s="26"/>
      <c r="AF696" s="1"/>
      <c r="AG696" s="1"/>
      <c r="AH696" s="1"/>
      <c r="AI696" s="1"/>
      <c r="AJ696" s="1"/>
      <c r="AK696" s="1"/>
      <c r="AL696" s="1"/>
      <c r="AM696"/>
      <c r="AN696"/>
      <c r="AO696"/>
      <c r="AP696"/>
      <c r="AQ696"/>
      <c r="AR696"/>
      <c r="AS696"/>
      <c r="AT696" s="49"/>
    </row>
    <row r="697" spans="1:46" s="27" customFormat="1" ht="15.6" customHeight="1" x14ac:dyDescent="0.25">
      <c r="A697" s="12">
        <v>4371</v>
      </c>
      <c r="B697" s="13" t="s">
        <v>125</v>
      </c>
      <c r="C697" s="14" t="s">
        <v>2</v>
      </c>
      <c r="D697" s="14" t="s">
        <v>34</v>
      </c>
      <c r="E697" s="13" t="s">
        <v>40</v>
      </c>
      <c r="F697" s="13" t="s">
        <v>608</v>
      </c>
      <c r="G697" s="13" t="s">
        <v>56</v>
      </c>
      <c r="H697" s="13" t="s">
        <v>1773</v>
      </c>
      <c r="I697" s="15">
        <v>42871</v>
      </c>
      <c r="J697" s="13" t="s">
        <v>1774</v>
      </c>
      <c r="K697" s="13">
        <v>19241</v>
      </c>
      <c r="L697" s="13" t="s">
        <v>39</v>
      </c>
      <c r="M697" s="14">
        <v>8</v>
      </c>
      <c r="N697" s="14" t="s">
        <v>1775</v>
      </c>
      <c r="O697" s="16"/>
      <c r="P697" s="13"/>
      <c r="Q697" s="17"/>
      <c r="R697" s="15">
        <v>42871.826481481483</v>
      </c>
      <c r="S697" s="13" t="s">
        <v>564</v>
      </c>
      <c r="T697" s="13" t="s">
        <v>565</v>
      </c>
      <c r="U697" s="18" t="s">
        <v>1771</v>
      </c>
      <c r="V697" s="13" t="s">
        <v>1784</v>
      </c>
      <c r="W697" s="19">
        <v>0.24</v>
      </c>
      <c r="X697" s="13" t="s">
        <v>37</v>
      </c>
      <c r="Y697" s="14"/>
      <c r="Z697" s="14"/>
      <c r="AA697" s="20">
        <v>20000</v>
      </c>
      <c r="AB697" s="19">
        <v>4800</v>
      </c>
      <c r="AC697" s="21">
        <f t="shared" si="84"/>
        <v>5568</v>
      </c>
      <c r="AD697" s="14"/>
      <c r="AE697" s="26"/>
      <c r="AF697" s="1"/>
      <c r="AG697" s="1"/>
      <c r="AH697" s="1"/>
      <c r="AI697" s="1"/>
      <c r="AJ697" s="1"/>
      <c r="AK697" s="1"/>
      <c r="AL697" s="1"/>
      <c r="AM697"/>
      <c r="AN697"/>
      <c r="AO697"/>
      <c r="AP697"/>
      <c r="AQ697"/>
      <c r="AR697"/>
      <c r="AS697"/>
      <c r="AT697" s="49"/>
    </row>
    <row r="698" spans="1:46" s="27" customFormat="1" ht="15.6" customHeight="1" x14ac:dyDescent="0.25">
      <c r="A698" s="12">
        <v>4372</v>
      </c>
      <c r="B698" s="13" t="s">
        <v>125</v>
      </c>
      <c r="C698" s="14" t="s">
        <v>2</v>
      </c>
      <c r="D698" s="14" t="s">
        <v>34</v>
      </c>
      <c r="E698" s="13" t="s">
        <v>40</v>
      </c>
      <c r="F698" s="13" t="s">
        <v>608</v>
      </c>
      <c r="G698" s="13" t="s">
        <v>56</v>
      </c>
      <c r="H698" s="13" t="s">
        <v>1773</v>
      </c>
      <c r="I698" s="15">
        <v>42871</v>
      </c>
      <c r="J698" s="13" t="s">
        <v>1774</v>
      </c>
      <c r="K698" s="13">
        <v>19241</v>
      </c>
      <c r="L698" s="13" t="s">
        <v>39</v>
      </c>
      <c r="M698" s="14">
        <v>8</v>
      </c>
      <c r="N698" s="14" t="s">
        <v>1775</v>
      </c>
      <c r="O698" s="16"/>
      <c r="P698" s="13"/>
      <c r="Q698" s="17"/>
      <c r="R698" s="15">
        <v>42871.826481481483</v>
      </c>
      <c r="S698" s="13" t="s">
        <v>564</v>
      </c>
      <c r="T698" s="13" t="s">
        <v>565</v>
      </c>
      <c r="U698" s="18" t="s">
        <v>1771</v>
      </c>
      <c r="V698" s="13" t="s">
        <v>1785</v>
      </c>
      <c r="W698" s="19">
        <v>0.24</v>
      </c>
      <c r="X698" s="13" t="s">
        <v>37</v>
      </c>
      <c r="Y698" s="14"/>
      <c r="Z698" s="14"/>
      <c r="AA698" s="20">
        <v>20000</v>
      </c>
      <c r="AB698" s="19">
        <v>4800</v>
      </c>
      <c r="AC698" s="21">
        <f t="shared" si="84"/>
        <v>5568</v>
      </c>
      <c r="AD698" s="14"/>
      <c r="AE698" s="26"/>
      <c r="AF698" s="1"/>
      <c r="AG698" s="1"/>
      <c r="AH698" s="1"/>
      <c r="AI698" s="1"/>
      <c r="AJ698" s="1"/>
      <c r="AK698" s="1"/>
      <c r="AL698" s="1"/>
      <c r="AM698"/>
      <c r="AN698"/>
      <c r="AO698"/>
      <c r="AP698"/>
      <c r="AQ698"/>
      <c r="AR698"/>
      <c r="AS698"/>
      <c r="AT698" s="49"/>
    </row>
    <row r="699" spans="1:46" s="27" customFormat="1" ht="15.6" customHeight="1" x14ac:dyDescent="0.25">
      <c r="A699" s="12">
        <v>4373</v>
      </c>
      <c r="B699" s="13" t="s">
        <v>125</v>
      </c>
      <c r="C699" s="14" t="s">
        <v>2</v>
      </c>
      <c r="D699" s="14" t="s">
        <v>34</v>
      </c>
      <c r="E699" s="13" t="s">
        <v>40</v>
      </c>
      <c r="F699" s="13" t="s">
        <v>608</v>
      </c>
      <c r="G699" s="13" t="s">
        <v>56</v>
      </c>
      <c r="H699" s="13" t="s">
        <v>1773</v>
      </c>
      <c r="I699" s="15">
        <v>42871</v>
      </c>
      <c r="J699" s="13" t="s">
        <v>1774</v>
      </c>
      <c r="K699" s="13">
        <v>19241</v>
      </c>
      <c r="L699" s="13" t="s">
        <v>39</v>
      </c>
      <c r="M699" s="14">
        <v>8</v>
      </c>
      <c r="N699" s="14" t="s">
        <v>1775</v>
      </c>
      <c r="O699" s="16"/>
      <c r="P699" s="13"/>
      <c r="Q699" s="17"/>
      <c r="R699" s="15">
        <v>42871.826481481483</v>
      </c>
      <c r="S699" s="13" t="s">
        <v>564</v>
      </c>
      <c r="T699" s="13" t="s">
        <v>565</v>
      </c>
      <c r="U699" s="18" t="s">
        <v>1771</v>
      </c>
      <c r="V699" s="13" t="s">
        <v>1786</v>
      </c>
      <c r="W699" s="19">
        <v>0.24</v>
      </c>
      <c r="X699" s="13" t="s">
        <v>37</v>
      </c>
      <c r="Y699" s="14"/>
      <c r="Z699" s="14"/>
      <c r="AA699" s="20">
        <v>20000</v>
      </c>
      <c r="AB699" s="19">
        <v>4800</v>
      </c>
      <c r="AC699" s="21">
        <f t="shared" si="84"/>
        <v>5568</v>
      </c>
      <c r="AD699" s="14"/>
      <c r="AE699" s="26"/>
      <c r="AF699" s="1"/>
      <c r="AG699" s="1"/>
      <c r="AH699" s="1"/>
      <c r="AI699" s="1"/>
      <c r="AJ699" s="1"/>
      <c r="AK699" s="1"/>
      <c r="AL699" s="1"/>
      <c r="AM699"/>
      <c r="AN699"/>
      <c r="AO699"/>
      <c r="AP699"/>
      <c r="AQ699"/>
      <c r="AR699"/>
      <c r="AS699"/>
      <c r="AT699" s="49"/>
    </row>
    <row r="700" spans="1:46" s="27" customFormat="1" ht="15.6" customHeight="1" x14ac:dyDescent="0.25">
      <c r="A700" s="12">
        <v>4374</v>
      </c>
      <c r="B700" s="13" t="s">
        <v>125</v>
      </c>
      <c r="C700" s="14" t="s">
        <v>2</v>
      </c>
      <c r="D700" s="14" t="s">
        <v>34</v>
      </c>
      <c r="E700" s="13" t="s">
        <v>40</v>
      </c>
      <c r="F700" s="13" t="s">
        <v>608</v>
      </c>
      <c r="G700" s="13" t="s">
        <v>56</v>
      </c>
      <c r="H700" s="13" t="s">
        <v>1773</v>
      </c>
      <c r="I700" s="15">
        <v>42871</v>
      </c>
      <c r="J700" s="13" t="s">
        <v>1774</v>
      </c>
      <c r="K700" s="13">
        <v>19241</v>
      </c>
      <c r="L700" s="13" t="s">
        <v>39</v>
      </c>
      <c r="M700" s="14">
        <v>8</v>
      </c>
      <c r="N700" s="14" t="s">
        <v>1775</v>
      </c>
      <c r="O700" s="16"/>
      <c r="P700" s="13"/>
      <c r="Q700" s="17"/>
      <c r="R700" s="15">
        <v>42871.826481481483</v>
      </c>
      <c r="S700" s="13" t="s">
        <v>564</v>
      </c>
      <c r="T700" s="13" t="s">
        <v>565</v>
      </c>
      <c r="U700" s="18" t="s">
        <v>1771</v>
      </c>
      <c r="V700" s="13" t="s">
        <v>1787</v>
      </c>
      <c r="W700" s="19">
        <v>0.24</v>
      </c>
      <c r="X700" s="13" t="s">
        <v>37</v>
      </c>
      <c r="Y700" s="14"/>
      <c r="Z700" s="14"/>
      <c r="AA700" s="20">
        <v>20000</v>
      </c>
      <c r="AB700" s="19">
        <v>4800</v>
      </c>
      <c r="AC700" s="21">
        <f t="shared" si="84"/>
        <v>5568</v>
      </c>
      <c r="AD700" s="14"/>
      <c r="AE700" s="26"/>
      <c r="AF700" s="1"/>
      <c r="AG700" s="1"/>
      <c r="AH700" s="1"/>
      <c r="AI700" s="1"/>
      <c r="AJ700" s="1"/>
      <c r="AK700" s="1"/>
      <c r="AL700" s="1"/>
      <c r="AM700"/>
      <c r="AN700"/>
      <c r="AO700"/>
      <c r="AP700"/>
      <c r="AQ700"/>
      <c r="AR700"/>
      <c r="AS700"/>
      <c r="AT700" s="49"/>
    </row>
    <row r="701" spans="1:46" s="27" customFormat="1" ht="15.6" customHeight="1" x14ac:dyDescent="0.25">
      <c r="A701" s="12">
        <v>4378</v>
      </c>
      <c r="B701" s="13" t="s">
        <v>357</v>
      </c>
      <c r="C701" s="14" t="s">
        <v>2</v>
      </c>
      <c r="D701" s="14" t="s">
        <v>34</v>
      </c>
      <c r="E701" s="13" t="s">
        <v>40</v>
      </c>
      <c r="F701" s="13" t="s">
        <v>524</v>
      </c>
      <c r="G701" s="13" t="s">
        <v>56</v>
      </c>
      <c r="H701" s="13" t="s">
        <v>525</v>
      </c>
      <c r="I701" s="23">
        <v>42877</v>
      </c>
      <c r="J701" s="13" t="s">
        <v>1788</v>
      </c>
      <c r="K701" s="13">
        <v>19655</v>
      </c>
      <c r="L701" s="13"/>
      <c r="M701" s="14">
        <v>9</v>
      </c>
      <c r="N701" s="14" t="s">
        <v>1745</v>
      </c>
      <c r="O701" s="16"/>
      <c r="P701" s="15"/>
      <c r="Q701" s="15"/>
      <c r="R701" s="23">
        <v>42878.481550925928</v>
      </c>
      <c r="S701" s="13" t="s">
        <v>1789</v>
      </c>
      <c r="T701" s="13" t="s">
        <v>1790</v>
      </c>
      <c r="U701" s="22" t="s">
        <v>1771</v>
      </c>
      <c r="V701" s="13" t="s">
        <v>1791</v>
      </c>
      <c r="W701" s="19">
        <v>339.05</v>
      </c>
      <c r="X701" s="13" t="s">
        <v>810</v>
      </c>
      <c r="Y701" s="14"/>
      <c r="Z701" s="14"/>
      <c r="AA701" s="13">
        <v>500</v>
      </c>
      <c r="AB701" s="19">
        <v>169525</v>
      </c>
      <c r="AC701" s="21">
        <f t="shared" si="84"/>
        <v>196649</v>
      </c>
      <c r="AD701" s="14"/>
      <c r="AE701" s="26"/>
      <c r="AF701" s="1"/>
      <c r="AG701" s="1"/>
      <c r="AH701" s="1"/>
      <c r="AI701" s="1"/>
      <c r="AJ701" s="1"/>
      <c r="AK701" s="1"/>
      <c r="AL701" s="1"/>
      <c r="AM701"/>
      <c r="AN701"/>
      <c r="AO701"/>
      <c r="AP701"/>
      <c r="AQ701"/>
      <c r="AR701"/>
      <c r="AS701"/>
      <c r="AT701" s="49"/>
    </row>
    <row r="702" spans="1:46" s="27" customFormat="1" ht="15.6" customHeight="1" x14ac:dyDescent="0.25">
      <c r="A702" s="12">
        <v>4393</v>
      </c>
      <c r="B702" s="13" t="s">
        <v>54</v>
      </c>
      <c r="C702" s="14" t="s">
        <v>2</v>
      </c>
      <c r="D702" s="14" t="s">
        <v>34</v>
      </c>
      <c r="E702" s="13" t="s">
        <v>40</v>
      </c>
      <c r="F702" s="13" t="s">
        <v>1158</v>
      </c>
      <c r="G702" s="13" t="s">
        <v>56</v>
      </c>
      <c r="H702" s="13" t="s">
        <v>1542</v>
      </c>
      <c r="I702" s="15">
        <v>42867</v>
      </c>
      <c r="J702" s="13" t="s">
        <v>1543</v>
      </c>
      <c r="K702" s="13">
        <v>20412</v>
      </c>
      <c r="L702" s="13" t="s">
        <v>35</v>
      </c>
      <c r="M702" s="14">
        <v>1</v>
      </c>
      <c r="N702" s="14" t="s">
        <v>1544</v>
      </c>
      <c r="O702" s="16"/>
      <c r="P702" s="13"/>
      <c r="Q702" s="17"/>
      <c r="R702" s="15">
        <v>42868.602835648147</v>
      </c>
      <c r="S702" s="13" t="s">
        <v>291</v>
      </c>
      <c r="T702" s="13" t="s">
        <v>292</v>
      </c>
      <c r="U702" s="22" t="s">
        <v>1771</v>
      </c>
      <c r="V702" s="13" t="s">
        <v>1792</v>
      </c>
      <c r="W702" s="19">
        <v>1.1000000000000001</v>
      </c>
      <c r="X702" s="13" t="s">
        <v>37</v>
      </c>
      <c r="Y702" s="14"/>
      <c r="Z702" s="14"/>
      <c r="AA702" s="20">
        <v>10000</v>
      </c>
      <c r="AB702" s="19">
        <v>11000</v>
      </c>
      <c r="AC702" s="21">
        <f t="shared" si="84"/>
        <v>12760</v>
      </c>
      <c r="AD702" s="14"/>
      <c r="AE702" s="26"/>
      <c r="AF702" s="1"/>
      <c r="AG702" s="1"/>
      <c r="AH702" s="1"/>
      <c r="AI702" s="1"/>
      <c r="AJ702" s="1"/>
      <c r="AK702" s="1"/>
      <c r="AL702" s="1"/>
      <c r="AM702"/>
      <c r="AN702"/>
      <c r="AO702"/>
      <c r="AP702"/>
      <c r="AQ702"/>
      <c r="AR702"/>
      <c r="AS702"/>
      <c r="AT702" s="49"/>
    </row>
    <row r="703" spans="1:46" s="27" customFormat="1" ht="15.6" customHeight="1" x14ac:dyDescent="0.25">
      <c r="A703" s="12">
        <v>4394</v>
      </c>
      <c r="B703" s="13" t="s">
        <v>54</v>
      </c>
      <c r="C703" s="14" t="s">
        <v>2</v>
      </c>
      <c r="D703" s="14" t="s">
        <v>34</v>
      </c>
      <c r="E703" s="13" t="s">
        <v>40</v>
      </c>
      <c r="F703" s="13" t="s">
        <v>1545</v>
      </c>
      <c r="G703" s="13" t="s">
        <v>56</v>
      </c>
      <c r="H703" s="13" t="s">
        <v>1546</v>
      </c>
      <c r="I703" s="15">
        <v>42867</v>
      </c>
      <c r="J703" s="13" t="s">
        <v>1547</v>
      </c>
      <c r="K703" s="13">
        <v>20436</v>
      </c>
      <c r="L703" s="13" t="s">
        <v>35</v>
      </c>
      <c r="M703" s="14">
        <v>1</v>
      </c>
      <c r="N703" s="14" t="s">
        <v>1548</v>
      </c>
      <c r="O703" s="16"/>
      <c r="P703" s="13"/>
      <c r="Q703" s="17"/>
      <c r="R703" s="15">
        <v>42868.618495370371</v>
      </c>
      <c r="S703" s="13" t="s">
        <v>291</v>
      </c>
      <c r="T703" s="13" t="s">
        <v>292</v>
      </c>
      <c r="U703" s="22" t="s">
        <v>1771</v>
      </c>
      <c r="V703" s="13" t="s">
        <v>1792</v>
      </c>
      <c r="W703" s="19">
        <v>1.1000000000000001</v>
      </c>
      <c r="X703" s="13" t="s">
        <v>37</v>
      </c>
      <c r="Y703" s="14"/>
      <c r="Z703" s="14"/>
      <c r="AA703" s="20">
        <v>15000</v>
      </c>
      <c r="AB703" s="19">
        <v>16500</v>
      </c>
      <c r="AC703" s="21">
        <f t="shared" si="84"/>
        <v>19140</v>
      </c>
      <c r="AD703" s="14"/>
      <c r="AE703" s="26"/>
      <c r="AF703" s="1"/>
      <c r="AG703" s="1"/>
      <c r="AH703" s="1"/>
      <c r="AI703" s="1"/>
      <c r="AJ703" s="1"/>
      <c r="AK703" s="1"/>
      <c r="AL703" s="1"/>
      <c r="AM703"/>
      <c r="AN703"/>
      <c r="AO703"/>
      <c r="AP703"/>
      <c r="AQ703"/>
      <c r="AR703"/>
      <c r="AS703"/>
      <c r="AT703" s="49"/>
    </row>
    <row r="704" spans="1:46" s="27" customFormat="1" ht="15.6" customHeight="1" x14ac:dyDescent="0.25">
      <c r="A704" s="12">
        <v>4425</v>
      </c>
      <c r="B704" s="13" t="s">
        <v>125</v>
      </c>
      <c r="C704" s="14" t="s">
        <v>2</v>
      </c>
      <c r="D704" s="14" t="s">
        <v>34</v>
      </c>
      <c r="E704" s="13" t="s">
        <v>40</v>
      </c>
      <c r="F704" s="13" t="s">
        <v>1463</v>
      </c>
      <c r="G704" s="13" t="s">
        <v>56</v>
      </c>
      <c r="H704" s="13" t="s">
        <v>1464</v>
      </c>
      <c r="I704" s="15">
        <v>42865</v>
      </c>
      <c r="J704" s="13" t="s">
        <v>1794</v>
      </c>
      <c r="K704" s="13">
        <v>19479</v>
      </c>
      <c r="L704" s="13" t="s">
        <v>39</v>
      </c>
      <c r="M704" s="14">
        <v>4</v>
      </c>
      <c r="N704" s="14" t="s">
        <v>1795</v>
      </c>
      <c r="O704" s="16"/>
      <c r="P704" s="13"/>
      <c r="Q704" s="17"/>
      <c r="R704" s="15">
        <v>42865.87259259259</v>
      </c>
      <c r="S704" s="13" t="s">
        <v>564</v>
      </c>
      <c r="T704" s="13" t="s">
        <v>565</v>
      </c>
      <c r="U704" s="22" t="s">
        <v>1793</v>
      </c>
      <c r="V704" s="13" t="s">
        <v>1796</v>
      </c>
      <c r="W704" s="19">
        <v>0.24</v>
      </c>
      <c r="X704" s="13" t="s">
        <v>37</v>
      </c>
      <c r="Y704" s="14"/>
      <c r="Z704" s="14"/>
      <c r="AA704" s="20">
        <v>30000</v>
      </c>
      <c r="AB704" s="19">
        <v>7200</v>
      </c>
      <c r="AC704" s="21">
        <f t="shared" ref="AC704:AC720" si="85">+AB704*0.16+AB704</f>
        <v>8352</v>
      </c>
      <c r="AD704" s="14"/>
      <c r="AE704" s="26"/>
      <c r="AF704" s="1"/>
      <c r="AG704" s="1"/>
      <c r="AH704" s="1"/>
      <c r="AI704" s="1"/>
      <c r="AJ704" s="1"/>
      <c r="AK704" s="1"/>
      <c r="AL704" s="1"/>
      <c r="AM704"/>
      <c r="AN704"/>
      <c r="AO704"/>
      <c r="AP704"/>
      <c r="AQ704"/>
      <c r="AR704"/>
      <c r="AS704"/>
      <c r="AT704" s="49"/>
    </row>
    <row r="705" spans="1:46" s="27" customFormat="1" ht="15.6" customHeight="1" x14ac:dyDescent="0.25">
      <c r="A705" s="12">
        <v>4426</v>
      </c>
      <c r="B705" s="13" t="s">
        <v>125</v>
      </c>
      <c r="C705" s="14" t="s">
        <v>2</v>
      </c>
      <c r="D705" s="14" t="s">
        <v>34</v>
      </c>
      <c r="E705" s="13" t="s">
        <v>40</v>
      </c>
      <c r="F705" s="13" t="s">
        <v>608</v>
      </c>
      <c r="G705" s="13" t="s">
        <v>56</v>
      </c>
      <c r="H705" s="13" t="s">
        <v>1773</v>
      </c>
      <c r="I705" s="15">
        <v>42871</v>
      </c>
      <c r="J705" s="13" t="s">
        <v>1774</v>
      </c>
      <c r="K705" s="13">
        <v>19241</v>
      </c>
      <c r="L705" s="13" t="s">
        <v>39</v>
      </c>
      <c r="M705" s="14">
        <v>8</v>
      </c>
      <c r="N705" s="14" t="s">
        <v>1775</v>
      </c>
      <c r="O705" s="16"/>
      <c r="P705" s="13"/>
      <c r="Q705" s="17"/>
      <c r="R705" s="15">
        <v>42871.826481481483</v>
      </c>
      <c r="S705" s="13" t="s">
        <v>564</v>
      </c>
      <c r="T705" s="13" t="s">
        <v>565</v>
      </c>
      <c r="U705" s="22" t="s">
        <v>1793</v>
      </c>
      <c r="V705" s="13" t="s">
        <v>1797</v>
      </c>
      <c r="W705" s="19">
        <v>0.24</v>
      </c>
      <c r="X705" s="13" t="s">
        <v>37</v>
      </c>
      <c r="Y705" s="14"/>
      <c r="Z705" s="14"/>
      <c r="AA705" s="20">
        <v>30000</v>
      </c>
      <c r="AB705" s="19">
        <v>7200</v>
      </c>
      <c r="AC705" s="21">
        <f t="shared" si="85"/>
        <v>8352</v>
      </c>
      <c r="AD705" s="14"/>
      <c r="AE705" s="26"/>
      <c r="AF705" s="1"/>
      <c r="AG705" s="1"/>
      <c r="AH705" s="1"/>
      <c r="AI705" s="1"/>
      <c r="AJ705" s="1"/>
      <c r="AK705" s="1"/>
      <c r="AL705" s="1"/>
      <c r="AM705"/>
      <c r="AN705"/>
      <c r="AO705"/>
      <c r="AP705"/>
      <c r="AQ705"/>
      <c r="AR705"/>
      <c r="AS705"/>
      <c r="AT705" s="49"/>
    </row>
    <row r="706" spans="1:46" s="27" customFormat="1" ht="15.6" customHeight="1" x14ac:dyDescent="0.25">
      <c r="A706" s="12">
        <v>4432</v>
      </c>
      <c r="B706" s="13" t="s">
        <v>54</v>
      </c>
      <c r="C706" s="14" t="s">
        <v>2</v>
      </c>
      <c r="D706" s="14" t="s">
        <v>34</v>
      </c>
      <c r="E706" s="13" t="s">
        <v>40</v>
      </c>
      <c r="F706" s="13" t="s">
        <v>568</v>
      </c>
      <c r="G706" s="13" t="s">
        <v>56</v>
      </c>
      <c r="H706" s="13" t="s">
        <v>569</v>
      </c>
      <c r="I706" s="23">
        <v>42872</v>
      </c>
      <c r="J706" s="13" t="s">
        <v>570</v>
      </c>
      <c r="K706" s="13">
        <v>19941</v>
      </c>
      <c r="L706" s="13"/>
      <c r="M706" s="14">
        <v>2</v>
      </c>
      <c r="N706" s="14" t="s">
        <v>571</v>
      </c>
      <c r="O706" s="16"/>
      <c r="P706" s="15"/>
      <c r="Q706" s="15"/>
      <c r="R706" s="23">
        <v>42873.807962962965</v>
      </c>
      <c r="S706" s="13" t="s">
        <v>572</v>
      </c>
      <c r="T706" s="13" t="s">
        <v>573</v>
      </c>
      <c r="U706" s="22" t="s">
        <v>1793</v>
      </c>
      <c r="V706" s="13" t="s">
        <v>1798</v>
      </c>
      <c r="W706" s="19">
        <v>0.5</v>
      </c>
      <c r="X706" s="13" t="s">
        <v>37</v>
      </c>
      <c r="Y706" s="14">
        <v>0.25</v>
      </c>
      <c r="Z706" s="14">
        <v>0.12</v>
      </c>
      <c r="AA706" s="13">
        <v>15000</v>
      </c>
      <c r="AB706" s="19">
        <v>7500</v>
      </c>
      <c r="AC706" s="21">
        <f t="shared" si="85"/>
        <v>8700</v>
      </c>
      <c r="AD706" s="14">
        <f>+Y706*Z706</f>
        <v>0.03</v>
      </c>
      <c r="AE706" s="26"/>
      <c r="AF706" s="1"/>
      <c r="AG706" s="1"/>
      <c r="AH706" s="1"/>
      <c r="AI706" s="1"/>
      <c r="AJ706" s="1"/>
      <c r="AK706" s="1"/>
      <c r="AL706" s="1"/>
      <c r="AM706"/>
      <c r="AN706"/>
      <c r="AO706"/>
      <c r="AP706"/>
      <c r="AQ706"/>
      <c r="AR706"/>
      <c r="AS706"/>
      <c r="AT706" s="49"/>
    </row>
    <row r="707" spans="1:46" s="27" customFormat="1" ht="15.6" customHeight="1" x14ac:dyDescent="0.25">
      <c r="A707" s="12">
        <v>4436</v>
      </c>
      <c r="B707" s="13" t="s">
        <v>45</v>
      </c>
      <c r="C707" s="14" t="s">
        <v>2</v>
      </c>
      <c r="D707" s="14" t="s">
        <v>34</v>
      </c>
      <c r="E707" s="13" t="s">
        <v>40</v>
      </c>
      <c r="F707" s="13" t="s">
        <v>796</v>
      </c>
      <c r="G707" s="13" t="s">
        <v>56</v>
      </c>
      <c r="H707" s="13" t="s">
        <v>70</v>
      </c>
      <c r="I707" s="23">
        <v>42880</v>
      </c>
      <c r="J707" s="13" t="s">
        <v>797</v>
      </c>
      <c r="K707" s="13">
        <v>20538</v>
      </c>
      <c r="L707" s="13"/>
      <c r="M707" s="14">
        <v>1</v>
      </c>
      <c r="N707" s="14" t="s">
        <v>798</v>
      </c>
      <c r="O707" s="16"/>
      <c r="P707" s="15"/>
      <c r="Q707" s="15"/>
      <c r="R707" s="23">
        <v>42882.960173611114</v>
      </c>
      <c r="S707" s="13" t="s">
        <v>496</v>
      </c>
      <c r="T707" s="13" t="s">
        <v>497</v>
      </c>
      <c r="U707" s="22" t="s">
        <v>1793</v>
      </c>
      <c r="V707" s="13" t="s">
        <v>1799</v>
      </c>
      <c r="W707" s="19">
        <v>0.28000000000000003</v>
      </c>
      <c r="X707" s="13" t="s">
        <v>37</v>
      </c>
      <c r="Y707" s="14">
        <v>0.14000000000000001</v>
      </c>
      <c r="Z707" s="14">
        <v>0.215</v>
      </c>
      <c r="AA707" s="13">
        <v>30000</v>
      </c>
      <c r="AB707" s="19">
        <v>8400</v>
      </c>
      <c r="AC707" s="21">
        <f t="shared" si="85"/>
        <v>9744</v>
      </c>
      <c r="AD707" s="14">
        <f t="shared" ref="AD707:AD717" si="86">+Y707*Z707</f>
        <v>3.0100000000000002E-2</v>
      </c>
      <c r="AE707" s="26"/>
      <c r="AF707" s="1"/>
      <c r="AG707" s="1"/>
      <c r="AH707" s="1"/>
      <c r="AI707" s="1"/>
      <c r="AJ707" s="1"/>
      <c r="AK707" s="1"/>
      <c r="AL707" s="1"/>
      <c r="AM707"/>
      <c r="AN707"/>
      <c r="AO707"/>
      <c r="AP707"/>
      <c r="AQ707"/>
      <c r="AR707"/>
      <c r="AS707"/>
      <c r="AT707" s="49"/>
    </row>
    <row r="708" spans="1:46" s="27" customFormat="1" ht="15.6" customHeight="1" x14ac:dyDescent="0.25">
      <c r="A708" s="12">
        <v>4437</v>
      </c>
      <c r="B708" s="13" t="s">
        <v>45</v>
      </c>
      <c r="C708" s="14" t="s">
        <v>2</v>
      </c>
      <c r="D708" s="14" t="s">
        <v>34</v>
      </c>
      <c r="E708" s="13" t="s">
        <v>40</v>
      </c>
      <c r="F708" s="13" t="s">
        <v>773</v>
      </c>
      <c r="G708" s="13" t="s">
        <v>56</v>
      </c>
      <c r="H708" s="13" t="s">
        <v>368</v>
      </c>
      <c r="I708" s="23">
        <v>42880</v>
      </c>
      <c r="J708" s="13" t="s">
        <v>774</v>
      </c>
      <c r="K708" s="13">
        <v>20610</v>
      </c>
      <c r="L708" s="13"/>
      <c r="M708" s="14">
        <v>5</v>
      </c>
      <c r="N708" s="14" t="s">
        <v>563</v>
      </c>
      <c r="O708" s="16"/>
      <c r="P708" s="15"/>
      <c r="Q708" s="15"/>
      <c r="R708" s="23">
        <v>42882.981319444443</v>
      </c>
      <c r="S708" s="13" t="s">
        <v>496</v>
      </c>
      <c r="T708" s="13" t="s">
        <v>497</v>
      </c>
      <c r="U708" s="22" t="s">
        <v>1793</v>
      </c>
      <c r="V708" s="13" t="s">
        <v>1800</v>
      </c>
      <c r="W708" s="19">
        <v>0.28000000000000003</v>
      </c>
      <c r="X708" s="13" t="s">
        <v>37</v>
      </c>
      <c r="Y708" s="14">
        <v>0.14000000000000001</v>
      </c>
      <c r="Z708" s="14">
        <v>0.215</v>
      </c>
      <c r="AA708" s="13">
        <v>30000</v>
      </c>
      <c r="AB708" s="19">
        <v>8400</v>
      </c>
      <c r="AC708" s="21">
        <f t="shared" si="85"/>
        <v>9744</v>
      </c>
      <c r="AD708" s="14">
        <f t="shared" si="86"/>
        <v>3.0100000000000002E-2</v>
      </c>
      <c r="AE708" s="26"/>
      <c r="AF708" s="1"/>
      <c r="AG708" s="1"/>
      <c r="AH708" s="1"/>
      <c r="AI708" s="1"/>
      <c r="AJ708" s="1"/>
      <c r="AK708" s="1"/>
      <c r="AL708" s="1"/>
      <c r="AM708"/>
      <c r="AN708"/>
      <c r="AO708"/>
      <c r="AP708"/>
      <c r="AQ708"/>
      <c r="AR708"/>
      <c r="AS708"/>
      <c r="AT708" s="49"/>
    </row>
    <row r="709" spans="1:46" s="27" customFormat="1" ht="15.6" customHeight="1" x14ac:dyDescent="0.25">
      <c r="A709" s="12">
        <v>4438</v>
      </c>
      <c r="B709" s="13" t="s">
        <v>45</v>
      </c>
      <c r="C709" s="14" t="s">
        <v>2</v>
      </c>
      <c r="D709" s="14" t="s">
        <v>34</v>
      </c>
      <c r="E709" s="13" t="s">
        <v>40</v>
      </c>
      <c r="F709" s="13" t="s">
        <v>779</v>
      </c>
      <c r="G709" s="13" t="s">
        <v>56</v>
      </c>
      <c r="H709" s="13" t="s">
        <v>780</v>
      </c>
      <c r="I709" s="23">
        <v>42880</v>
      </c>
      <c r="J709" s="13" t="s">
        <v>781</v>
      </c>
      <c r="K709" s="13">
        <v>20309</v>
      </c>
      <c r="L709" s="13"/>
      <c r="M709" s="14">
        <v>2</v>
      </c>
      <c r="N709" s="14" t="s">
        <v>782</v>
      </c>
      <c r="O709" s="16"/>
      <c r="P709" s="15"/>
      <c r="Q709" s="15"/>
      <c r="R709" s="23">
        <v>42882.912164351852</v>
      </c>
      <c r="S709" s="13" t="s">
        <v>496</v>
      </c>
      <c r="T709" s="13" t="s">
        <v>497</v>
      </c>
      <c r="U709" s="22" t="s">
        <v>1793</v>
      </c>
      <c r="V709" s="13" t="s">
        <v>1801</v>
      </c>
      <c r="W709" s="19">
        <v>0.28000000000000003</v>
      </c>
      <c r="X709" s="13" t="s">
        <v>37</v>
      </c>
      <c r="Y709" s="14">
        <v>0.14000000000000001</v>
      </c>
      <c r="Z709" s="14">
        <v>0.215</v>
      </c>
      <c r="AA709" s="13">
        <v>30000</v>
      </c>
      <c r="AB709" s="19">
        <v>8400</v>
      </c>
      <c r="AC709" s="21">
        <f t="shared" si="85"/>
        <v>9744</v>
      </c>
      <c r="AD709" s="14">
        <f t="shared" si="86"/>
        <v>3.0100000000000002E-2</v>
      </c>
      <c r="AE709" s="26"/>
      <c r="AF709" s="1"/>
      <c r="AG709" s="1"/>
      <c r="AH709" s="1"/>
      <c r="AI709" s="1"/>
      <c r="AJ709" s="1"/>
      <c r="AK709" s="1"/>
      <c r="AL709" s="1"/>
      <c r="AM709"/>
      <c r="AN709"/>
      <c r="AO709"/>
      <c r="AP709"/>
      <c r="AQ709"/>
      <c r="AR709"/>
      <c r="AS709"/>
      <c r="AT709" s="49"/>
    </row>
    <row r="710" spans="1:46" s="27" customFormat="1" ht="15.6" customHeight="1" x14ac:dyDescent="0.25">
      <c r="A710" s="12">
        <v>4439</v>
      </c>
      <c r="B710" s="13" t="s">
        <v>45</v>
      </c>
      <c r="C710" s="14" t="s">
        <v>2</v>
      </c>
      <c r="D710" s="14" t="s">
        <v>34</v>
      </c>
      <c r="E710" s="13" t="s">
        <v>40</v>
      </c>
      <c r="F710" s="13" t="s">
        <v>787</v>
      </c>
      <c r="G710" s="13" t="s">
        <v>56</v>
      </c>
      <c r="H710" s="13" t="s">
        <v>788</v>
      </c>
      <c r="I710" s="23">
        <v>42880</v>
      </c>
      <c r="J710" s="13" t="s">
        <v>789</v>
      </c>
      <c r="K710" s="13">
        <v>20512</v>
      </c>
      <c r="L710" s="13"/>
      <c r="M710" s="14">
        <v>3</v>
      </c>
      <c r="N710" s="14" t="s">
        <v>169</v>
      </c>
      <c r="O710" s="16"/>
      <c r="P710" s="15"/>
      <c r="Q710" s="15"/>
      <c r="R710" s="23">
        <v>42882.990277777775</v>
      </c>
      <c r="S710" s="13" t="s">
        <v>496</v>
      </c>
      <c r="T710" s="13" t="s">
        <v>497</v>
      </c>
      <c r="U710" s="22" t="s">
        <v>1793</v>
      </c>
      <c r="V710" s="13" t="s">
        <v>1802</v>
      </c>
      <c r="W710" s="19">
        <v>0.28000000000000003</v>
      </c>
      <c r="X710" s="13" t="s">
        <v>37</v>
      </c>
      <c r="Y710" s="14">
        <v>0.14000000000000001</v>
      </c>
      <c r="Z710" s="14">
        <v>0.215</v>
      </c>
      <c r="AA710" s="13">
        <v>30000</v>
      </c>
      <c r="AB710" s="19">
        <v>8400</v>
      </c>
      <c r="AC710" s="21">
        <f t="shared" si="85"/>
        <v>9744</v>
      </c>
      <c r="AD710" s="14">
        <f t="shared" si="86"/>
        <v>3.0100000000000002E-2</v>
      </c>
      <c r="AE710" s="26"/>
      <c r="AF710" s="1"/>
      <c r="AG710" s="1"/>
      <c r="AH710" s="1"/>
      <c r="AI710" s="1"/>
      <c r="AJ710" s="1"/>
      <c r="AK710" s="1"/>
      <c r="AL710" s="1"/>
      <c r="AM710"/>
      <c r="AN710"/>
      <c r="AO710"/>
      <c r="AP710"/>
      <c r="AQ710"/>
      <c r="AR710"/>
      <c r="AS710"/>
      <c r="AT710" s="49"/>
    </row>
    <row r="711" spans="1:46" s="27" customFormat="1" ht="15.6" customHeight="1" x14ac:dyDescent="0.25">
      <c r="A711" s="12">
        <v>4440</v>
      </c>
      <c r="B711" s="13" t="s">
        <v>45</v>
      </c>
      <c r="C711" s="14" t="s">
        <v>2</v>
      </c>
      <c r="D711" s="14" t="s">
        <v>34</v>
      </c>
      <c r="E711" s="13" t="s">
        <v>40</v>
      </c>
      <c r="F711" s="13" t="s">
        <v>793</v>
      </c>
      <c r="G711" s="13" t="s">
        <v>56</v>
      </c>
      <c r="H711" s="13" t="s">
        <v>504</v>
      </c>
      <c r="I711" s="23">
        <v>42880</v>
      </c>
      <c r="J711" s="13" t="s">
        <v>794</v>
      </c>
      <c r="K711" s="13">
        <v>20163</v>
      </c>
      <c r="L711" s="13"/>
      <c r="M711" s="14">
        <v>2</v>
      </c>
      <c r="N711" s="14" t="s">
        <v>795</v>
      </c>
      <c r="O711" s="16"/>
      <c r="P711" s="15"/>
      <c r="Q711" s="15"/>
      <c r="R711" s="23">
        <v>42882.990208333336</v>
      </c>
      <c r="S711" s="13" t="s">
        <v>496</v>
      </c>
      <c r="T711" s="13" t="s">
        <v>497</v>
      </c>
      <c r="U711" s="22" t="s">
        <v>1793</v>
      </c>
      <c r="V711" s="13" t="s">
        <v>1803</v>
      </c>
      <c r="W711" s="19">
        <v>0.28000000000000003</v>
      </c>
      <c r="X711" s="13" t="s">
        <v>37</v>
      </c>
      <c r="Y711" s="14">
        <v>0.14000000000000001</v>
      </c>
      <c r="Z711" s="14">
        <v>0.215</v>
      </c>
      <c r="AA711" s="13">
        <v>30000</v>
      </c>
      <c r="AB711" s="19">
        <v>8400</v>
      </c>
      <c r="AC711" s="21">
        <f t="shared" si="85"/>
        <v>9744</v>
      </c>
      <c r="AD711" s="14">
        <f t="shared" si="86"/>
        <v>3.0100000000000002E-2</v>
      </c>
      <c r="AE711" s="26"/>
      <c r="AF711" s="1"/>
      <c r="AG711" s="1"/>
      <c r="AH711" s="1"/>
      <c r="AI711" s="1"/>
      <c r="AJ711" s="1"/>
      <c r="AK711" s="1"/>
      <c r="AL711" s="1"/>
      <c r="AM711"/>
      <c r="AN711"/>
      <c r="AO711"/>
      <c r="AP711"/>
      <c r="AQ711"/>
      <c r="AR711"/>
      <c r="AS711"/>
      <c r="AT711" s="49"/>
    </row>
    <row r="712" spans="1:46" s="27" customFormat="1" ht="15.6" customHeight="1" x14ac:dyDescent="0.25">
      <c r="A712" s="12">
        <v>4441</v>
      </c>
      <c r="B712" s="13" t="s">
        <v>45</v>
      </c>
      <c r="C712" s="14" t="s">
        <v>2</v>
      </c>
      <c r="D712" s="14" t="s">
        <v>34</v>
      </c>
      <c r="E712" s="13" t="s">
        <v>40</v>
      </c>
      <c r="F712" s="13" t="s">
        <v>1020</v>
      </c>
      <c r="G712" s="13" t="s">
        <v>56</v>
      </c>
      <c r="H712" s="13" t="s">
        <v>1021</v>
      </c>
      <c r="I712" s="23">
        <v>42880</v>
      </c>
      <c r="J712" s="13" t="s">
        <v>1022</v>
      </c>
      <c r="K712" s="13">
        <v>20591</v>
      </c>
      <c r="L712" s="13"/>
      <c r="M712" s="14">
        <v>2</v>
      </c>
      <c r="N712" s="14" t="s">
        <v>716</v>
      </c>
      <c r="O712" s="16"/>
      <c r="P712" s="15"/>
      <c r="Q712" s="15"/>
      <c r="R712" s="23">
        <v>42883.025983796295</v>
      </c>
      <c r="S712" s="13" t="s">
        <v>496</v>
      </c>
      <c r="T712" s="13" t="s">
        <v>497</v>
      </c>
      <c r="U712" s="22" t="s">
        <v>1793</v>
      </c>
      <c r="V712" s="13" t="s">
        <v>1804</v>
      </c>
      <c r="W712" s="19">
        <v>0.28000000000000003</v>
      </c>
      <c r="X712" s="13" t="s">
        <v>37</v>
      </c>
      <c r="Y712" s="14">
        <v>0.14000000000000001</v>
      </c>
      <c r="Z712" s="14">
        <v>0.215</v>
      </c>
      <c r="AA712" s="13">
        <v>25000</v>
      </c>
      <c r="AB712" s="19">
        <v>7000.0000000000009</v>
      </c>
      <c r="AC712" s="21">
        <f t="shared" si="85"/>
        <v>8120.0000000000009</v>
      </c>
      <c r="AD712" s="14">
        <f t="shared" si="86"/>
        <v>3.0100000000000002E-2</v>
      </c>
      <c r="AE712" s="26"/>
      <c r="AF712" s="1"/>
      <c r="AG712" s="1"/>
      <c r="AH712" s="1"/>
      <c r="AI712" s="1"/>
      <c r="AJ712" s="1"/>
      <c r="AK712" s="1"/>
      <c r="AL712" s="1"/>
      <c r="AM712"/>
      <c r="AN712"/>
      <c r="AO712"/>
      <c r="AP712"/>
      <c r="AQ712"/>
      <c r="AR712"/>
      <c r="AS712"/>
      <c r="AT712" s="49"/>
    </row>
    <row r="713" spans="1:46" s="27" customFormat="1" ht="15.6" customHeight="1" x14ac:dyDescent="0.25">
      <c r="A713" s="12">
        <v>4442</v>
      </c>
      <c r="B713" s="13" t="s">
        <v>45</v>
      </c>
      <c r="C713" s="14" t="s">
        <v>2</v>
      </c>
      <c r="D713" s="14" t="s">
        <v>34</v>
      </c>
      <c r="E713" s="13" t="s">
        <v>40</v>
      </c>
      <c r="F713" s="13" t="s">
        <v>799</v>
      </c>
      <c r="G713" s="13" t="s">
        <v>56</v>
      </c>
      <c r="H713" s="13" t="s">
        <v>156</v>
      </c>
      <c r="I713" s="23">
        <v>42880</v>
      </c>
      <c r="J713" s="13" t="s">
        <v>800</v>
      </c>
      <c r="K713" s="13">
        <v>20064</v>
      </c>
      <c r="L713" s="13"/>
      <c r="M713" s="14">
        <v>2</v>
      </c>
      <c r="N713" s="14" t="s">
        <v>801</v>
      </c>
      <c r="O713" s="16"/>
      <c r="P713" s="15"/>
      <c r="Q713" s="15"/>
      <c r="R713" s="23">
        <v>42883.032094907408</v>
      </c>
      <c r="S713" s="13" t="s">
        <v>496</v>
      </c>
      <c r="T713" s="13" t="s">
        <v>497</v>
      </c>
      <c r="U713" s="22" t="s">
        <v>1793</v>
      </c>
      <c r="V713" s="13" t="s">
        <v>1805</v>
      </c>
      <c r="W713" s="19">
        <v>0.28000000000000003</v>
      </c>
      <c r="X713" s="13" t="s">
        <v>37</v>
      </c>
      <c r="Y713" s="14">
        <v>0.14000000000000001</v>
      </c>
      <c r="Z713" s="14">
        <v>0.215</v>
      </c>
      <c r="AA713" s="13">
        <v>30000</v>
      </c>
      <c r="AB713" s="19">
        <v>8400</v>
      </c>
      <c r="AC713" s="21">
        <f t="shared" si="85"/>
        <v>9744</v>
      </c>
      <c r="AD713" s="14">
        <f t="shared" si="86"/>
        <v>3.0100000000000002E-2</v>
      </c>
      <c r="AE713" s="26"/>
      <c r="AF713" s="1"/>
      <c r="AG713" s="1"/>
      <c r="AH713" s="1"/>
      <c r="AI713" s="1"/>
      <c r="AJ713" s="1"/>
      <c r="AK713" s="1"/>
      <c r="AL713" s="1"/>
      <c r="AM713"/>
      <c r="AN713"/>
      <c r="AO713"/>
      <c r="AP713"/>
      <c r="AQ713"/>
      <c r="AR713"/>
      <c r="AS713"/>
      <c r="AT713" s="49"/>
    </row>
    <row r="714" spans="1:46" s="27" customFormat="1" ht="15.6" customHeight="1" x14ac:dyDescent="0.25">
      <c r="A714" s="12">
        <v>4443</v>
      </c>
      <c r="B714" s="13" t="s">
        <v>45</v>
      </c>
      <c r="C714" s="14" t="s">
        <v>2</v>
      </c>
      <c r="D714" s="14" t="s">
        <v>34</v>
      </c>
      <c r="E714" s="13" t="s">
        <v>40</v>
      </c>
      <c r="F714" s="13" t="s">
        <v>783</v>
      </c>
      <c r="G714" s="13" t="s">
        <v>56</v>
      </c>
      <c r="H714" s="13" t="s">
        <v>784</v>
      </c>
      <c r="I714" s="23">
        <v>42880</v>
      </c>
      <c r="J714" s="13" t="s">
        <v>785</v>
      </c>
      <c r="K714" s="13">
        <v>20099</v>
      </c>
      <c r="L714" s="13"/>
      <c r="M714" s="14">
        <v>2</v>
      </c>
      <c r="N714" s="14" t="s">
        <v>786</v>
      </c>
      <c r="O714" s="16"/>
      <c r="P714" s="15"/>
      <c r="Q714" s="15"/>
      <c r="R714" s="23">
        <v>42883.029178240744</v>
      </c>
      <c r="S714" s="13" t="s">
        <v>496</v>
      </c>
      <c r="T714" s="13" t="s">
        <v>497</v>
      </c>
      <c r="U714" s="22" t="s">
        <v>1793</v>
      </c>
      <c r="V714" s="13" t="s">
        <v>1806</v>
      </c>
      <c r="W714" s="19">
        <v>0.28000000000000003</v>
      </c>
      <c r="X714" s="13" t="s">
        <v>37</v>
      </c>
      <c r="Y714" s="14">
        <v>0.14000000000000001</v>
      </c>
      <c r="Z714" s="14">
        <v>0.215</v>
      </c>
      <c r="AA714" s="13">
        <v>30000</v>
      </c>
      <c r="AB714" s="19">
        <v>8400</v>
      </c>
      <c r="AC714" s="21">
        <f t="shared" si="85"/>
        <v>9744</v>
      </c>
      <c r="AD714" s="14">
        <f t="shared" si="86"/>
        <v>3.0100000000000002E-2</v>
      </c>
      <c r="AE714" s="26"/>
      <c r="AF714" s="1"/>
      <c r="AG714" s="1"/>
      <c r="AH714" s="1"/>
      <c r="AI714" s="1"/>
      <c r="AJ714" s="1"/>
      <c r="AK714" s="1"/>
      <c r="AL714" s="1"/>
      <c r="AM714"/>
      <c r="AN714"/>
      <c r="AO714"/>
      <c r="AP714"/>
      <c r="AQ714"/>
      <c r="AR714"/>
      <c r="AS714"/>
      <c r="AT714" s="49"/>
    </row>
    <row r="715" spans="1:46" s="27" customFormat="1" ht="15.6" customHeight="1" x14ac:dyDescent="0.25">
      <c r="A715" s="12">
        <v>4444</v>
      </c>
      <c r="B715" s="13" t="s">
        <v>45</v>
      </c>
      <c r="C715" s="14" t="s">
        <v>2</v>
      </c>
      <c r="D715" s="14" t="s">
        <v>34</v>
      </c>
      <c r="E715" s="13" t="s">
        <v>40</v>
      </c>
      <c r="F715" s="13" t="s">
        <v>1023</v>
      </c>
      <c r="G715" s="13" t="s">
        <v>56</v>
      </c>
      <c r="H715" s="13" t="s">
        <v>1024</v>
      </c>
      <c r="I715" s="23">
        <v>42880</v>
      </c>
      <c r="J715" s="13" t="s">
        <v>1025</v>
      </c>
      <c r="K715" s="13">
        <v>20516</v>
      </c>
      <c r="L715" s="13"/>
      <c r="M715" s="14">
        <v>2</v>
      </c>
      <c r="N715" s="14" t="s">
        <v>995</v>
      </c>
      <c r="O715" s="16"/>
      <c r="P715" s="15"/>
      <c r="Q715" s="15"/>
      <c r="R715" s="23">
        <v>42883.088506944441</v>
      </c>
      <c r="S715" s="13" t="s">
        <v>496</v>
      </c>
      <c r="T715" s="13" t="s">
        <v>497</v>
      </c>
      <c r="U715" s="22" t="s">
        <v>1793</v>
      </c>
      <c r="V715" s="13" t="s">
        <v>1807</v>
      </c>
      <c r="W715" s="19">
        <v>0.28000000000000003</v>
      </c>
      <c r="X715" s="13" t="s">
        <v>37</v>
      </c>
      <c r="Y715" s="14">
        <v>0.14000000000000001</v>
      </c>
      <c r="Z715" s="14">
        <v>0.215</v>
      </c>
      <c r="AA715" s="13">
        <v>25000</v>
      </c>
      <c r="AB715" s="19">
        <v>7000.0000000000009</v>
      </c>
      <c r="AC715" s="21">
        <f t="shared" si="85"/>
        <v>8120.0000000000009</v>
      </c>
      <c r="AD715" s="14">
        <f t="shared" si="86"/>
        <v>3.0100000000000002E-2</v>
      </c>
      <c r="AE715" s="26"/>
      <c r="AF715" s="1"/>
      <c r="AG715" s="1"/>
      <c r="AH715" s="1"/>
      <c r="AI715" s="1"/>
      <c r="AJ715" s="1"/>
      <c r="AK715" s="1"/>
      <c r="AL715" s="1"/>
      <c r="AM715"/>
      <c r="AN715"/>
      <c r="AO715"/>
      <c r="AP715"/>
      <c r="AQ715"/>
      <c r="AR715"/>
      <c r="AS715"/>
      <c r="AT715" s="49"/>
    </row>
    <row r="716" spans="1:46" s="27" customFormat="1" ht="15.6" customHeight="1" x14ac:dyDescent="0.25">
      <c r="A716" s="12">
        <v>4445</v>
      </c>
      <c r="B716" s="13" t="s">
        <v>45</v>
      </c>
      <c r="C716" s="14" t="s">
        <v>2</v>
      </c>
      <c r="D716" s="14" t="s">
        <v>34</v>
      </c>
      <c r="E716" s="13" t="s">
        <v>40</v>
      </c>
      <c r="F716" s="13" t="s">
        <v>1026</v>
      </c>
      <c r="G716" s="13" t="s">
        <v>56</v>
      </c>
      <c r="H716" s="13" t="s">
        <v>598</v>
      </c>
      <c r="I716" s="23">
        <v>42880</v>
      </c>
      <c r="J716" s="13" t="s">
        <v>1027</v>
      </c>
      <c r="K716" s="13">
        <v>20100</v>
      </c>
      <c r="L716" s="13"/>
      <c r="M716" s="14">
        <v>2</v>
      </c>
      <c r="N716" s="14" t="s">
        <v>1028</v>
      </c>
      <c r="O716" s="16"/>
      <c r="P716" s="15"/>
      <c r="Q716" s="15"/>
      <c r="R716" s="23">
        <v>42883.067083333335</v>
      </c>
      <c r="S716" s="13" t="s">
        <v>496</v>
      </c>
      <c r="T716" s="13" t="s">
        <v>497</v>
      </c>
      <c r="U716" s="22" t="s">
        <v>1793</v>
      </c>
      <c r="V716" s="13" t="s">
        <v>1808</v>
      </c>
      <c r="W716" s="19">
        <v>0.28000000000000003</v>
      </c>
      <c r="X716" s="13" t="s">
        <v>37</v>
      </c>
      <c r="Y716" s="14">
        <v>0.14000000000000001</v>
      </c>
      <c r="Z716" s="14">
        <v>0.215</v>
      </c>
      <c r="AA716" s="13">
        <v>25000</v>
      </c>
      <c r="AB716" s="19">
        <v>7000.0000000000009</v>
      </c>
      <c r="AC716" s="21">
        <f t="shared" si="85"/>
        <v>8120.0000000000009</v>
      </c>
      <c r="AD716" s="14">
        <f t="shared" si="86"/>
        <v>3.0100000000000002E-2</v>
      </c>
      <c r="AE716" s="26"/>
      <c r="AF716" s="1"/>
      <c r="AG716" s="1"/>
      <c r="AH716" s="1"/>
      <c r="AI716" s="1"/>
      <c r="AJ716" s="1"/>
      <c r="AK716" s="1"/>
      <c r="AL716" s="1"/>
      <c r="AM716"/>
      <c r="AN716"/>
      <c r="AO716"/>
      <c r="AP716"/>
      <c r="AQ716"/>
      <c r="AR716"/>
      <c r="AS716"/>
      <c r="AT716" s="49"/>
    </row>
    <row r="717" spans="1:46" s="27" customFormat="1" ht="15.6" customHeight="1" x14ac:dyDescent="0.25">
      <c r="A717" s="12">
        <v>4446</v>
      </c>
      <c r="B717" s="13" t="s">
        <v>45</v>
      </c>
      <c r="C717" s="14" t="s">
        <v>2</v>
      </c>
      <c r="D717" s="14" t="s">
        <v>34</v>
      </c>
      <c r="E717" s="13" t="s">
        <v>40</v>
      </c>
      <c r="F717" s="13" t="s">
        <v>767</v>
      </c>
      <c r="G717" s="13" t="s">
        <v>56</v>
      </c>
      <c r="H717" s="13" t="s">
        <v>78</v>
      </c>
      <c r="I717" s="23">
        <v>42880</v>
      </c>
      <c r="J717" s="13" t="s">
        <v>768</v>
      </c>
      <c r="K717" s="13">
        <v>20534</v>
      </c>
      <c r="L717" s="13"/>
      <c r="M717" s="14">
        <v>1</v>
      </c>
      <c r="N717" s="14" t="s">
        <v>238</v>
      </c>
      <c r="O717" s="16"/>
      <c r="P717" s="15"/>
      <c r="Q717" s="15"/>
      <c r="R717" s="23">
        <v>42882.99050925926</v>
      </c>
      <c r="S717" s="13" t="s">
        <v>496</v>
      </c>
      <c r="T717" s="13" t="s">
        <v>497</v>
      </c>
      <c r="U717" s="22" t="s">
        <v>1793</v>
      </c>
      <c r="V717" s="13" t="s">
        <v>1809</v>
      </c>
      <c r="W717" s="19">
        <v>0.28000000000000003</v>
      </c>
      <c r="X717" s="13" t="s">
        <v>37</v>
      </c>
      <c r="Y717" s="14">
        <v>0.14000000000000001</v>
      </c>
      <c r="Z717" s="14">
        <v>0.215</v>
      </c>
      <c r="AA717" s="13">
        <v>30000</v>
      </c>
      <c r="AB717" s="19">
        <v>8400</v>
      </c>
      <c r="AC717" s="21">
        <f t="shared" si="85"/>
        <v>9744</v>
      </c>
      <c r="AD717" s="14">
        <f t="shared" si="86"/>
        <v>3.0100000000000002E-2</v>
      </c>
      <c r="AE717" s="26"/>
      <c r="AF717" s="1"/>
      <c r="AG717" s="1"/>
      <c r="AH717" s="1"/>
      <c r="AI717" s="1"/>
      <c r="AJ717" s="1"/>
      <c r="AK717" s="1"/>
      <c r="AL717" s="1"/>
      <c r="AM717"/>
      <c r="AN717"/>
      <c r="AO717"/>
      <c r="AP717"/>
      <c r="AQ717"/>
      <c r="AR717"/>
      <c r="AS717"/>
      <c r="AT717" s="49"/>
    </row>
    <row r="718" spans="1:46" s="27" customFormat="1" ht="15.6" customHeight="1" x14ac:dyDescent="0.25">
      <c r="A718" s="12">
        <v>4447</v>
      </c>
      <c r="B718" s="13" t="s">
        <v>54</v>
      </c>
      <c r="C718" s="14" t="s">
        <v>2</v>
      </c>
      <c r="D718" s="14" t="s">
        <v>34</v>
      </c>
      <c r="E718" s="13" t="s">
        <v>40</v>
      </c>
      <c r="F718" s="13" t="s">
        <v>148</v>
      </c>
      <c r="G718" s="13" t="s">
        <v>56</v>
      </c>
      <c r="H718" s="13" t="s">
        <v>149</v>
      </c>
      <c r="I718" s="23">
        <v>42870</v>
      </c>
      <c r="J718" s="13" t="s">
        <v>150</v>
      </c>
      <c r="K718" s="13">
        <v>19842</v>
      </c>
      <c r="L718" s="13"/>
      <c r="M718" s="14">
        <v>1</v>
      </c>
      <c r="N718" s="14" t="s">
        <v>151</v>
      </c>
      <c r="O718" s="16"/>
      <c r="P718" s="15"/>
      <c r="Q718" s="15"/>
      <c r="R718" s="23">
        <v>42873.838159722225</v>
      </c>
      <c r="S718" s="13" t="s">
        <v>152</v>
      </c>
      <c r="T718" s="13" t="s">
        <v>153</v>
      </c>
      <c r="U718" s="22" t="s">
        <v>1793</v>
      </c>
      <c r="V718" s="13" t="s">
        <v>1810</v>
      </c>
      <c r="W718" s="19">
        <v>0.35</v>
      </c>
      <c r="X718" s="13" t="s">
        <v>37</v>
      </c>
      <c r="Y718" s="14"/>
      <c r="Z718" s="14"/>
      <c r="AA718" s="13">
        <v>75000</v>
      </c>
      <c r="AB718" s="19">
        <v>26250</v>
      </c>
      <c r="AC718" s="21">
        <f t="shared" si="85"/>
        <v>30450</v>
      </c>
      <c r="AD718" s="14"/>
      <c r="AE718" s="26"/>
      <c r="AF718" s="1"/>
      <c r="AG718" s="1"/>
      <c r="AH718" s="1"/>
      <c r="AI718" s="1"/>
      <c r="AJ718" s="1"/>
      <c r="AK718" s="1"/>
      <c r="AL718" s="1"/>
      <c r="AM718"/>
      <c r="AN718"/>
      <c r="AO718"/>
      <c r="AP718"/>
      <c r="AQ718"/>
      <c r="AR718"/>
      <c r="AS718"/>
      <c r="AT718" s="49"/>
    </row>
    <row r="719" spans="1:46" s="27" customFormat="1" ht="15.6" customHeight="1" x14ac:dyDescent="0.25">
      <c r="A719" s="12">
        <v>4451</v>
      </c>
      <c r="B719" s="13" t="s">
        <v>54</v>
      </c>
      <c r="C719" s="14" t="s">
        <v>2</v>
      </c>
      <c r="D719" s="14" t="s">
        <v>34</v>
      </c>
      <c r="E719" s="13" t="s">
        <v>40</v>
      </c>
      <c r="F719" s="13" t="s">
        <v>867</v>
      </c>
      <c r="G719" s="13" t="s">
        <v>56</v>
      </c>
      <c r="H719" s="13" t="s">
        <v>868</v>
      </c>
      <c r="I719" s="23">
        <v>42877</v>
      </c>
      <c r="J719" s="13" t="s">
        <v>869</v>
      </c>
      <c r="K719" s="13">
        <v>20084</v>
      </c>
      <c r="L719" s="13"/>
      <c r="M719" s="14">
        <v>1</v>
      </c>
      <c r="N719" s="14" t="s">
        <v>523</v>
      </c>
      <c r="O719" s="16"/>
      <c r="P719" s="15"/>
      <c r="Q719" s="15"/>
      <c r="R719" s="23">
        <v>42880.549722222226</v>
      </c>
      <c r="S719" s="13" t="s">
        <v>379</v>
      </c>
      <c r="T719" s="13" t="s">
        <v>380</v>
      </c>
      <c r="U719" s="22" t="s">
        <v>1793</v>
      </c>
      <c r="V719" s="13" t="s">
        <v>1811</v>
      </c>
      <c r="W719" s="19">
        <v>2</v>
      </c>
      <c r="X719" s="13" t="s">
        <v>37</v>
      </c>
      <c r="Y719" s="14"/>
      <c r="Z719" s="14"/>
      <c r="AA719" s="13">
        <v>4995</v>
      </c>
      <c r="AB719" s="19">
        <v>9990</v>
      </c>
      <c r="AC719" s="21">
        <f t="shared" si="85"/>
        <v>11588.4</v>
      </c>
      <c r="AD719" s="14"/>
      <c r="AE719" s="26"/>
      <c r="AF719" s="1"/>
      <c r="AG719" s="1"/>
      <c r="AH719" s="1"/>
      <c r="AI719" s="1"/>
      <c r="AJ719" s="1"/>
      <c r="AK719" s="1"/>
      <c r="AL719" s="1"/>
      <c r="AM719"/>
      <c r="AN719"/>
      <c r="AO719"/>
      <c r="AP719"/>
      <c r="AQ719"/>
      <c r="AR719"/>
      <c r="AS719"/>
      <c r="AT719" s="49"/>
    </row>
    <row r="720" spans="1:46" s="27" customFormat="1" ht="15.6" customHeight="1" x14ac:dyDescent="0.25">
      <c r="A720" s="12">
        <v>4454</v>
      </c>
      <c r="B720" s="13" t="s">
        <v>54</v>
      </c>
      <c r="C720" s="14" t="s">
        <v>2</v>
      </c>
      <c r="D720" s="14" t="s">
        <v>34</v>
      </c>
      <c r="E720" s="13" t="s">
        <v>40</v>
      </c>
      <c r="F720" s="13" t="s">
        <v>155</v>
      </c>
      <c r="G720" s="13" t="s">
        <v>56</v>
      </c>
      <c r="H720" s="13" t="s">
        <v>156</v>
      </c>
      <c r="I720" s="23">
        <v>42870</v>
      </c>
      <c r="J720" s="13" t="s">
        <v>157</v>
      </c>
      <c r="K720" s="13">
        <v>20387</v>
      </c>
      <c r="L720" s="13"/>
      <c r="M720" s="14">
        <v>1</v>
      </c>
      <c r="N720" s="14" t="s">
        <v>158</v>
      </c>
      <c r="O720" s="16"/>
      <c r="P720" s="15"/>
      <c r="Q720" s="15"/>
      <c r="R720" s="23">
        <v>42873.815509259257</v>
      </c>
      <c r="S720" s="13" t="s">
        <v>152</v>
      </c>
      <c r="T720" s="13" t="s">
        <v>153</v>
      </c>
      <c r="U720" s="22" t="s">
        <v>1793</v>
      </c>
      <c r="V720" s="13" t="s">
        <v>1812</v>
      </c>
      <c r="W720" s="19">
        <v>0.35</v>
      </c>
      <c r="X720" s="13" t="s">
        <v>37</v>
      </c>
      <c r="Y720" s="14"/>
      <c r="Z720" s="14"/>
      <c r="AA720" s="13">
        <v>20000</v>
      </c>
      <c r="AB720" s="19">
        <v>7000</v>
      </c>
      <c r="AC720" s="21">
        <f t="shared" si="85"/>
        <v>8120</v>
      </c>
      <c r="AD720" s="14"/>
      <c r="AE720" s="26"/>
      <c r="AF720" s="1"/>
      <c r="AG720" s="1"/>
      <c r="AH720" s="1"/>
      <c r="AI720" s="1"/>
      <c r="AJ720" s="1"/>
      <c r="AK720" s="1"/>
      <c r="AL720" s="1"/>
      <c r="AM720"/>
      <c r="AN720"/>
      <c r="AO720"/>
      <c r="AP720"/>
      <c r="AQ720"/>
      <c r="AR720"/>
      <c r="AS720"/>
      <c r="AT720" s="49"/>
    </row>
    <row r="721" spans="1:46" s="27" customFormat="1" ht="15.6" customHeight="1" x14ac:dyDescent="0.25">
      <c r="A721" s="12">
        <v>4488</v>
      </c>
      <c r="B721" s="13" t="s">
        <v>357</v>
      </c>
      <c r="C721" s="14" t="s">
        <v>2</v>
      </c>
      <c r="D721" s="14" t="s">
        <v>34</v>
      </c>
      <c r="E721" s="13" t="s">
        <v>40</v>
      </c>
      <c r="F721" s="13" t="s">
        <v>524</v>
      </c>
      <c r="G721" s="13" t="s">
        <v>56</v>
      </c>
      <c r="H721" s="13" t="s">
        <v>525</v>
      </c>
      <c r="I721" s="23">
        <v>42884</v>
      </c>
      <c r="J721" s="13" t="s">
        <v>1813</v>
      </c>
      <c r="K721" s="13">
        <v>19655</v>
      </c>
      <c r="L721" s="13"/>
      <c r="M721" s="14">
        <v>13</v>
      </c>
      <c r="N721" s="14" t="s">
        <v>428</v>
      </c>
      <c r="O721" s="16"/>
      <c r="P721" s="15"/>
      <c r="Q721" s="15"/>
      <c r="R721" s="23">
        <v>42885.463564814818</v>
      </c>
      <c r="S721" s="13" t="s">
        <v>1814</v>
      </c>
      <c r="T721" s="13" t="s">
        <v>1815</v>
      </c>
      <c r="U721" s="22" t="s">
        <v>1793</v>
      </c>
      <c r="V721" s="13" t="s">
        <v>1816</v>
      </c>
      <c r="W721" s="19">
        <v>0.55000000000000004</v>
      </c>
      <c r="X721" s="13" t="s">
        <v>37</v>
      </c>
      <c r="Y721" s="14"/>
      <c r="Z721" s="14"/>
      <c r="AA721" s="13">
        <v>1000000</v>
      </c>
      <c r="AB721" s="19">
        <v>550000</v>
      </c>
      <c r="AC721" s="21">
        <f t="shared" ref="AC721:AC722" si="87">+AB721*0.16+AB721</f>
        <v>638000</v>
      </c>
      <c r="AD721" s="14"/>
      <c r="AE721" s="26"/>
      <c r="AF721" s="1"/>
      <c r="AG721" s="1"/>
      <c r="AH721" s="1"/>
      <c r="AI721" s="1"/>
      <c r="AJ721" s="1"/>
      <c r="AK721" s="1"/>
      <c r="AL721" s="1"/>
      <c r="AM721"/>
      <c r="AN721"/>
      <c r="AO721"/>
      <c r="AP721"/>
      <c r="AQ721"/>
      <c r="AR721"/>
      <c r="AS721"/>
      <c r="AT721" s="49"/>
    </row>
    <row r="722" spans="1:46" s="27" customFormat="1" ht="15.6" customHeight="1" x14ac:dyDescent="0.25">
      <c r="A722" s="12">
        <v>4496</v>
      </c>
      <c r="B722" s="13" t="s">
        <v>84</v>
      </c>
      <c r="C722" s="14" t="s">
        <v>2</v>
      </c>
      <c r="D722" s="14" t="s">
        <v>34</v>
      </c>
      <c r="E722" s="13" t="s">
        <v>40</v>
      </c>
      <c r="F722" s="13" t="s">
        <v>85</v>
      </c>
      <c r="G722" s="13" t="s">
        <v>56</v>
      </c>
      <c r="H722" s="13" t="s">
        <v>86</v>
      </c>
      <c r="I722" s="15">
        <v>42863</v>
      </c>
      <c r="J722" s="13" t="s">
        <v>1817</v>
      </c>
      <c r="K722" s="13">
        <v>19407</v>
      </c>
      <c r="L722" s="13" t="s">
        <v>39</v>
      </c>
      <c r="M722" s="14">
        <v>8</v>
      </c>
      <c r="N722" s="14" t="s">
        <v>549</v>
      </c>
      <c r="O722" s="16"/>
      <c r="P722" s="13"/>
      <c r="Q722" s="17"/>
      <c r="R722" s="15">
        <v>42865.370162037034</v>
      </c>
      <c r="S722" s="13" t="s">
        <v>726</v>
      </c>
      <c r="T722" s="13" t="s">
        <v>719</v>
      </c>
      <c r="U722" s="18" t="s">
        <v>1818</v>
      </c>
      <c r="V722" s="25" t="s">
        <v>1819</v>
      </c>
      <c r="W722" s="19">
        <v>37068.1</v>
      </c>
      <c r="X722" s="13" t="s">
        <v>48</v>
      </c>
      <c r="Y722" s="14"/>
      <c r="Z722" s="14"/>
      <c r="AA722" s="20">
        <v>1</v>
      </c>
      <c r="AB722" s="19">
        <v>37068.1</v>
      </c>
      <c r="AC722" s="21">
        <f t="shared" si="87"/>
        <v>42998.995999999999</v>
      </c>
      <c r="AD722" s="14"/>
      <c r="AE722" s="26"/>
      <c r="AF722" s="1"/>
      <c r="AG722" s="1"/>
      <c r="AH722" s="1"/>
      <c r="AI722" s="1"/>
      <c r="AJ722" s="1"/>
      <c r="AK722" s="1"/>
      <c r="AL722" s="1"/>
      <c r="AM722"/>
      <c r="AN722"/>
      <c r="AO722"/>
      <c r="AP722"/>
      <c r="AQ722"/>
      <c r="AR722"/>
      <c r="AS722"/>
      <c r="AT722" s="49"/>
    </row>
    <row r="723" spans="1:46" ht="15.6" customHeight="1" x14ac:dyDescent="0.25">
      <c r="AB723" s="24"/>
    </row>
  </sheetData>
  <autoFilter ref="A6:AF722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S23"/>
  <sheetViews>
    <sheetView topLeftCell="V1" zoomScale="70" zoomScaleNormal="70" workbookViewId="0">
      <selection activeCell="A10" sqref="A10"/>
    </sheetView>
  </sheetViews>
  <sheetFormatPr baseColWidth="10" defaultRowHeight="15.6" customHeight="1" x14ac:dyDescent="0.25"/>
  <cols>
    <col min="1" max="1" width="10.42578125" customWidth="1"/>
    <col min="2" max="2" width="45.7109375" customWidth="1"/>
    <col min="3" max="3" width="13.28515625" style="1" customWidth="1"/>
    <col min="4" max="4" width="10.7109375" style="1" customWidth="1"/>
    <col min="5" max="5" width="28.5703125" customWidth="1"/>
    <col min="6" max="6" width="51.7109375" customWidth="1"/>
    <col min="7" max="7" width="24.28515625" customWidth="1"/>
    <col min="8" max="8" width="31" customWidth="1"/>
    <col min="9" max="9" width="24.7109375" style="1" customWidth="1"/>
    <col min="10" max="10" width="50.7109375" hidden="1" customWidth="1"/>
    <col min="11" max="11" width="30.7109375" customWidth="1"/>
    <col min="12" max="12" width="23.140625" hidden="1" customWidth="1"/>
    <col min="13" max="13" width="10.28515625" style="1" customWidth="1"/>
    <col min="14" max="14" width="8.7109375" style="1" customWidth="1"/>
    <col min="15" max="15" width="17.85546875" customWidth="1"/>
    <col min="16" max="16" width="13.85546875" customWidth="1"/>
    <col min="17" max="17" width="11.7109375" customWidth="1"/>
    <col min="18" max="18" width="22.85546875" style="1" customWidth="1"/>
    <col min="19" max="19" width="58.5703125" customWidth="1"/>
    <col min="20" max="20" width="54.42578125" customWidth="1"/>
    <col min="21" max="21" width="49.7109375" customWidth="1"/>
    <col min="22" max="22" width="92.42578125" customWidth="1"/>
    <col min="23" max="23" width="22.5703125" customWidth="1"/>
    <col min="24" max="24" width="17.7109375" customWidth="1"/>
    <col min="25" max="25" width="10" style="1" customWidth="1"/>
    <col min="26" max="26" width="8" style="1" customWidth="1"/>
    <col min="27" max="27" width="15.85546875" customWidth="1"/>
    <col min="28" max="28" width="23.5703125" customWidth="1"/>
    <col min="29" max="29" width="19.5703125" customWidth="1"/>
    <col min="30" max="30" width="19.140625" style="1" customWidth="1"/>
    <col min="31" max="31" width="14.140625" style="1" customWidth="1"/>
    <col min="32" max="36" width="17.42578125" style="1" customWidth="1"/>
    <col min="37" max="37" width="26.28515625" style="1" customWidth="1"/>
    <col min="38" max="38" width="17.42578125" style="1" customWidth="1"/>
  </cols>
  <sheetData>
    <row r="2" spans="1:38" ht="26.25" x14ac:dyDescent="0.3">
      <c r="K2" s="2"/>
      <c r="L2" s="3"/>
      <c r="M2" s="4"/>
      <c r="N2" s="4"/>
      <c r="O2" s="3"/>
      <c r="P2" s="3"/>
      <c r="R2" s="4"/>
      <c r="S2" s="5" t="s">
        <v>0</v>
      </c>
    </row>
    <row r="3" spans="1:38" ht="23.25" x14ac:dyDescent="0.3">
      <c r="K3" s="6"/>
      <c r="L3" s="3"/>
      <c r="M3" s="4"/>
      <c r="N3" s="4"/>
      <c r="O3" s="3"/>
      <c r="P3" s="3"/>
      <c r="R3" s="4"/>
      <c r="S3" s="7" t="s">
        <v>1</v>
      </c>
    </row>
    <row r="4" spans="1:38" ht="23.25" x14ac:dyDescent="0.3">
      <c r="K4" s="6"/>
      <c r="L4" s="3"/>
      <c r="M4" s="4"/>
      <c r="N4" s="4"/>
      <c r="O4" s="3"/>
      <c r="P4" s="3"/>
      <c r="R4" s="4"/>
      <c r="S4" s="7" t="s">
        <v>2</v>
      </c>
    </row>
    <row r="6" spans="1:38" s="1" customFormat="1" ht="30" x14ac:dyDescent="0.25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  <c r="P6" s="9" t="s">
        <v>18</v>
      </c>
      <c r="Q6" s="9" t="s">
        <v>19</v>
      </c>
      <c r="R6" s="8" t="s">
        <v>20</v>
      </c>
      <c r="S6" s="8" t="s">
        <v>21</v>
      </c>
      <c r="T6" s="8" t="s">
        <v>22</v>
      </c>
      <c r="U6" s="52" t="s">
        <v>23</v>
      </c>
      <c r="V6" s="9" t="s">
        <v>24</v>
      </c>
      <c r="W6" s="10" t="s">
        <v>25</v>
      </c>
      <c r="X6" s="8" t="s">
        <v>26</v>
      </c>
      <c r="Y6" s="9" t="s">
        <v>27</v>
      </c>
      <c r="Z6" s="9" t="s">
        <v>28</v>
      </c>
      <c r="AA6" s="11" t="s">
        <v>29</v>
      </c>
      <c r="AB6" s="10" t="s">
        <v>30</v>
      </c>
      <c r="AC6" s="9" t="s">
        <v>31</v>
      </c>
      <c r="AD6" s="9" t="s">
        <v>32</v>
      </c>
      <c r="AE6" s="9" t="s">
        <v>33</v>
      </c>
    </row>
    <row r="7" spans="1:38" ht="15.6" customHeight="1" x14ac:dyDescent="0.25">
      <c r="A7" s="32">
        <v>1217</v>
      </c>
      <c r="B7" s="33" t="s">
        <v>110</v>
      </c>
      <c r="C7" s="34" t="s">
        <v>2</v>
      </c>
      <c r="D7" s="34" t="s">
        <v>34</v>
      </c>
      <c r="E7" s="33" t="s">
        <v>40</v>
      </c>
      <c r="F7" s="33" t="s">
        <v>751</v>
      </c>
      <c r="G7" s="33" t="s">
        <v>56</v>
      </c>
      <c r="H7" s="33" t="s">
        <v>368</v>
      </c>
      <c r="I7" s="35">
        <v>42884</v>
      </c>
      <c r="J7" s="13" t="s">
        <v>752</v>
      </c>
      <c r="K7" s="33">
        <v>20078</v>
      </c>
      <c r="L7" s="13"/>
      <c r="M7" s="34">
        <v>14</v>
      </c>
      <c r="N7" s="34" t="s">
        <v>753</v>
      </c>
      <c r="O7" s="36"/>
      <c r="P7" s="37"/>
      <c r="Q7" s="37"/>
      <c r="R7" s="35">
        <v>42888.011388888888</v>
      </c>
      <c r="S7" s="33" t="s">
        <v>136</v>
      </c>
      <c r="T7" s="33" t="s">
        <v>754</v>
      </c>
      <c r="U7" s="33" t="s">
        <v>746</v>
      </c>
      <c r="V7" s="33" t="s">
        <v>755</v>
      </c>
      <c r="W7" s="38">
        <v>19992</v>
      </c>
      <c r="X7" s="33" t="s">
        <v>42</v>
      </c>
      <c r="Y7" s="34">
        <v>7.2</v>
      </c>
      <c r="Z7" s="34">
        <v>7.2</v>
      </c>
      <c r="AA7" s="33">
        <v>1</v>
      </c>
      <c r="AB7" s="38">
        <v>19992</v>
      </c>
      <c r="AC7" s="39">
        <f t="shared" ref="AC7:AC22" si="0">+AB7*0.16+AB7</f>
        <v>23190.720000000001</v>
      </c>
      <c r="AD7" s="34">
        <f>+Y7*Z7</f>
        <v>51.84</v>
      </c>
      <c r="AE7" s="53">
        <f>AC7/AD7</f>
        <v>447.35185185185185</v>
      </c>
      <c r="AF7"/>
      <c r="AG7"/>
      <c r="AH7"/>
      <c r="AI7"/>
      <c r="AJ7"/>
      <c r="AK7"/>
      <c r="AL7"/>
    </row>
    <row r="8" spans="1:38" ht="15.6" customHeight="1" x14ac:dyDescent="0.25">
      <c r="A8" s="12">
        <v>1219</v>
      </c>
      <c r="B8" s="13" t="s">
        <v>110</v>
      </c>
      <c r="C8" s="14" t="s">
        <v>2</v>
      </c>
      <c r="D8" s="14" t="s">
        <v>34</v>
      </c>
      <c r="E8" s="13" t="s">
        <v>40</v>
      </c>
      <c r="F8" s="13" t="s">
        <v>751</v>
      </c>
      <c r="G8" s="13" t="s">
        <v>56</v>
      </c>
      <c r="H8" s="13" t="s">
        <v>368</v>
      </c>
      <c r="I8" s="23">
        <v>42884</v>
      </c>
      <c r="J8" s="13" t="s">
        <v>752</v>
      </c>
      <c r="K8" s="13">
        <v>20078</v>
      </c>
      <c r="L8" s="13"/>
      <c r="M8" s="14">
        <v>14</v>
      </c>
      <c r="N8" s="14" t="s">
        <v>753</v>
      </c>
      <c r="O8" s="16"/>
      <c r="P8" s="15"/>
      <c r="Q8" s="15"/>
      <c r="R8" s="23">
        <v>42888.011388888888</v>
      </c>
      <c r="S8" s="13" t="s">
        <v>136</v>
      </c>
      <c r="T8" s="13" t="s">
        <v>754</v>
      </c>
      <c r="U8" s="22" t="s">
        <v>746</v>
      </c>
      <c r="V8" s="13" t="s">
        <v>757</v>
      </c>
      <c r="W8" s="19">
        <v>19992</v>
      </c>
      <c r="X8" s="13" t="s">
        <v>42</v>
      </c>
      <c r="Y8" s="14">
        <v>7.2</v>
      </c>
      <c r="Z8" s="14">
        <v>7.2</v>
      </c>
      <c r="AA8" s="13">
        <v>1</v>
      </c>
      <c r="AB8" s="19">
        <v>19992</v>
      </c>
      <c r="AC8" s="21">
        <f t="shared" si="0"/>
        <v>23190.720000000001</v>
      </c>
      <c r="AD8" s="14">
        <f>+Y8*Z8</f>
        <v>51.84</v>
      </c>
      <c r="AE8" s="51">
        <f>AC8/AD8</f>
        <v>447.35185185185185</v>
      </c>
      <c r="AF8"/>
      <c r="AG8"/>
      <c r="AH8"/>
      <c r="AI8"/>
      <c r="AJ8"/>
      <c r="AK8"/>
      <c r="AL8"/>
    </row>
    <row r="9" spans="1:38" s="27" customFormat="1" ht="15.6" customHeight="1" x14ac:dyDescent="0.25">
      <c r="A9" s="12">
        <v>1220</v>
      </c>
      <c r="B9" s="13" t="s">
        <v>110</v>
      </c>
      <c r="C9" s="14" t="s">
        <v>2</v>
      </c>
      <c r="D9" s="14" t="s">
        <v>34</v>
      </c>
      <c r="E9" s="13" t="s">
        <v>40</v>
      </c>
      <c r="F9" s="13" t="s">
        <v>751</v>
      </c>
      <c r="G9" s="13" t="s">
        <v>56</v>
      </c>
      <c r="H9" s="13" t="s">
        <v>368</v>
      </c>
      <c r="I9" s="23">
        <v>42884</v>
      </c>
      <c r="J9" s="13" t="s">
        <v>752</v>
      </c>
      <c r="K9" s="13">
        <v>20078</v>
      </c>
      <c r="L9" s="13"/>
      <c r="M9" s="14">
        <v>14</v>
      </c>
      <c r="N9" s="14" t="s">
        <v>753</v>
      </c>
      <c r="O9" s="16"/>
      <c r="P9" s="15"/>
      <c r="Q9" s="15"/>
      <c r="R9" s="23">
        <v>42888.011388888888</v>
      </c>
      <c r="S9" s="13" t="s">
        <v>136</v>
      </c>
      <c r="T9" s="13" t="s">
        <v>754</v>
      </c>
      <c r="U9" s="22" t="s">
        <v>746</v>
      </c>
      <c r="V9" s="13" t="s">
        <v>758</v>
      </c>
      <c r="W9" s="19">
        <v>22140</v>
      </c>
      <c r="X9" s="13" t="s">
        <v>42</v>
      </c>
      <c r="Y9" s="14">
        <v>9</v>
      </c>
      <c r="Z9" s="14">
        <v>7.2</v>
      </c>
      <c r="AA9" s="13">
        <v>1</v>
      </c>
      <c r="AB9" s="19">
        <v>22140</v>
      </c>
      <c r="AC9" s="21">
        <f t="shared" si="0"/>
        <v>25682.400000000001</v>
      </c>
      <c r="AD9" s="14">
        <f>+Y9*Z9</f>
        <v>64.8</v>
      </c>
      <c r="AE9" s="51">
        <f>AC9/AD9</f>
        <v>396.33333333333337</v>
      </c>
      <c r="AF9" s="26"/>
      <c r="AG9" s="26"/>
      <c r="AH9" s="26"/>
      <c r="AI9" s="26"/>
      <c r="AJ9" s="26"/>
      <c r="AK9" s="26"/>
      <c r="AL9" s="26"/>
    </row>
    <row r="10" spans="1:38" ht="15.6" customHeight="1" x14ac:dyDescent="0.25">
      <c r="A10" s="12">
        <v>793</v>
      </c>
      <c r="B10" s="13" t="s">
        <v>51</v>
      </c>
      <c r="C10" s="14" t="s">
        <v>2</v>
      </c>
      <c r="D10" s="14" t="s">
        <v>34</v>
      </c>
      <c r="E10" s="13" t="s">
        <v>40</v>
      </c>
      <c r="F10" s="13" t="s">
        <v>732</v>
      </c>
      <c r="G10" s="13" t="s">
        <v>56</v>
      </c>
      <c r="H10" s="13" t="s">
        <v>733</v>
      </c>
      <c r="I10" s="15">
        <v>42860</v>
      </c>
      <c r="J10" s="13" t="s">
        <v>734</v>
      </c>
      <c r="K10" s="13">
        <v>20765</v>
      </c>
      <c r="L10" s="13" t="s">
        <v>52</v>
      </c>
      <c r="M10" s="14">
        <v>3</v>
      </c>
      <c r="N10" s="14" t="s">
        <v>735</v>
      </c>
      <c r="O10" s="16">
        <v>26</v>
      </c>
      <c r="P10" s="17">
        <v>42860</v>
      </c>
      <c r="Q10" s="17">
        <v>42886</v>
      </c>
      <c r="R10" s="15">
        <v>42861.806539351855</v>
      </c>
      <c r="S10" s="13" t="s">
        <v>736</v>
      </c>
      <c r="T10" s="13" t="s">
        <v>737</v>
      </c>
      <c r="U10" s="22" t="s">
        <v>730</v>
      </c>
      <c r="V10" s="13" t="s">
        <v>738</v>
      </c>
      <c r="W10" s="19">
        <v>10700</v>
      </c>
      <c r="X10" s="13" t="s">
        <v>48</v>
      </c>
      <c r="Y10" s="14">
        <v>8</v>
      </c>
      <c r="Z10" s="14">
        <v>5</v>
      </c>
      <c r="AA10" s="20">
        <v>1</v>
      </c>
      <c r="AB10" s="19">
        <v>10700</v>
      </c>
      <c r="AC10" s="21">
        <f t="shared" si="0"/>
        <v>12412</v>
      </c>
      <c r="AD10" s="14">
        <v>40</v>
      </c>
      <c r="AE10" s="51">
        <f>AC10/AD10</f>
        <v>310.3</v>
      </c>
      <c r="AF10" s="45"/>
    </row>
    <row r="11" spans="1:38" s="27" customFormat="1" ht="15.6" customHeight="1" x14ac:dyDescent="0.25">
      <c r="A11" s="12">
        <v>800</v>
      </c>
      <c r="B11" s="13" t="s">
        <v>51</v>
      </c>
      <c r="C11" s="14" t="s">
        <v>2</v>
      </c>
      <c r="D11" s="14" t="s">
        <v>34</v>
      </c>
      <c r="E11" s="13" t="s">
        <v>40</v>
      </c>
      <c r="F11" s="13" t="s">
        <v>732</v>
      </c>
      <c r="G11" s="13" t="s">
        <v>56</v>
      </c>
      <c r="H11" s="13" t="s">
        <v>733</v>
      </c>
      <c r="I11" s="15">
        <v>42858</v>
      </c>
      <c r="J11" s="13" t="s">
        <v>739</v>
      </c>
      <c r="K11" s="13">
        <v>20765</v>
      </c>
      <c r="L11" s="13" t="s">
        <v>52</v>
      </c>
      <c r="M11" s="14">
        <v>1</v>
      </c>
      <c r="N11" s="14" t="s">
        <v>740</v>
      </c>
      <c r="O11" s="16"/>
      <c r="P11" s="13"/>
      <c r="Q11" s="17"/>
      <c r="R11" s="15">
        <v>42861.782627314817</v>
      </c>
      <c r="S11" s="13" t="s">
        <v>736</v>
      </c>
      <c r="T11" s="13" t="s">
        <v>737</v>
      </c>
      <c r="U11" s="22" t="s">
        <v>730</v>
      </c>
      <c r="V11" s="13" t="s">
        <v>741</v>
      </c>
      <c r="W11" s="19">
        <v>11108</v>
      </c>
      <c r="X11" s="13" t="s">
        <v>48</v>
      </c>
      <c r="Y11" s="14">
        <v>9</v>
      </c>
      <c r="Z11" s="14">
        <v>5.2</v>
      </c>
      <c r="AA11" s="20">
        <v>1</v>
      </c>
      <c r="AB11" s="19">
        <v>11108</v>
      </c>
      <c r="AC11" s="21">
        <f t="shared" si="0"/>
        <v>12885.28</v>
      </c>
      <c r="AD11" s="14">
        <v>46.800000000000004</v>
      </c>
      <c r="AE11" s="51">
        <f>AC11/AD11</f>
        <v>275.32649572649569</v>
      </c>
      <c r="AF11" s="26"/>
      <c r="AG11" s="26"/>
      <c r="AH11" s="26"/>
      <c r="AI11" s="26"/>
      <c r="AJ11" s="26"/>
      <c r="AK11" s="26"/>
      <c r="AL11" s="26"/>
    </row>
    <row r="12" spans="1:38" ht="15.6" customHeight="1" x14ac:dyDescent="0.25">
      <c r="A12" s="12">
        <v>3678</v>
      </c>
      <c r="B12" s="13" t="s">
        <v>54</v>
      </c>
      <c r="C12" s="14" t="s">
        <v>2</v>
      </c>
      <c r="D12" s="14" t="s">
        <v>34</v>
      </c>
      <c r="E12" s="13" t="s">
        <v>40</v>
      </c>
      <c r="F12" s="13" t="s">
        <v>1188</v>
      </c>
      <c r="G12" s="13" t="s">
        <v>56</v>
      </c>
      <c r="H12" s="13" t="s">
        <v>70</v>
      </c>
      <c r="I12" s="23">
        <v>42884</v>
      </c>
      <c r="J12" s="13" t="s">
        <v>1189</v>
      </c>
      <c r="K12" s="13">
        <v>20003</v>
      </c>
      <c r="L12" s="13"/>
      <c r="M12" s="14">
        <v>2</v>
      </c>
      <c r="N12" s="14" t="s">
        <v>1190</v>
      </c>
      <c r="O12" s="16"/>
      <c r="P12" s="15"/>
      <c r="Q12" s="15"/>
      <c r="R12" s="23">
        <v>42886.599340277775</v>
      </c>
      <c r="S12" s="13" t="s">
        <v>136</v>
      </c>
      <c r="T12" s="13" t="s">
        <v>137</v>
      </c>
      <c r="U12" s="22" t="s">
        <v>1675</v>
      </c>
      <c r="V12" s="13" t="s">
        <v>1677</v>
      </c>
      <c r="W12" s="19">
        <v>20000</v>
      </c>
      <c r="X12" s="13" t="s">
        <v>37</v>
      </c>
      <c r="Y12" s="14">
        <v>12.9</v>
      </c>
      <c r="Z12" s="14">
        <v>7.3</v>
      </c>
      <c r="AA12" s="13">
        <v>1</v>
      </c>
      <c r="AB12" s="19">
        <v>20000</v>
      </c>
      <c r="AC12" s="21">
        <f t="shared" si="0"/>
        <v>23200</v>
      </c>
      <c r="AD12" s="14">
        <f t="shared" ref="AD12:AD22" si="1">+Y12*Z12</f>
        <v>94.17</v>
      </c>
      <c r="AE12" s="51">
        <f>(AC12/AD12)/AA12</f>
        <v>246.36296060316448</v>
      </c>
    </row>
    <row r="13" spans="1:38" ht="15.6" customHeight="1" x14ac:dyDescent="0.25">
      <c r="A13" s="12">
        <v>3677</v>
      </c>
      <c r="B13" s="13" t="s">
        <v>54</v>
      </c>
      <c r="C13" s="14" t="s">
        <v>2</v>
      </c>
      <c r="D13" s="14" t="s">
        <v>34</v>
      </c>
      <c r="E13" s="13" t="s">
        <v>40</v>
      </c>
      <c r="F13" s="13" t="s">
        <v>1188</v>
      </c>
      <c r="G13" s="13" t="s">
        <v>56</v>
      </c>
      <c r="H13" s="13" t="s">
        <v>70</v>
      </c>
      <c r="I13" s="23">
        <v>42884</v>
      </c>
      <c r="J13" s="13" t="s">
        <v>1189</v>
      </c>
      <c r="K13" s="13">
        <v>20003</v>
      </c>
      <c r="L13" s="13"/>
      <c r="M13" s="14">
        <v>2</v>
      </c>
      <c r="N13" s="14" t="s">
        <v>1190</v>
      </c>
      <c r="O13" s="16"/>
      <c r="P13" s="15"/>
      <c r="Q13" s="15"/>
      <c r="R13" s="23">
        <v>42886.599340277775</v>
      </c>
      <c r="S13" s="13" t="s">
        <v>136</v>
      </c>
      <c r="T13" s="13" t="s">
        <v>137</v>
      </c>
      <c r="U13" s="22" t="s">
        <v>1675</v>
      </c>
      <c r="V13" s="13" t="s">
        <v>1676</v>
      </c>
      <c r="W13" s="19">
        <v>20000</v>
      </c>
      <c r="X13" s="13" t="s">
        <v>37</v>
      </c>
      <c r="Y13" s="14">
        <v>12.1</v>
      </c>
      <c r="Z13" s="14">
        <v>8</v>
      </c>
      <c r="AA13" s="13">
        <v>1</v>
      </c>
      <c r="AB13" s="19">
        <v>20000</v>
      </c>
      <c r="AC13" s="21">
        <f t="shared" si="0"/>
        <v>23200</v>
      </c>
      <c r="AD13" s="14">
        <f t="shared" si="1"/>
        <v>96.8</v>
      </c>
      <c r="AE13" s="51">
        <f>(AC13/AD13)/AA13</f>
        <v>239.6694214876033</v>
      </c>
    </row>
    <row r="14" spans="1:38" ht="15.6" customHeight="1" x14ac:dyDescent="0.25">
      <c r="A14" s="12">
        <v>3680</v>
      </c>
      <c r="B14" s="13" t="s">
        <v>54</v>
      </c>
      <c r="C14" s="14" t="s">
        <v>2</v>
      </c>
      <c r="D14" s="14" t="s">
        <v>34</v>
      </c>
      <c r="E14" s="13" t="s">
        <v>40</v>
      </c>
      <c r="F14" s="13" t="s">
        <v>1188</v>
      </c>
      <c r="G14" s="13" t="s">
        <v>56</v>
      </c>
      <c r="H14" s="13" t="s">
        <v>70</v>
      </c>
      <c r="I14" s="23">
        <v>42884</v>
      </c>
      <c r="J14" s="13" t="s">
        <v>1189</v>
      </c>
      <c r="K14" s="13">
        <v>20003</v>
      </c>
      <c r="L14" s="13"/>
      <c r="M14" s="14">
        <v>2</v>
      </c>
      <c r="N14" s="14" t="s">
        <v>1190</v>
      </c>
      <c r="O14" s="16"/>
      <c r="P14" s="15"/>
      <c r="Q14" s="15"/>
      <c r="R14" s="23">
        <v>42886.599340277775</v>
      </c>
      <c r="S14" s="13" t="s">
        <v>136</v>
      </c>
      <c r="T14" s="13" t="s">
        <v>137</v>
      </c>
      <c r="U14" s="22" t="s">
        <v>1675</v>
      </c>
      <c r="V14" s="13" t="s">
        <v>1679</v>
      </c>
      <c r="W14" s="19">
        <v>20000</v>
      </c>
      <c r="X14" s="13" t="s">
        <v>37</v>
      </c>
      <c r="Y14" s="14">
        <v>12.5</v>
      </c>
      <c r="Z14" s="14">
        <v>8</v>
      </c>
      <c r="AA14" s="13">
        <v>1</v>
      </c>
      <c r="AB14" s="19">
        <v>20000</v>
      </c>
      <c r="AC14" s="21">
        <f t="shared" si="0"/>
        <v>23200</v>
      </c>
      <c r="AD14" s="14">
        <f t="shared" si="1"/>
        <v>100</v>
      </c>
      <c r="AE14" s="51">
        <f>(AC14/AD14)/AA14</f>
        <v>232</v>
      </c>
    </row>
    <row r="15" spans="1:38" ht="15.6" customHeight="1" x14ac:dyDescent="0.25">
      <c r="A15" s="12">
        <v>3679</v>
      </c>
      <c r="B15" s="13" t="s">
        <v>54</v>
      </c>
      <c r="C15" s="14" t="s">
        <v>2</v>
      </c>
      <c r="D15" s="14" t="s">
        <v>34</v>
      </c>
      <c r="E15" s="13" t="s">
        <v>40</v>
      </c>
      <c r="F15" s="13" t="s">
        <v>1188</v>
      </c>
      <c r="G15" s="13" t="s">
        <v>56</v>
      </c>
      <c r="H15" s="13" t="s">
        <v>70</v>
      </c>
      <c r="I15" s="23">
        <v>42884</v>
      </c>
      <c r="J15" s="13" t="s">
        <v>1189</v>
      </c>
      <c r="K15" s="13">
        <v>20003</v>
      </c>
      <c r="L15" s="13"/>
      <c r="M15" s="14">
        <v>2</v>
      </c>
      <c r="N15" s="14" t="s">
        <v>1190</v>
      </c>
      <c r="O15" s="16"/>
      <c r="P15" s="15"/>
      <c r="Q15" s="15"/>
      <c r="R15" s="23">
        <v>42886.599340277775</v>
      </c>
      <c r="S15" s="13" t="s">
        <v>136</v>
      </c>
      <c r="T15" s="13" t="s">
        <v>137</v>
      </c>
      <c r="U15" s="22" t="s">
        <v>1675</v>
      </c>
      <c r="V15" s="13" t="s">
        <v>1678</v>
      </c>
      <c r="W15" s="19">
        <v>20000</v>
      </c>
      <c r="X15" s="13" t="s">
        <v>37</v>
      </c>
      <c r="Y15" s="14">
        <v>15</v>
      </c>
      <c r="Z15" s="14">
        <v>7</v>
      </c>
      <c r="AA15" s="13">
        <v>1</v>
      </c>
      <c r="AB15" s="19">
        <v>20000</v>
      </c>
      <c r="AC15" s="21">
        <f t="shared" si="0"/>
        <v>23200</v>
      </c>
      <c r="AD15" s="14">
        <f t="shared" si="1"/>
        <v>105</v>
      </c>
      <c r="AE15" s="51">
        <f>(AC15/AD15)/AA15</f>
        <v>220.95238095238096</v>
      </c>
    </row>
    <row r="16" spans="1:38" ht="15.6" customHeight="1" x14ac:dyDescent="0.25">
      <c r="A16" s="12">
        <v>1192</v>
      </c>
      <c r="B16" s="13" t="s">
        <v>54</v>
      </c>
      <c r="C16" s="14" t="s">
        <v>2</v>
      </c>
      <c r="D16" s="14" t="s">
        <v>34</v>
      </c>
      <c r="E16" s="13" t="s">
        <v>40</v>
      </c>
      <c r="F16" s="13" t="s">
        <v>398</v>
      </c>
      <c r="G16" s="13" t="s">
        <v>56</v>
      </c>
      <c r="H16" s="13" t="s">
        <v>399</v>
      </c>
      <c r="I16" s="23">
        <v>42884</v>
      </c>
      <c r="J16" s="13" t="s">
        <v>400</v>
      </c>
      <c r="K16" s="13">
        <v>20002</v>
      </c>
      <c r="L16" s="13"/>
      <c r="M16" s="14">
        <v>5</v>
      </c>
      <c r="N16" s="14" t="s">
        <v>119</v>
      </c>
      <c r="O16" s="16"/>
      <c r="P16" s="15"/>
      <c r="Q16" s="15"/>
      <c r="R16" s="23">
        <v>42888.005335648151</v>
      </c>
      <c r="S16" s="13" t="s">
        <v>401</v>
      </c>
      <c r="T16" s="13" t="s">
        <v>402</v>
      </c>
      <c r="U16" s="22" t="s">
        <v>746</v>
      </c>
      <c r="V16" s="13" t="s">
        <v>749</v>
      </c>
      <c r="W16" s="19">
        <v>9222.75</v>
      </c>
      <c r="X16" s="13" t="s">
        <v>37</v>
      </c>
      <c r="Y16" s="14">
        <v>7.8</v>
      </c>
      <c r="Z16" s="14">
        <v>6.5</v>
      </c>
      <c r="AA16" s="13">
        <v>1</v>
      </c>
      <c r="AB16" s="19">
        <v>9222.75</v>
      </c>
      <c r="AC16" s="21">
        <f t="shared" si="0"/>
        <v>10698.39</v>
      </c>
      <c r="AD16" s="14">
        <f t="shared" si="1"/>
        <v>50.699999999999996</v>
      </c>
      <c r="AE16" s="51">
        <f>AC16/AD16</f>
        <v>211.01360946745564</v>
      </c>
    </row>
    <row r="17" spans="1:45" s="27" customFormat="1" ht="15.6" customHeight="1" x14ac:dyDescent="0.25">
      <c r="A17" s="12">
        <v>3681</v>
      </c>
      <c r="B17" s="13" t="s">
        <v>54</v>
      </c>
      <c r="C17" s="14" t="s">
        <v>2</v>
      </c>
      <c r="D17" s="14" t="s">
        <v>34</v>
      </c>
      <c r="E17" s="13" t="s">
        <v>40</v>
      </c>
      <c r="F17" s="13" t="s">
        <v>1188</v>
      </c>
      <c r="G17" s="13" t="s">
        <v>56</v>
      </c>
      <c r="H17" s="13" t="s">
        <v>70</v>
      </c>
      <c r="I17" s="23">
        <v>42884</v>
      </c>
      <c r="J17" s="13" t="s">
        <v>1189</v>
      </c>
      <c r="K17" s="13">
        <v>20003</v>
      </c>
      <c r="L17" s="13"/>
      <c r="M17" s="14">
        <v>2</v>
      </c>
      <c r="N17" s="14" t="s">
        <v>1190</v>
      </c>
      <c r="O17" s="16">
        <f>+IF(P17=0,0,(Q17-P17)+1)</f>
        <v>60</v>
      </c>
      <c r="P17" s="15">
        <v>42827</v>
      </c>
      <c r="Q17" s="15">
        <v>42886</v>
      </c>
      <c r="R17" s="23">
        <v>42886.599340277775</v>
      </c>
      <c r="S17" s="13" t="s">
        <v>136</v>
      </c>
      <c r="T17" s="13" t="s">
        <v>137</v>
      </c>
      <c r="U17" s="22" t="s">
        <v>1675</v>
      </c>
      <c r="V17" s="13" t="s">
        <v>1680</v>
      </c>
      <c r="W17" s="19">
        <v>20000</v>
      </c>
      <c r="X17" s="13" t="s">
        <v>37</v>
      </c>
      <c r="Y17" s="14">
        <v>12.8</v>
      </c>
      <c r="Z17" s="14">
        <v>9</v>
      </c>
      <c r="AA17" s="13">
        <v>1</v>
      </c>
      <c r="AB17" s="19">
        <v>20000</v>
      </c>
      <c r="AC17" s="21">
        <f t="shared" si="0"/>
        <v>23200</v>
      </c>
      <c r="AD17" s="14">
        <f t="shared" si="1"/>
        <v>115.2</v>
      </c>
      <c r="AE17" s="51">
        <f>(AC17/AD17)/AA17</f>
        <v>201.38888888888889</v>
      </c>
      <c r="AF17" s="1"/>
      <c r="AG17" s="1"/>
      <c r="AH17" s="1"/>
      <c r="AI17" s="1"/>
      <c r="AJ17" s="1"/>
      <c r="AK17" s="1"/>
      <c r="AL17" s="1"/>
      <c r="AM17"/>
      <c r="AN17"/>
      <c r="AO17"/>
      <c r="AP17"/>
      <c r="AQ17"/>
      <c r="AR17"/>
      <c r="AS17"/>
    </row>
    <row r="18" spans="1:45" s="48" customFormat="1" ht="15.6" customHeight="1" x14ac:dyDescent="0.25">
      <c r="A18" s="12">
        <v>1191</v>
      </c>
      <c r="B18" s="13" t="s">
        <v>54</v>
      </c>
      <c r="C18" s="14" t="s">
        <v>2</v>
      </c>
      <c r="D18" s="14" t="s">
        <v>34</v>
      </c>
      <c r="E18" s="13" t="s">
        <v>40</v>
      </c>
      <c r="F18" s="13" t="s">
        <v>398</v>
      </c>
      <c r="G18" s="13" t="s">
        <v>56</v>
      </c>
      <c r="H18" s="13" t="s">
        <v>399</v>
      </c>
      <c r="I18" s="23">
        <v>42884</v>
      </c>
      <c r="J18" s="13" t="s">
        <v>400</v>
      </c>
      <c r="K18" s="13">
        <v>20002</v>
      </c>
      <c r="L18" s="13"/>
      <c r="M18" s="14">
        <v>5</v>
      </c>
      <c r="N18" s="14" t="s">
        <v>119</v>
      </c>
      <c r="O18" s="16"/>
      <c r="P18" s="15"/>
      <c r="Q18" s="15"/>
      <c r="R18" s="23">
        <v>42888.005335648151</v>
      </c>
      <c r="S18" s="13" t="s">
        <v>401</v>
      </c>
      <c r="T18" s="13" t="s">
        <v>402</v>
      </c>
      <c r="U18" s="13" t="s">
        <v>746</v>
      </c>
      <c r="V18" s="13" t="s">
        <v>748</v>
      </c>
      <c r="W18" s="19">
        <v>10577.8</v>
      </c>
      <c r="X18" s="13" t="s">
        <v>37</v>
      </c>
      <c r="Y18" s="14">
        <v>9.3000000000000007</v>
      </c>
      <c r="Z18" s="14">
        <v>7</v>
      </c>
      <c r="AA18" s="13">
        <v>1</v>
      </c>
      <c r="AB18" s="19">
        <v>10577.8</v>
      </c>
      <c r="AC18" s="21">
        <f t="shared" si="0"/>
        <v>12270.248</v>
      </c>
      <c r="AD18" s="14">
        <f t="shared" si="1"/>
        <v>65.100000000000009</v>
      </c>
      <c r="AE18" s="51">
        <f>AC18/AD18</f>
        <v>188.48307219662055</v>
      </c>
      <c r="AF18" s="1"/>
      <c r="AG18" s="1"/>
      <c r="AH18" s="1"/>
      <c r="AI18" s="1"/>
      <c r="AJ18" s="1"/>
      <c r="AK18" s="1"/>
      <c r="AL18" s="1"/>
      <c r="AM18"/>
      <c r="AN18"/>
      <c r="AO18"/>
      <c r="AP18"/>
      <c r="AQ18"/>
      <c r="AR18"/>
      <c r="AS18"/>
    </row>
    <row r="19" spans="1:45" s="48" customFormat="1" ht="15.6" customHeight="1" x14ac:dyDescent="0.25">
      <c r="A19" s="12">
        <v>1223</v>
      </c>
      <c r="B19" s="13" t="s">
        <v>54</v>
      </c>
      <c r="C19" s="14" t="s">
        <v>2</v>
      </c>
      <c r="D19" s="14" t="s">
        <v>34</v>
      </c>
      <c r="E19" s="13" t="s">
        <v>40</v>
      </c>
      <c r="F19" s="13" t="s">
        <v>759</v>
      </c>
      <c r="G19" s="13" t="s">
        <v>56</v>
      </c>
      <c r="H19" s="13" t="s">
        <v>760</v>
      </c>
      <c r="I19" s="23">
        <v>42877</v>
      </c>
      <c r="J19" s="13" t="s">
        <v>761</v>
      </c>
      <c r="K19" s="13">
        <v>20046</v>
      </c>
      <c r="L19" s="13"/>
      <c r="M19" s="14">
        <v>4</v>
      </c>
      <c r="N19" s="14" t="s">
        <v>299</v>
      </c>
      <c r="O19" s="16"/>
      <c r="P19" s="15"/>
      <c r="Q19" s="15"/>
      <c r="R19" s="23">
        <v>42878.833622685182</v>
      </c>
      <c r="S19" s="13" t="s">
        <v>422</v>
      </c>
      <c r="T19" s="13" t="s">
        <v>762</v>
      </c>
      <c r="U19" s="22" t="s">
        <v>746</v>
      </c>
      <c r="V19" s="13" t="s">
        <v>764</v>
      </c>
      <c r="W19" s="19">
        <v>616</v>
      </c>
      <c r="X19" s="13" t="s">
        <v>37</v>
      </c>
      <c r="Y19" s="14">
        <v>2.9</v>
      </c>
      <c r="Z19" s="14">
        <v>1.4</v>
      </c>
      <c r="AA19" s="13">
        <v>13</v>
      </c>
      <c r="AB19" s="19">
        <v>8008</v>
      </c>
      <c r="AC19" s="21">
        <f t="shared" si="0"/>
        <v>9289.2800000000007</v>
      </c>
      <c r="AD19" s="14">
        <f t="shared" si="1"/>
        <v>4.0599999999999996</v>
      </c>
      <c r="AE19" s="51">
        <f>(AC19/AD19)/AA19</f>
        <v>176.00000000000003</v>
      </c>
      <c r="AF19" s="1"/>
      <c r="AG19" s="1"/>
      <c r="AH19" s="1"/>
      <c r="AI19" s="1"/>
      <c r="AJ19" s="1"/>
      <c r="AK19" s="1"/>
      <c r="AL19" s="1"/>
      <c r="AM19"/>
      <c r="AN19"/>
      <c r="AO19"/>
      <c r="AP19"/>
      <c r="AQ19"/>
      <c r="AR19"/>
      <c r="AS19"/>
    </row>
    <row r="20" spans="1:45" s="48" customFormat="1" ht="15.6" customHeight="1" x14ac:dyDescent="0.25">
      <c r="A20" s="12">
        <v>3722</v>
      </c>
      <c r="B20" s="13" t="s">
        <v>45</v>
      </c>
      <c r="C20" s="14" t="s">
        <v>2</v>
      </c>
      <c r="D20" s="14" t="s">
        <v>34</v>
      </c>
      <c r="E20" s="13" t="s">
        <v>40</v>
      </c>
      <c r="F20" s="13" t="s">
        <v>770</v>
      </c>
      <c r="G20" s="13" t="s">
        <v>56</v>
      </c>
      <c r="H20" s="13" t="s">
        <v>149</v>
      </c>
      <c r="I20" s="23">
        <v>42879</v>
      </c>
      <c r="J20" s="13" t="s">
        <v>1681</v>
      </c>
      <c r="K20" s="13">
        <v>20520</v>
      </c>
      <c r="L20" s="13"/>
      <c r="M20" s="14">
        <v>7</v>
      </c>
      <c r="N20" s="14" t="s">
        <v>1682</v>
      </c>
      <c r="O20" s="16"/>
      <c r="P20" s="15"/>
      <c r="Q20" s="15"/>
      <c r="R20" s="23">
        <v>42886.02784722222</v>
      </c>
      <c r="S20" s="13" t="s">
        <v>1683</v>
      </c>
      <c r="T20" s="13" t="s">
        <v>1684</v>
      </c>
      <c r="U20" s="22" t="s">
        <v>1675</v>
      </c>
      <c r="V20" s="13" t="s">
        <v>1685</v>
      </c>
      <c r="W20" s="19">
        <v>7950</v>
      </c>
      <c r="X20" s="13" t="s">
        <v>42</v>
      </c>
      <c r="Y20" s="14">
        <v>7.6</v>
      </c>
      <c r="Z20" s="14">
        <v>7.3</v>
      </c>
      <c r="AA20" s="13">
        <v>1</v>
      </c>
      <c r="AB20" s="19">
        <v>7950</v>
      </c>
      <c r="AC20" s="21">
        <f t="shared" si="0"/>
        <v>9222</v>
      </c>
      <c r="AD20" s="14">
        <f t="shared" si="1"/>
        <v>55.48</v>
      </c>
      <c r="AE20" s="51">
        <f>(AC20/AD20)/AA20</f>
        <v>166.22206200432589</v>
      </c>
      <c r="AF20" s="1"/>
      <c r="AG20" s="1"/>
      <c r="AH20" s="1"/>
      <c r="AI20" s="1"/>
      <c r="AJ20" s="1"/>
      <c r="AK20" s="1"/>
      <c r="AL20" s="1"/>
      <c r="AM20"/>
      <c r="AN20"/>
      <c r="AO20"/>
      <c r="AP20"/>
      <c r="AQ20"/>
      <c r="AR20"/>
      <c r="AS20"/>
    </row>
    <row r="21" spans="1:45" s="48" customFormat="1" ht="15.6" customHeight="1" x14ac:dyDescent="0.25">
      <c r="A21" s="12">
        <v>1218</v>
      </c>
      <c r="B21" s="13" t="s">
        <v>110</v>
      </c>
      <c r="C21" s="14" t="s">
        <v>2</v>
      </c>
      <c r="D21" s="14" t="s">
        <v>34</v>
      </c>
      <c r="E21" s="13" t="s">
        <v>40</v>
      </c>
      <c r="F21" s="13" t="s">
        <v>751</v>
      </c>
      <c r="G21" s="13" t="s">
        <v>56</v>
      </c>
      <c r="H21" s="13" t="s">
        <v>368</v>
      </c>
      <c r="I21" s="23">
        <v>42884</v>
      </c>
      <c r="J21" s="13" t="s">
        <v>752</v>
      </c>
      <c r="K21" s="13">
        <v>20078</v>
      </c>
      <c r="L21" s="13"/>
      <c r="M21" s="14">
        <v>14</v>
      </c>
      <c r="N21" s="14" t="s">
        <v>753</v>
      </c>
      <c r="O21" s="16"/>
      <c r="P21" s="15"/>
      <c r="Q21" s="15"/>
      <c r="R21" s="23">
        <v>42888.011388888888</v>
      </c>
      <c r="S21" s="13" t="s">
        <v>136</v>
      </c>
      <c r="T21" s="13" t="s">
        <v>754</v>
      </c>
      <c r="U21" s="22" t="s">
        <v>746</v>
      </c>
      <c r="V21" s="13" t="s">
        <v>756</v>
      </c>
      <c r="W21" s="19">
        <v>8500</v>
      </c>
      <c r="X21" s="13" t="s">
        <v>42</v>
      </c>
      <c r="Y21" s="14">
        <v>15</v>
      </c>
      <c r="Z21" s="14">
        <v>6</v>
      </c>
      <c r="AA21" s="13">
        <v>1</v>
      </c>
      <c r="AB21" s="19">
        <v>8500</v>
      </c>
      <c r="AC21" s="21">
        <f t="shared" si="0"/>
        <v>9860</v>
      </c>
      <c r="AD21" s="14">
        <f t="shared" si="1"/>
        <v>90</v>
      </c>
      <c r="AE21" s="51">
        <f>AC21/AD21</f>
        <v>109.55555555555556</v>
      </c>
      <c r="AF21" s="1"/>
      <c r="AG21" s="1"/>
      <c r="AH21" s="1"/>
      <c r="AI21" s="1"/>
      <c r="AJ21" s="1"/>
      <c r="AK21" s="1"/>
      <c r="AL21" s="1"/>
      <c r="AM21"/>
      <c r="AN21"/>
      <c r="AO21"/>
      <c r="AP21"/>
      <c r="AQ21"/>
      <c r="AR21"/>
      <c r="AS21"/>
    </row>
    <row r="22" spans="1:45" s="48" customFormat="1" ht="15.6" customHeight="1" x14ac:dyDescent="0.25">
      <c r="A22" s="12">
        <v>1222</v>
      </c>
      <c r="B22" s="13" t="s">
        <v>54</v>
      </c>
      <c r="C22" s="14" t="s">
        <v>2</v>
      </c>
      <c r="D22" s="14" t="s">
        <v>34</v>
      </c>
      <c r="E22" s="13" t="s">
        <v>40</v>
      </c>
      <c r="F22" s="13" t="s">
        <v>759</v>
      </c>
      <c r="G22" s="13" t="s">
        <v>56</v>
      </c>
      <c r="H22" s="13" t="s">
        <v>760</v>
      </c>
      <c r="I22" s="23">
        <v>42877</v>
      </c>
      <c r="J22" s="13" t="s">
        <v>761</v>
      </c>
      <c r="K22" s="13">
        <v>20046</v>
      </c>
      <c r="L22" s="13"/>
      <c r="M22" s="14">
        <v>4</v>
      </c>
      <c r="N22" s="14" t="s">
        <v>299</v>
      </c>
      <c r="O22" s="16"/>
      <c r="P22" s="15"/>
      <c r="Q22" s="15"/>
      <c r="R22" s="23">
        <v>42878.833622685182</v>
      </c>
      <c r="S22" s="13" t="s">
        <v>422</v>
      </c>
      <c r="T22" s="13" t="s">
        <v>762</v>
      </c>
      <c r="U22" s="22" t="s">
        <v>746</v>
      </c>
      <c r="V22" s="13" t="s">
        <v>763</v>
      </c>
      <c r="W22" s="19">
        <v>4310.3500000000004</v>
      </c>
      <c r="X22" s="13" t="s">
        <v>37</v>
      </c>
      <c r="Y22" s="14">
        <v>13.7</v>
      </c>
      <c r="Z22" s="14">
        <v>4.7</v>
      </c>
      <c r="AA22" s="13">
        <v>2</v>
      </c>
      <c r="AB22" s="19">
        <v>8620.7000000000007</v>
      </c>
      <c r="AC22" s="21">
        <f t="shared" si="0"/>
        <v>10000.012000000001</v>
      </c>
      <c r="AD22" s="14">
        <f t="shared" si="1"/>
        <v>64.39</v>
      </c>
      <c r="AE22" s="51">
        <f>(AC22/AD22)/AA22</f>
        <v>77.651902469327538</v>
      </c>
      <c r="AF22" s="1"/>
      <c r="AG22" s="1"/>
      <c r="AH22" s="1"/>
      <c r="AI22" s="1"/>
      <c r="AJ22" s="1"/>
      <c r="AK22" s="1"/>
      <c r="AL22" s="1"/>
      <c r="AM22"/>
      <c r="AN22"/>
      <c r="AO22"/>
      <c r="AP22"/>
      <c r="AQ22"/>
      <c r="AR22"/>
      <c r="AS22"/>
    </row>
    <row r="23" spans="1:45" ht="15.6" customHeight="1" x14ac:dyDescent="0.25">
      <c r="AB23" s="24"/>
    </row>
  </sheetData>
  <autoFilter ref="A6:AF22"/>
  <sortState ref="A7:AE22">
    <sortCondition descending="1" ref="AE7:AE22"/>
  </sortState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K19"/>
  <sheetViews>
    <sheetView zoomScale="70" zoomScaleNormal="70" workbookViewId="0">
      <selection activeCell="A7" sqref="A7:AE12"/>
    </sheetView>
  </sheetViews>
  <sheetFormatPr baseColWidth="10" defaultRowHeight="15.6" customHeight="1" x14ac:dyDescent="0.25"/>
  <cols>
    <col min="1" max="1" width="10.42578125" customWidth="1"/>
    <col min="2" max="2" width="45.7109375" customWidth="1"/>
    <col min="3" max="3" width="13.28515625" style="1" customWidth="1"/>
    <col min="4" max="4" width="10.7109375" style="1" customWidth="1"/>
    <col min="5" max="5" width="28.5703125" customWidth="1"/>
    <col min="6" max="6" width="51.7109375" customWidth="1"/>
    <col min="7" max="7" width="24.28515625" customWidth="1"/>
    <col min="8" max="8" width="31" customWidth="1"/>
    <col min="9" max="9" width="24.7109375" style="1" customWidth="1"/>
    <col min="10" max="10" width="50.7109375" hidden="1" customWidth="1"/>
    <col min="11" max="11" width="30.7109375" customWidth="1"/>
    <col min="12" max="12" width="23.140625" hidden="1" customWidth="1"/>
    <col min="13" max="13" width="10.28515625" style="1" customWidth="1"/>
    <col min="14" max="14" width="8.7109375" style="1" customWidth="1"/>
    <col min="15" max="15" width="17.85546875" customWidth="1"/>
    <col min="16" max="16" width="13.85546875" customWidth="1"/>
    <col min="17" max="17" width="11.7109375" customWidth="1"/>
    <col min="18" max="18" width="22.85546875" style="1" customWidth="1"/>
    <col min="19" max="19" width="58.5703125" customWidth="1"/>
    <col min="20" max="20" width="54.42578125" customWidth="1"/>
    <col min="21" max="21" width="49.7109375" customWidth="1"/>
    <col min="22" max="22" width="92.42578125" customWidth="1"/>
    <col min="23" max="23" width="22.5703125" customWidth="1"/>
    <col min="24" max="24" width="17.7109375" customWidth="1"/>
    <col min="25" max="25" width="10" style="1" customWidth="1"/>
    <col min="26" max="26" width="8" style="1" customWidth="1"/>
    <col min="27" max="27" width="15.85546875" customWidth="1"/>
    <col min="28" max="28" width="23.5703125" customWidth="1"/>
    <col min="29" max="29" width="19.5703125" customWidth="1"/>
    <col min="30" max="30" width="19.140625" style="1" customWidth="1"/>
    <col min="31" max="31" width="14.140625" style="1" customWidth="1"/>
    <col min="32" max="35" width="17.42578125" style="1" customWidth="1"/>
    <col min="36" max="36" width="26.28515625" style="1" customWidth="1"/>
    <col min="37" max="37" width="17.42578125" style="1" customWidth="1"/>
  </cols>
  <sheetData>
    <row r="2" spans="1:37" ht="26.25" x14ac:dyDescent="0.3">
      <c r="K2" s="2"/>
      <c r="L2" s="3"/>
      <c r="M2" s="4"/>
      <c r="N2" s="4"/>
      <c r="O2" s="3"/>
      <c r="P2" s="3"/>
      <c r="R2" s="4"/>
      <c r="S2" s="5" t="s">
        <v>0</v>
      </c>
    </row>
    <row r="3" spans="1:37" ht="23.25" x14ac:dyDescent="0.3">
      <c r="K3" s="6"/>
      <c r="L3" s="3"/>
      <c r="M3" s="4"/>
      <c r="N3" s="4"/>
      <c r="O3" s="3"/>
      <c r="P3" s="3"/>
      <c r="R3" s="4"/>
      <c r="S3" s="7" t="s">
        <v>1</v>
      </c>
    </row>
    <row r="4" spans="1:37" ht="23.25" x14ac:dyDescent="0.3">
      <c r="K4" s="6"/>
      <c r="L4" s="3"/>
      <c r="M4" s="4"/>
      <c r="N4" s="4"/>
      <c r="O4" s="3"/>
      <c r="P4" s="3"/>
      <c r="R4" s="4"/>
      <c r="S4" s="7" t="s">
        <v>2</v>
      </c>
    </row>
    <row r="6" spans="1:37" s="1" customFormat="1" ht="30" x14ac:dyDescent="0.25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  <c r="P6" s="9" t="s">
        <v>18</v>
      </c>
      <c r="Q6" s="9" t="s">
        <v>19</v>
      </c>
      <c r="R6" s="8" t="s">
        <v>20</v>
      </c>
      <c r="S6" s="8" t="s">
        <v>21</v>
      </c>
      <c r="T6" s="8" t="s">
        <v>22</v>
      </c>
      <c r="U6" s="52" t="s">
        <v>23</v>
      </c>
      <c r="V6" s="9" t="s">
        <v>24</v>
      </c>
      <c r="W6" s="10" t="s">
        <v>25</v>
      </c>
      <c r="X6" s="8" t="s">
        <v>26</v>
      </c>
      <c r="Y6" s="9" t="s">
        <v>27</v>
      </c>
      <c r="Z6" s="9" t="s">
        <v>28</v>
      </c>
      <c r="AA6" s="11" t="s">
        <v>29</v>
      </c>
      <c r="AB6" s="10" t="s">
        <v>30</v>
      </c>
      <c r="AC6" s="9" t="s">
        <v>31</v>
      </c>
      <c r="AD6" s="9" t="s">
        <v>32</v>
      </c>
      <c r="AE6" s="9" t="s">
        <v>33</v>
      </c>
    </row>
    <row r="7" spans="1:37" s="27" customFormat="1" ht="15.6" customHeight="1" x14ac:dyDescent="0.25">
      <c r="A7" s="32">
        <v>212</v>
      </c>
      <c r="B7" s="33" t="s">
        <v>54</v>
      </c>
      <c r="C7" s="34" t="s">
        <v>2</v>
      </c>
      <c r="D7" s="34" t="s">
        <v>34</v>
      </c>
      <c r="E7" s="33" t="s">
        <v>40</v>
      </c>
      <c r="F7" s="33" t="s">
        <v>419</v>
      </c>
      <c r="G7" s="33" t="s">
        <v>56</v>
      </c>
      <c r="H7" s="33" t="s">
        <v>420</v>
      </c>
      <c r="I7" s="35">
        <v>42874</v>
      </c>
      <c r="J7" s="33" t="s">
        <v>421</v>
      </c>
      <c r="K7" s="33">
        <v>19840</v>
      </c>
      <c r="L7" s="33"/>
      <c r="M7" s="34">
        <v>1</v>
      </c>
      <c r="N7" s="34" t="s">
        <v>138</v>
      </c>
      <c r="O7" s="36"/>
      <c r="P7" s="37"/>
      <c r="Q7" s="37"/>
      <c r="R7" s="35">
        <v>42880.597708333335</v>
      </c>
      <c r="S7" s="33" t="s">
        <v>422</v>
      </c>
      <c r="T7" s="33" t="s">
        <v>423</v>
      </c>
      <c r="U7" s="33" t="s">
        <v>366</v>
      </c>
      <c r="V7" s="33" t="s">
        <v>424</v>
      </c>
      <c r="W7" s="38">
        <v>350</v>
      </c>
      <c r="X7" s="33" t="s">
        <v>32</v>
      </c>
      <c r="Y7" s="34"/>
      <c r="Z7" s="34"/>
      <c r="AA7" s="33">
        <v>30</v>
      </c>
      <c r="AB7" s="38">
        <v>10500</v>
      </c>
      <c r="AC7" s="39">
        <f t="shared" ref="AC7:AC12" si="0">+AB7*0.16+AB7</f>
        <v>12180</v>
      </c>
      <c r="AD7" s="33">
        <v>30</v>
      </c>
      <c r="AE7" s="54">
        <f t="shared" ref="AE7:AE12" si="1">W7*1.16</f>
        <v>406</v>
      </c>
    </row>
    <row r="8" spans="1:37" ht="15.6" customHeight="1" x14ac:dyDescent="0.25">
      <c r="A8" s="32">
        <v>213</v>
      </c>
      <c r="B8" s="33" t="s">
        <v>54</v>
      </c>
      <c r="C8" s="34" t="s">
        <v>2</v>
      </c>
      <c r="D8" s="34" t="s">
        <v>34</v>
      </c>
      <c r="E8" s="33" t="s">
        <v>40</v>
      </c>
      <c r="F8" s="33" t="s">
        <v>425</v>
      </c>
      <c r="G8" s="33" t="s">
        <v>56</v>
      </c>
      <c r="H8" s="33" t="s">
        <v>426</v>
      </c>
      <c r="I8" s="35">
        <v>42874</v>
      </c>
      <c r="J8" s="33" t="s">
        <v>427</v>
      </c>
      <c r="K8" s="33">
        <v>19825</v>
      </c>
      <c r="L8" s="33"/>
      <c r="M8" s="34">
        <v>1</v>
      </c>
      <c r="N8" s="34" t="s">
        <v>428</v>
      </c>
      <c r="O8" s="36"/>
      <c r="P8" s="37"/>
      <c r="Q8" s="37"/>
      <c r="R8" s="35">
        <v>42883.678020833337</v>
      </c>
      <c r="S8" s="33" t="s">
        <v>422</v>
      </c>
      <c r="T8" s="33" t="s">
        <v>423</v>
      </c>
      <c r="U8" s="33" t="s">
        <v>366</v>
      </c>
      <c r="V8" s="33" t="s">
        <v>424</v>
      </c>
      <c r="W8" s="38">
        <v>350</v>
      </c>
      <c r="X8" s="33" t="s">
        <v>32</v>
      </c>
      <c r="Y8" s="34"/>
      <c r="Z8" s="34"/>
      <c r="AA8" s="33">
        <v>28</v>
      </c>
      <c r="AB8" s="38">
        <v>9800</v>
      </c>
      <c r="AC8" s="39">
        <f t="shared" si="0"/>
        <v>11368</v>
      </c>
      <c r="AD8" s="33">
        <v>28</v>
      </c>
      <c r="AE8" s="54">
        <f t="shared" si="1"/>
        <v>406</v>
      </c>
      <c r="AF8"/>
      <c r="AG8"/>
      <c r="AH8"/>
      <c r="AI8"/>
      <c r="AJ8"/>
      <c r="AK8"/>
    </row>
    <row r="9" spans="1:37" ht="15.6" customHeight="1" x14ac:dyDescent="0.25">
      <c r="A9" s="12">
        <v>233</v>
      </c>
      <c r="B9" s="13" t="s">
        <v>472</v>
      </c>
      <c r="C9" s="14" t="s">
        <v>2</v>
      </c>
      <c r="D9" s="14" t="s">
        <v>34</v>
      </c>
      <c r="E9" s="13" t="s">
        <v>40</v>
      </c>
      <c r="F9" s="13" t="s">
        <v>473</v>
      </c>
      <c r="G9" s="13" t="s">
        <v>56</v>
      </c>
      <c r="H9" s="13" t="s">
        <v>474</v>
      </c>
      <c r="I9" s="23">
        <v>42885</v>
      </c>
      <c r="J9" s="13" t="s">
        <v>475</v>
      </c>
      <c r="K9" s="13">
        <v>19298</v>
      </c>
      <c r="L9" s="13"/>
      <c r="M9" s="14">
        <v>13</v>
      </c>
      <c r="N9" s="14" t="s">
        <v>476</v>
      </c>
      <c r="O9" s="16"/>
      <c r="P9" s="15"/>
      <c r="Q9" s="15"/>
      <c r="R9" s="23">
        <v>42887.882418981484</v>
      </c>
      <c r="S9" s="13" t="s">
        <v>477</v>
      </c>
      <c r="T9" s="13" t="s">
        <v>478</v>
      </c>
      <c r="U9" s="22" t="s">
        <v>366</v>
      </c>
      <c r="V9" s="13" t="s">
        <v>479</v>
      </c>
      <c r="W9" s="19">
        <v>75</v>
      </c>
      <c r="X9" s="13" t="s">
        <v>32</v>
      </c>
      <c r="Y9" s="14"/>
      <c r="Z9" s="14"/>
      <c r="AA9" s="13">
        <v>584</v>
      </c>
      <c r="AB9" s="19">
        <v>43800</v>
      </c>
      <c r="AC9" s="21">
        <f t="shared" si="0"/>
        <v>50808</v>
      </c>
      <c r="AD9" s="13">
        <v>584</v>
      </c>
      <c r="AE9" s="50">
        <f t="shared" si="1"/>
        <v>87</v>
      </c>
      <c r="AF9"/>
      <c r="AG9"/>
      <c r="AH9"/>
      <c r="AI9"/>
      <c r="AJ9"/>
      <c r="AK9"/>
    </row>
    <row r="10" spans="1:37" ht="15.6" customHeight="1" x14ac:dyDescent="0.25">
      <c r="A10" s="12">
        <v>214</v>
      </c>
      <c r="B10" s="13" t="s">
        <v>54</v>
      </c>
      <c r="C10" s="14" t="s">
        <v>2</v>
      </c>
      <c r="D10" s="14" t="s">
        <v>34</v>
      </c>
      <c r="E10" s="13" t="s">
        <v>40</v>
      </c>
      <c r="F10" s="13" t="s">
        <v>429</v>
      </c>
      <c r="G10" s="13" t="s">
        <v>56</v>
      </c>
      <c r="H10" s="13" t="s">
        <v>430</v>
      </c>
      <c r="I10" s="23">
        <v>42875</v>
      </c>
      <c r="J10" s="13" t="s">
        <v>431</v>
      </c>
      <c r="K10" s="13">
        <v>21510</v>
      </c>
      <c r="L10" s="13"/>
      <c r="M10" s="14">
        <v>1</v>
      </c>
      <c r="N10" s="14" t="s">
        <v>432</v>
      </c>
      <c r="O10" s="16"/>
      <c r="P10" s="15"/>
      <c r="Q10" s="15"/>
      <c r="R10" s="23">
        <v>42878.842152777775</v>
      </c>
      <c r="S10" s="13" t="s">
        <v>422</v>
      </c>
      <c r="T10" s="13" t="s">
        <v>423</v>
      </c>
      <c r="U10" s="22" t="s">
        <v>366</v>
      </c>
      <c r="V10" s="13" t="s">
        <v>424</v>
      </c>
      <c r="W10" s="19">
        <v>38.799999999999997</v>
      </c>
      <c r="X10" s="13" t="s">
        <v>32</v>
      </c>
      <c r="Y10" s="14"/>
      <c r="Z10" s="14"/>
      <c r="AA10" s="13">
        <v>180</v>
      </c>
      <c r="AB10" s="19">
        <v>6983.9999999999991</v>
      </c>
      <c r="AC10" s="21">
        <f t="shared" si="0"/>
        <v>8101.4399999999987</v>
      </c>
      <c r="AD10" s="13">
        <v>180</v>
      </c>
      <c r="AE10" s="50">
        <f t="shared" si="1"/>
        <v>45.007999999999996</v>
      </c>
      <c r="AF10"/>
      <c r="AG10"/>
      <c r="AH10"/>
      <c r="AI10"/>
      <c r="AJ10"/>
      <c r="AK10"/>
    </row>
    <row r="11" spans="1:37" ht="15.6" customHeight="1" x14ac:dyDescent="0.25">
      <c r="A11" s="12">
        <v>226</v>
      </c>
      <c r="B11" s="13" t="s">
        <v>54</v>
      </c>
      <c r="C11" s="14" t="s">
        <v>2</v>
      </c>
      <c r="D11" s="14" t="s">
        <v>34</v>
      </c>
      <c r="E11" s="13" t="s">
        <v>40</v>
      </c>
      <c r="F11" s="13" t="s">
        <v>454</v>
      </c>
      <c r="G11" s="13" t="s">
        <v>56</v>
      </c>
      <c r="H11" s="13" t="s">
        <v>455</v>
      </c>
      <c r="I11" s="23">
        <v>42884</v>
      </c>
      <c r="J11" s="13" t="s">
        <v>456</v>
      </c>
      <c r="K11" s="13">
        <v>21521</v>
      </c>
      <c r="L11" s="13"/>
      <c r="M11" s="14">
        <v>4</v>
      </c>
      <c r="N11" s="14" t="s">
        <v>457</v>
      </c>
      <c r="O11" s="16"/>
      <c r="P11" s="15"/>
      <c r="Q11" s="15"/>
      <c r="R11" s="23">
        <v>42887.838553240741</v>
      </c>
      <c r="S11" s="13" t="s">
        <v>379</v>
      </c>
      <c r="T11" s="13" t="s">
        <v>380</v>
      </c>
      <c r="U11" s="22" t="s">
        <v>366</v>
      </c>
      <c r="V11" s="13" t="s">
        <v>458</v>
      </c>
      <c r="W11" s="19">
        <v>30</v>
      </c>
      <c r="X11" s="13" t="s">
        <v>32</v>
      </c>
      <c r="Y11" s="14"/>
      <c r="Z11" s="14"/>
      <c r="AA11" s="13">
        <v>418</v>
      </c>
      <c r="AB11" s="19">
        <v>12540</v>
      </c>
      <c r="AC11" s="21">
        <f t="shared" si="0"/>
        <v>14546.4</v>
      </c>
      <c r="AD11" s="13">
        <v>418</v>
      </c>
      <c r="AE11" s="50">
        <f t="shared" si="1"/>
        <v>34.799999999999997</v>
      </c>
      <c r="AF11"/>
      <c r="AG11"/>
      <c r="AH11"/>
      <c r="AI11"/>
      <c r="AJ11"/>
      <c r="AK11"/>
    </row>
    <row r="12" spans="1:37" ht="15.6" customHeight="1" x14ac:dyDescent="0.25">
      <c r="A12" s="12">
        <v>237</v>
      </c>
      <c r="B12" s="13" t="s">
        <v>51</v>
      </c>
      <c r="C12" s="14" t="s">
        <v>2</v>
      </c>
      <c r="D12" s="14" t="s">
        <v>34</v>
      </c>
      <c r="E12" s="13" t="s">
        <v>40</v>
      </c>
      <c r="F12" s="13" t="s">
        <v>487</v>
      </c>
      <c r="G12" s="13" t="s">
        <v>56</v>
      </c>
      <c r="H12" s="13" t="s">
        <v>488</v>
      </c>
      <c r="I12" s="23">
        <v>42878</v>
      </c>
      <c r="J12" s="13" t="s">
        <v>489</v>
      </c>
      <c r="K12" s="13">
        <v>20755</v>
      </c>
      <c r="L12" s="13"/>
      <c r="M12" s="14">
        <v>8</v>
      </c>
      <c r="N12" s="14" t="s">
        <v>490</v>
      </c>
      <c r="O12" s="16"/>
      <c r="P12" s="15"/>
      <c r="Q12" s="15"/>
      <c r="R12" s="23">
        <v>42880.914513888885</v>
      </c>
      <c r="S12" s="13" t="s">
        <v>145</v>
      </c>
      <c r="T12" s="13" t="s">
        <v>491</v>
      </c>
      <c r="U12" s="22" t="s">
        <v>492</v>
      </c>
      <c r="V12" s="13" t="s">
        <v>493</v>
      </c>
      <c r="W12" s="19">
        <v>26.01</v>
      </c>
      <c r="X12" s="13" t="s">
        <v>32</v>
      </c>
      <c r="Y12" s="14"/>
      <c r="Z12" s="14"/>
      <c r="AA12" s="13">
        <v>800</v>
      </c>
      <c r="AB12" s="19">
        <v>20808</v>
      </c>
      <c r="AC12" s="21">
        <f t="shared" si="0"/>
        <v>24137.279999999999</v>
      </c>
      <c r="AD12" s="13">
        <v>800</v>
      </c>
      <c r="AE12" s="50">
        <f t="shared" si="1"/>
        <v>30.171599999999998</v>
      </c>
      <c r="AF12"/>
      <c r="AG12"/>
      <c r="AH12"/>
      <c r="AI12"/>
      <c r="AJ12"/>
      <c r="AK12"/>
    </row>
    <row r="13" spans="1:37" ht="15.6" customHeight="1" x14ac:dyDescent="0.25">
      <c r="AB13" s="24"/>
    </row>
    <row r="17" spans="23:28" ht="15.6" customHeight="1" x14ac:dyDescent="0.25">
      <c r="W17">
        <v>14.285714285714199</v>
      </c>
      <c r="X17">
        <v>2</v>
      </c>
      <c r="Y17" s="1">
        <v>2.0419999999999998</v>
      </c>
      <c r="Z17" s="1">
        <v>7</v>
      </c>
      <c r="AA17">
        <f>+X17*Z17</f>
        <v>14</v>
      </c>
      <c r="AB17">
        <f>+W17-AA17</f>
        <v>0.28571428571419943</v>
      </c>
    </row>
    <row r="18" spans="23:28" ht="15.6" customHeight="1" x14ac:dyDescent="0.25">
      <c r="AA18">
        <f>+AE7*AA17</f>
        <v>5684</v>
      </c>
    </row>
    <row r="19" spans="23:28" ht="15.6" customHeight="1" x14ac:dyDescent="0.25">
      <c r="AA19" s="58">
        <v>580</v>
      </c>
    </row>
  </sheetData>
  <autoFilter ref="A6:AE12"/>
  <sortState ref="A7:AE12">
    <sortCondition descending="1" ref="AE7:AE12"/>
  </sortState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S85"/>
  <sheetViews>
    <sheetView zoomScale="70" zoomScaleNormal="70" workbookViewId="0">
      <selection activeCell="A7" sqref="A7:AE28"/>
    </sheetView>
  </sheetViews>
  <sheetFormatPr baseColWidth="10" defaultRowHeight="15.6" customHeight="1" x14ac:dyDescent="0.25"/>
  <cols>
    <col min="1" max="1" width="10.42578125" customWidth="1"/>
    <col min="2" max="2" width="45.7109375" customWidth="1"/>
    <col min="3" max="3" width="13.28515625" style="1" customWidth="1"/>
    <col min="4" max="4" width="10.7109375" style="1" customWidth="1"/>
    <col min="5" max="5" width="28.5703125" customWidth="1"/>
    <col min="6" max="6" width="51.7109375" customWidth="1"/>
    <col min="7" max="7" width="24.28515625" customWidth="1"/>
    <col min="8" max="8" width="31" customWidth="1"/>
    <col min="9" max="9" width="24.7109375" style="1" customWidth="1"/>
    <col min="10" max="10" width="50.7109375" hidden="1" customWidth="1"/>
    <col min="11" max="11" width="30.7109375" customWidth="1"/>
    <col min="12" max="12" width="23.140625" hidden="1" customWidth="1"/>
    <col min="13" max="13" width="10.28515625" style="1" customWidth="1"/>
    <col min="14" max="14" width="8.7109375" style="1" customWidth="1"/>
    <col min="15" max="15" width="17.85546875" customWidth="1"/>
    <col min="16" max="16" width="13.85546875" customWidth="1"/>
    <col min="17" max="17" width="11.7109375" customWidth="1"/>
    <col min="18" max="18" width="22.85546875" style="1" customWidth="1"/>
    <col min="19" max="19" width="58.5703125" customWidth="1"/>
    <col min="20" max="20" width="54.42578125" customWidth="1"/>
    <col min="21" max="21" width="49.7109375" customWidth="1"/>
    <col min="22" max="22" width="92.42578125" customWidth="1"/>
    <col min="23" max="23" width="22.5703125" customWidth="1"/>
    <col min="24" max="24" width="17.7109375" customWidth="1"/>
    <col min="25" max="25" width="10" style="1" customWidth="1"/>
    <col min="26" max="26" width="8" style="1" customWidth="1"/>
    <col min="27" max="27" width="15.85546875" customWidth="1"/>
    <col min="28" max="28" width="23.5703125" customWidth="1"/>
    <col min="29" max="29" width="19.5703125" customWidth="1"/>
    <col min="30" max="30" width="19.140625" style="1" customWidth="1"/>
    <col min="31" max="31" width="14.140625" style="1" customWidth="1"/>
    <col min="32" max="35" width="17.42578125" style="1" customWidth="1"/>
    <col min="36" max="36" width="26.28515625" style="1" customWidth="1"/>
    <col min="37" max="37" width="17.42578125" style="1" customWidth="1"/>
  </cols>
  <sheetData>
    <row r="2" spans="1:45" ht="26.25" x14ac:dyDescent="0.3">
      <c r="K2" s="2"/>
      <c r="L2" s="3"/>
      <c r="M2" s="4"/>
      <c r="N2" s="4"/>
      <c r="O2" s="3"/>
      <c r="P2" s="3"/>
      <c r="R2" s="4"/>
      <c r="S2" s="5" t="s">
        <v>0</v>
      </c>
    </row>
    <row r="3" spans="1:45" ht="23.25" x14ac:dyDescent="0.3">
      <c r="K3" s="6"/>
      <c r="L3" s="3"/>
      <c r="M3" s="4"/>
      <c r="N3" s="4"/>
      <c r="O3" s="3"/>
      <c r="P3" s="3"/>
      <c r="R3" s="4"/>
      <c r="S3" s="7" t="s">
        <v>1</v>
      </c>
    </row>
    <row r="4" spans="1:45" ht="23.25" x14ac:dyDescent="0.3">
      <c r="K4" s="6"/>
      <c r="L4" s="3"/>
      <c r="M4" s="4"/>
      <c r="N4" s="4"/>
      <c r="O4" s="3"/>
      <c r="P4" s="3"/>
      <c r="R4" s="4"/>
      <c r="S4" s="7" t="s">
        <v>2</v>
      </c>
    </row>
    <row r="6" spans="1:45" s="1" customFormat="1" ht="30" x14ac:dyDescent="0.25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  <c r="P6" s="9" t="s">
        <v>18</v>
      </c>
      <c r="Q6" s="9" t="s">
        <v>19</v>
      </c>
      <c r="R6" s="8" t="s">
        <v>20</v>
      </c>
      <c r="S6" s="8" t="s">
        <v>21</v>
      </c>
      <c r="T6" s="8" t="s">
        <v>22</v>
      </c>
      <c r="U6" s="52" t="s">
        <v>23</v>
      </c>
      <c r="V6" s="9" t="s">
        <v>24</v>
      </c>
      <c r="W6" s="10" t="s">
        <v>25</v>
      </c>
      <c r="X6" s="8" t="s">
        <v>26</v>
      </c>
      <c r="Y6" s="9" t="s">
        <v>27</v>
      </c>
      <c r="Z6" s="9" t="s">
        <v>28</v>
      </c>
      <c r="AA6" s="11" t="s">
        <v>29</v>
      </c>
      <c r="AB6" s="10" t="s">
        <v>30</v>
      </c>
      <c r="AC6" s="9" t="s">
        <v>31</v>
      </c>
      <c r="AD6" s="9" t="s">
        <v>32</v>
      </c>
      <c r="AE6" s="9" t="s">
        <v>33</v>
      </c>
    </row>
    <row r="7" spans="1:45" s="1" customFormat="1" ht="15.6" customHeight="1" x14ac:dyDescent="0.25">
      <c r="A7" s="32">
        <v>1916</v>
      </c>
      <c r="B7" s="33" t="s">
        <v>45</v>
      </c>
      <c r="C7" s="34" t="s">
        <v>2</v>
      </c>
      <c r="D7" s="34" t="s">
        <v>34</v>
      </c>
      <c r="E7" s="33" t="s">
        <v>40</v>
      </c>
      <c r="F7" s="33" t="s">
        <v>770</v>
      </c>
      <c r="G7" s="33" t="s">
        <v>56</v>
      </c>
      <c r="H7" s="33" t="s">
        <v>149</v>
      </c>
      <c r="I7" s="35">
        <v>42880</v>
      </c>
      <c r="J7" s="33" t="s">
        <v>771</v>
      </c>
      <c r="K7" s="33">
        <v>20520</v>
      </c>
      <c r="L7" s="33"/>
      <c r="M7" s="34">
        <v>2</v>
      </c>
      <c r="N7" s="34" t="s">
        <v>772</v>
      </c>
      <c r="O7" s="36"/>
      <c r="P7" s="37"/>
      <c r="Q7" s="37"/>
      <c r="R7" s="35">
        <v>42882.995763888888</v>
      </c>
      <c r="S7" s="33" t="s">
        <v>496</v>
      </c>
      <c r="T7" s="33" t="s">
        <v>497</v>
      </c>
      <c r="U7" s="33" t="s">
        <v>992</v>
      </c>
      <c r="V7" s="33" t="s">
        <v>1019</v>
      </c>
      <c r="W7" s="38">
        <v>84</v>
      </c>
      <c r="X7" s="33" t="s">
        <v>37</v>
      </c>
      <c r="Y7" s="34">
        <v>2</v>
      </c>
      <c r="Z7" s="34">
        <v>1</v>
      </c>
      <c r="AA7" s="33">
        <v>508</v>
      </c>
      <c r="AB7" s="38">
        <v>42672</v>
      </c>
      <c r="AC7" s="39">
        <f t="shared" ref="AC7:AC38" si="0">+AB7*0.16+AB7</f>
        <v>49499.520000000004</v>
      </c>
      <c r="AD7" s="34">
        <f t="shared" ref="AD7:AD28" si="1">+Y7*Z7</f>
        <v>2</v>
      </c>
      <c r="AE7" s="53">
        <f t="shared" ref="AE7:AE28" si="2">W7*1.16</f>
        <v>97.44</v>
      </c>
      <c r="AL7"/>
      <c r="AM7"/>
      <c r="AN7"/>
      <c r="AO7"/>
      <c r="AP7"/>
      <c r="AQ7"/>
      <c r="AR7"/>
      <c r="AS7"/>
    </row>
    <row r="8" spans="1:45" s="1" customFormat="1" ht="15.6" customHeight="1" x14ac:dyDescent="0.25">
      <c r="A8" s="32">
        <v>1917</v>
      </c>
      <c r="B8" s="33" t="s">
        <v>45</v>
      </c>
      <c r="C8" s="34" t="s">
        <v>2</v>
      </c>
      <c r="D8" s="34" t="s">
        <v>34</v>
      </c>
      <c r="E8" s="33" t="s">
        <v>40</v>
      </c>
      <c r="F8" s="33" t="s">
        <v>773</v>
      </c>
      <c r="G8" s="33" t="s">
        <v>56</v>
      </c>
      <c r="H8" s="33" t="s">
        <v>368</v>
      </c>
      <c r="I8" s="35">
        <v>42880</v>
      </c>
      <c r="J8" s="33" t="s">
        <v>774</v>
      </c>
      <c r="K8" s="33">
        <v>20610</v>
      </c>
      <c r="L8" s="33"/>
      <c r="M8" s="34">
        <v>5</v>
      </c>
      <c r="N8" s="34" t="s">
        <v>563</v>
      </c>
      <c r="O8" s="36"/>
      <c r="P8" s="37"/>
      <c r="Q8" s="37"/>
      <c r="R8" s="35">
        <v>42882.981319444443</v>
      </c>
      <c r="S8" s="33" t="s">
        <v>496</v>
      </c>
      <c r="T8" s="33" t="s">
        <v>497</v>
      </c>
      <c r="U8" s="33" t="s">
        <v>992</v>
      </c>
      <c r="V8" s="33" t="s">
        <v>1019</v>
      </c>
      <c r="W8" s="38">
        <v>84</v>
      </c>
      <c r="X8" s="33" t="s">
        <v>37</v>
      </c>
      <c r="Y8" s="34">
        <v>2</v>
      </c>
      <c r="Z8" s="34">
        <v>1</v>
      </c>
      <c r="AA8" s="33">
        <v>380</v>
      </c>
      <c r="AB8" s="38">
        <v>31920</v>
      </c>
      <c r="AC8" s="39">
        <f t="shared" si="0"/>
        <v>37027.199999999997</v>
      </c>
      <c r="AD8" s="34">
        <f t="shared" si="1"/>
        <v>2</v>
      </c>
      <c r="AE8" s="53">
        <f t="shared" si="2"/>
        <v>97.44</v>
      </c>
      <c r="AL8"/>
      <c r="AM8"/>
      <c r="AN8"/>
      <c r="AO8"/>
      <c r="AP8"/>
      <c r="AQ8"/>
      <c r="AR8"/>
      <c r="AS8"/>
    </row>
    <row r="9" spans="1:45" s="1" customFormat="1" ht="15.6" customHeight="1" x14ac:dyDescent="0.25">
      <c r="A9" s="32">
        <v>1918</v>
      </c>
      <c r="B9" s="33" t="s">
        <v>45</v>
      </c>
      <c r="C9" s="34" t="s">
        <v>2</v>
      </c>
      <c r="D9" s="34" t="s">
        <v>34</v>
      </c>
      <c r="E9" s="33" t="s">
        <v>40</v>
      </c>
      <c r="F9" s="33" t="s">
        <v>779</v>
      </c>
      <c r="G9" s="33" t="s">
        <v>56</v>
      </c>
      <c r="H9" s="33" t="s">
        <v>780</v>
      </c>
      <c r="I9" s="35">
        <v>42880</v>
      </c>
      <c r="J9" s="33" t="s">
        <v>781</v>
      </c>
      <c r="K9" s="33">
        <v>20309</v>
      </c>
      <c r="L9" s="33"/>
      <c r="M9" s="34">
        <v>2</v>
      </c>
      <c r="N9" s="34" t="s">
        <v>782</v>
      </c>
      <c r="O9" s="36"/>
      <c r="P9" s="37"/>
      <c r="Q9" s="37"/>
      <c r="R9" s="35">
        <v>42882.912164351852</v>
      </c>
      <c r="S9" s="33" t="s">
        <v>496</v>
      </c>
      <c r="T9" s="33" t="s">
        <v>497</v>
      </c>
      <c r="U9" s="33" t="s">
        <v>992</v>
      </c>
      <c r="V9" s="33" t="s">
        <v>1019</v>
      </c>
      <c r="W9" s="38">
        <v>84</v>
      </c>
      <c r="X9" s="33" t="s">
        <v>37</v>
      </c>
      <c r="Y9" s="34">
        <v>2</v>
      </c>
      <c r="Z9" s="34">
        <v>1</v>
      </c>
      <c r="AA9" s="33">
        <v>228</v>
      </c>
      <c r="AB9" s="38">
        <v>19152</v>
      </c>
      <c r="AC9" s="39">
        <f t="shared" si="0"/>
        <v>22216.32</v>
      </c>
      <c r="AD9" s="34">
        <f t="shared" si="1"/>
        <v>2</v>
      </c>
      <c r="AE9" s="53">
        <f t="shared" si="2"/>
        <v>97.44</v>
      </c>
      <c r="AL9"/>
      <c r="AM9"/>
      <c r="AN9"/>
      <c r="AO9"/>
      <c r="AP9"/>
      <c r="AQ9"/>
      <c r="AR9"/>
      <c r="AS9"/>
    </row>
    <row r="10" spans="1:45" s="1" customFormat="1" ht="15.6" customHeight="1" x14ac:dyDescent="0.25">
      <c r="A10" s="32">
        <v>1919</v>
      </c>
      <c r="B10" s="33" t="s">
        <v>45</v>
      </c>
      <c r="C10" s="34" t="s">
        <v>2</v>
      </c>
      <c r="D10" s="34" t="s">
        <v>34</v>
      </c>
      <c r="E10" s="33" t="s">
        <v>40</v>
      </c>
      <c r="F10" s="33" t="s">
        <v>783</v>
      </c>
      <c r="G10" s="33" t="s">
        <v>56</v>
      </c>
      <c r="H10" s="33" t="s">
        <v>784</v>
      </c>
      <c r="I10" s="35">
        <v>42880</v>
      </c>
      <c r="J10" s="33" t="s">
        <v>785</v>
      </c>
      <c r="K10" s="33">
        <v>20099</v>
      </c>
      <c r="L10" s="33"/>
      <c r="M10" s="34">
        <v>2</v>
      </c>
      <c r="N10" s="34" t="s">
        <v>786</v>
      </c>
      <c r="O10" s="36"/>
      <c r="P10" s="37"/>
      <c r="Q10" s="37"/>
      <c r="R10" s="35">
        <v>42883.029178240744</v>
      </c>
      <c r="S10" s="33" t="s">
        <v>496</v>
      </c>
      <c r="T10" s="33" t="s">
        <v>497</v>
      </c>
      <c r="U10" s="33" t="s">
        <v>992</v>
      </c>
      <c r="V10" s="33" t="s">
        <v>1019</v>
      </c>
      <c r="W10" s="38">
        <v>84</v>
      </c>
      <c r="X10" s="33" t="s">
        <v>37</v>
      </c>
      <c r="Y10" s="34">
        <v>2</v>
      </c>
      <c r="Z10" s="34">
        <v>1</v>
      </c>
      <c r="AA10" s="33">
        <v>220</v>
      </c>
      <c r="AB10" s="38">
        <v>18480</v>
      </c>
      <c r="AC10" s="39">
        <f t="shared" si="0"/>
        <v>21436.799999999999</v>
      </c>
      <c r="AD10" s="34">
        <f t="shared" si="1"/>
        <v>2</v>
      </c>
      <c r="AE10" s="53">
        <f t="shared" si="2"/>
        <v>97.44</v>
      </c>
      <c r="AL10"/>
      <c r="AM10"/>
      <c r="AN10"/>
      <c r="AO10"/>
      <c r="AP10"/>
      <c r="AQ10"/>
      <c r="AR10"/>
      <c r="AS10"/>
    </row>
    <row r="11" spans="1:45" ht="15.6" customHeight="1" x14ac:dyDescent="0.25">
      <c r="A11" s="32">
        <v>1920</v>
      </c>
      <c r="B11" s="33" t="s">
        <v>45</v>
      </c>
      <c r="C11" s="34" t="s">
        <v>2</v>
      </c>
      <c r="D11" s="34" t="s">
        <v>34</v>
      </c>
      <c r="E11" s="33" t="s">
        <v>40</v>
      </c>
      <c r="F11" s="33" t="s">
        <v>787</v>
      </c>
      <c r="G11" s="33" t="s">
        <v>56</v>
      </c>
      <c r="H11" s="33" t="s">
        <v>788</v>
      </c>
      <c r="I11" s="35">
        <v>42880</v>
      </c>
      <c r="J11" s="33" t="s">
        <v>789</v>
      </c>
      <c r="K11" s="33">
        <v>20512</v>
      </c>
      <c r="L11" s="33"/>
      <c r="M11" s="34">
        <v>3</v>
      </c>
      <c r="N11" s="34" t="s">
        <v>169</v>
      </c>
      <c r="O11" s="36"/>
      <c r="P11" s="37"/>
      <c r="Q11" s="37"/>
      <c r="R11" s="35">
        <v>42882.990277777775</v>
      </c>
      <c r="S11" s="33" t="s">
        <v>496</v>
      </c>
      <c r="T11" s="33" t="s">
        <v>497</v>
      </c>
      <c r="U11" s="33" t="s">
        <v>992</v>
      </c>
      <c r="V11" s="33" t="s">
        <v>1019</v>
      </c>
      <c r="W11" s="38">
        <v>84</v>
      </c>
      <c r="X11" s="33" t="s">
        <v>37</v>
      </c>
      <c r="Y11" s="34">
        <v>2</v>
      </c>
      <c r="Z11" s="34">
        <v>1</v>
      </c>
      <c r="AA11" s="33">
        <v>200</v>
      </c>
      <c r="AB11" s="38">
        <v>16800</v>
      </c>
      <c r="AC11" s="39">
        <f t="shared" si="0"/>
        <v>19488</v>
      </c>
      <c r="AD11" s="34">
        <f t="shared" si="1"/>
        <v>2</v>
      </c>
      <c r="AE11" s="53">
        <f t="shared" si="2"/>
        <v>97.44</v>
      </c>
    </row>
    <row r="12" spans="1:45" ht="15.6" customHeight="1" x14ac:dyDescent="0.25">
      <c r="A12" s="32">
        <v>1921</v>
      </c>
      <c r="B12" s="33" t="s">
        <v>45</v>
      </c>
      <c r="C12" s="34" t="s">
        <v>2</v>
      </c>
      <c r="D12" s="34" t="s">
        <v>34</v>
      </c>
      <c r="E12" s="33" t="s">
        <v>40</v>
      </c>
      <c r="F12" s="33" t="s">
        <v>793</v>
      </c>
      <c r="G12" s="33" t="s">
        <v>56</v>
      </c>
      <c r="H12" s="33" t="s">
        <v>504</v>
      </c>
      <c r="I12" s="35">
        <v>42880</v>
      </c>
      <c r="J12" s="33" t="s">
        <v>794</v>
      </c>
      <c r="K12" s="33">
        <v>20163</v>
      </c>
      <c r="L12" s="33"/>
      <c r="M12" s="34">
        <v>2</v>
      </c>
      <c r="N12" s="34" t="s">
        <v>795</v>
      </c>
      <c r="O12" s="36"/>
      <c r="P12" s="37"/>
      <c r="Q12" s="37"/>
      <c r="R12" s="35">
        <v>42882.990208333336</v>
      </c>
      <c r="S12" s="33" t="s">
        <v>496</v>
      </c>
      <c r="T12" s="33" t="s">
        <v>497</v>
      </c>
      <c r="U12" s="33" t="s">
        <v>992</v>
      </c>
      <c r="V12" s="33" t="s">
        <v>1019</v>
      </c>
      <c r="W12" s="38">
        <v>84</v>
      </c>
      <c r="X12" s="33" t="s">
        <v>37</v>
      </c>
      <c r="Y12" s="34">
        <v>2</v>
      </c>
      <c r="Z12" s="34">
        <v>1</v>
      </c>
      <c r="AA12" s="33">
        <v>196</v>
      </c>
      <c r="AB12" s="38">
        <v>16464</v>
      </c>
      <c r="AC12" s="39">
        <f t="shared" si="0"/>
        <v>19098.240000000002</v>
      </c>
      <c r="AD12" s="34">
        <f t="shared" si="1"/>
        <v>2</v>
      </c>
      <c r="AE12" s="53">
        <f t="shared" si="2"/>
        <v>97.44</v>
      </c>
    </row>
    <row r="13" spans="1:45" s="27" customFormat="1" ht="15.6" customHeight="1" x14ac:dyDescent="0.25">
      <c r="A13" s="32">
        <v>1922</v>
      </c>
      <c r="B13" s="33" t="s">
        <v>45</v>
      </c>
      <c r="C13" s="34" t="s">
        <v>2</v>
      </c>
      <c r="D13" s="34" t="s">
        <v>34</v>
      </c>
      <c r="E13" s="33" t="s">
        <v>40</v>
      </c>
      <c r="F13" s="33" t="s">
        <v>796</v>
      </c>
      <c r="G13" s="33" t="s">
        <v>56</v>
      </c>
      <c r="H13" s="33" t="s">
        <v>70</v>
      </c>
      <c r="I13" s="35">
        <v>42880</v>
      </c>
      <c r="J13" s="33" t="s">
        <v>797</v>
      </c>
      <c r="K13" s="33">
        <v>20538</v>
      </c>
      <c r="L13" s="33"/>
      <c r="M13" s="34">
        <v>1</v>
      </c>
      <c r="N13" s="34" t="s">
        <v>798</v>
      </c>
      <c r="O13" s="36"/>
      <c r="P13" s="37"/>
      <c r="Q13" s="37"/>
      <c r="R13" s="35">
        <v>42882.960173611114</v>
      </c>
      <c r="S13" s="33" t="s">
        <v>496</v>
      </c>
      <c r="T13" s="33" t="s">
        <v>497</v>
      </c>
      <c r="U13" s="33" t="s">
        <v>992</v>
      </c>
      <c r="V13" s="33" t="s">
        <v>1019</v>
      </c>
      <c r="W13" s="38">
        <v>84</v>
      </c>
      <c r="X13" s="33" t="s">
        <v>37</v>
      </c>
      <c r="Y13" s="34">
        <v>2</v>
      </c>
      <c r="Z13" s="34">
        <v>1</v>
      </c>
      <c r="AA13" s="33">
        <v>192</v>
      </c>
      <c r="AB13" s="38">
        <v>16128</v>
      </c>
      <c r="AC13" s="39">
        <f t="shared" si="0"/>
        <v>18708.48</v>
      </c>
      <c r="AD13" s="34">
        <f t="shared" si="1"/>
        <v>2</v>
      </c>
      <c r="AE13" s="53">
        <f t="shared" si="2"/>
        <v>97.44</v>
      </c>
      <c r="AF13" s="26"/>
      <c r="AG13" s="26"/>
      <c r="AH13" s="26"/>
      <c r="AI13" s="26"/>
      <c r="AJ13" s="26"/>
      <c r="AK13" s="26"/>
    </row>
    <row r="14" spans="1:45" ht="15.6" customHeight="1" x14ac:dyDescent="0.25">
      <c r="A14" s="32">
        <v>1923</v>
      </c>
      <c r="B14" s="33" t="s">
        <v>45</v>
      </c>
      <c r="C14" s="34" t="s">
        <v>2</v>
      </c>
      <c r="D14" s="34" t="s">
        <v>34</v>
      </c>
      <c r="E14" s="33" t="s">
        <v>40</v>
      </c>
      <c r="F14" s="33" t="s">
        <v>799</v>
      </c>
      <c r="G14" s="33" t="s">
        <v>56</v>
      </c>
      <c r="H14" s="33" t="s">
        <v>156</v>
      </c>
      <c r="I14" s="35">
        <v>42880</v>
      </c>
      <c r="J14" s="33" t="s">
        <v>800</v>
      </c>
      <c r="K14" s="33">
        <v>20064</v>
      </c>
      <c r="L14" s="33"/>
      <c r="M14" s="34">
        <v>2</v>
      </c>
      <c r="N14" s="34" t="s">
        <v>801</v>
      </c>
      <c r="O14" s="36"/>
      <c r="P14" s="37"/>
      <c r="Q14" s="37"/>
      <c r="R14" s="35">
        <v>42883.032094907408</v>
      </c>
      <c r="S14" s="33" t="s">
        <v>496</v>
      </c>
      <c r="T14" s="33" t="s">
        <v>497</v>
      </c>
      <c r="U14" s="33" t="s">
        <v>992</v>
      </c>
      <c r="V14" s="33" t="s">
        <v>1019</v>
      </c>
      <c r="W14" s="38">
        <v>84</v>
      </c>
      <c r="X14" s="33" t="s">
        <v>37</v>
      </c>
      <c r="Y14" s="34">
        <v>2</v>
      </c>
      <c r="Z14" s="34">
        <v>1</v>
      </c>
      <c r="AA14" s="33">
        <v>184</v>
      </c>
      <c r="AB14" s="38">
        <v>15456</v>
      </c>
      <c r="AC14" s="39">
        <f t="shared" si="0"/>
        <v>17928.96</v>
      </c>
      <c r="AD14" s="34">
        <f t="shared" si="1"/>
        <v>2</v>
      </c>
      <c r="AE14" s="53">
        <f t="shared" si="2"/>
        <v>97.44</v>
      </c>
    </row>
    <row r="15" spans="1:45" ht="15.6" customHeight="1" x14ac:dyDescent="0.25">
      <c r="A15" s="32">
        <v>1924</v>
      </c>
      <c r="B15" s="33" t="s">
        <v>45</v>
      </c>
      <c r="C15" s="34" t="s">
        <v>2</v>
      </c>
      <c r="D15" s="34" t="s">
        <v>34</v>
      </c>
      <c r="E15" s="33" t="s">
        <v>40</v>
      </c>
      <c r="F15" s="33" t="s">
        <v>1020</v>
      </c>
      <c r="G15" s="33" t="s">
        <v>56</v>
      </c>
      <c r="H15" s="33" t="s">
        <v>1021</v>
      </c>
      <c r="I15" s="35">
        <v>42880</v>
      </c>
      <c r="J15" s="33" t="s">
        <v>1022</v>
      </c>
      <c r="K15" s="33">
        <v>20591</v>
      </c>
      <c r="L15" s="33"/>
      <c r="M15" s="34">
        <v>2</v>
      </c>
      <c r="N15" s="34" t="s">
        <v>716</v>
      </c>
      <c r="O15" s="36"/>
      <c r="P15" s="37"/>
      <c r="Q15" s="37"/>
      <c r="R15" s="35">
        <v>42883.025983796295</v>
      </c>
      <c r="S15" s="33" t="s">
        <v>496</v>
      </c>
      <c r="T15" s="33" t="s">
        <v>497</v>
      </c>
      <c r="U15" s="33" t="s">
        <v>992</v>
      </c>
      <c r="V15" s="33" t="s">
        <v>1019</v>
      </c>
      <c r="W15" s="38">
        <v>84</v>
      </c>
      <c r="X15" s="33" t="s">
        <v>37</v>
      </c>
      <c r="Y15" s="34">
        <v>2</v>
      </c>
      <c r="Z15" s="34">
        <v>1</v>
      </c>
      <c r="AA15" s="33">
        <v>166</v>
      </c>
      <c r="AB15" s="38">
        <v>13944</v>
      </c>
      <c r="AC15" s="39">
        <f t="shared" si="0"/>
        <v>16175.04</v>
      </c>
      <c r="AD15" s="34">
        <f t="shared" si="1"/>
        <v>2</v>
      </c>
      <c r="AE15" s="53">
        <f t="shared" si="2"/>
        <v>97.44</v>
      </c>
    </row>
    <row r="16" spans="1:45" ht="15.6" customHeight="1" x14ac:dyDescent="0.25">
      <c r="A16" s="32">
        <v>1925</v>
      </c>
      <c r="B16" s="33" t="s">
        <v>45</v>
      </c>
      <c r="C16" s="34" t="s">
        <v>2</v>
      </c>
      <c r="D16" s="34" t="s">
        <v>34</v>
      </c>
      <c r="E16" s="33" t="s">
        <v>40</v>
      </c>
      <c r="F16" s="33" t="s">
        <v>1023</v>
      </c>
      <c r="G16" s="33" t="s">
        <v>56</v>
      </c>
      <c r="H16" s="33" t="s">
        <v>1024</v>
      </c>
      <c r="I16" s="35">
        <v>42880</v>
      </c>
      <c r="J16" s="33" t="s">
        <v>1025</v>
      </c>
      <c r="K16" s="33">
        <v>20516</v>
      </c>
      <c r="L16" s="33"/>
      <c r="M16" s="34">
        <v>2</v>
      </c>
      <c r="N16" s="34" t="s">
        <v>995</v>
      </c>
      <c r="O16" s="36"/>
      <c r="P16" s="37"/>
      <c r="Q16" s="37"/>
      <c r="R16" s="35">
        <v>42883.088506944441</v>
      </c>
      <c r="S16" s="33" t="s">
        <v>496</v>
      </c>
      <c r="T16" s="33" t="s">
        <v>497</v>
      </c>
      <c r="U16" s="33" t="s">
        <v>992</v>
      </c>
      <c r="V16" s="33" t="s">
        <v>1019</v>
      </c>
      <c r="W16" s="38">
        <v>84</v>
      </c>
      <c r="X16" s="33" t="s">
        <v>37</v>
      </c>
      <c r="Y16" s="34">
        <v>2</v>
      </c>
      <c r="Z16" s="34">
        <v>1</v>
      </c>
      <c r="AA16" s="33">
        <v>162</v>
      </c>
      <c r="AB16" s="38">
        <v>13608</v>
      </c>
      <c r="AC16" s="39">
        <f t="shared" si="0"/>
        <v>15785.28</v>
      </c>
      <c r="AD16" s="34">
        <f t="shared" si="1"/>
        <v>2</v>
      </c>
      <c r="AE16" s="53">
        <f t="shared" si="2"/>
        <v>97.44</v>
      </c>
    </row>
    <row r="17" spans="1:45" ht="15.6" customHeight="1" x14ac:dyDescent="0.25">
      <c r="A17" s="32">
        <v>1926</v>
      </c>
      <c r="B17" s="33" t="s">
        <v>45</v>
      </c>
      <c r="C17" s="34" t="s">
        <v>2</v>
      </c>
      <c r="D17" s="34" t="s">
        <v>34</v>
      </c>
      <c r="E17" s="33" t="s">
        <v>40</v>
      </c>
      <c r="F17" s="33" t="s">
        <v>767</v>
      </c>
      <c r="G17" s="33" t="s">
        <v>56</v>
      </c>
      <c r="H17" s="33" t="s">
        <v>78</v>
      </c>
      <c r="I17" s="35">
        <v>42880</v>
      </c>
      <c r="J17" s="33" t="s">
        <v>768</v>
      </c>
      <c r="K17" s="33">
        <v>20534</v>
      </c>
      <c r="L17" s="33"/>
      <c r="M17" s="34">
        <v>1</v>
      </c>
      <c r="N17" s="34" t="s">
        <v>238</v>
      </c>
      <c r="O17" s="36"/>
      <c r="P17" s="37"/>
      <c r="Q17" s="37"/>
      <c r="R17" s="35">
        <v>42882.99050925926</v>
      </c>
      <c r="S17" s="33" t="s">
        <v>496</v>
      </c>
      <c r="T17" s="33" t="s">
        <v>497</v>
      </c>
      <c r="U17" s="33" t="s">
        <v>992</v>
      </c>
      <c r="V17" s="33" t="s">
        <v>1019</v>
      </c>
      <c r="W17" s="38">
        <v>84</v>
      </c>
      <c r="X17" s="33" t="s">
        <v>37</v>
      </c>
      <c r="Y17" s="34">
        <v>2</v>
      </c>
      <c r="Z17" s="34">
        <v>1</v>
      </c>
      <c r="AA17" s="33">
        <v>159</v>
      </c>
      <c r="AB17" s="38">
        <v>13356</v>
      </c>
      <c r="AC17" s="39">
        <f t="shared" si="0"/>
        <v>15492.96</v>
      </c>
      <c r="AD17" s="34">
        <f t="shared" si="1"/>
        <v>2</v>
      </c>
      <c r="AE17" s="53">
        <f t="shared" si="2"/>
        <v>97.44</v>
      </c>
    </row>
    <row r="18" spans="1:45" ht="15.6" customHeight="1" x14ac:dyDescent="0.25">
      <c r="A18" s="32">
        <v>1927</v>
      </c>
      <c r="B18" s="33" t="s">
        <v>45</v>
      </c>
      <c r="C18" s="34" t="s">
        <v>2</v>
      </c>
      <c r="D18" s="34" t="s">
        <v>34</v>
      </c>
      <c r="E18" s="33" t="s">
        <v>40</v>
      </c>
      <c r="F18" s="33" t="s">
        <v>1026</v>
      </c>
      <c r="G18" s="33" t="s">
        <v>56</v>
      </c>
      <c r="H18" s="33" t="s">
        <v>598</v>
      </c>
      <c r="I18" s="35">
        <v>42880</v>
      </c>
      <c r="J18" s="33" t="s">
        <v>1027</v>
      </c>
      <c r="K18" s="33">
        <v>20100</v>
      </c>
      <c r="L18" s="33"/>
      <c r="M18" s="34">
        <v>2</v>
      </c>
      <c r="N18" s="34" t="s">
        <v>1028</v>
      </c>
      <c r="O18" s="36"/>
      <c r="P18" s="37"/>
      <c r="Q18" s="37"/>
      <c r="R18" s="35">
        <v>42883.067083333335</v>
      </c>
      <c r="S18" s="33" t="s">
        <v>496</v>
      </c>
      <c r="T18" s="33" t="s">
        <v>497</v>
      </c>
      <c r="U18" s="33" t="s">
        <v>992</v>
      </c>
      <c r="V18" s="33" t="s">
        <v>1019</v>
      </c>
      <c r="W18" s="38">
        <v>84</v>
      </c>
      <c r="X18" s="33" t="s">
        <v>37</v>
      </c>
      <c r="Y18" s="34">
        <v>2</v>
      </c>
      <c r="Z18" s="34">
        <v>1</v>
      </c>
      <c r="AA18" s="33">
        <v>150</v>
      </c>
      <c r="AB18" s="38">
        <v>12600</v>
      </c>
      <c r="AC18" s="39">
        <f t="shared" si="0"/>
        <v>14616</v>
      </c>
      <c r="AD18" s="34">
        <f t="shared" si="1"/>
        <v>2</v>
      </c>
      <c r="AE18" s="53">
        <f t="shared" si="2"/>
        <v>97.44</v>
      </c>
    </row>
    <row r="19" spans="1:45" ht="15.6" customHeight="1" x14ac:dyDescent="0.25">
      <c r="A19" s="32">
        <v>1928</v>
      </c>
      <c r="B19" s="33" t="s">
        <v>45</v>
      </c>
      <c r="C19" s="34" t="s">
        <v>2</v>
      </c>
      <c r="D19" s="34" t="s">
        <v>34</v>
      </c>
      <c r="E19" s="33" t="s">
        <v>40</v>
      </c>
      <c r="F19" s="33" t="s">
        <v>1029</v>
      </c>
      <c r="G19" s="33" t="s">
        <v>56</v>
      </c>
      <c r="H19" s="33" t="s">
        <v>160</v>
      </c>
      <c r="I19" s="35">
        <v>42880</v>
      </c>
      <c r="J19" s="33" t="s">
        <v>1030</v>
      </c>
      <c r="K19" s="33">
        <v>19955</v>
      </c>
      <c r="L19" s="33"/>
      <c r="M19" s="34">
        <v>5</v>
      </c>
      <c r="N19" s="34" t="s">
        <v>891</v>
      </c>
      <c r="O19" s="36"/>
      <c r="P19" s="37"/>
      <c r="Q19" s="37"/>
      <c r="R19" s="35">
        <v>42882.938217592593</v>
      </c>
      <c r="S19" s="33" t="s">
        <v>496</v>
      </c>
      <c r="T19" s="33" t="s">
        <v>497</v>
      </c>
      <c r="U19" s="33" t="s">
        <v>992</v>
      </c>
      <c r="V19" s="33" t="s">
        <v>1019</v>
      </c>
      <c r="W19" s="38">
        <v>84</v>
      </c>
      <c r="X19" s="33" t="s">
        <v>37</v>
      </c>
      <c r="Y19" s="34">
        <v>2</v>
      </c>
      <c r="Z19" s="34">
        <v>1</v>
      </c>
      <c r="AA19" s="33">
        <v>136</v>
      </c>
      <c r="AB19" s="38">
        <v>11424</v>
      </c>
      <c r="AC19" s="39">
        <f t="shared" si="0"/>
        <v>13251.84</v>
      </c>
      <c r="AD19" s="34">
        <f t="shared" si="1"/>
        <v>2</v>
      </c>
      <c r="AE19" s="53">
        <f t="shared" si="2"/>
        <v>97.44</v>
      </c>
    </row>
    <row r="20" spans="1:45" ht="15.6" customHeight="1" x14ac:dyDescent="0.25">
      <c r="A20" s="32">
        <v>1929</v>
      </c>
      <c r="B20" s="33" t="s">
        <v>45</v>
      </c>
      <c r="C20" s="34" t="s">
        <v>2</v>
      </c>
      <c r="D20" s="34" t="s">
        <v>34</v>
      </c>
      <c r="E20" s="33" t="s">
        <v>40</v>
      </c>
      <c r="F20" s="33" t="s">
        <v>1031</v>
      </c>
      <c r="G20" s="33" t="s">
        <v>56</v>
      </c>
      <c r="H20" s="33" t="s">
        <v>410</v>
      </c>
      <c r="I20" s="35">
        <v>42880</v>
      </c>
      <c r="J20" s="33" t="s">
        <v>1032</v>
      </c>
      <c r="K20" s="33">
        <v>20503</v>
      </c>
      <c r="L20" s="33"/>
      <c r="M20" s="34">
        <v>2</v>
      </c>
      <c r="N20" s="34" t="s">
        <v>1033</v>
      </c>
      <c r="O20" s="36"/>
      <c r="P20" s="37"/>
      <c r="Q20" s="37"/>
      <c r="R20" s="35">
        <v>42883.081053240741</v>
      </c>
      <c r="S20" s="33" t="s">
        <v>496</v>
      </c>
      <c r="T20" s="33" t="s">
        <v>497</v>
      </c>
      <c r="U20" s="33" t="s">
        <v>992</v>
      </c>
      <c r="V20" s="33" t="s">
        <v>1019</v>
      </c>
      <c r="W20" s="38">
        <v>84</v>
      </c>
      <c r="X20" s="33" t="s">
        <v>37</v>
      </c>
      <c r="Y20" s="34">
        <v>2</v>
      </c>
      <c r="Z20" s="34">
        <v>1</v>
      </c>
      <c r="AA20" s="33">
        <v>134</v>
      </c>
      <c r="AB20" s="38">
        <v>11256</v>
      </c>
      <c r="AC20" s="39">
        <f t="shared" si="0"/>
        <v>13056.96</v>
      </c>
      <c r="AD20" s="34">
        <f t="shared" si="1"/>
        <v>2</v>
      </c>
      <c r="AE20" s="53">
        <f t="shared" si="2"/>
        <v>97.44</v>
      </c>
    </row>
    <row r="21" spans="1:45" ht="15.6" customHeight="1" x14ac:dyDescent="0.25">
      <c r="A21" s="32">
        <v>1930</v>
      </c>
      <c r="B21" s="33" t="s">
        <v>45</v>
      </c>
      <c r="C21" s="34" t="s">
        <v>2</v>
      </c>
      <c r="D21" s="34" t="s">
        <v>34</v>
      </c>
      <c r="E21" s="33" t="s">
        <v>40</v>
      </c>
      <c r="F21" s="33" t="s">
        <v>1034</v>
      </c>
      <c r="G21" s="33" t="s">
        <v>56</v>
      </c>
      <c r="H21" s="33" t="s">
        <v>760</v>
      </c>
      <c r="I21" s="35">
        <v>42880</v>
      </c>
      <c r="J21" s="33" t="s">
        <v>1035</v>
      </c>
      <c r="K21" s="33">
        <v>19924</v>
      </c>
      <c r="L21" s="33"/>
      <c r="M21" s="34">
        <v>1</v>
      </c>
      <c r="N21" s="34" t="s">
        <v>222</v>
      </c>
      <c r="O21" s="36"/>
      <c r="P21" s="37"/>
      <c r="Q21" s="37"/>
      <c r="R21" s="35">
        <v>42882.966782407406</v>
      </c>
      <c r="S21" s="33" t="s">
        <v>496</v>
      </c>
      <c r="T21" s="33" t="s">
        <v>497</v>
      </c>
      <c r="U21" s="33" t="s">
        <v>992</v>
      </c>
      <c r="V21" s="33" t="s">
        <v>1019</v>
      </c>
      <c r="W21" s="38">
        <v>84</v>
      </c>
      <c r="X21" s="33" t="s">
        <v>37</v>
      </c>
      <c r="Y21" s="34">
        <v>2</v>
      </c>
      <c r="Z21" s="34">
        <v>1</v>
      </c>
      <c r="AA21" s="33">
        <v>124</v>
      </c>
      <c r="AB21" s="38">
        <v>10416</v>
      </c>
      <c r="AC21" s="39">
        <f t="shared" si="0"/>
        <v>12082.56</v>
      </c>
      <c r="AD21" s="34">
        <f t="shared" si="1"/>
        <v>2</v>
      </c>
      <c r="AE21" s="53">
        <f t="shared" si="2"/>
        <v>97.44</v>
      </c>
    </row>
    <row r="22" spans="1:45" ht="15.6" customHeight="1" x14ac:dyDescent="0.25">
      <c r="A22" s="32">
        <v>1931</v>
      </c>
      <c r="B22" s="33" t="s">
        <v>45</v>
      </c>
      <c r="C22" s="34" t="s">
        <v>2</v>
      </c>
      <c r="D22" s="34" t="s">
        <v>34</v>
      </c>
      <c r="E22" s="33" t="s">
        <v>40</v>
      </c>
      <c r="F22" s="33" t="s">
        <v>1036</v>
      </c>
      <c r="G22" s="33" t="s">
        <v>56</v>
      </c>
      <c r="H22" s="33" t="s">
        <v>1037</v>
      </c>
      <c r="I22" s="35">
        <v>42880</v>
      </c>
      <c r="J22" s="33" t="s">
        <v>1038</v>
      </c>
      <c r="K22" s="33">
        <v>20492</v>
      </c>
      <c r="L22" s="33"/>
      <c r="M22" s="34">
        <v>3</v>
      </c>
      <c r="N22" s="34" t="s">
        <v>1039</v>
      </c>
      <c r="O22" s="36"/>
      <c r="P22" s="37"/>
      <c r="Q22" s="37"/>
      <c r="R22" s="35">
        <v>42883.040393518517</v>
      </c>
      <c r="S22" s="33" t="s">
        <v>496</v>
      </c>
      <c r="T22" s="33" t="s">
        <v>497</v>
      </c>
      <c r="U22" s="33" t="s">
        <v>992</v>
      </c>
      <c r="V22" s="33" t="s">
        <v>1019</v>
      </c>
      <c r="W22" s="38">
        <v>84</v>
      </c>
      <c r="X22" s="33" t="s">
        <v>37</v>
      </c>
      <c r="Y22" s="34">
        <v>2</v>
      </c>
      <c r="Z22" s="34">
        <v>1</v>
      </c>
      <c r="AA22" s="33">
        <v>120</v>
      </c>
      <c r="AB22" s="38">
        <v>10080</v>
      </c>
      <c r="AC22" s="39">
        <f t="shared" si="0"/>
        <v>11692.8</v>
      </c>
      <c r="AD22" s="34">
        <f t="shared" si="1"/>
        <v>2</v>
      </c>
      <c r="AE22" s="53">
        <f t="shared" si="2"/>
        <v>97.44</v>
      </c>
    </row>
    <row r="23" spans="1:45" ht="15.6" customHeight="1" x14ac:dyDescent="0.25">
      <c r="A23" s="32">
        <v>1932</v>
      </c>
      <c r="B23" s="33" t="s">
        <v>45</v>
      </c>
      <c r="C23" s="34" t="s">
        <v>2</v>
      </c>
      <c r="D23" s="34" t="s">
        <v>34</v>
      </c>
      <c r="E23" s="33" t="s">
        <v>40</v>
      </c>
      <c r="F23" s="33" t="s">
        <v>1040</v>
      </c>
      <c r="G23" s="33" t="s">
        <v>56</v>
      </c>
      <c r="H23" s="33" t="s">
        <v>934</v>
      </c>
      <c r="I23" s="35">
        <v>42880</v>
      </c>
      <c r="J23" s="33" t="s">
        <v>1041</v>
      </c>
      <c r="K23" s="33">
        <v>20041</v>
      </c>
      <c r="L23" s="33"/>
      <c r="M23" s="34">
        <v>2</v>
      </c>
      <c r="N23" s="34" t="s">
        <v>122</v>
      </c>
      <c r="O23" s="36"/>
      <c r="P23" s="37"/>
      <c r="Q23" s="37"/>
      <c r="R23" s="35">
        <v>42882.999502314815</v>
      </c>
      <c r="S23" s="33" t="s">
        <v>496</v>
      </c>
      <c r="T23" s="33" t="s">
        <v>497</v>
      </c>
      <c r="U23" s="33" t="s">
        <v>992</v>
      </c>
      <c r="V23" s="33" t="s">
        <v>1019</v>
      </c>
      <c r="W23" s="38">
        <v>84</v>
      </c>
      <c r="X23" s="33" t="s">
        <v>37</v>
      </c>
      <c r="Y23" s="34">
        <v>2</v>
      </c>
      <c r="Z23" s="34">
        <v>1</v>
      </c>
      <c r="AA23" s="33">
        <v>104</v>
      </c>
      <c r="AB23" s="38">
        <v>8736</v>
      </c>
      <c r="AC23" s="39">
        <f t="shared" si="0"/>
        <v>10133.76</v>
      </c>
      <c r="AD23" s="34">
        <f t="shared" si="1"/>
        <v>2</v>
      </c>
      <c r="AE23" s="53">
        <f t="shared" si="2"/>
        <v>97.44</v>
      </c>
    </row>
    <row r="24" spans="1:45" ht="15.6" customHeight="1" x14ac:dyDescent="0.25">
      <c r="A24" s="32">
        <v>1933</v>
      </c>
      <c r="B24" s="33" t="s">
        <v>45</v>
      </c>
      <c r="C24" s="34" t="s">
        <v>2</v>
      </c>
      <c r="D24" s="34" t="s">
        <v>34</v>
      </c>
      <c r="E24" s="33" t="s">
        <v>40</v>
      </c>
      <c r="F24" s="33" t="s">
        <v>1042</v>
      </c>
      <c r="G24" s="33" t="s">
        <v>56</v>
      </c>
      <c r="H24" s="33" t="s">
        <v>951</v>
      </c>
      <c r="I24" s="35">
        <v>42880</v>
      </c>
      <c r="J24" s="33" t="s">
        <v>1043</v>
      </c>
      <c r="K24" s="33">
        <v>20526</v>
      </c>
      <c r="L24" s="33"/>
      <c r="M24" s="34">
        <v>2</v>
      </c>
      <c r="N24" s="34" t="s">
        <v>297</v>
      </c>
      <c r="O24" s="36"/>
      <c r="P24" s="37"/>
      <c r="Q24" s="37"/>
      <c r="R24" s="35">
        <v>42882.978298611109</v>
      </c>
      <c r="S24" s="33" t="s">
        <v>496</v>
      </c>
      <c r="T24" s="33" t="s">
        <v>497</v>
      </c>
      <c r="U24" s="33" t="s">
        <v>992</v>
      </c>
      <c r="V24" s="33" t="s">
        <v>1019</v>
      </c>
      <c r="W24" s="38">
        <v>84</v>
      </c>
      <c r="X24" s="33" t="s">
        <v>37</v>
      </c>
      <c r="Y24" s="34">
        <v>2</v>
      </c>
      <c r="Z24" s="34">
        <v>1</v>
      </c>
      <c r="AA24" s="33">
        <v>102</v>
      </c>
      <c r="AB24" s="38">
        <v>8568</v>
      </c>
      <c r="AC24" s="39">
        <f t="shared" si="0"/>
        <v>9938.880000000001</v>
      </c>
      <c r="AD24" s="34">
        <f t="shared" si="1"/>
        <v>2</v>
      </c>
      <c r="AE24" s="53">
        <f t="shared" si="2"/>
        <v>97.44</v>
      </c>
    </row>
    <row r="25" spans="1:45" ht="15.6" customHeight="1" x14ac:dyDescent="0.25">
      <c r="A25" s="32">
        <v>1934</v>
      </c>
      <c r="B25" s="33" t="s">
        <v>45</v>
      </c>
      <c r="C25" s="34" t="s">
        <v>2</v>
      </c>
      <c r="D25" s="34" t="s">
        <v>34</v>
      </c>
      <c r="E25" s="33" t="s">
        <v>40</v>
      </c>
      <c r="F25" s="33" t="s">
        <v>1044</v>
      </c>
      <c r="G25" s="33" t="s">
        <v>56</v>
      </c>
      <c r="H25" s="33" t="s">
        <v>301</v>
      </c>
      <c r="I25" s="35">
        <v>42880</v>
      </c>
      <c r="J25" s="33" t="s">
        <v>1045</v>
      </c>
      <c r="K25" s="33">
        <v>19927</v>
      </c>
      <c r="L25" s="33"/>
      <c r="M25" s="34">
        <v>1</v>
      </c>
      <c r="N25" s="34" t="s">
        <v>595</v>
      </c>
      <c r="O25" s="36"/>
      <c r="P25" s="37"/>
      <c r="Q25" s="37"/>
      <c r="R25" s="35">
        <v>42883.085532407407</v>
      </c>
      <c r="S25" s="33" t="s">
        <v>496</v>
      </c>
      <c r="T25" s="33" t="s">
        <v>497</v>
      </c>
      <c r="U25" s="33" t="s">
        <v>992</v>
      </c>
      <c r="V25" s="33" t="s">
        <v>1019</v>
      </c>
      <c r="W25" s="38">
        <v>84</v>
      </c>
      <c r="X25" s="33" t="s">
        <v>37</v>
      </c>
      <c r="Y25" s="34">
        <v>2</v>
      </c>
      <c r="Z25" s="34">
        <v>1</v>
      </c>
      <c r="AA25" s="33">
        <v>98</v>
      </c>
      <c r="AB25" s="38">
        <v>8232</v>
      </c>
      <c r="AC25" s="39">
        <f t="shared" si="0"/>
        <v>9549.1200000000008</v>
      </c>
      <c r="AD25" s="34">
        <f t="shared" si="1"/>
        <v>2</v>
      </c>
      <c r="AE25" s="53">
        <f t="shared" si="2"/>
        <v>97.44</v>
      </c>
    </row>
    <row r="26" spans="1:45" s="1" customFormat="1" ht="15.6" customHeight="1" x14ac:dyDescent="0.25">
      <c r="A26" s="32">
        <v>1935</v>
      </c>
      <c r="B26" s="33" t="s">
        <v>45</v>
      </c>
      <c r="C26" s="34" t="s">
        <v>2</v>
      </c>
      <c r="D26" s="34" t="s">
        <v>34</v>
      </c>
      <c r="E26" s="33" t="s">
        <v>40</v>
      </c>
      <c r="F26" s="33" t="s">
        <v>1046</v>
      </c>
      <c r="G26" s="33" t="s">
        <v>56</v>
      </c>
      <c r="H26" s="33" t="s">
        <v>322</v>
      </c>
      <c r="I26" s="35">
        <v>42880</v>
      </c>
      <c r="J26" s="33" t="s">
        <v>1047</v>
      </c>
      <c r="K26" s="33">
        <v>20151</v>
      </c>
      <c r="L26" s="33"/>
      <c r="M26" s="34">
        <v>2</v>
      </c>
      <c r="N26" s="34" t="s">
        <v>1048</v>
      </c>
      <c r="O26" s="36"/>
      <c r="P26" s="37"/>
      <c r="Q26" s="37"/>
      <c r="R26" s="35">
        <v>42883.434513888889</v>
      </c>
      <c r="S26" s="33" t="s">
        <v>496</v>
      </c>
      <c r="T26" s="33" t="s">
        <v>497</v>
      </c>
      <c r="U26" s="33" t="s">
        <v>992</v>
      </c>
      <c r="V26" s="33" t="s">
        <v>1019</v>
      </c>
      <c r="W26" s="38">
        <v>84</v>
      </c>
      <c r="X26" s="33" t="s">
        <v>37</v>
      </c>
      <c r="Y26" s="34">
        <v>2</v>
      </c>
      <c r="Z26" s="34">
        <v>1</v>
      </c>
      <c r="AA26" s="33">
        <v>94</v>
      </c>
      <c r="AB26" s="38">
        <v>7896</v>
      </c>
      <c r="AC26" s="39">
        <f t="shared" si="0"/>
        <v>9159.36</v>
      </c>
      <c r="AD26" s="34">
        <f t="shared" si="1"/>
        <v>2</v>
      </c>
      <c r="AE26" s="53">
        <f t="shared" si="2"/>
        <v>97.44</v>
      </c>
      <c r="AL26"/>
      <c r="AM26"/>
      <c r="AN26"/>
      <c r="AO26"/>
      <c r="AP26"/>
      <c r="AQ26"/>
      <c r="AR26"/>
      <c r="AS26"/>
    </row>
    <row r="27" spans="1:45" s="1" customFormat="1" ht="15.6" customHeight="1" x14ac:dyDescent="0.25">
      <c r="A27" s="32">
        <v>1936</v>
      </c>
      <c r="B27" s="33" t="s">
        <v>45</v>
      </c>
      <c r="C27" s="34" t="s">
        <v>2</v>
      </c>
      <c r="D27" s="34" t="s">
        <v>34</v>
      </c>
      <c r="E27" s="33" t="s">
        <v>40</v>
      </c>
      <c r="F27" s="33" t="s">
        <v>1050</v>
      </c>
      <c r="G27" s="33" t="s">
        <v>56</v>
      </c>
      <c r="H27" s="33" t="s">
        <v>975</v>
      </c>
      <c r="I27" s="35">
        <v>42880</v>
      </c>
      <c r="J27" s="33" t="s">
        <v>1051</v>
      </c>
      <c r="K27" s="33">
        <v>20496</v>
      </c>
      <c r="L27" s="33"/>
      <c r="M27" s="34">
        <v>3</v>
      </c>
      <c r="N27" s="34" t="s">
        <v>1052</v>
      </c>
      <c r="O27" s="36"/>
      <c r="P27" s="37"/>
      <c r="Q27" s="37"/>
      <c r="R27" s="35">
        <v>42883.034236111111</v>
      </c>
      <c r="S27" s="33" t="s">
        <v>496</v>
      </c>
      <c r="T27" s="33" t="s">
        <v>497</v>
      </c>
      <c r="U27" s="33" t="s">
        <v>992</v>
      </c>
      <c r="V27" s="33" t="s">
        <v>1019</v>
      </c>
      <c r="W27" s="38">
        <v>84</v>
      </c>
      <c r="X27" s="33" t="s">
        <v>37</v>
      </c>
      <c r="Y27" s="34">
        <v>2</v>
      </c>
      <c r="Z27" s="34">
        <v>1</v>
      </c>
      <c r="AA27" s="33">
        <v>86</v>
      </c>
      <c r="AB27" s="38">
        <v>7224</v>
      </c>
      <c r="AC27" s="39">
        <f t="shared" si="0"/>
        <v>8379.84</v>
      </c>
      <c r="AD27" s="34">
        <f t="shared" si="1"/>
        <v>2</v>
      </c>
      <c r="AE27" s="53">
        <f t="shared" si="2"/>
        <v>97.44</v>
      </c>
      <c r="AL27"/>
      <c r="AM27"/>
      <c r="AN27"/>
      <c r="AO27"/>
      <c r="AP27"/>
      <c r="AQ27"/>
      <c r="AR27"/>
      <c r="AS27"/>
    </row>
    <row r="28" spans="1:45" s="1" customFormat="1" ht="15.6" customHeight="1" x14ac:dyDescent="0.25">
      <c r="A28" s="32">
        <v>1937</v>
      </c>
      <c r="B28" s="33" t="s">
        <v>45</v>
      </c>
      <c r="C28" s="34" t="s">
        <v>2</v>
      </c>
      <c r="D28" s="34" t="s">
        <v>34</v>
      </c>
      <c r="E28" s="33" t="s">
        <v>40</v>
      </c>
      <c r="F28" s="33" t="s">
        <v>1053</v>
      </c>
      <c r="G28" s="33" t="s">
        <v>56</v>
      </c>
      <c r="H28" s="33" t="s">
        <v>57</v>
      </c>
      <c r="I28" s="35">
        <v>42880</v>
      </c>
      <c r="J28" s="33" t="s">
        <v>1054</v>
      </c>
      <c r="K28" s="33">
        <v>20298</v>
      </c>
      <c r="L28" s="33"/>
      <c r="M28" s="34">
        <v>2</v>
      </c>
      <c r="N28" s="34" t="s">
        <v>1055</v>
      </c>
      <c r="O28" s="36"/>
      <c r="P28" s="37"/>
      <c r="Q28" s="37"/>
      <c r="R28" s="35">
        <v>42882.921249999999</v>
      </c>
      <c r="S28" s="33" t="s">
        <v>496</v>
      </c>
      <c r="T28" s="33" t="s">
        <v>497</v>
      </c>
      <c r="U28" s="33" t="s">
        <v>992</v>
      </c>
      <c r="V28" s="33" t="s">
        <v>1019</v>
      </c>
      <c r="W28" s="38">
        <v>84</v>
      </c>
      <c r="X28" s="33" t="s">
        <v>37</v>
      </c>
      <c r="Y28" s="34">
        <v>2</v>
      </c>
      <c r="Z28" s="34">
        <v>1</v>
      </c>
      <c r="AA28" s="33">
        <v>82</v>
      </c>
      <c r="AB28" s="38">
        <v>6888</v>
      </c>
      <c r="AC28" s="39">
        <f t="shared" si="0"/>
        <v>7990.08</v>
      </c>
      <c r="AD28" s="34">
        <f t="shared" si="1"/>
        <v>2</v>
      </c>
      <c r="AE28" s="53">
        <f t="shared" si="2"/>
        <v>97.44</v>
      </c>
      <c r="AL28"/>
      <c r="AM28"/>
      <c r="AN28"/>
      <c r="AO28"/>
      <c r="AP28"/>
      <c r="AQ28"/>
      <c r="AR28"/>
      <c r="AS28"/>
    </row>
    <row r="29" spans="1:45" s="1" customFormat="1" ht="15.6" customHeight="1" x14ac:dyDescent="0.25">
      <c r="A29" s="12">
        <v>1863</v>
      </c>
      <c r="B29" s="13" t="s">
        <v>51</v>
      </c>
      <c r="C29" s="14" t="s">
        <v>2</v>
      </c>
      <c r="D29" s="14" t="s">
        <v>34</v>
      </c>
      <c r="E29" s="13" t="s">
        <v>40</v>
      </c>
      <c r="F29" s="13" t="s">
        <v>998</v>
      </c>
      <c r="G29" s="13" t="s">
        <v>56</v>
      </c>
      <c r="H29" s="13" t="s">
        <v>999</v>
      </c>
      <c r="I29" s="15">
        <v>42867</v>
      </c>
      <c r="J29" s="13" t="s">
        <v>1000</v>
      </c>
      <c r="K29" s="13">
        <v>20767</v>
      </c>
      <c r="L29" s="13" t="s">
        <v>52</v>
      </c>
      <c r="M29" s="14">
        <v>10</v>
      </c>
      <c r="N29" s="14" t="s">
        <v>659</v>
      </c>
      <c r="O29" s="16"/>
      <c r="P29" s="13"/>
      <c r="Q29" s="17"/>
      <c r="R29" s="15">
        <v>42869.890405092592</v>
      </c>
      <c r="S29" s="13" t="s">
        <v>736</v>
      </c>
      <c r="T29" s="13" t="s">
        <v>1001</v>
      </c>
      <c r="U29" s="22" t="s">
        <v>992</v>
      </c>
      <c r="V29" s="13" t="s">
        <v>1002</v>
      </c>
      <c r="W29" s="19">
        <v>4763.25</v>
      </c>
      <c r="X29" s="13" t="s">
        <v>37</v>
      </c>
      <c r="Y29" s="14">
        <v>15</v>
      </c>
      <c r="Z29" s="14">
        <v>4.3499999999999996</v>
      </c>
      <c r="AA29" s="20">
        <v>1</v>
      </c>
      <c r="AB29" s="19">
        <v>4763.25</v>
      </c>
      <c r="AC29" s="21">
        <f t="shared" si="0"/>
        <v>5525.37</v>
      </c>
      <c r="AD29" s="14">
        <v>65.25</v>
      </c>
      <c r="AE29" s="51">
        <f t="shared" ref="AE29:AE44" si="3">(W29*1.16)/AD29</f>
        <v>84.679999999999993</v>
      </c>
      <c r="AL29"/>
      <c r="AM29"/>
      <c r="AN29"/>
      <c r="AO29"/>
      <c r="AP29"/>
      <c r="AQ29"/>
      <c r="AR29"/>
      <c r="AS29"/>
    </row>
    <row r="30" spans="1:45" s="1" customFormat="1" ht="15.6" customHeight="1" x14ac:dyDescent="0.25">
      <c r="A30" s="12">
        <v>2128</v>
      </c>
      <c r="B30" s="13" t="s">
        <v>472</v>
      </c>
      <c r="C30" s="14" t="s">
        <v>2</v>
      </c>
      <c r="D30" s="14" t="s">
        <v>34</v>
      </c>
      <c r="E30" s="13" t="s">
        <v>40</v>
      </c>
      <c r="F30" s="13" t="s">
        <v>473</v>
      </c>
      <c r="G30" s="13" t="s">
        <v>56</v>
      </c>
      <c r="H30" s="13" t="s">
        <v>474</v>
      </c>
      <c r="I30" s="23">
        <v>42874</v>
      </c>
      <c r="J30" s="13" t="s">
        <v>1222</v>
      </c>
      <c r="K30" s="13">
        <v>19298</v>
      </c>
      <c r="L30" s="13"/>
      <c r="M30" s="14">
        <v>4</v>
      </c>
      <c r="N30" s="14" t="s">
        <v>98</v>
      </c>
      <c r="O30" s="16"/>
      <c r="P30" s="15"/>
      <c r="Q30" s="15"/>
      <c r="R30" s="23">
        <v>42877.909467592595</v>
      </c>
      <c r="S30" s="13" t="s">
        <v>1223</v>
      </c>
      <c r="T30" s="13" t="s">
        <v>1224</v>
      </c>
      <c r="U30" s="22" t="s">
        <v>992</v>
      </c>
      <c r="V30" s="13" t="s">
        <v>1225</v>
      </c>
      <c r="W30" s="19">
        <v>90</v>
      </c>
      <c r="X30" s="13" t="s">
        <v>37</v>
      </c>
      <c r="Y30" s="14">
        <v>1.5</v>
      </c>
      <c r="Z30" s="14">
        <v>1</v>
      </c>
      <c r="AA30" s="13">
        <v>300</v>
      </c>
      <c r="AB30" s="19">
        <v>27000</v>
      </c>
      <c r="AC30" s="21">
        <f t="shared" si="0"/>
        <v>31320</v>
      </c>
      <c r="AD30" s="14">
        <f t="shared" ref="AD30:AD46" si="4">+Y30*Z30</f>
        <v>1.5</v>
      </c>
      <c r="AE30" s="51">
        <f t="shared" si="3"/>
        <v>69.599999999999994</v>
      </c>
      <c r="AL30"/>
      <c r="AM30"/>
      <c r="AN30"/>
      <c r="AO30"/>
      <c r="AP30"/>
      <c r="AQ30"/>
      <c r="AR30"/>
      <c r="AS30"/>
    </row>
    <row r="31" spans="1:45" s="1" customFormat="1" ht="15.6" customHeight="1" x14ac:dyDescent="0.25">
      <c r="A31" s="12">
        <v>2140</v>
      </c>
      <c r="B31" s="13" t="s">
        <v>54</v>
      </c>
      <c r="C31" s="14" t="s">
        <v>2</v>
      </c>
      <c r="D31" s="14" t="s">
        <v>34</v>
      </c>
      <c r="E31" s="13" t="s">
        <v>40</v>
      </c>
      <c r="F31" s="13" t="s">
        <v>375</v>
      </c>
      <c r="G31" s="13" t="s">
        <v>56</v>
      </c>
      <c r="H31" s="13" t="s">
        <v>376</v>
      </c>
      <c r="I31" s="23">
        <v>42886</v>
      </c>
      <c r="J31" s="13" t="s">
        <v>377</v>
      </c>
      <c r="K31" s="13">
        <v>20255</v>
      </c>
      <c r="L31" s="13"/>
      <c r="M31" s="14">
        <v>3</v>
      </c>
      <c r="N31" s="14" t="s">
        <v>378</v>
      </c>
      <c r="O31" s="16"/>
      <c r="P31" s="15"/>
      <c r="Q31" s="15"/>
      <c r="R31" s="23">
        <v>42887.877962962964</v>
      </c>
      <c r="S31" s="13" t="s">
        <v>379</v>
      </c>
      <c r="T31" s="13" t="s">
        <v>380</v>
      </c>
      <c r="U31" s="22" t="s">
        <v>992</v>
      </c>
      <c r="V31" s="13" t="s">
        <v>1242</v>
      </c>
      <c r="W31" s="19">
        <v>456</v>
      </c>
      <c r="X31" s="13" t="s">
        <v>37</v>
      </c>
      <c r="Y31" s="14">
        <v>8</v>
      </c>
      <c r="Z31" s="14">
        <v>1</v>
      </c>
      <c r="AA31" s="13">
        <v>20</v>
      </c>
      <c r="AB31" s="19">
        <v>9120</v>
      </c>
      <c r="AC31" s="21">
        <f t="shared" si="0"/>
        <v>10579.2</v>
      </c>
      <c r="AD31" s="14">
        <f t="shared" si="4"/>
        <v>8</v>
      </c>
      <c r="AE31" s="51">
        <f t="shared" si="3"/>
        <v>66.11999999999999</v>
      </c>
      <c r="AL31"/>
      <c r="AM31"/>
      <c r="AN31"/>
      <c r="AO31"/>
      <c r="AP31"/>
      <c r="AQ31"/>
      <c r="AR31"/>
      <c r="AS31"/>
    </row>
    <row r="32" spans="1:45" s="1" customFormat="1" ht="15.6" customHeight="1" x14ac:dyDescent="0.25">
      <c r="A32" s="12">
        <v>2138</v>
      </c>
      <c r="B32" s="13" t="s">
        <v>54</v>
      </c>
      <c r="C32" s="14" t="s">
        <v>2</v>
      </c>
      <c r="D32" s="14" t="s">
        <v>34</v>
      </c>
      <c r="E32" s="13" t="s">
        <v>40</v>
      </c>
      <c r="F32" s="13" t="s">
        <v>459</v>
      </c>
      <c r="G32" s="13" t="s">
        <v>56</v>
      </c>
      <c r="H32" s="13" t="s">
        <v>460</v>
      </c>
      <c r="I32" s="23">
        <v>42878</v>
      </c>
      <c r="J32" s="13" t="s">
        <v>461</v>
      </c>
      <c r="K32" s="13">
        <v>21522</v>
      </c>
      <c r="L32" s="13"/>
      <c r="M32" s="14">
        <v>2</v>
      </c>
      <c r="N32" s="14" t="s">
        <v>378</v>
      </c>
      <c r="O32" s="16"/>
      <c r="P32" s="15"/>
      <c r="Q32" s="15"/>
      <c r="R32" s="23">
        <v>42880.87395833333</v>
      </c>
      <c r="S32" s="13" t="s">
        <v>462</v>
      </c>
      <c r="T32" s="13" t="s">
        <v>463</v>
      </c>
      <c r="U32" s="22" t="s">
        <v>992</v>
      </c>
      <c r="V32" s="13" t="s">
        <v>1241</v>
      </c>
      <c r="W32" s="19">
        <v>1000</v>
      </c>
      <c r="X32" s="13" t="s">
        <v>37</v>
      </c>
      <c r="Y32" s="14">
        <v>6</v>
      </c>
      <c r="Z32" s="14">
        <v>3</v>
      </c>
      <c r="AA32" s="13">
        <v>10</v>
      </c>
      <c r="AB32" s="19">
        <v>10000</v>
      </c>
      <c r="AC32" s="21">
        <f t="shared" si="0"/>
        <v>11600</v>
      </c>
      <c r="AD32" s="14">
        <f t="shared" si="4"/>
        <v>18</v>
      </c>
      <c r="AE32" s="51">
        <f t="shared" si="3"/>
        <v>64.444444444444443</v>
      </c>
      <c r="AL32"/>
      <c r="AM32"/>
      <c r="AN32"/>
      <c r="AO32"/>
      <c r="AP32"/>
      <c r="AQ32"/>
      <c r="AR32"/>
      <c r="AS32"/>
    </row>
    <row r="33" spans="1:45" s="1" customFormat="1" ht="15.6" customHeight="1" x14ac:dyDescent="0.25">
      <c r="A33" s="12">
        <v>1973</v>
      </c>
      <c r="B33" s="13" t="s">
        <v>54</v>
      </c>
      <c r="C33" s="14" t="s">
        <v>2</v>
      </c>
      <c r="D33" s="14" t="s">
        <v>34</v>
      </c>
      <c r="E33" s="13" t="s">
        <v>40</v>
      </c>
      <c r="F33" s="13" t="s">
        <v>850</v>
      </c>
      <c r="G33" s="13" t="s">
        <v>56</v>
      </c>
      <c r="H33" s="13" t="s">
        <v>851</v>
      </c>
      <c r="I33" s="23">
        <v>42878</v>
      </c>
      <c r="J33" s="13" t="s">
        <v>1098</v>
      </c>
      <c r="K33" s="13">
        <v>21504</v>
      </c>
      <c r="L33" s="13"/>
      <c r="M33" s="14">
        <v>2</v>
      </c>
      <c r="N33" s="14" t="s">
        <v>36</v>
      </c>
      <c r="O33" s="16"/>
      <c r="P33" s="15"/>
      <c r="Q33" s="15"/>
      <c r="R33" s="23">
        <v>42880.838125000002</v>
      </c>
      <c r="S33" s="13" t="s">
        <v>853</v>
      </c>
      <c r="T33" s="13" t="s">
        <v>854</v>
      </c>
      <c r="U33" s="22" t="s">
        <v>992</v>
      </c>
      <c r="V33" s="13" t="s">
        <v>1099</v>
      </c>
      <c r="W33" s="19">
        <v>440</v>
      </c>
      <c r="X33" s="13" t="s">
        <v>37</v>
      </c>
      <c r="Y33" s="14">
        <v>4</v>
      </c>
      <c r="Z33" s="14">
        <v>2</v>
      </c>
      <c r="AA33" s="13">
        <v>40</v>
      </c>
      <c r="AB33" s="19">
        <v>17600</v>
      </c>
      <c r="AC33" s="21">
        <f t="shared" si="0"/>
        <v>20416</v>
      </c>
      <c r="AD33" s="14">
        <f t="shared" si="4"/>
        <v>8</v>
      </c>
      <c r="AE33" s="51">
        <f t="shared" si="3"/>
        <v>63.8</v>
      </c>
      <c r="AL33"/>
      <c r="AM33"/>
      <c r="AN33"/>
      <c r="AO33"/>
      <c r="AP33"/>
      <c r="AQ33"/>
      <c r="AR33"/>
      <c r="AS33"/>
    </row>
    <row r="34" spans="1:45" s="1" customFormat="1" ht="15.6" customHeight="1" x14ac:dyDescent="0.25">
      <c r="A34" s="12">
        <v>2131</v>
      </c>
      <c r="B34" s="13" t="s">
        <v>54</v>
      </c>
      <c r="C34" s="14" t="s">
        <v>2</v>
      </c>
      <c r="D34" s="14" t="s">
        <v>34</v>
      </c>
      <c r="E34" s="13" t="s">
        <v>40</v>
      </c>
      <c r="F34" s="13" t="s">
        <v>850</v>
      </c>
      <c r="G34" s="13" t="s">
        <v>56</v>
      </c>
      <c r="H34" s="13" t="s">
        <v>851</v>
      </c>
      <c r="I34" s="23">
        <v>42880</v>
      </c>
      <c r="J34" s="13" t="s">
        <v>1226</v>
      </c>
      <c r="K34" s="13">
        <v>21504</v>
      </c>
      <c r="L34" s="13"/>
      <c r="M34" s="14">
        <v>3</v>
      </c>
      <c r="N34" s="14" t="s">
        <v>43</v>
      </c>
      <c r="O34" s="16"/>
      <c r="P34" s="15"/>
      <c r="Q34" s="15"/>
      <c r="R34" s="23">
        <v>42880.853032407409</v>
      </c>
      <c r="S34" s="13" t="s">
        <v>853</v>
      </c>
      <c r="T34" s="13" t="s">
        <v>854</v>
      </c>
      <c r="U34" s="22" t="s">
        <v>992</v>
      </c>
      <c r="V34" s="13" t="s">
        <v>1227</v>
      </c>
      <c r="W34" s="19">
        <v>220</v>
      </c>
      <c r="X34" s="13" t="s">
        <v>37</v>
      </c>
      <c r="Y34" s="14">
        <v>2</v>
      </c>
      <c r="Z34" s="14">
        <v>2</v>
      </c>
      <c r="AA34" s="13">
        <v>100</v>
      </c>
      <c r="AB34" s="19">
        <v>22000</v>
      </c>
      <c r="AC34" s="21">
        <f t="shared" si="0"/>
        <v>25520</v>
      </c>
      <c r="AD34" s="14">
        <f t="shared" si="4"/>
        <v>4</v>
      </c>
      <c r="AE34" s="51">
        <f t="shared" si="3"/>
        <v>63.8</v>
      </c>
      <c r="AL34"/>
      <c r="AM34"/>
      <c r="AN34"/>
      <c r="AO34"/>
      <c r="AP34"/>
      <c r="AQ34"/>
      <c r="AR34"/>
      <c r="AS34"/>
    </row>
    <row r="35" spans="1:45" s="1" customFormat="1" ht="15.6" customHeight="1" x14ac:dyDescent="0.25">
      <c r="A35" s="12">
        <v>1979</v>
      </c>
      <c r="B35" s="13" t="s">
        <v>54</v>
      </c>
      <c r="C35" s="14" t="s">
        <v>2</v>
      </c>
      <c r="D35" s="14" t="s">
        <v>34</v>
      </c>
      <c r="E35" s="13" t="s">
        <v>40</v>
      </c>
      <c r="F35" s="13" t="s">
        <v>588</v>
      </c>
      <c r="G35" s="13" t="s">
        <v>56</v>
      </c>
      <c r="H35" s="13" t="s">
        <v>589</v>
      </c>
      <c r="I35" s="23">
        <v>42883</v>
      </c>
      <c r="J35" s="13" t="s">
        <v>590</v>
      </c>
      <c r="K35" s="13">
        <v>20051</v>
      </c>
      <c r="L35" s="13"/>
      <c r="M35" s="14">
        <v>5</v>
      </c>
      <c r="N35" s="14" t="s">
        <v>591</v>
      </c>
      <c r="O35" s="16"/>
      <c r="P35" s="15"/>
      <c r="Q35" s="15"/>
      <c r="R35" s="23">
        <v>42885.704884259256</v>
      </c>
      <c r="S35" s="13" t="s">
        <v>60</v>
      </c>
      <c r="T35" s="13" t="s">
        <v>61</v>
      </c>
      <c r="U35" s="22" t="s">
        <v>992</v>
      </c>
      <c r="V35" s="13" t="s">
        <v>1100</v>
      </c>
      <c r="W35" s="19">
        <v>600</v>
      </c>
      <c r="X35" s="13" t="s">
        <v>37</v>
      </c>
      <c r="Y35" s="14">
        <v>4</v>
      </c>
      <c r="Z35" s="14">
        <v>2.95</v>
      </c>
      <c r="AA35" s="13">
        <v>27</v>
      </c>
      <c r="AB35" s="19">
        <v>16200</v>
      </c>
      <c r="AC35" s="21">
        <f t="shared" si="0"/>
        <v>18792</v>
      </c>
      <c r="AD35" s="14">
        <f t="shared" si="4"/>
        <v>11.8</v>
      </c>
      <c r="AE35" s="51">
        <f t="shared" si="3"/>
        <v>58.983050847457626</v>
      </c>
      <c r="AL35"/>
      <c r="AM35"/>
      <c r="AN35"/>
      <c r="AO35"/>
      <c r="AP35"/>
      <c r="AQ35"/>
      <c r="AR35"/>
      <c r="AS35"/>
    </row>
    <row r="36" spans="1:45" s="1" customFormat="1" ht="15.6" customHeight="1" x14ac:dyDescent="0.25">
      <c r="A36" s="12">
        <v>2133</v>
      </c>
      <c r="B36" s="13" t="s">
        <v>125</v>
      </c>
      <c r="C36" s="14" t="s">
        <v>2</v>
      </c>
      <c r="D36" s="14" t="s">
        <v>34</v>
      </c>
      <c r="E36" s="13" t="s">
        <v>40</v>
      </c>
      <c r="F36" s="13" t="s">
        <v>1229</v>
      </c>
      <c r="G36" s="13" t="s">
        <v>56</v>
      </c>
      <c r="H36" s="13" t="s">
        <v>760</v>
      </c>
      <c r="I36" s="23">
        <v>42884</v>
      </c>
      <c r="J36" s="13" t="s">
        <v>1230</v>
      </c>
      <c r="K36" s="13">
        <v>19358</v>
      </c>
      <c r="L36" s="13"/>
      <c r="M36" s="14">
        <v>38</v>
      </c>
      <c r="N36" s="14" t="s">
        <v>1231</v>
      </c>
      <c r="O36" s="16"/>
      <c r="P36" s="15"/>
      <c r="Q36" s="15"/>
      <c r="R36" s="23">
        <v>42884.564108796294</v>
      </c>
      <c r="S36" s="13" t="s">
        <v>736</v>
      </c>
      <c r="T36" s="13" t="s">
        <v>1232</v>
      </c>
      <c r="U36" s="22" t="s">
        <v>992</v>
      </c>
      <c r="V36" s="13" t="s">
        <v>1233</v>
      </c>
      <c r="W36" s="19">
        <v>406</v>
      </c>
      <c r="X36" s="13" t="s">
        <v>37</v>
      </c>
      <c r="Y36" s="14">
        <v>2.9</v>
      </c>
      <c r="Z36" s="14">
        <v>2.8</v>
      </c>
      <c r="AA36" s="13">
        <v>54</v>
      </c>
      <c r="AB36" s="19">
        <v>21924</v>
      </c>
      <c r="AC36" s="21">
        <f t="shared" si="0"/>
        <v>25431.84</v>
      </c>
      <c r="AD36" s="14">
        <f t="shared" si="4"/>
        <v>8.1199999999999992</v>
      </c>
      <c r="AE36" s="51">
        <f t="shared" si="3"/>
        <v>58</v>
      </c>
      <c r="AL36"/>
      <c r="AM36"/>
      <c r="AN36"/>
      <c r="AO36"/>
      <c r="AP36"/>
      <c r="AQ36"/>
      <c r="AR36"/>
      <c r="AS36"/>
    </row>
    <row r="37" spans="1:45" s="1" customFormat="1" ht="15.6" customHeight="1" x14ac:dyDescent="0.25">
      <c r="A37" s="12">
        <v>1986</v>
      </c>
      <c r="B37" s="13" t="s">
        <v>54</v>
      </c>
      <c r="C37" s="14" t="s">
        <v>2</v>
      </c>
      <c r="D37" s="14" t="s">
        <v>34</v>
      </c>
      <c r="E37" s="13" t="s">
        <v>40</v>
      </c>
      <c r="F37" s="13" t="s">
        <v>480</v>
      </c>
      <c r="G37" s="13" t="s">
        <v>56</v>
      </c>
      <c r="H37" s="13" t="s">
        <v>481</v>
      </c>
      <c r="I37" s="23">
        <v>42880</v>
      </c>
      <c r="J37" s="13" t="s">
        <v>1101</v>
      </c>
      <c r="K37" s="13">
        <v>20271</v>
      </c>
      <c r="L37" s="13"/>
      <c r="M37" s="14">
        <v>7</v>
      </c>
      <c r="N37" s="14" t="s">
        <v>1102</v>
      </c>
      <c r="O37" s="16"/>
      <c r="P37" s="15"/>
      <c r="Q37" s="15"/>
      <c r="R37" s="23">
        <v>42881.69935185185</v>
      </c>
      <c r="S37" s="13" t="s">
        <v>484</v>
      </c>
      <c r="T37" s="13" t="s">
        <v>485</v>
      </c>
      <c r="U37" s="22" t="s">
        <v>992</v>
      </c>
      <c r="V37" s="13" t="s">
        <v>1103</v>
      </c>
      <c r="W37" s="19">
        <v>288</v>
      </c>
      <c r="X37" s="13" t="s">
        <v>37</v>
      </c>
      <c r="Y37" s="14">
        <v>2</v>
      </c>
      <c r="Z37" s="14">
        <v>3</v>
      </c>
      <c r="AA37" s="13">
        <v>25</v>
      </c>
      <c r="AB37" s="19">
        <v>7200</v>
      </c>
      <c r="AC37" s="21">
        <f t="shared" si="0"/>
        <v>8352</v>
      </c>
      <c r="AD37" s="14">
        <f t="shared" si="4"/>
        <v>6</v>
      </c>
      <c r="AE37" s="51">
        <f t="shared" si="3"/>
        <v>55.68</v>
      </c>
      <c r="AL37"/>
      <c r="AM37"/>
      <c r="AN37"/>
      <c r="AO37"/>
      <c r="AP37"/>
      <c r="AQ37"/>
      <c r="AR37"/>
      <c r="AS37"/>
    </row>
    <row r="38" spans="1:45" s="1" customFormat="1" ht="15.6" customHeight="1" x14ac:dyDescent="0.25">
      <c r="A38" s="12">
        <v>1987</v>
      </c>
      <c r="B38" s="13" t="s">
        <v>54</v>
      </c>
      <c r="C38" s="14" t="s">
        <v>2</v>
      </c>
      <c r="D38" s="14" t="s">
        <v>34</v>
      </c>
      <c r="E38" s="13" t="s">
        <v>40</v>
      </c>
      <c r="F38" s="13" t="s">
        <v>480</v>
      </c>
      <c r="G38" s="13" t="s">
        <v>56</v>
      </c>
      <c r="H38" s="13" t="s">
        <v>481</v>
      </c>
      <c r="I38" s="23">
        <v>42880</v>
      </c>
      <c r="J38" s="13" t="s">
        <v>1101</v>
      </c>
      <c r="K38" s="13">
        <v>20271</v>
      </c>
      <c r="L38" s="13"/>
      <c r="M38" s="14">
        <v>7</v>
      </c>
      <c r="N38" s="14" t="s">
        <v>1102</v>
      </c>
      <c r="O38" s="16"/>
      <c r="P38" s="15"/>
      <c r="Q38" s="15"/>
      <c r="R38" s="23">
        <v>42881.69935185185</v>
      </c>
      <c r="S38" s="13" t="s">
        <v>484</v>
      </c>
      <c r="T38" s="13" t="s">
        <v>485</v>
      </c>
      <c r="U38" s="22" t="s">
        <v>992</v>
      </c>
      <c r="V38" s="13" t="s">
        <v>1104</v>
      </c>
      <c r="W38" s="19">
        <v>568.32000000000005</v>
      </c>
      <c r="X38" s="13" t="s">
        <v>37</v>
      </c>
      <c r="Y38" s="14">
        <v>3.7</v>
      </c>
      <c r="Z38" s="14">
        <v>3.2</v>
      </c>
      <c r="AA38" s="13">
        <v>22</v>
      </c>
      <c r="AB38" s="19">
        <v>12503.04</v>
      </c>
      <c r="AC38" s="21">
        <f t="shared" si="0"/>
        <v>14503.526400000001</v>
      </c>
      <c r="AD38" s="14">
        <f t="shared" si="4"/>
        <v>11.840000000000002</v>
      </c>
      <c r="AE38" s="51">
        <f t="shared" si="3"/>
        <v>55.679999999999993</v>
      </c>
      <c r="AL38"/>
      <c r="AM38"/>
      <c r="AN38"/>
      <c r="AO38"/>
      <c r="AP38"/>
      <c r="AQ38"/>
      <c r="AR38"/>
      <c r="AS38"/>
    </row>
    <row r="39" spans="1:45" s="1" customFormat="1" ht="15.6" customHeight="1" x14ac:dyDescent="0.25">
      <c r="A39" s="12">
        <v>2135</v>
      </c>
      <c r="B39" s="13" t="s">
        <v>51</v>
      </c>
      <c r="C39" s="14" t="s">
        <v>2</v>
      </c>
      <c r="D39" s="14" t="s">
        <v>34</v>
      </c>
      <c r="E39" s="13" t="s">
        <v>40</v>
      </c>
      <c r="F39" s="13" t="s">
        <v>804</v>
      </c>
      <c r="G39" s="13" t="s">
        <v>56</v>
      </c>
      <c r="H39" s="13" t="s">
        <v>598</v>
      </c>
      <c r="I39" s="23">
        <v>42877</v>
      </c>
      <c r="J39" s="13" t="s">
        <v>1234</v>
      </c>
      <c r="K39" s="13">
        <v>20863</v>
      </c>
      <c r="L39" s="13"/>
      <c r="M39" s="14">
        <v>7</v>
      </c>
      <c r="N39" s="14" t="s">
        <v>1235</v>
      </c>
      <c r="O39" s="16"/>
      <c r="P39" s="15"/>
      <c r="Q39" s="15"/>
      <c r="R39" s="23">
        <v>42881.858831018515</v>
      </c>
      <c r="S39" s="13" t="s">
        <v>736</v>
      </c>
      <c r="T39" s="13" t="s">
        <v>1236</v>
      </c>
      <c r="U39" s="22" t="s">
        <v>992</v>
      </c>
      <c r="V39" s="13" t="s">
        <v>1237</v>
      </c>
      <c r="W39" s="19">
        <v>126</v>
      </c>
      <c r="X39" s="13" t="s">
        <v>37</v>
      </c>
      <c r="Y39" s="14">
        <v>2</v>
      </c>
      <c r="Z39" s="14">
        <v>1.5</v>
      </c>
      <c r="AA39" s="13">
        <v>100</v>
      </c>
      <c r="AB39" s="19">
        <v>12600</v>
      </c>
      <c r="AC39" s="21">
        <f t="shared" ref="AC39:AC70" si="5">+AB39*0.16+AB39</f>
        <v>14616</v>
      </c>
      <c r="AD39" s="14">
        <f t="shared" si="4"/>
        <v>3</v>
      </c>
      <c r="AE39" s="51">
        <f t="shared" si="3"/>
        <v>48.72</v>
      </c>
      <c r="AL39"/>
      <c r="AM39"/>
      <c r="AN39"/>
      <c r="AO39"/>
      <c r="AP39"/>
      <c r="AQ39"/>
      <c r="AR39"/>
      <c r="AS39"/>
    </row>
    <row r="40" spans="1:45" s="1" customFormat="1" ht="15.6" customHeight="1" x14ac:dyDescent="0.25">
      <c r="A40" s="12">
        <v>1996</v>
      </c>
      <c r="B40" s="13" t="s">
        <v>54</v>
      </c>
      <c r="C40" s="14" t="s">
        <v>2</v>
      </c>
      <c r="D40" s="14" t="s">
        <v>34</v>
      </c>
      <c r="E40" s="13" t="s">
        <v>40</v>
      </c>
      <c r="F40" s="13" t="s">
        <v>1111</v>
      </c>
      <c r="G40" s="13" t="s">
        <v>56</v>
      </c>
      <c r="H40" s="13" t="s">
        <v>1112</v>
      </c>
      <c r="I40" s="23">
        <v>42885</v>
      </c>
      <c r="J40" s="13" t="s">
        <v>1113</v>
      </c>
      <c r="K40" s="13">
        <v>20269</v>
      </c>
      <c r="L40" s="13"/>
      <c r="M40" s="14">
        <v>2</v>
      </c>
      <c r="N40" s="14" t="s">
        <v>298</v>
      </c>
      <c r="O40" s="16"/>
      <c r="P40" s="15"/>
      <c r="Q40" s="15"/>
      <c r="R40" s="23">
        <v>42886.539768518516</v>
      </c>
      <c r="S40" s="13" t="s">
        <v>1114</v>
      </c>
      <c r="T40" s="13" t="s">
        <v>1115</v>
      </c>
      <c r="U40" s="22" t="s">
        <v>992</v>
      </c>
      <c r="V40" s="13" t="s">
        <v>1116</v>
      </c>
      <c r="W40" s="19">
        <v>400</v>
      </c>
      <c r="X40" s="13" t="s">
        <v>37</v>
      </c>
      <c r="Y40" s="14">
        <v>2</v>
      </c>
      <c r="Z40" s="14">
        <v>5</v>
      </c>
      <c r="AA40" s="13">
        <v>43</v>
      </c>
      <c r="AB40" s="19">
        <v>17200</v>
      </c>
      <c r="AC40" s="21">
        <f t="shared" si="5"/>
        <v>19952</v>
      </c>
      <c r="AD40" s="14">
        <f t="shared" si="4"/>
        <v>10</v>
      </c>
      <c r="AE40" s="51">
        <f t="shared" si="3"/>
        <v>46.399999999999991</v>
      </c>
      <c r="AL40"/>
      <c r="AM40"/>
      <c r="AN40"/>
      <c r="AO40"/>
      <c r="AP40"/>
      <c r="AQ40"/>
      <c r="AR40"/>
      <c r="AS40"/>
    </row>
    <row r="41" spans="1:45" s="1" customFormat="1" ht="15.6" customHeight="1" x14ac:dyDescent="0.25">
      <c r="A41" s="12">
        <v>1992</v>
      </c>
      <c r="B41" s="13" t="s">
        <v>54</v>
      </c>
      <c r="C41" s="14" t="s">
        <v>2</v>
      </c>
      <c r="D41" s="14" t="s">
        <v>34</v>
      </c>
      <c r="E41" s="13" t="s">
        <v>40</v>
      </c>
      <c r="F41" s="13" t="s">
        <v>465</v>
      </c>
      <c r="G41" s="13" t="s">
        <v>56</v>
      </c>
      <c r="H41" s="13" t="s">
        <v>466</v>
      </c>
      <c r="I41" s="23">
        <v>42880</v>
      </c>
      <c r="J41" s="13" t="s">
        <v>467</v>
      </c>
      <c r="K41" s="13">
        <v>20260</v>
      </c>
      <c r="L41" s="13"/>
      <c r="M41" s="14">
        <v>1</v>
      </c>
      <c r="N41" s="14" t="s">
        <v>468</v>
      </c>
      <c r="O41" s="16"/>
      <c r="P41" s="15"/>
      <c r="Q41" s="15"/>
      <c r="R41" s="23">
        <v>42881.543668981481</v>
      </c>
      <c r="S41" s="13" t="s">
        <v>469</v>
      </c>
      <c r="T41" s="13" t="s">
        <v>470</v>
      </c>
      <c r="U41" s="22" t="s">
        <v>992</v>
      </c>
      <c r="V41" s="13" t="s">
        <v>1105</v>
      </c>
      <c r="W41" s="19">
        <v>228</v>
      </c>
      <c r="X41" s="13" t="s">
        <v>37</v>
      </c>
      <c r="Y41" s="14">
        <v>2</v>
      </c>
      <c r="Z41" s="14">
        <v>3</v>
      </c>
      <c r="AA41" s="13">
        <v>38</v>
      </c>
      <c r="AB41" s="19">
        <v>8664</v>
      </c>
      <c r="AC41" s="21">
        <f t="shared" si="5"/>
        <v>10050.24</v>
      </c>
      <c r="AD41" s="14">
        <f t="shared" si="4"/>
        <v>6</v>
      </c>
      <c r="AE41" s="51">
        <f t="shared" si="3"/>
        <v>44.079999999999991</v>
      </c>
      <c r="AL41"/>
      <c r="AM41"/>
      <c r="AN41"/>
      <c r="AO41"/>
      <c r="AP41"/>
      <c r="AQ41"/>
      <c r="AR41"/>
      <c r="AS41"/>
    </row>
    <row r="42" spans="1:45" s="1" customFormat="1" ht="15.6" customHeight="1" x14ac:dyDescent="0.25">
      <c r="A42" s="12">
        <v>1993</v>
      </c>
      <c r="B42" s="13" t="s">
        <v>54</v>
      </c>
      <c r="C42" s="14" t="s">
        <v>2</v>
      </c>
      <c r="D42" s="14" t="s">
        <v>34</v>
      </c>
      <c r="E42" s="13" t="s">
        <v>40</v>
      </c>
      <c r="F42" s="13" t="s">
        <v>1106</v>
      </c>
      <c r="G42" s="13" t="s">
        <v>56</v>
      </c>
      <c r="H42" s="13" t="s">
        <v>1107</v>
      </c>
      <c r="I42" s="23">
        <v>42878</v>
      </c>
      <c r="J42" s="13" t="s">
        <v>1108</v>
      </c>
      <c r="K42" s="13">
        <v>20057</v>
      </c>
      <c r="L42" s="13"/>
      <c r="M42" s="14">
        <v>1</v>
      </c>
      <c r="N42" s="14" t="s">
        <v>1109</v>
      </c>
      <c r="O42" s="16"/>
      <c r="P42" s="15"/>
      <c r="Q42" s="15"/>
      <c r="R42" s="23">
        <v>42881.461805555555</v>
      </c>
      <c r="S42" s="13" t="s">
        <v>379</v>
      </c>
      <c r="T42" s="13" t="s">
        <v>380</v>
      </c>
      <c r="U42" s="22" t="s">
        <v>992</v>
      </c>
      <c r="V42" s="13" t="s">
        <v>1110</v>
      </c>
      <c r="W42" s="19">
        <v>456</v>
      </c>
      <c r="X42" s="13" t="s">
        <v>37</v>
      </c>
      <c r="Y42" s="14">
        <v>6</v>
      </c>
      <c r="Z42" s="14">
        <v>2</v>
      </c>
      <c r="AA42" s="13">
        <v>100</v>
      </c>
      <c r="AB42" s="19">
        <v>45600</v>
      </c>
      <c r="AC42" s="21">
        <f t="shared" si="5"/>
        <v>52896</v>
      </c>
      <c r="AD42" s="14">
        <f t="shared" si="4"/>
        <v>12</v>
      </c>
      <c r="AE42" s="51">
        <f t="shared" si="3"/>
        <v>44.079999999999991</v>
      </c>
      <c r="AL42"/>
      <c r="AM42"/>
      <c r="AN42"/>
      <c r="AO42"/>
      <c r="AP42"/>
      <c r="AQ42"/>
      <c r="AR42"/>
      <c r="AS42"/>
    </row>
    <row r="43" spans="1:45" s="1" customFormat="1" ht="15.6" customHeight="1" x14ac:dyDescent="0.25">
      <c r="A43" s="12">
        <v>2120</v>
      </c>
      <c r="B43" s="13" t="s">
        <v>54</v>
      </c>
      <c r="C43" s="14" t="s">
        <v>2</v>
      </c>
      <c r="D43" s="14" t="s">
        <v>34</v>
      </c>
      <c r="E43" s="13" t="s">
        <v>40</v>
      </c>
      <c r="F43" s="13" t="s">
        <v>1215</v>
      </c>
      <c r="G43" s="13" t="s">
        <v>56</v>
      </c>
      <c r="H43" s="13" t="s">
        <v>1216</v>
      </c>
      <c r="I43" s="23">
        <v>42880</v>
      </c>
      <c r="J43" s="13" t="s">
        <v>1217</v>
      </c>
      <c r="K43" s="13">
        <v>20005</v>
      </c>
      <c r="L43" s="13"/>
      <c r="M43" s="14">
        <v>2</v>
      </c>
      <c r="N43" s="14" t="s">
        <v>1218</v>
      </c>
      <c r="O43" s="16"/>
      <c r="P43" s="15"/>
      <c r="Q43" s="15"/>
      <c r="R43" s="23">
        <v>42887.856249999997</v>
      </c>
      <c r="S43" s="13" t="s">
        <v>389</v>
      </c>
      <c r="T43" s="13" t="s">
        <v>390</v>
      </c>
      <c r="U43" s="22" t="s">
        <v>992</v>
      </c>
      <c r="V43" s="13" t="s">
        <v>1219</v>
      </c>
      <c r="W43" s="19">
        <v>150</v>
      </c>
      <c r="X43" s="13" t="s">
        <v>37</v>
      </c>
      <c r="Y43" s="14">
        <v>2</v>
      </c>
      <c r="Z43" s="14">
        <v>2</v>
      </c>
      <c r="AA43" s="13">
        <v>100</v>
      </c>
      <c r="AB43" s="19">
        <v>15000</v>
      </c>
      <c r="AC43" s="21">
        <f t="shared" si="5"/>
        <v>17400</v>
      </c>
      <c r="AD43" s="14">
        <f t="shared" si="4"/>
        <v>4</v>
      </c>
      <c r="AE43" s="51">
        <f t="shared" si="3"/>
        <v>43.5</v>
      </c>
      <c r="AL43"/>
      <c r="AM43"/>
      <c r="AN43"/>
      <c r="AO43"/>
      <c r="AP43"/>
      <c r="AQ43"/>
      <c r="AR43"/>
      <c r="AS43"/>
    </row>
    <row r="44" spans="1:45" s="1" customFormat="1" ht="15.6" customHeight="1" x14ac:dyDescent="0.25">
      <c r="A44" s="12">
        <v>2132</v>
      </c>
      <c r="B44" s="13" t="s">
        <v>54</v>
      </c>
      <c r="C44" s="14" t="s">
        <v>2</v>
      </c>
      <c r="D44" s="14" t="s">
        <v>34</v>
      </c>
      <c r="E44" s="13" t="s">
        <v>40</v>
      </c>
      <c r="F44" s="13" t="s">
        <v>933</v>
      </c>
      <c r="G44" s="13" t="s">
        <v>56</v>
      </c>
      <c r="H44" s="13" t="s">
        <v>934</v>
      </c>
      <c r="I44" s="23">
        <v>42878</v>
      </c>
      <c r="J44" s="13" t="s">
        <v>935</v>
      </c>
      <c r="K44" s="13">
        <v>20225</v>
      </c>
      <c r="L44" s="13"/>
      <c r="M44" s="14">
        <v>1</v>
      </c>
      <c r="N44" s="14" t="s">
        <v>36</v>
      </c>
      <c r="O44" s="16"/>
      <c r="P44" s="15"/>
      <c r="Q44" s="15"/>
      <c r="R44" s="23">
        <v>42883.747476851851</v>
      </c>
      <c r="S44" s="13" t="s">
        <v>936</v>
      </c>
      <c r="T44" s="13" t="s">
        <v>937</v>
      </c>
      <c r="U44" s="22" t="s">
        <v>992</v>
      </c>
      <c r="V44" s="13" t="s">
        <v>1228</v>
      </c>
      <c r="W44" s="19">
        <v>206.9</v>
      </c>
      <c r="X44" s="13" t="s">
        <v>37</v>
      </c>
      <c r="Y44" s="14">
        <v>2</v>
      </c>
      <c r="Z44" s="14">
        <v>3</v>
      </c>
      <c r="AA44" s="13">
        <v>58</v>
      </c>
      <c r="AB44" s="19">
        <v>12000.2</v>
      </c>
      <c r="AC44" s="21">
        <f t="shared" si="5"/>
        <v>13920.232</v>
      </c>
      <c r="AD44" s="14">
        <f t="shared" si="4"/>
        <v>6</v>
      </c>
      <c r="AE44" s="51">
        <f t="shared" si="3"/>
        <v>40.000666666666667</v>
      </c>
      <c r="AL44"/>
      <c r="AM44"/>
      <c r="AN44"/>
      <c r="AO44"/>
      <c r="AP44"/>
      <c r="AQ44"/>
      <c r="AR44"/>
      <c r="AS44"/>
    </row>
    <row r="45" spans="1:45" s="1" customFormat="1" ht="15.6" customHeight="1" x14ac:dyDescent="0.25">
      <c r="A45" s="12">
        <v>1942</v>
      </c>
      <c r="B45" s="13" t="s">
        <v>472</v>
      </c>
      <c r="C45" s="14" t="s">
        <v>2</v>
      </c>
      <c r="D45" s="14" t="s">
        <v>34</v>
      </c>
      <c r="E45" s="13" t="s">
        <v>40</v>
      </c>
      <c r="F45" s="13" t="s">
        <v>1062</v>
      </c>
      <c r="G45" s="13" t="s">
        <v>56</v>
      </c>
      <c r="H45" s="13" t="s">
        <v>1063</v>
      </c>
      <c r="I45" s="23">
        <v>42879</v>
      </c>
      <c r="J45" s="13" t="s">
        <v>1064</v>
      </c>
      <c r="K45" s="13">
        <v>20030</v>
      </c>
      <c r="L45" s="13"/>
      <c r="M45" s="14">
        <v>13</v>
      </c>
      <c r="N45" s="14" t="s">
        <v>1065</v>
      </c>
      <c r="O45" s="16"/>
      <c r="P45" s="15"/>
      <c r="Q45" s="15"/>
      <c r="R45" s="23">
        <v>42887.93677083333</v>
      </c>
      <c r="S45" s="13" t="s">
        <v>1066</v>
      </c>
      <c r="T45" s="13" t="s">
        <v>1067</v>
      </c>
      <c r="U45" s="22" t="s">
        <v>992</v>
      </c>
      <c r="V45" s="13" t="s">
        <v>1068</v>
      </c>
      <c r="W45" s="19">
        <v>34.479999999999997</v>
      </c>
      <c r="X45" s="13" t="s">
        <v>37</v>
      </c>
      <c r="Y45" s="14">
        <v>1.2</v>
      </c>
      <c r="Z45" s="14">
        <v>0.8</v>
      </c>
      <c r="AA45" s="13">
        <v>500</v>
      </c>
      <c r="AB45" s="19">
        <v>17240</v>
      </c>
      <c r="AC45" s="21">
        <f t="shared" si="5"/>
        <v>19998.400000000001</v>
      </c>
      <c r="AD45" s="14">
        <f t="shared" si="4"/>
        <v>0.96</v>
      </c>
      <c r="AE45" s="51">
        <f>W45*1.16</f>
        <v>39.996799999999993</v>
      </c>
      <c r="AL45"/>
      <c r="AM45"/>
      <c r="AN45"/>
      <c r="AO45"/>
      <c r="AP45"/>
      <c r="AQ45"/>
      <c r="AR45"/>
      <c r="AS45"/>
    </row>
    <row r="46" spans="1:45" s="1" customFormat="1" ht="15.6" customHeight="1" x14ac:dyDescent="0.25">
      <c r="A46" s="12">
        <v>2047</v>
      </c>
      <c r="B46" s="13" t="s">
        <v>54</v>
      </c>
      <c r="C46" s="14" t="s">
        <v>2</v>
      </c>
      <c r="D46" s="14" t="s">
        <v>34</v>
      </c>
      <c r="E46" s="13" t="s">
        <v>40</v>
      </c>
      <c r="F46" s="13" t="s">
        <v>385</v>
      </c>
      <c r="G46" s="13" t="s">
        <v>56</v>
      </c>
      <c r="H46" s="13" t="s">
        <v>386</v>
      </c>
      <c r="I46" s="23">
        <v>42884</v>
      </c>
      <c r="J46" s="13" t="s">
        <v>1117</v>
      </c>
      <c r="K46" s="13">
        <v>19942</v>
      </c>
      <c r="L46" s="13"/>
      <c r="M46" s="14">
        <v>3</v>
      </c>
      <c r="N46" s="14" t="s">
        <v>151</v>
      </c>
      <c r="O46" s="16"/>
      <c r="P46" s="15"/>
      <c r="Q46" s="15"/>
      <c r="R46" s="23">
        <v>42886.550428240742</v>
      </c>
      <c r="S46" s="13" t="s">
        <v>389</v>
      </c>
      <c r="T46" s="13" t="s">
        <v>390</v>
      </c>
      <c r="U46" s="22" t="s">
        <v>992</v>
      </c>
      <c r="V46" s="13" t="s">
        <v>1118</v>
      </c>
      <c r="W46" s="19">
        <v>27</v>
      </c>
      <c r="X46" s="13" t="s">
        <v>37</v>
      </c>
      <c r="Y46" s="14">
        <v>1</v>
      </c>
      <c r="Z46" s="14">
        <v>0.8</v>
      </c>
      <c r="AA46" s="13">
        <v>600</v>
      </c>
      <c r="AB46" s="19">
        <v>16200</v>
      </c>
      <c r="AC46" s="21">
        <f t="shared" si="5"/>
        <v>18792</v>
      </c>
      <c r="AD46" s="14">
        <f t="shared" si="4"/>
        <v>0.8</v>
      </c>
      <c r="AE46" s="51">
        <f>(W46*1.16)/AD46</f>
        <v>39.149999999999991</v>
      </c>
      <c r="AL46"/>
      <c r="AM46"/>
      <c r="AN46"/>
      <c r="AO46"/>
      <c r="AP46"/>
      <c r="AQ46"/>
      <c r="AR46"/>
      <c r="AS46"/>
    </row>
    <row r="47" spans="1:45" s="1" customFormat="1" ht="15.6" customHeight="1" x14ac:dyDescent="0.25">
      <c r="A47" s="12">
        <v>1779</v>
      </c>
      <c r="B47" s="13" t="s">
        <v>84</v>
      </c>
      <c r="C47" s="14" t="s">
        <v>2</v>
      </c>
      <c r="D47" s="14" t="s">
        <v>34</v>
      </c>
      <c r="E47" s="13" t="s">
        <v>40</v>
      </c>
      <c r="F47" s="13" t="s">
        <v>85</v>
      </c>
      <c r="G47" s="13" t="s">
        <v>56</v>
      </c>
      <c r="H47" s="13" t="s">
        <v>86</v>
      </c>
      <c r="I47" s="15">
        <v>42863</v>
      </c>
      <c r="J47" s="13" t="s">
        <v>991</v>
      </c>
      <c r="K47" s="13">
        <v>19407</v>
      </c>
      <c r="L47" s="13" t="s">
        <v>39</v>
      </c>
      <c r="M47" s="14">
        <v>22</v>
      </c>
      <c r="N47" s="14" t="s">
        <v>743</v>
      </c>
      <c r="O47" s="16"/>
      <c r="P47" s="14"/>
      <c r="Q47" s="15"/>
      <c r="R47" s="15">
        <v>42868.830925925926</v>
      </c>
      <c r="S47" s="13" t="s">
        <v>99</v>
      </c>
      <c r="T47" s="13" t="s">
        <v>100</v>
      </c>
      <c r="U47" s="22" t="s">
        <v>992</v>
      </c>
      <c r="V47" s="13" t="s">
        <v>993</v>
      </c>
      <c r="W47" s="19">
        <v>30.33</v>
      </c>
      <c r="X47" s="13" t="s">
        <v>37</v>
      </c>
      <c r="Y47" s="30">
        <v>0.1</v>
      </c>
      <c r="Z47" s="30">
        <v>0.1</v>
      </c>
      <c r="AA47" s="20">
        <v>4317</v>
      </c>
      <c r="AB47" s="19">
        <v>130934.60999999999</v>
      </c>
      <c r="AC47" s="21">
        <f t="shared" si="5"/>
        <v>151884.1476</v>
      </c>
      <c r="AD47" s="14">
        <f>Y47*Z47</f>
        <v>1.0000000000000002E-2</v>
      </c>
      <c r="AE47" s="51">
        <f>W47*1.16</f>
        <v>35.182799999999993</v>
      </c>
      <c r="AL47"/>
      <c r="AM47"/>
      <c r="AN47"/>
      <c r="AO47"/>
      <c r="AP47"/>
      <c r="AQ47"/>
      <c r="AR47"/>
      <c r="AS47"/>
    </row>
    <row r="48" spans="1:45" s="1" customFormat="1" ht="15.6" customHeight="1" x14ac:dyDescent="0.25">
      <c r="A48" s="12">
        <v>1823</v>
      </c>
      <c r="B48" s="13" t="s">
        <v>54</v>
      </c>
      <c r="C48" s="14" t="s">
        <v>2</v>
      </c>
      <c r="D48" s="14" t="s">
        <v>34</v>
      </c>
      <c r="E48" s="13" t="s">
        <v>40</v>
      </c>
      <c r="F48" s="13" t="s">
        <v>433</v>
      </c>
      <c r="G48" s="13" t="s">
        <v>56</v>
      </c>
      <c r="H48" s="13" t="s">
        <v>940</v>
      </c>
      <c r="I48" s="15">
        <v>42867</v>
      </c>
      <c r="J48" s="13" t="s">
        <v>941</v>
      </c>
      <c r="K48" s="13">
        <v>20085</v>
      </c>
      <c r="L48" s="13" t="s">
        <v>35</v>
      </c>
      <c r="M48" s="14">
        <v>1</v>
      </c>
      <c r="N48" s="14" t="s">
        <v>942</v>
      </c>
      <c r="O48" s="16"/>
      <c r="P48" s="13"/>
      <c r="Q48" s="17"/>
      <c r="R48" s="15">
        <v>42870.572627314818</v>
      </c>
      <c r="S48" s="13" t="s">
        <v>181</v>
      </c>
      <c r="T48" s="13" t="s">
        <v>182</v>
      </c>
      <c r="U48" s="22" t="s">
        <v>992</v>
      </c>
      <c r="V48" s="13" t="s">
        <v>996</v>
      </c>
      <c r="W48" s="19">
        <v>339.3</v>
      </c>
      <c r="X48" s="13" t="s">
        <v>37</v>
      </c>
      <c r="Y48" s="14">
        <v>3.9</v>
      </c>
      <c r="Z48" s="14">
        <v>2.9</v>
      </c>
      <c r="AA48" s="20">
        <v>30</v>
      </c>
      <c r="AB48" s="19">
        <v>10179</v>
      </c>
      <c r="AC48" s="21">
        <f t="shared" si="5"/>
        <v>11807.64</v>
      </c>
      <c r="AD48" s="14">
        <v>11.309999999999999</v>
      </c>
      <c r="AE48" s="51">
        <f t="shared" ref="AE48:AE83" si="6">(W48*1.16)/AD48</f>
        <v>34.800000000000004</v>
      </c>
      <c r="AL48"/>
      <c r="AM48"/>
      <c r="AN48"/>
      <c r="AO48"/>
      <c r="AP48"/>
      <c r="AQ48"/>
      <c r="AR48"/>
      <c r="AS48"/>
    </row>
    <row r="49" spans="1:45" s="1" customFormat="1" ht="15.6" customHeight="1" x14ac:dyDescent="0.25">
      <c r="A49" s="12">
        <v>2048</v>
      </c>
      <c r="B49" s="13" t="s">
        <v>54</v>
      </c>
      <c r="C49" s="14" t="s">
        <v>2</v>
      </c>
      <c r="D49" s="14" t="s">
        <v>34</v>
      </c>
      <c r="E49" s="13" t="s">
        <v>40</v>
      </c>
      <c r="F49" s="13" t="s">
        <v>1119</v>
      </c>
      <c r="G49" s="13" t="s">
        <v>56</v>
      </c>
      <c r="H49" s="13" t="s">
        <v>609</v>
      </c>
      <c r="I49" s="23">
        <v>42884</v>
      </c>
      <c r="J49" s="13" t="s">
        <v>1120</v>
      </c>
      <c r="K49" s="13">
        <v>20365</v>
      </c>
      <c r="L49" s="13"/>
      <c r="M49" s="14">
        <v>2</v>
      </c>
      <c r="N49" s="14" t="s">
        <v>1121</v>
      </c>
      <c r="O49" s="16"/>
      <c r="P49" s="15"/>
      <c r="Q49" s="15"/>
      <c r="R49" s="23">
        <v>42884.651412037034</v>
      </c>
      <c r="S49" s="13" t="s">
        <v>188</v>
      </c>
      <c r="T49" s="13" t="s">
        <v>189</v>
      </c>
      <c r="U49" s="22" t="s">
        <v>992</v>
      </c>
      <c r="V49" s="13" t="s">
        <v>1122</v>
      </c>
      <c r="W49" s="19">
        <v>180</v>
      </c>
      <c r="X49" s="13" t="s">
        <v>37</v>
      </c>
      <c r="Y49" s="14">
        <v>2</v>
      </c>
      <c r="Z49" s="14">
        <v>3</v>
      </c>
      <c r="AA49" s="13">
        <v>49</v>
      </c>
      <c r="AB49" s="19">
        <v>8820</v>
      </c>
      <c r="AC49" s="21">
        <f t="shared" si="5"/>
        <v>10231.200000000001</v>
      </c>
      <c r="AD49" s="14">
        <f t="shared" ref="AD49:AD83" si="7">+Y49*Z49</f>
        <v>6</v>
      </c>
      <c r="AE49" s="51">
        <f t="shared" si="6"/>
        <v>34.799999999999997</v>
      </c>
      <c r="AL49"/>
      <c r="AM49"/>
      <c r="AN49"/>
      <c r="AO49"/>
      <c r="AP49"/>
      <c r="AQ49"/>
      <c r="AR49"/>
      <c r="AS49"/>
    </row>
    <row r="50" spans="1:45" s="1" customFormat="1" ht="15.6" customHeight="1" x14ac:dyDescent="0.25">
      <c r="A50" s="12">
        <v>2049</v>
      </c>
      <c r="B50" s="13" t="s">
        <v>54</v>
      </c>
      <c r="C50" s="14" t="s">
        <v>2</v>
      </c>
      <c r="D50" s="14" t="s">
        <v>34</v>
      </c>
      <c r="E50" s="13" t="s">
        <v>40</v>
      </c>
      <c r="F50" s="13" t="s">
        <v>271</v>
      </c>
      <c r="G50" s="13" t="s">
        <v>56</v>
      </c>
      <c r="H50" s="13" t="s">
        <v>272</v>
      </c>
      <c r="I50" s="23">
        <v>42884</v>
      </c>
      <c r="J50" s="13" t="s">
        <v>1123</v>
      </c>
      <c r="K50" s="13">
        <v>20353</v>
      </c>
      <c r="L50" s="13"/>
      <c r="M50" s="14">
        <v>2</v>
      </c>
      <c r="N50" s="14" t="s">
        <v>53</v>
      </c>
      <c r="O50" s="16"/>
      <c r="P50" s="15"/>
      <c r="Q50" s="15"/>
      <c r="R50" s="23">
        <v>42885.766886574071</v>
      </c>
      <c r="S50" s="13" t="s">
        <v>291</v>
      </c>
      <c r="T50" s="13" t="s">
        <v>292</v>
      </c>
      <c r="U50" s="22" t="s">
        <v>992</v>
      </c>
      <c r="V50" s="13" t="s">
        <v>1122</v>
      </c>
      <c r="W50" s="19">
        <v>180</v>
      </c>
      <c r="X50" s="13" t="s">
        <v>37</v>
      </c>
      <c r="Y50" s="14">
        <v>2</v>
      </c>
      <c r="Z50" s="14">
        <v>3</v>
      </c>
      <c r="AA50" s="13">
        <v>49</v>
      </c>
      <c r="AB50" s="19">
        <v>8820</v>
      </c>
      <c r="AC50" s="21">
        <f t="shared" si="5"/>
        <v>10231.200000000001</v>
      </c>
      <c r="AD50" s="14">
        <f t="shared" si="7"/>
        <v>6</v>
      </c>
      <c r="AE50" s="51">
        <f t="shared" si="6"/>
        <v>34.799999999999997</v>
      </c>
      <c r="AL50"/>
      <c r="AM50"/>
      <c r="AN50"/>
      <c r="AO50"/>
      <c r="AP50"/>
      <c r="AQ50"/>
      <c r="AR50"/>
      <c r="AS50"/>
    </row>
    <row r="51" spans="1:45" s="1" customFormat="1" ht="15.6" customHeight="1" x14ac:dyDescent="0.25">
      <c r="A51" s="12">
        <v>2050</v>
      </c>
      <c r="B51" s="13" t="s">
        <v>54</v>
      </c>
      <c r="C51" s="14" t="s">
        <v>2</v>
      </c>
      <c r="D51" s="14" t="s">
        <v>34</v>
      </c>
      <c r="E51" s="13" t="s">
        <v>40</v>
      </c>
      <c r="F51" s="13" t="s">
        <v>1124</v>
      </c>
      <c r="G51" s="13" t="s">
        <v>56</v>
      </c>
      <c r="H51" s="13" t="s">
        <v>1125</v>
      </c>
      <c r="I51" s="23">
        <v>42884</v>
      </c>
      <c r="J51" s="13" t="s">
        <v>1126</v>
      </c>
      <c r="K51" s="13">
        <v>20370</v>
      </c>
      <c r="L51" s="13"/>
      <c r="M51" s="14">
        <v>2</v>
      </c>
      <c r="N51" s="14" t="s">
        <v>716</v>
      </c>
      <c r="O51" s="16"/>
      <c r="P51" s="15"/>
      <c r="Q51" s="15"/>
      <c r="R51" s="23">
        <v>42884.703599537039</v>
      </c>
      <c r="S51" s="13" t="s">
        <v>188</v>
      </c>
      <c r="T51" s="13" t="s">
        <v>189</v>
      </c>
      <c r="U51" s="22" t="s">
        <v>992</v>
      </c>
      <c r="V51" s="13" t="s">
        <v>1122</v>
      </c>
      <c r="W51" s="19">
        <v>180</v>
      </c>
      <c r="X51" s="13" t="s">
        <v>37</v>
      </c>
      <c r="Y51" s="14">
        <v>2</v>
      </c>
      <c r="Z51" s="14">
        <v>3</v>
      </c>
      <c r="AA51" s="13">
        <v>49</v>
      </c>
      <c r="AB51" s="19">
        <v>8820</v>
      </c>
      <c r="AC51" s="21">
        <f t="shared" si="5"/>
        <v>10231.200000000001</v>
      </c>
      <c r="AD51" s="14">
        <f t="shared" si="7"/>
        <v>6</v>
      </c>
      <c r="AE51" s="51">
        <f t="shared" si="6"/>
        <v>34.799999999999997</v>
      </c>
      <c r="AL51"/>
      <c r="AM51"/>
      <c r="AN51"/>
      <c r="AO51"/>
      <c r="AP51"/>
      <c r="AQ51"/>
      <c r="AR51"/>
      <c r="AS51"/>
    </row>
    <row r="52" spans="1:45" s="1" customFormat="1" ht="15.6" customHeight="1" x14ac:dyDescent="0.25">
      <c r="A52" s="12">
        <v>2051</v>
      </c>
      <c r="B52" s="13" t="s">
        <v>54</v>
      </c>
      <c r="C52" s="14" t="s">
        <v>2</v>
      </c>
      <c r="D52" s="14" t="s">
        <v>34</v>
      </c>
      <c r="E52" s="13" t="s">
        <v>40</v>
      </c>
      <c r="F52" s="13" t="s">
        <v>279</v>
      </c>
      <c r="G52" s="13" t="s">
        <v>56</v>
      </c>
      <c r="H52" s="13" t="s">
        <v>280</v>
      </c>
      <c r="I52" s="23">
        <v>42884</v>
      </c>
      <c r="J52" s="13" t="s">
        <v>1127</v>
      </c>
      <c r="K52" s="13">
        <v>21139</v>
      </c>
      <c r="L52" s="13"/>
      <c r="M52" s="14">
        <v>3</v>
      </c>
      <c r="N52" s="14" t="s">
        <v>1128</v>
      </c>
      <c r="O52" s="16"/>
      <c r="P52" s="15"/>
      <c r="Q52" s="15"/>
      <c r="R52" s="23">
        <v>42885.774259259262</v>
      </c>
      <c r="S52" s="13" t="s">
        <v>291</v>
      </c>
      <c r="T52" s="13" t="s">
        <v>292</v>
      </c>
      <c r="U52" s="22" t="s">
        <v>992</v>
      </c>
      <c r="V52" s="13" t="s">
        <v>1122</v>
      </c>
      <c r="W52" s="19">
        <v>180</v>
      </c>
      <c r="X52" s="13" t="s">
        <v>37</v>
      </c>
      <c r="Y52" s="14">
        <v>2</v>
      </c>
      <c r="Z52" s="14">
        <v>3</v>
      </c>
      <c r="AA52" s="13">
        <v>49</v>
      </c>
      <c r="AB52" s="19">
        <v>8820</v>
      </c>
      <c r="AC52" s="21">
        <f t="shared" si="5"/>
        <v>10231.200000000001</v>
      </c>
      <c r="AD52" s="14">
        <f t="shared" si="7"/>
        <v>6</v>
      </c>
      <c r="AE52" s="51">
        <f t="shared" si="6"/>
        <v>34.799999999999997</v>
      </c>
      <c r="AL52"/>
      <c r="AM52"/>
      <c r="AN52"/>
      <c r="AO52"/>
      <c r="AP52"/>
      <c r="AQ52"/>
      <c r="AR52"/>
      <c r="AS52"/>
    </row>
    <row r="53" spans="1:45" s="1" customFormat="1" ht="15.6" customHeight="1" x14ac:dyDescent="0.25">
      <c r="A53" s="12">
        <v>2052</v>
      </c>
      <c r="B53" s="13" t="s">
        <v>54</v>
      </c>
      <c r="C53" s="14" t="s">
        <v>2</v>
      </c>
      <c r="D53" s="14" t="s">
        <v>34</v>
      </c>
      <c r="E53" s="13" t="s">
        <v>40</v>
      </c>
      <c r="F53" s="13" t="s">
        <v>1129</v>
      </c>
      <c r="G53" s="13" t="s">
        <v>56</v>
      </c>
      <c r="H53" s="13" t="s">
        <v>1130</v>
      </c>
      <c r="I53" s="23">
        <v>42884</v>
      </c>
      <c r="J53" s="13" t="s">
        <v>1131</v>
      </c>
      <c r="K53" s="13">
        <v>20372</v>
      </c>
      <c r="L53" s="13"/>
      <c r="M53" s="14">
        <v>3</v>
      </c>
      <c r="N53" s="14" t="s">
        <v>1132</v>
      </c>
      <c r="O53" s="16"/>
      <c r="P53" s="15"/>
      <c r="Q53" s="15"/>
      <c r="R53" s="23">
        <v>42885.736666666664</v>
      </c>
      <c r="S53" s="13" t="s">
        <v>291</v>
      </c>
      <c r="T53" s="13" t="s">
        <v>292</v>
      </c>
      <c r="U53" s="22" t="s">
        <v>992</v>
      </c>
      <c r="V53" s="13" t="s">
        <v>1122</v>
      </c>
      <c r="W53" s="19">
        <v>180</v>
      </c>
      <c r="X53" s="13" t="s">
        <v>37</v>
      </c>
      <c r="Y53" s="14">
        <v>2</v>
      </c>
      <c r="Z53" s="14">
        <v>3</v>
      </c>
      <c r="AA53" s="13">
        <v>49</v>
      </c>
      <c r="AB53" s="19">
        <v>8820</v>
      </c>
      <c r="AC53" s="21">
        <f t="shared" si="5"/>
        <v>10231.200000000001</v>
      </c>
      <c r="AD53" s="14">
        <f t="shared" si="7"/>
        <v>6</v>
      </c>
      <c r="AE53" s="51">
        <f t="shared" si="6"/>
        <v>34.799999999999997</v>
      </c>
      <c r="AL53"/>
      <c r="AM53"/>
      <c r="AN53"/>
      <c r="AO53"/>
      <c r="AP53"/>
      <c r="AQ53"/>
      <c r="AR53"/>
      <c r="AS53"/>
    </row>
    <row r="54" spans="1:45" s="1" customFormat="1" ht="15.6" customHeight="1" x14ac:dyDescent="0.25">
      <c r="A54" s="12">
        <v>2053</v>
      </c>
      <c r="B54" s="13" t="s">
        <v>54</v>
      </c>
      <c r="C54" s="14" t="s">
        <v>2</v>
      </c>
      <c r="D54" s="14" t="s">
        <v>34</v>
      </c>
      <c r="E54" s="13" t="s">
        <v>40</v>
      </c>
      <c r="F54" s="13" t="s">
        <v>555</v>
      </c>
      <c r="G54" s="13" t="s">
        <v>56</v>
      </c>
      <c r="H54" s="13" t="s">
        <v>784</v>
      </c>
      <c r="I54" s="23">
        <v>42884</v>
      </c>
      <c r="J54" s="13" t="s">
        <v>1133</v>
      </c>
      <c r="K54" s="13">
        <v>20358</v>
      </c>
      <c r="L54" s="13"/>
      <c r="M54" s="14">
        <v>4</v>
      </c>
      <c r="N54" s="14" t="s">
        <v>1134</v>
      </c>
      <c r="O54" s="16"/>
      <c r="P54" s="15"/>
      <c r="Q54" s="15"/>
      <c r="R54" s="23">
        <v>42885.596099537041</v>
      </c>
      <c r="S54" s="13" t="s">
        <v>291</v>
      </c>
      <c r="T54" s="13" t="s">
        <v>292</v>
      </c>
      <c r="U54" s="22" t="s">
        <v>992</v>
      </c>
      <c r="V54" s="13" t="s">
        <v>1122</v>
      </c>
      <c r="W54" s="19">
        <v>180</v>
      </c>
      <c r="X54" s="13" t="s">
        <v>37</v>
      </c>
      <c r="Y54" s="14">
        <v>2</v>
      </c>
      <c r="Z54" s="14">
        <v>3</v>
      </c>
      <c r="AA54" s="13">
        <v>49</v>
      </c>
      <c r="AB54" s="19">
        <v>8820</v>
      </c>
      <c r="AC54" s="21">
        <f t="shared" si="5"/>
        <v>10231.200000000001</v>
      </c>
      <c r="AD54" s="14">
        <f t="shared" si="7"/>
        <v>6</v>
      </c>
      <c r="AE54" s="51">
        <f t="shared" si="6"/>
        <v>34.799999999999997</v>
      </c>
      <c r="AL54"/>
      <c r="AM54"/>
      <c r="AN54"/>
      <c r="AO54"/>
      <c r="AP54"/>
      <c r="AQ54"/>
      <c r="AR54"/>
      <c r="AS54"/>
    </row>
    <row r="55" spans="1:45" s="1" customFormat="1" ht="15.6" customHeight="1" x14ac:dyDescent="0.25">
      <c r="A55" s="12">
        <v>2054</v>
      </c>
      <c r="B55" s="13" t="s">
        <v>54</v>
      </c>
      <c r="C55" s="14" t="s">
        <v>2</v>
      </c>
      <c r="D55" s="14" t="s">
        <v>34</v>
      </c>
      <c r="E55" s="13" t="s">
        <v>40</v>
      </c>
      <c r="F55" s="13" t="s">
        <v>1135</v>
      </c>
      <c r="G55" s="13" t="s">
        <v>56</v>
      </c>
      <c r="H55" s="13" t="s">
        <v>1136</v>
      </c>
      <c r="I55" s="23">
        <v>42884</v>
      </c>
      <c r="J55" s="13" t="s">
        <v>1137</v>
      </c>
      <c r="K55" s="13">
        <v>20363</v>
      </c>
      <c r="L55" s="13"/>
      <c r="M55" s="14">
        <v>2</v>
      </c>
      <c r="N55" s="14" t="s">
        <v>1138</v>
      </c>
      <c r="O55" s="16"/>
      <c r="P55" s="15"/>
      <c r="Q55" s="15"/>
      <c r="R55" s="23">
        <v>42884.741157407407</v>
      </c>
      <c r="S55" s="13" t="s">
        <v>188</v>
      </c>
      <c r="T55" s="13" t="s">
        <v>189</v>
      </c>
      <c r="U55" s="22" t="s">
        <v>992</v>
      </c>
      <c r="V55" s="13" t="s">
        <v>1122</v>
      </c>
      <c r="W55" s="19">
        <v>180</v>
      </c>
      <c r="X55" s="13" t="s">
        <v>37</v>
      </c>
      <c r="Y55" s="14">
        <v>2</v>
      </c>
      <c r="Z55" s="14">
        <v>3</v>
      </c>
      <c r="AA55" s="13">
        <v>49</v>
      </c>
      <c r="AB55" s="19">
        <v>8820</v>
      </c>
      <c r="AC55" s="21">
        <f t="shared" si="5"/>
        <v>10231.200000000001</v>
      </c>
      <c r="AD55" s="14">
        <f t="shared" si="7"/>
        <v>6</v>
      </c>
      <c r="AE55" s="51">
        <f t="shared" si="6"/>
        <v>34.799999999999997</v>
      </c>
      <c r="AL55"/>
      <c r="AM55"/>
      <c r="AN55"/>
      <c r="AO55"/>
      <c r="AP55"/>
      <c r="AQ55"/>
      <c r="AR55"/>
      <c r="AS55"/>
    </row>
    <row r="56" spans="1:45" s="1" customFormat="1" ht="15.6" customHeight="1" x14ac:dyDescent="0.25">
      <c r="A56" s="12">
        <v>2055</v>
      </c>
      <c r="B56" s="13" t="s">
        <v>54</v>
      </c>
      <c r="C56" s="14" t="s">
        <v>2</v>
      </c>
      <c r="D56" s="14" t="s">
        <v>34</v>
      </c>
      <c r="E56" s="13" t="s">
        <v>40</v>
      </c>
      <c r="F56" s="13" t="s">
        <v>1139</v>
      </c>
      <c r="G56" s="13" t="s">
        <v>56</v>
      </c>
      <c r="H56" s="13" t="s">
        <v>537</v>
      </c>
      <c r="I56" s="23">
        <v>42884</v>
      </c>
      <c r="J56" s="13" t="s">
        <v>1140</v>
      </c>
      <c r="K56" s="13">
        <v>20369</v>
      </c>
      <c r="L56" s="13"/>
      <c r="M56" s="14">
        <v>2</v>
      </c>
      <c r="N56" s="14" t="s">
        <v>1141</v>
      </c>
      <c r="O56" s="16"/>
      <c r="P56" s="15"/>
      <c r="Q56" s="15"/>
      <c r="R56" s="23">
        <v>42884.700659722221</v>
      </c>
      <c r="S56" s="13" t="s">
        <v>188</v>
      </c>
      <c r="T56" s="13" t="s">
        <v>189</v>
      </c>
      <c r="U56" s="22" t="s">
        <v>992</v>
      </c>
      <c r="V56" s="13" t="s">
        <v>1122</v>
      </c>
      <c r="W56" s="19">
        <v>180</v>
      </c>
      <c r="X56" s="13" t="s">
        <v>37</v>
      </c>
      <c r="Y56" s="14">
        <v>2</v>
      </c>
      <c r="Z56" s="14">
        <v>3</v>
      </c>
      <c r="AA56" s="13">
        <v>49</v>
      </c>
      <c r="AB56" s="19">
        <v>8820</v>
      </c>
      <c r="AC56" s="21">
        <f t="shared" si="5"/>
        <v>10231.200000000001</v>
      </c>
      <c r="AD56" s="14">
        <f t="shared" si="7"/>
        <v>6</v>
      </c>
      <c r="AE56" s="51">
        <f t="shared" si="6"/>
        <v>34.799999999999997</v>
      </c>
      <c r="AL56"/>
      <c r="AM56"/>
      <c r="AN56"/>
      <c r="AO56"/>
      <c r="AP56"/>
      <c r="AQ56"/>
      <c r="AR56"/>
      <c r="AS56"/>
    </row>
    <row r="57" spans="1:45" s="1" customFormat="1" ht="15.6" customHeight="1" x14ac:dyDescent="0.25">
      <c r="A57" s="12">
        <v>2056</v>
      </c>
      <c r="B57" s="13" t="s">
        <v>54</v>
      </c>
      <c r="C57" s="14" t="s">
        <v>2</v>
      </c>
      <c r="D57" s="14" t="s">
        <v>34</v>
      </c>
      <c r="E57" s="13" t="s">
        <v>40</v>
      </c>
      <c r="F57" s="13" t="s">
        <v>253</v>
      </c>
      <c r="G57" s="13" t="s">
        <v>56</v>
      </c>
      <c r="H57" s="13" t="s">
        <v>254</v>
      </c>
      <c r="I57" s="23">
        <v>42884</v>
      </c>
      <c r="J57" s="13" t="s">
        <v>1142</v>
      </c>
      <c r="K57" s="13">
        <v>21430</v>
      </c>
      <c r="L57" s="13"/>
      <c r="M57" s="14">
        <v>2</v>
      </c>
      <c r="N57" s="14" t="s">
        <v>1143</v>
      </c>
      <c r="O57" s="16"/>
      <c r="P57" s="15"/>
      <c r="Q57" s="15"/>
      <c r="R57" s="23">
        <v>42885.745671296296</v>
      </c>
      <c r="S57" s="13" t="s">
        <v>291</v>
      </c>
      <c r="T57" s="13" t="s">
        <v>292</v>
      </c>
      <c r="U57" s="22" t="s">
        <v>992</v>
      </c>
      <c r="V57" s="13" t="s">
        <v>1122</v>
      </c>
      <c r="W57" s="19">
        <v>180</v>
      </c>
      <c r="X57" s="13" t="s">
        <v>37</v>
      </c>
      <c r="Y57" s="14">
        <v>2</v>
      </c>
      <c r="Z57" s="14">
        <v>3</v>
      </c>
      <c r="AA57" s="13">
        <v>49</v>
      </c>
      <c r="AB57" s="19">
        <v>8820</v>
      </c>
      <c r="AC57" s="21">
        <f t="shared" si="5"/>
        <v>10231.200000000001</v>
      </c>
      <c r="AD57" s="14">
        <f t="shared" si="7"/>
        <v>6</v>
      </c>
      <c r="AE57" s="51">
        <f t="shared" si="6"/>
        <v>34.799999999999997</v>
      </c>
      <c r="AL57"/>
      <c r="AM57"/>
      <c r="AN57"/>
      <c r="AO57"/>
      <c r="AP57"/>
      <c r="AQ57"/>
      <c r="AR57"/>
      <c r="AS57"/>
    </row>
    <row r="58" spans="1:45" s="1" customFormat="1" ht="15.6" customHeight="1" x14ac:dyDescent="0.25">
      <c r="A58" s="12">
        <v>2057</v>
      </c>
      <c r="B58" s="13" t="s">
        <v>54</v>
      </c>
      <c r="C58" s="14" t="s">
        <v>2</v>
      </c>
      <c r="D58" s="14" t="s">
        <v>34</v>
      </c>
      <c r="E58" s="13" t="s">
        <v>40</v>
      </c>
      <c r="F58" s="13" t="s">
        <v>184</v>
      </c>
      <c r="G58" s="13" t="s">
        <v>56</v>
      </c>
      <c r="H58" s="13" t="s">
        <v>185</v>
      </c>
      <c r="I58" s="23">
        <v>42884</v>
      </c>
      <c r="J58" s="13" t="s">
        <v>1144</v>
      </c>
      <c r="K58" s="13">
        <v>20382</v>
      </c>
      <c r="L58" s="13"/>
      <c r="M58" s="14">
        <v>3</v>
      </c>
      <c r="N58" s="14" t="s">
        <v>1145</v>
      </c>
      <c r="O58" s="16"/>
      <c r="P58" s="15"/>
      <c r="Q58" s="15"/>
      <c r="R58" s="23">
        <v>42885.603946759256</v>
      </c>
      <c r="S58" s="13" t="s">
        <v>291</v>
      </c>
      <c r="T58" s="13" t="s">
        <v>292</v>
      </c>
      <c r="U58" s="22" t="s">
        <v>992</v>
      </c>
      <c r="V58" s="13" t="s">
        <v>1122</v>
      </c>
      <c r="W58" s="19">
        <v>180</v>
      </c>
      <c r="X58" s="13" t="s">
        <v>37</v>
      </c>
      <c r="Y58" s="14">
        <v>2</v>
      </c>
      <c r="Z58" s="14">
        <v>3</v>
      </c>
      <c r="AA58" s="13">
        <v>49</v>
      </c>
      <c r="AB58" s="19">
        <v>8820</v>
      </c>
      <c r="AC58" s="21">
        <f t="shared" si="5"/>
        <v>10231.200000000001</v>
      </c>
      <c r="AD58" s="14">
        <f t="shared" si="7"/>
        <v>6</v>
      </c>
      <c r="AE58" s="51">
        <f t="shared" si="6"/>
        <v>34.799999999999997</v>
      </c>
      <c r="AL58"/>
      <c r="AM58"/>
      <c r="AN58"/>
      <c r="AO58"/>
      <c r="AP58"/>
      <c r="AQ58"/>
      <c r="AR58"/>
      <c r="AS58"/>
    </row>
    <row r="59" spans="1:45" s="1" customFormat="1" ht="15.6" customHeight="1" x14ac:dyDescent="0.25">
      <c r="A59" s="12">
        <v>2058</v>
      </c>
      <c r="B59" s="13" t="s">
        <v>54</v>
      </c>
      <c r="C59" s="14" t="s">
        <v>2</v>
      </c>
      <c r="D59" s="14" t="s">
        <v>34</v>
      </c>
      <c r="E59" s="13" t="s">
        <v>40</v>
      </c>
      <c r="F59" s="13" t="s">
        <v>287</v>
      </c>
      <c r="G59" s="13" t="s">
        <v>56</v>
      </c>
      <c r="H59" s="13" t="s">
        <v>288</v>
      </c>
      <c r="I59" s="23">
        <v>42884</v>
      </c>
      <c r="J59" s="13" t="s">
        <v>1146</v>
      </c>
      <c r="K59" s="13">
        <v>20362</v>
      </c>
      <c r="L59" s="13"/>
      <c r="M59" s="14">
        <v>2</v>
      </c>
      <c r="N59" s="14" t="s">
        <v>795</v>
      </c>
      <c r="O59" s="16"/>
      <c r="P59" s="15"/>
      <c r="Q59" s="15"/>
      <c r="R59" s="23">
        <v>42884.635891203703</v>
      </c>
      <c r="S59" s="13" t="s">
        <v>188</v>
      </c>
      <c r="T59" s="13" t="s">
        <v>189</v>
      </c>
      <c r="U59" s="22" t="s">
        <v>992</v>
      </c>
      <c r="V59" s="13" t="s">
        <v>1122</v>
      </c>
      <c r="W59" s="19">
        <v>180</v>
      </c>
      <c r="X59" s="13" t="s">
        <v>37</v>
      </c>
      <c r="Y59" s="14">
        <v>2</v>
      </c>
      <c r="Z59" s="14">
        <v>3</v>
      </c>
      <c r="AA59" s="13">
        <v>49</v>
      </c>
      <c r="AB59" s="19">
        <v>8820</v>
      </c>
      <c r="AC59" s="21">
        <f t="shared" si="5"/>
        <v>10231.200000000001</v>
      </c>
      <c r="AD59" s="14">
        <f t="shared" si="7"/>
        <v>6</v>
      </c>
      <c r="AE59" s="51">
        <f t="shared" si="6"/>
        <v>34.799999999999997</v>
      </c>
      <c r="AL59"/>
      <c r="AM59"/>
      <c r="AN59"/>
      <c r="AO59"/>
      <c r="AP59"/>
      <c r="AQ59"/>
      <c r="AR59"/>
      <c r="AS59"/>
    </row>
    <row r="60" spans="1:45" s="1" customFormat="1" ht="15.6" customHeight="1" x14ac:dyDescent="0.25">
      <c r="A60" s="12">
        <v>2059</v>
      </c>
      <c r="B60" s="13" t="s">
        <v>54</v>
      </c>
      <c r="C60" s="14" t="s">
        <v>2</v>
      </c>
      <c r="D60" s="14" t="s">
        <v>34</v>
      </c>
      <c r="E60" s="13" t="s">
        <v>40</v>
      </c>
      <c r="F60" s="13" t="s">
        <v>256</v>
      </c>
      <c r="G60" s="13" t="s">
        <v>56</v>
      </c>
      <c r="H60" s="13" t="s">
        <v>257</v>
      </c>
      <c r="I60" s="23">
        <v>42884</v>
      </c>
      <c r="J60" s="13" t="s">
        <v>1147</v>
      </c>
      <c r="K60" s="13">
        <v>20421</v>
      </c>
      <c r="L60" s="13"/>
      <c r="M60" s="14">
        <v>2</v>
      </c>
      <c r="N60" s="14" t="s">
        <v>1148</v>
      </c>
      <c r="O60" s="16"/>
      <c r="P60" s="15"/>
      <c r="Q60" s="15"/>
      <c r="R60" s="23">
        <v>42885.749745370369</v>
      </c>
      <c r="S60" s="13" t="s">
        <v>291</v>
      </c>
      <c r="T60" s="13" t="s">
        <v>292</v>
      </c>
      <c r="U60" s="22" t="s">
        <v>992</v>
      </c>
      <c r="V60" s="13" t="s">
        <v>1122</v>
      </c>
      <c r="W60" s="19">
        <v>180</v>
      </c>
      <c r="X60" s="13" t="s">
        <v>37</v>
      </c>
      <c r="Y60" s="14">
        <v>2</v>
      </c>
      <c r="Z60" s="14">
        <v>3</v>
      </c>
      <c r="AA60" s="13">
        <v>49</v>
      </c>
      <c r="AB60" s="19">
        <v>8820</v>
      </c>
      <c r="AC60" s="21">
        <f t="shared" si="5"/>
        <v>10231.200000000001</v>
      </c>
      <c r="AD60" s="14">
        <f t="shared" si="7"/>
        <v>6</v>
      </c>
      <c r="AE60" s="51">
        <f t="shared" si="6"/>
        <v>34.799999999999997</v>
      </c>
      <c r="AL60"/>
      <c r="AM60"/>
      <c r="AN60"/>
      <c r="AO60"/>
      <c r="AP60"/>
      <c r="AQ60"/>
      <c r="AR60"/>
      <c r="AS60"/>
    </row>
    <row r="61" spans="1:45" s="1" customFormat="1" ht="15.6" customHeight="1" x14ac:dyDescent="0.25">
      <c r="A61" s="12">
        <v>2060</v>
      </c>
      <c r="B61" s="13" t="s">
        <v>54</v>
      </c>
      <c r="C61" s="14" t="s">
        <v>2</v>
      </c>
      <c r="D61" s="14" t="s">
        <v>34</v>
      </c>
      <c r="E61" s="13" t="s">
        <v>40</v>
      </c>
      <c r="F61" s="13" t="s">
        <v>1149</v>
      </c>
      <c r="G61" s="13" t="s">
        <v>56</v>
      </c>
      <c r="H61" s="13" t="s">
        <v>1150</v>
      </c>
      <c r="I61" s="23">
        <v>42884</v>
      </c>
      <c r="J61" s="13" t="s">
        <v>1151</v>
      </c>
      <c r="K61" s="13">
        <v>20366</v>
      </c>
      <c r="L61" s="13"/>
      <c r="M61" s="14">
        <v>2</v>
      </c>
      <c r="N61" s="14" t="s">
        <v>1152</v>
      </c>
      <c r="O61" s="16"/>
      <c r="P61" s="15"/>
      <c r="Q61" s="15"/>
      <c r="R61" s="23">
        <v>42884.688900462963</v>
      </c>
      <c r="S61" s="13" t="s">
        <v>188</v>
      </c>
      <c r="T61" s="13" t="s">
        <v>189</v>
      </c>
      <c r="U61" s="22" t="s">
        <v>992</v>
      </c>
      <c r="V61" s="13" t="s">
        <v>1122</v>
      </c>
      <c r="W61" s="19">
        <v>180</v>
      </c>
      <c r="X61" s="13" t="s">
        <v>37</v>
      </c>
      <c r="Y61" s="14">
        <v>2</v>
      </c>
      <c r="Z61" s="14">
        <v>3</v>
      </c>
      <c r="AA61" s="13">
        <v>49</v>
      </c>
      <c r="AB61" s="19">
        <v>8820</v>
      </c>
      <c r="AC61" s="21">
        <f t="shared" si="5"/>
        <v>10231.200000000001</v>
      </c>
      <c r="AD61" s="14">
        <f t="shared" si="7"/>
        <v>6</v>
      </c>
      <c r="AE61" s="51">
        <f t="shared" si="6"/>
        <v>34.799999999999997</v>
      </c>
      <c r="AL61"/>
      <c r="AM61"/>
      <c r="AN61"/>
      <c r="AO61"/>
      <c r="AP61"/>
      <c r="AQ61"/>
      <c r="AR61"/>
      <c r="AS61"/>
    </row>
    <row r="62" spans="1:45" s="1" customFormat="1" ht="15.6" customHeight="1" x14ac:dyDescent="0.25">
      <c r="A62" s="12">
        <v>2061</v>
      </c>
      <c r="B62" s="13" t="s">
        <v>54</v>
      </c>
      <c r="C62" s="14" t="s">
        <v>2</v>
      </c>
      <c r="D62" s="14" t="s">
        <v>34</v>
      </c>
      <c r="E62" s="13" t="s">
        <v>40</v>
      </c>
      <c r="F62" s="13" t="s">
        <v>195</v>
      </c>
      <c r="G62" s="13" t="s">
        <v>56</v>
      </c>
      <c r="H62" s="13" t="s">
        <v>196</v>
      </c>
      <c r="I62" s="23">
        <v>42884</v>
      </c>
      <c r="J62" s="13" t="s">
        <v>1153</v>
      </c>
      <c r="K62" s="13">
        <v>20355</v>
      </c>
      <c r="L62" s="13"/>
      <c r="M62" s="14">
        <v>3</v>
      </c>
      <c r="N62" s="14" t="s">
        <v>1154</v>
      </c>
      <c r="O62" s="16"/>
      <c r="P62" s="15"/>
      <c r="Q62" s="15"/>
      <c r="R62" s="23">
        <v>42885.611851851849</v>
      </c>
      <c r="S62" s="13" t="s">
        <v>291</v>
      </c>
      <c r="T62" s="13" t="s">
        <v>292</v>
      </c>
      <c r="U62" s="22" t="s">
        <v>992</v>
      </c>
      <c r="V62" s="13" t="s">
        <v>1122</v>
      </c>
      <c r="W62" s="19">
        <v>180</v>
      </c>
      <c r="X62" s="13" t="s">
        <v>37</v>
      </c>
      <c r="Y62" s="14">
        <v>2</v>
      </c>
      <c r="Z62" s="14">
        <v>3</v>
      </c>
      <c r="AA62" s="13">
        <v>49</v>
      </c>
      <c r="AB62" s="19">
        <v>8820</v>
      </c>
      <c r="AC62" s="21">
        <f t="shared" si="5"/>
        <v>10231.200000000001</v>
      </c>
      <c r="AD62" s="14">
        <f t="shared" si="7"/>
        <v>6</v>
      </c>
      <c r="AE62" s="51">
        <f t="shared" si="6"/>
        <v>34.799999999999997</v>
      </c>
      <c r="AL62"/>
      <c r="AM62"/>
      <c r="AN62"/>
      <c r="AO62"/>
      <c r="AP62"/>
      <c r="AQ62"/>
      <c r="AR62"/>
      <c r="AS62"/>
    </row>
    <row r="63" spans="1:45" s="1" customFormat="1" ht="15.6" customHeight="1" x14ac:dyDescent="0.25">
      <c r="A63" s="12">
        <v>2062</v>
      </c>
      <c r="B63" s="13" t="s">
        <v>54</v>
      </c>
      <c r="C63" s="14" t="s">
        <v>2</v>
      </c>
      <c r="D63" s="14" t="s">
        <v>34</v>
      </c>
      <c r="E63" s="13" t="s">
        <v>40</v>
      </c>
      <c r="F63" s="13" t="s">
        <v>1155</v>
      </c>
      <c r="G63" s="13" t="s">
        <v>56</v>
      </c>
      <c r="H63" s="13" t="s">
        <v>1156</v>
      </c>
      <c r="I63" s="23">
        <v>42884</v>
      </c>
      <c r="J63" s="13" t="s">
        <v>1157</v>
      </c>
      <c r="K63" s="13">
        <v>20359</v>
      </c>
      <c r="L63" s="13"/>
      <c r="M63" s="14">
        <v>2</v>
      </c>
      <c r="N63" s="14" t="s">
        <v>801</v>
      </c>
      <c r="O63" s="16"/>
      <c r="P63" s="15"/>
      <c r="Q63" s="15"/>
      <c r="R63" s="23">
        <v>42884.707013888888</v>
      </c>
      <c r="S63" s="13" t="s">
        <v>188</v>
      </c>
      <c r="T63" s="13" t="s">
        <v>189</v>
      </c>
      <c r="U63" s="22" t="s">
        <v>992</v>
      </c>
      <c r="V63" s="13" t="s">
        <v>1122</v>
      </c>
      <c r="W63" s="19">
        <v>180</v>
      </c>
      <c r="X63" s="13" t="s">
        <v>37</v>
      </c>
      <c r="Y63" s="14">
        <v>2</v>
      </c>
      <c r="Z63" s="14">
        <v>3</v>
      </c>
      <c r="AA63" s="13">
        <v>49</v>
      </c>
      <c r="AB63" s="19">
        <v>8820</v>
      </c>
      <c r="AC63" s="21">
        <f t="shared" si="5"/>
        <v>10231.200000000001</v>
      </c>
      <c r="AD63" s="14">
        <f t="shared" si="7"/>
        <v>6</v>
      </c>
      <c r="AE63" s="51">
        <f t="shared" si="6"/>
        <v>34.799999999999997</v>
      </c>
      <c r="AL63"/>
      <c r="AM63"/>
      <c r="AN63"/>
      <c r="AO63"/>
      <c r="AP63"/>
      <c r="AQ63"/>
      <c r="AR63"/>
      <c r="AS63"/>
    </row>
    <row r="64" spans="1:45" s="1" customFormat="1" ht="15.6" customHeight="1" x14ac:dyDescent="0.25">
      <c r="A64" s="12">
        <v>2063</v>
      </c>
      <c r="B64" s="13" t="s">
        <v>54</v>
      </c>
      <c r="C64" s="14" t="s">
        <v>2</v>
      </c>
      <c r="D64" s="14" t="s">
        <v>34</v>
      </c>
      <c r="E64" s="13" t="s">
        <v>40</v>
      </c>
      <c r="F64" s="13" t="s">
        <v>1158</v>
      </c>
      <c r="G64" s="13" t="s">
        <v>56</v>
      </c>
      <c r="H64" s="13" t="s">
        <v>788</v>
      </c>
      <c r="I64" s="23">
        <v>42884</v>
      </c>
      <c r="J64" s="13" t="s">
        <v>1159</v>
      </c>
      <c r="K64" s="13">
        <v>20412</v>
      </c>
      <c r="L64" s="13"/>
      <c r="M64" s="14">
        <v>5</v>
      </c>
      <c r="N64" s="14" t="s">
        <v>1160</v>
      </c>
      <c r="O64" s="16"/>
      <c r="P64" s="15"/>
      <c r="Q64" s="15"/>
      <c r="R64" s="23">
        <v>42885.585474537038</v>
      </c>
      <c r="S64" s="13" t="s">
        <v>291</v>
      </c>
      <c r="T64" s="13" t="s">
        <v>292</v>
      </c>
      <c r="U64" s="22" t="s">
        <v>992</v>
      </c>
      <c r="V64" s="13" t="s">
        <v>1122</v>
      </c>
      <c r="W64" s="19">
        <v>180</v>
      </c>
      <c r="X64" s="13" t="s">
        <v>37</v>
      </c>
      <c r="Y64" s="14">
        <v>2</v>
      </c>
      <c r="Z64" s="14">
        <v>3</v>
      </c>
      <c r="AA64" s="13">
        <v>49</v>
      </c>
      <c r="AB64" s="19">
        <v>8820</v>
      </c>
      <c r="AC64" s="21">
        <f t="shared" si="5"/>
        <v>10231.200000000001</v>
      </c>
      <c r="AD64" s="14">
        <f t="shared" si="7"/>
        <v>6</v>
      </c>
      <c r="AE64" s="51">
        <f t="shared" si="6"/>
        <v>34.799999999999997</v>
      </c>
      <c r="AL64"/>
      <c r="AM64"/>
      <c r="AN64"/>
      <c r="AO64"/>
      <c r="AP64"/>
      <c r="AQ64"/>
      <c r="AR64"/>
      <c r="AS64"/>
    </row>
    <row r="65" spans="1:45" s="1" customFormat="1" ht="15.6" customHeight="1" x14ac:dyDescent="0.25">
      <c r="A65" s="12">
        <v>2064</v>
      </c>
      <c r="B65" s="13" t="s">
        <v>54</v>
      </c>
      <c r="C65" s="14" t="s">
        <v>2</v>
      </c>
      <c r="D65" s="14" t="s">
        <v>34</v>
      </c>
      <c r="E65" s="13" t="s">
        <v>40</v>
      </c>
      <c r="F65" s="13" t="s">
        <v>1161</v>
      </c>
      <c r="G65" s="13" t="s">
        <v>56</v>
      </c>
      <c r="H65" s="13" t="s">
        <v>1162</v>
      </c>
      <c r="I65" s="23">
        <v>42884</v>
      </c>
      <c r="J65" s="13" t="s">
        <v>1163</v>
      </c>
      <c r="K65" s="13">
        <v>20378</v>
      </c>
      <c r="L65" s="13"/>
      <c r="M65" s="14">
        <v>2</v>
      </c>
      <c r="N65" s="14" t="s">
        <v>1164</v>
      </c>
      <c r="O65" s="16"/>
      <c r="P65" s="15"/>
      <c r="Q65" s="15"/>
      <c r="R65" s="23">
        <v>42884.725914351853</v>
      </c>
      <c r="S65" s="13" t="s">
        <v>188</v>
      </c>
      <c r="T65" s="13" t="s">
        <v>189</v>
      </c>
      <c r="U65" s="22" t="s">
        <v>992</v>
      </c>
      <c r="V65" s="13" t="s">
        <v>1122</v>
      </c>
      <c r="W65" s="19">
        <v>180</v>
      </c>
      <c r="X65" s="13" t="s">
        <v>37</v>
      </c>
      <c r="Y65" s="14">
        <v>2</v>
      </c>
      <c r="Z65" s="14">
        <v>3</v>
      </c>
      <c r="AA65" s="13">
        <v>49</v>
      </c>
      <c r="AB65" s="19">
        <v>8820</v>
      </c>
      <c r="AC65" s="21">
        <f t="shared" si="5"/>
        <v>10231.200000000001</v>
      </c>
      <c r="AD65" s="14">
        <f t="shared" si="7"/>
        <v>6</v>
      </c>
      <c r="AE65" s="51">
        <f t="shared" si="6"/>
        <v>34.799999999999997</v>
      </c>
      <c r="AL65"/>
      <c r="AM65"/>
      <c r="AN65"/>
      <c r="AO65"/>
      <c r="AP65"/>
      <c r="AQ65"/>
      <c r="AR65"/>
      <c r="AS65"/>
    </row>
    <row r="66" spans="1:45" s="1" customFormat="1" ht="15.6" customHeight="1" x14ac:dyDescent="0.25">
      <c r="A66" s="12">
        <v>2065</v>
      </c>
      <c r="B66" s="13" t="s">
        <v>54</v>
      </c>
      <c r="C66" s="14" t="s">
        <v>2</v>
      </c>
      <c r="D66" s="14" t="s">
        <v>34</v>
      </c>
      <c r="E66" s="13" t="s">
        <v>40</v>
      </c>
      <c r="F66" s="13" t="s">
        <v>293</v>
      </c>
      <c r="G66" s="13" t="s">
        <v>56</v>
      </c>
      <c r="H66" s="13" t="s">
        <v>294</v>
      </c>
      <c r="I66" s="23">
        <v>42884</v>
      </c>
      <c r="J66" s="13" t="s">
        <v>1165</v>
      </c>
      <c r="K66" s="13">
        <v>20350</v>
      </c>
      <c r="L66" s="13"/>
      <c r="M66" s="14">
        <v>2</v>
      </c>
      <c r="N66" s="14" t="s">
        <v>792</v>
      </c>
      <c r="O66" s="16"/>
      <c r="P66" s="15"/>
      <c r="Q66" s="15"/>
      <c r="R66" s="23">
        <v>42884.643333333333</v>
      </c>
      <c r="S66" s="13" t="s">
        <v>188</v>
      </c>
      <c r="T66" s="13" t="s">
        <v>189</v>
      </c>
      <c r="U66" s="22" t="s">
        <v>992</v>
      </c>
      <c r="V66" s="13" t="s">
        <v>1122</v>
      </c>
      <c r="W66" s="19">
        <v>180</v>
      </c>
      <c r="X66" s="13" t="s">
        <v>37</v>
      </c>
      <c r="Y66" s="14">
        <v>2</v>
      </c>
      <c r="Z66" s="14">
        <v>3</v>
      </c>
      <c r="AA66" s="13">
        <v>49</v>
      </c>
      <c r="AB66" s="19">
        <v>8820</v>
      </c>
      <c r="AC66" s="21">
        <f t="shared" si="5"/>
        <v>10231.200000000001</v>
      </c>
      <c r="AD66" s="14">
        <f t="shared" si="7"/>
        <v>6</v>
      </c>
      <c r="AE66" s="51">
        <f t="shared" si="6"/>
        <v>34.799999999999997</v>
      </c>
      <c r="AL66"/>
      <c r="AM66"/>
      <c r="AN66"/>
      <c r="AO66"/>
      <c r="AP66"/>
      <c r="AQ66"/>
      <c r="AR66"/>
      <c r="AS66"/>
    </row>
    <row r="67" spans="1:45" s="1" customFormat="1" ht="15.6" customHeight="1" x14ac:dyDescent="0.25">
      <c r="A67" s="12">
        <v>2066</v>
      </c>
      <c r="B67" s="13" t="s">
        <v>54</v>
      </c>
      <c r="C67" s="14" t="s">
        <v>2</v>
      </c>
      <c r="D67" s="14" t="s">
        <v>34</v>
      </c>
      <c r="E67" s="13" t="s">
        <v>40</v>
      </c>
      <c r="F67" s="13" t="s">
        <v>283</v>
      </c>
      <c r="G67" s="13" t="s">
        <v>56</v>
      </c>
      <c r="H67" s="13" t="s">
        <v>284</v>
      </c>
      <c r="I67" s="23">
        <v>42884</v>
      </c>
      <c r="J67" s="13" t="s">
        <v>1166</v>
      </c>
      <c r="K67" s="13">
        <v>21142</v>
      </c>
      <c r="L67" s="13"/>
      <c r="M67" s="14">
        <v>3</v>
      </c>
      <c r="N67" s="14" t="s">
        <v>1167</v>
      </c>
      <c r="O67" s="16"/>
      <c r="P67" s="15"/>
      <c r="Q67" s="15"/>
      <c r="R67" s="23">
        <v>42885.77715277778</v>
      </c>
      <c r="S67" s="13" t="s">
        <v>291</v>
      </c>
      <c r="T67" s="13" t="s">
        <v>292</v>
      </c>
      <c r="U67" s="22" t="s">
        <v>992</v>
      </c>
      <c r="V67" s="13" t="s">
        <v>1122</v>
      </c>
      <c r="W67" s="19">
        <v>180</v>
      </c>
      <c r="X67" s="13" t="s">
        <v>37</v>
      </c>
      <c r="Y67" s="14">
        <v>2</v>
      </c>
      <c r="Z67" s="14">
        <v>3</v>
      </c>
      <c r="AA67" s="13">
        <v>49</v>
      </c>
      <c r="AB67" s="19">
        <v>8820</v>
      </c>
      <c r="AC67" s="21">
        <f t="shared" si="5"/>
        <v>10231.200000000001</v>
      </c>
      <c r="AD67" s="14">
        <f t="shared" si="7"/>
        <v>6</v>
      </c>
      <c r="AE67" s="51">
        <f t="shared" si="6"/>
        <v>34.799999999999997</v>
      </c>
      <c r="AL67"/>
      <c r="AM67"/>
      <c r="AN67"/>
      <c r="AO67"/>
      <c r="AP67"/>
      <c r="AQ67"/>
      <c r="AR67"/>
      <c r="AS67"/>
    </row>
    <row r="68" spans="1:45" s="1" customFormat="1" ht="15.6" customHeight="1" x14ac:dyDescent="0.25">
      <c r="A68" s="12">
        <v>2067</v>
      </c>
      <c r="B68" s="13" t="s">
        <v>54</v>
      </c>
      <c r="C68" s="14" t="s">
        <v>2</v>
      </c>
      <c r="D68" s="14" t="s">
        <v>34</v>
      </c>
      <c r="E68" s="13" t="s">
        <v>40</v>
      </c>
      <c r="F68" s="13" t="s">
        <v>231</v>
      </c>
      <c r="G68" s="13" t="s">
        <v>56</v>
      </c>
      <c r="H68" s="13" t="s">
        <v>232</v>
      </c>
      <c r="I68" s="23">
        <v>42884</v>
      </c>
      <c r="J68" s="13" t="s">
        <v>1168</v>
      </c>
      <c r="K68" s="13">
        <v>20437</v>
      </c>
      <c r="L68" s="13"/>
      <c r="M68" s="14">
        <v>3</v>
      </c>
      <c r="N68" s="14" t="s">
        <v>1169</v>
      </c>
      <c r="O68" s="16"/>
      <c r="P68" s="15"/>
      <c r="Q68" s="15"/>
      <c r="R68" s="23">
        <v>42885.722453703704</v>
      </c>
      <c r="S68" s="13" t="s">
        <v>291</v>
      </c>
      <c r="T68" s="13" t="s">
        <v>292</v>
      </c>
      <c r="U68" s="22" t="s">
        <v>992</v>
      </c>
      <c r="V68" s="13" t="s">
        <v>1122</v>
      </c>
      <c r="W68" s="19">
        <v>180</v>
      </c>
      <c r="X68" s="13" t="s">
        <v>37</v>
      </c>
      <c r="Y68" s="14">
        <v>2</v>
      </c>
      <c r="Z68" s="14">
        <v>3</v>
      </c>
      <c r="AA68" s="13">
        <v>49</v>
      </c>
      <c r="AB68" s="19">
        <v>8820</v>
      </c>
      <c r="AC68" s="21">
        <f t="shared" si="5"/>
        <v>10231.200000000001</v>
      </c>
      <c r="AD68" s="14">
        <f t="shared" si="7"/>
        <v>6</v>
      </c>
      <c r="AE68" s="51">
        <f t="shared" si="6"/>
        <v>34.799999999999997</v>
      </c>
      <c r="AL68"/>
      <c r="AM68"/>
      <c r="AN68"/>
      <c r="AO68"/>
      <c r="AP68"/>
      <c r="AQ68"/>
      <c r="AR68"/>
      <c r="AS68"/>
    </row>
    <row r="69" spans="1:45" s="1" customFormat="1" ht="15.6" customHeight="1" x14ac:dyDescent="0.25">
      <c r="A69" s="12">
        <v>2068</v>
      </c>
      <c r="B69" s="13" t="s">
        <v>54</v>
      </c>
      <c r="C69" s="14" t="s">
        <v>2</v>
      </c>
      <c r="D69" s="14" t="s">
        <v>34</v>
      </c>
      <c r="E69" s="13" t="s">
        <v>40</v>
      </c>
      <c r="F69" s="13" t="s">
        <v>203</v>
      </c>
      <c r="G69" s="13" t="s">
        <v>56</v>
      </c>
      <c r="H69" s="13" t="s">
        <v>204</v>
      </c>
      <c r="I69" s="23">
        <v>42884</v>
      </c>
      <c r="J69" s="13" t="s">
        <v>1170</v>
      </c>
      <c r="K69" s="13">
        <v>20434</v>
      </c>
      <c r="L69" s="13"/>
      <c r="M69" s="14">
        <v>5</v>
      </c>
      <c r="N69" s="14" t="s">
        <v>1171</v>
      </c>
      <c r="O69" s="16"/>
      <c r="P69" s="15"/>
      <c r="Q69" s="15"/>
      <c r="R69" s="23">
        <v>42885.619351851848</v>
      </c>
      <c r="S69" s="13" t="s">
        <v>291</v>
      </c>
      <c r="T69" s="13" t="s">
        <v>292</v>
      </c>
      <c r="U69" s="22" t="s">
        <v>992</v>
      </c>
      <c r="V69" s="13" t="s">
        <v>1122</v>
      </c>
      <c r="W69" s="19">
        <v>180</v>
      </c>
      <c r="X69" s="13" t="s">
        <v>37</v>
      </c>
      <c r="Y69" s="14">
        <v>2</v>
      </c>
      <c r="Z69" s="14">
        <v>3</v>
      </c>
      <c r="AA69" s="13">
        <v>49</v>
      </c>
      <c r="AB69" s="19">
        <v>8820</v>
      </c>
      <c r="AC69" s="21">
        <f t="shared" si="5"/>
        <v>10231.200000000001</v>
      </c>
      <c r="AD69" s="14">
        <f t="shared" si="7"/>
        <v>6</v>
      </c>
      <c r="AE69" s="51">
        <f t="shared" si="6"/>
        <v>34.799999999999997</v>
      </c>
      <c r="AL69"/>
      <c r="AM69"/>
      <c r="AN69"/>
      <c r="AO69"/>
      <c r="AP69"/>
      <c r="AQ69"/>
      <c r="AR69"/>
      <c r="AS69"/>
    </row>
    <row r="70" spans="1:45" s="1" customFormat="1" ht="15.6" customHeight="1" x14ac:dyDescent="0.25">
      <c r="A70" s="12">
        <v>2069</v>
      </c>
      <c r="B70" s="13" t="s">
        <v>54</v>
      </c>
      <c r="C70" s="14" t="s">
        <v>2</v>
      </c>
      <c r="D70" s="14" t="s">
        <v>34</v>
      </c>
      <c r="E70" s="13" t="s">
        <v>40</v>
      </c>
      <c r="F70" s="13" t="s">
        <v>275</v>
      </c>
      <c r="G70" s="13" t="s">
        <v>56</v>
      </c>
      <c r="H70" s="13" t="s">
        <v>276</v>
      </c>
      <c r="I70" s="23">
        <v>42884</v>
      </c>
      <c r="J70" s="13" t="s">
        <v>1172</v>
      </c>
      <c r="K70" s="13">
        <v>20364</v>
      </c>
      <c r="L70" s="13"/>
      <c r="M70" s="14">
        <v>2</v>
      </c>
      <c r="N70" s="14" t="s">
        <v>1173</v>
      </c>
      <c r="O70" s="16"/>
      <c r="P70" s="15"/>
      <c r="Q70" s="15"/>
      <c r="R70" s="23">
        <v>42885.770185185182</v>
      </c>
      <c r="S70" s="13" t="s">
        <v>291</v>
      </c>
      <c r="T70" s="13" t="s">
        <v>292</v>
      </c>
      <c r="U70" s="22" t="s">
        <v>992</v>
      </c>
      <c r="V70" s="13" t="s">
        <v>1122</v>
      </c>
      <c r="W70" s="19">
        <v>180</v>
      </c>
      <c r="X70" s="13" t="s">
        <v>37</v>
      </c>
      <c r="Y70" s="14">
        <v>2</v>
      </c>
      <c r="Z70" s="14">
        <v>3</v>
      </c>
      <c r="AA70" s="13">
        <v>49</v>
      </c>
      <c r="AB70" s="19">
        <v>8820</v>
      </c>
      <c r="AC70" s="21">
        <f t="shared" si="5"/>
        <v>10231.200000000001</v>
      </c>
      <c r="AD70" s="14">
        <f t="shared" si="7"/>
        <v>6</v>
      </c>
      <c r="AE70" s="51">
        <f t="shared" si="6"/>
        <v>34.799999999999997</v>
      </c>
      <c r="AL70"/>
      <c r="AM70"/>
      <c r="AN70"/>
      <c r="AO70"/>
      <c r="AP70"/>
      <c r="AQ70"/>
      <c r="AR70"/>
      <c r="AS70"/>
    </row>
    <row r="71" spans="1:45" s="1" customFormat="1" ht="15.6" customHeight="1" x14ac:dyDescent="0.25">
      <c r="A71" s="12">
        <v>2070</v>
      </c>
      <c r="B71" s="13" t="s">
        <v>54</v>
      </c>
      <c r="C71" s="14" t="s">
        <v>2</v>
      </c>
      <c r="D71" s="14" t="s">
        <v>34</v>
      </c>
      <c r="E71" s="13" t="s">
        <v>40</v>
      </c>
      <c r="F71" s="13" t="s">
        <v>219</v>
      </c>
      <c r="G71" s="13" t="s">
        <v>56</v>
      </c>
      <c r="H71" s="13" t="s">
        <v>220</v>
      </c>
      <c r="I71" s="23">
        <v>42884</v>
      </c>
      <c r="J71" s="13" t="s">
        <v>1174</v>
      </c>
      <c r="K71" s="13">
        <v>20413</v>
      </c>
      <c r="L71" s="13"/>
      <c r="M71" s="14">
        <v>3</v>
      </c>
      <c r="N71" s="14" t="s">
        <v>1175</v>
      </c>
      <c r="O71" s="16"/>
      <c r="P71" s="15"/>
      <c r="Q71" s="15"/>
      <c r="R71" s="23">
        <v>42885.711875000001</v>
      </c>
      <c r="S71" s="13" t="s">
        <v>291</v>
      </c>
      <c r="T71" s="13" t="s">
        <v>292</v>
      </c>
      <c r="U71" s="22" t="s">
        <v>992</v>
      </c>
      <c r="V71" s="13" t="s">
        <v>1122</v>
      </c>
      <c r="W71" s="19">
        <v>180</v>
      </c>
      <c r="X71" s="13" t="s">
        <v>37</v>
      </c>
      <c r="Y71" s="14">
        <v>2</v>
      </c>
      <c r="Z71" s="14">
        <v>3</v>
      </c>
      <c r="AA71" s="13">
        <v>49</v>
      </c>
      <c r="AB71" s="19">
        <v>8820</v>
      </c>
      <c r="AC71" s="21">
        <f t="shared" ref="AC71:AC102" si="8">+AB71*0.16+AB71</f>
        <v>10231.200000000001</v>
      </c>
      <c r="AD71" s="14">
        <f t="shared" si="7"/>
        <v>6</v>
      </c>
      <c r="AE71" s="51">
        <f t="shared" si="6"/>
        <v>34.799999999999997</v>
      </c>
      <c r="AL71"/>
      <c r="AM71"/>
      <c r="AN71"/>
      <c r="AO71"/>
      <c r="AP71"/>
      <c r="AQ71"/>
      <c r="AR71"/>
      <c r="AS71"/>
    </row>
    <row r="72" spans="1:45" s="1" customFormat="1" ht="15.6" customHeight="1" x14ac:dyDescent="0.25">
      <c r="A72" s="12">
        <v>2071</v>
      </c>
      <c r="B72" s="13" t="s">
        <v>54</v>
      </c>
      <c r="C72" s="14" t="s">
        <v>2</v>
      </c>
      <c r="D72" s="14" t="s">
        <v>34</v>
      </c>
      <c r="E72" s="13" t="s">
        <v>40</v>
      </c>
      <c r="F72" s="13" t="s">
        <v>211</v>
      </c>
      <c r="G72" s="13" t="s">
        <v>56</v>
      </c>
      <c r="H72" s="13" t="s">
        <v>212</v>
      </c>
      <c r="I72" s="23">
        <v>42884</v>
      </c>
      <c r="J72" s="13" t="s">
        <v>1176</v>
      </c>
      <c r="K72" s="13">
        <v>20383</v>
      </c>
      <c r="L72" s="13"/>
      <c r="M72" s="14">
        <v>2</v>
      </c>
      <c r="N72" s="14" t="s">
        <v>1177</v>
      </c>
      <c r="O72" s="16"/>
      <c r="P72" s="15"/>
      <c r="Q72" s="15"/>
      <c r="R72" s="23">
        <v>42885.644780092596</v>
      </c>
      <c r="S72" s="13" t="s">
        <v>291</v>
      </c>
      <c r="T72" s="13" t="s">
        <v>292</v>
      </c>
      <c r="U72" s="22" t="s">
        <v>992</v>
      </c>
      <c r="V72" s="13" t="s">
        <v>1122</v>
      </c>
      <c r="W72" s="19">
        <v>180</v>
      </c>
      <c r="X72" s="13" t="s">
        <v>37</v>
      </c>
      <c r="Y72" s="14">
        <v>2</v>
      </c>
      <c r="Z72" s="14">
        <v>3</v>
      </c>
      <c r="AA72" s="13">
        <v>49</v>
      </c>
      <c r="AB72" s="19">
        <v>8820</v>
      </c>
      <c r="AC72" s="21">
        <f t="shared" si="8"/>
        <v>10231.200000000001</v>
      </c>
      <c r="AD72" s="14">
        <f t="shared" si="7"/>
        <v>6</v>
      </c>
      <c r="AE72" s="51">
        <f t="shared" si="6"/>
        <v>34.799999999999997</v>
      </c>
      <c r="AL72"/>
      <c r="AM72"/>
      <c r="AN72"/>
      <c r="AO72"/>
      <c r="AP72"/>
      <c r="AQ72"/>
      <c r="AR72"/>
      <c r="AS72"/>
    </row>
    <row r="73" spans="1:45" s="1" customFormat="1" ht="15.6" customHeight="1" x14ac:dyDescent="0.25">
      <c r="A73" s="12">
        <v>2072</v>
      </c>
      <c r="B73" s="13" t="s">
        <v>54</v>
      </c>
      <c r="C73" s="14" t="s">
        <v>2</v>
      </c>
      <c r="D73" s="14" t="s">
        <v>34</v>
      </c>
      <c r="E73" s="13" t="s">
        <v>40</v>
      </c>
      <c r="F73" s="13" t="s">
        <v>1178</v>
      </c>
      <c r="G73" s="13" t="s">
        <v>56</v>
      </c>
      <c r="H73" s="13" t="s">
        <v>1179</v>
      </c>
      <c r="I73" s="23">
        <v>42884</v>
      </c>
      <c r="J73" s="13" t="s">
        <v>1180</v>
      </c>
      <c r="K73" s="13">
        <v>20427</v>
      </c>
      <c r="L73" s="13"/>
      <c r="M73" s="14">
        <v>2</v>
      </c>
      <c r="N73" s="14" t="s">
        <v>1181</v>
      </c>
      <c r="O73" s="16"/>
      <c r="P73" s="15"/>
      <c r="Q73" s="15"/>
      <c r="R73" s="23">
        <v>42884.729571759257</v>
      </c>
      <c r="S73" s="13" t="s">
        <v>188</v>
      </c>
      <c r="T73" s="13" t="s">
        <v>189</v>
      </c>
      <c r="U73" s="22" t="s">
        <v>992</v>
      </c>
      <c r="V73" s="13" t="s">
        <v>1122</v>
      </c>
      <c r="W73" s="19">
        <v>180</v>
      </c>
      <c r="X73" s="13" t="s">
        <v>37</v>
      </c>
      <c r="Y73" s="14">
        <v>2</v>
      </c>
      <c r="Z73" s="14">
        <v>3</v>
      </c>
      <c r="AA73" s="13">
        <v>49</v>
      </c>
      <c r="AB73" s="19">
        <v>8820</v>
      </c>
      <c r="AC73" s="21">
        <f t="shared" si="8"/>
        <v>10231.200000000001</v>
      </c>
      <c r="AD73" s="14">
        <f t="shared" si="7"/>
        <v>6</v>
      </c>
      <c r="AE73" s="51">
        <f t="shared" si="6"/>
        <v>34.799999999999997</v>
      </c>
      <c r="AL73"/>
      <c r="AM73"/>
      <c r="AN73"/>
      <c r="AO73"/>
      <c r="AP73"/>
      <c r="AQ73"/>
      <c r="AR73"/>
      <c r="AS73"/>
    </row>
    <row r="74" spans="1:45" s="1" customFormat="1" ht="15.6" customHeight="1" x14ac:dyDescent="0.25">
      <c r="A74" s="12">
        <v>2073</v>
      </c>
      <c r="B74" s="13" t="s">
        <v>54</v>
      </c>
      <c r="C74" s="14" t="s">
        <v>2</v>
      </c>
      <c r="D74" s="14" t="s">
        <v>34</v>
      </c>
      <c r="E74" s="13" t="s">
        <v>40</v>
      </c>
      <c r="F74" s="13" t="s">
        <v>249</v>
      </c>
      <c r="G74" s="13" t="s">
        <v>56</v>
      </c>
      <c r="H74" s="13" t="s">
        <v>250</v>
      </c>
      <c r="I74" s="23">
        <v>42884</v>
      </c>
      <c r="J74" s="13" t="s">
        <v>1182</v>
      </c>
      <c r="K74" s="13">
        <v>20388</v>
      </c>
      <c r="L74" s="13"/>
      <c r="M74" s="14">
        <v>2</v>
      </c>
      <c r="N74" s="14" t="s">
        <v>1183</v>
      </c>
      <c r="O74" s="16"/>
      <c r="P74" s="15"/>
      <c r="Q74" s="15"/>
      <c r="R74" s="23">
        <v>42885.742881944447</v>
      </c>
      <c r="S74" s="13" t="s">
        <v>291</v>
      </c>
      <c r="T74" s="13" t="s">
        <v>292</v>
      </c>
      <c r="U74" s="22" t="s">
        <v>992</v>
      </c>
      <c r="V74" s="13" t="s">
        <v>1122</v>
      </c>
      <c r="W74" s="19">
        <v>180</v>
      </c>
      <c r="X74" s="13" t="s">
        <v>37</v>
      </c>
      <c r="Y74" s="14">
        <v>2</v>
      </c>
      <c r="Z74" s="14">
        <v>3</v>
      </c>
      <c r="AA74" s="13">
        <v>49</v>
      </c>
      <c r="AB74" s="19">
        <v>8820</v>
      </c>
      <c r="AC74" s="21">
        <f t="shared" si="8"/>
        <v>10231.200000000001</v>
      </c>
      <c r="AD74" s="14">
        <f t="shared" si="7"/>
        <v>6</v>
      </c>
      <c r="AE74" s="51">
        <f t="shared" si="6"/>
        <v>34.799999999999997</v>
      </c>
      <c r="AL74"/>
      <c r="AM74"/>
      <c r="AN74"/>
      <c r="AO74"/>
      <c r="AP74"/>
      <c r="AQ74"/>
      <c r="AR74"/>
      <c r="AS74"/>
    </row>
    <row r="75" spans="1:45" s="1" customFormat="1" ht="15.6" customHeight="1" x14ac:dyDescent="0.25">
      <c r="A75" s="12">
        <v>2117</v>
      </c>
      <c r="B75" s="13" t="s">
        <v>54</v>
      </c>
      <c r="C75" s="14" t="s">
        <v>2</v>
      </c>
      <c r="D75" s="14" t="s">
        <v>34</v>
      </c>
      <c r="E75" s="13" t="s">
        <v>40</v>
      </c>
      <c r="F75" s="13" t="s">
        <v>1207</v>
      </c>
      <c r="G75" s="13" t="s">
        <v>56</v>
      </c>
      <c r="H75" s="13" t="s">
        <v>1208</v>
      </c>
      <c r="I75" s="23">
        <v>42884</v>
      </c>
      <c r="J75" s="13" t="s">
        <v>1209</v>
      </c>
      <c r="K75" s="13">
        <v>20417</v>
      </c>
      <c r="L75" s="13"/>
      <c r="M75" s="14">
        <v>3</v>
      </c>
      <c r="N75" s="14" t="s">
        <v>1210</v>
      </c>
      <c r="O75" s="16"/>
      <c r="P75" s="15"/>
      <c r="Q75" s="15"/>
      <c r="R75" s="23">
        <v>42884.737372685187</v>
      </c>
      <c r="S75" s="13" t="s">
        <v>188</v>
      </c>
      <c r="T75" s="13" t="s">
        <v>189</v>
      </c>
      <c r="U75" s="22" t="s">
        <v>992</v>
      </c>
      <c r="V75" s="13" t="s">
        <v>1122</v>
      </c>
      <c r="W75" s="19">
        <v>180</v>
      </c>
      <c r="X75" s="13" t="s">
        <v>37</v>
      </c>
      <c r="Y75" s="14">
        <v>2</v>
      </c>
      <c r="Z75" s="14">
        <v>3</v>
      </c>
      <c r="AA75" s="13">
        <v>49</v>
      </c>
      <c r="AB75" s="19">
        <v>8820</v>
      </c>
      <c r="AC75" s="21">
        <f t="shared" si="8"/>
        <v>10231.200000000001</v>
      </c>
      <c r="AD75" s="14">
        <f t="shared" si="7"/>
        <v>6</v>
      </c>
      <c r="AE75" s="51">
        <f t="shared" si="6"/>
        <v>34.799999999999997</v>
      </c>
      <c r="AL75"/>
      <c r="AM75"/>
      <c r="AN75"/>
      <c r="AO75"/>
      <c r="AP75"/>
      <c r="AQ75"/>
      <c r="AR75"/>
      <c r="AS75"/>
    </row>
    <row r="76" spans="1:45" s="1" customFormat="1" ht="15.6" customHeight="1" x14ac:dyDescent="0.25">
      <c r="A76" s="12">
        <v>2118</v>
      </c>
      <c r="B76" s="13" t="s">
        <v>54</v>
      </c>
      <c r="C76" s="14" t="s">
        <v>2</v>
      </c>
      <c r="D76" s="14" t="s">
        <v>34</v>
      </c>
      <c r="E76" s="13" t="s">
        <v>40</v>
      </c>
      <c r="F76" s="13" t="s">
        <v>239</v>
      </c>
      <c r="G76" s="13" t="s">
        <v>56</v>
      </c>
      <c r="H76" s="13" t="s">
        <v>240</v>
      </c>
      <c r="I76" s="23">
        <v>42884</v>
      </c>
      <c r="J76" s="13" t="s">
        <v>1211</v>
      </c>
      <c r="K76" s="13">
        <v>20373</v>
      </c>
      <c r="L76" s="13"/>
      <c r="M76" s="14">
        <v>3</v>
      </c>
      <c r="N76" s="14" t="s">
        <v>1212</v>
      </c>
      <c r="O76" s="16"/>
      <c r="P76" s="15"/>
      <c r="Q76" s="15"/>
      <c r="R76" s="23">
        <v>42885.730300925927</v>
      </c>
      <c r="S76" s="13" t="s">
        <v>291</v>
      </c>
      <c r="T76" s="13" t="s">
        <v>292</v>
      </c>
      <c r="U76" s="22" t="s">
        <v>992</v>
      </c>
      <c r="V76" s="13" t="s">
        <v>1122</v>
      </c>
      <c r="W76" s="19">
        <v>180</v>
      </c>
      <c r="X76" s="13" t="s">
        <v>37</v>
      </c>
      <c r="Y76" s="14">
        <v>2</v>
      </c>
      <c r="Z76" s="14">
        <v>3</v>
      </c>
      <c r="AA76" s="13">
        <v>49</v>
      </c>
      <c r="AB76" s="19">
        <v>8820</v>
      </c>
      <c r="AC76" s="21">
        <f t="shared" si="8"/>
        <v>10231.200000000001</v>
      </c>
      <c r="AD76" s="14">
        <f t="shared" si="7"/>
        <v>6</v>
      </c>
      <c r="AE76" s="51">
        <f t="shared" si="6"/>
        <v>34.799999999999997</v>
      </c>
      <c r="AL76"/>
      <c r="AM76"/>
      <c r="AN76"/>
      <c r="AO76"/>
      <c r="AP76"/>
      <c r="AQ76"/>
      <c r="AR76"/>
      <c r="AS76"/>
    </row>
    <row r="77" spans="1:45" ht="15.6" customHeight="1" x14ac:dyDescent="0.25">
      <c r="A77" s="12">
        <v>2119</v>
      </c>
      <c r="B77" s="13" t="s">
        <v>54</v>
      </c>
      <c r="C77" s="14" t="s">
        <v>2</v>
      </c>
      <c r="D77" s="14" t="s">
        <v>34</v>
      </c>
      <c r="E77" s="13" t="s">
        <v>40</v>
      </c>
      <c r="F77" s="13" t="s">
        <v>199</v>
      </c>
      <c r="G77" s="13" t="s">
        <v>56</v>
      </c>
      <c r="H77" s="13" t="s">
        <v>200</v>
      </c>
      <c r="I77" s="23">
        <v>42884</v>
      </c>
      <c r="J77" s="13" t="s">
        <v>1213</v>
      </c>
      <c r="K77" s="13">
        <v>20390</v>
      </c>
      <c r="L77" s="13"/>
      <c r="M77" s="14">
        <v>2</v>
      </c>
      <c r="N77" s="14" t="s">
        <v>1214</v>
      </c>
      <c r="O77" s="16"/>
      <c r="P77" s="15"/>
      <c r="Q77" s="15"/>
      <c r="R77" s="23">
        <v>42885.615844907406</v>
      </c>
      <c r="S77" s="13" t="s">
        <v>291</v>
      </c>
      <c r="T77" s="13" t="s">
        <v>292</v>
      </c>
      <c r="U77" s="22" t="s">
        <v>992</v>
      </c>
      <c r="V77" s="13" t="s">
        <v>1122</v>
      </c>
      <c r="W77" s="19">
        <v>180</v>
      </c>
      <c r="X77" s="13" t="s">
        <v>37</v>
      </c>
      <c r="Y77" s="14">
        <v>2</v>
      </c>
      <c r="Z77" s="14">
        <v>3</v>
      </c>
      <c r="AA77" s="13">
        <v>49</v>
      </c>
      <c r="AB77" s="19">
        <v>8820</v>
      </c>
      <c r="AC77" s="21">
        <f t="shared" si="8"/>
        <v>10231.200000000001</v>
      </c>
      <c r="AD77" s="14">
        <f t="shared" si="7"/>
        <v>6</v>
      </c>
      <c r="AE77" s="51">
        <f t="shared" si="6"/>
        <v>34.799999999999997</v>
      </c>
    </row>
    <row r="78" spans="1:45" s="27" customFormat="1" ht="15.6" customHeight="1" x14ac:dyDescent="0.25">
      <c r="A78" s="12">
        <v>2121</v>
      </c>
      <c r="B78" s="13" t="s">
        <v>54</v>
      </c>
      <c r="C78" s="14" t="s">
        <v>2</v>
      </c>
      <c r="D78" s="14" t="s">
        <v>34</v>
      </c>
      <c r="E78" s="13" t="s">
        <v>40</v>
      </c>
      <c r="F78" s="13" t="s">
        <v>385</v>
      </c>
      <c r="G78" s="13" t="s">
        <v>56</v>
      </c>
      <c r="H78" s="13" t="s">
        <v>386</v>
      </c>
      <c r="I78" s="23">
        <v>42884</v>
      </c>
      <c r="J78" s="13" t="s">
        <v>1117</v>
      </c>
      <c r="K78" s="13">
        <v>19942</v>
      </c>
      <c r="L78" s="13"/>
      <c r="M78" s="14">
        <v>3</v>
      </c>
      <c r="N78" s="14" t="s">
        <v>151</v>
      </c>
      <c r="O78" s="16"/>
      <c r="P78" s="15"/>
      <c r="Q78" s="15"/>
      <c r="R78" s="23">
        <v>42886.550428240742</v>
      </c>
      <c r="S78" s="13" t="s">
        <v>389</v>
      </c>
      <c r="T78" s="13" t="s">
        <v>390</v>
      </c>
      <c r="U78" s="22" t="s">
        <v>992</v>
      </c>
      <c r="V78" s="13" t="s">
        <v>1220</v>
      </c>
      <c r="W78" s="19">
        <v>216</v>
      </c>
      <c r="X78" s="13" t="s">
        <v>37</v>
      </c>
      <c r="Y78" s="14">
        <v>2</v>
      </c>
      <c r="Z78" s="14">
        <v>4</v>
      </c>
      <c r="AA78" s="13">
        <v>40</v>
      </c>
      <c r="AB78" s="19">
        <v>8640</v>
      </c>
      <c r="AC78" s="21">
        <f t="shared" si="8"/>
        <v>10022.4</v>
      </c>
      <c r="AD78" s="14">
        <f t="shared" si="7"/>
        <v>8</v>
      </c>
      <c r="AE78" s="51">
        <f t="shared" si="6"/>
        <v>31.319999999999997</v>
      </c>
      <c r="AF78" s="1"/>
      <c r="AG78" s="1"/>
      <c r="AH78" s="1"/>
      <c r="AI78" s="1"/>
      <c r="AJ78" s="1"/>
      <c r="AK78" s="1"/>
      <c r="AL78"/>
      <c r="AM78"/>
      <c r="AN78"/>
      <c r="AO78"/>
      <c r="AP78"/>
      <c r="AQ78"/>
      <c r="AR78"/>
    </row>
    <row r="79" spans="1:45" s="27" customFormat="1" ht="15.6" customHeight="1" x14ac:dyDescent="0.25">
      <c r="A79" s="12">
        <v>2112</v>
      </c>
      <c r="B79" s="13" t="s">
        <v>54</v>
      </c>
      <c r="C79" s="14" t="s">
        <v>2</v>
      </c>
      <c r="D79" s="14" t="s">
        <v>34</v>
      </c>
      <c r="E79" s="13" t="s">
        <v>40</v>
      </c>
      <c r="F79" s="13" t="s">
        <v>148</v>
      </c>
      <c r="G79" s="13" t="s">
        <v>56</v>
      </c>
      <c r="H79" s="13" t="s">
        <v>149</v>
      </c>
      <c r="I79" s="23">
        <v>42884</v>
      </c>
      <c r="J79" s="13" t="s">
        <v>1199</v>
      </c>
      <c r="K79" s="13">
        <v>19842</v>
      </c>
      <c r="L79" s="13"/>
      <c r="M79" s="14">
        <v>31</v>
      </c>
      <c r="N79" s="14" t="s">
        <v>1200</v>
      </c>
      <c r="O79" s="16"/>
      <c r="P79" s="15"/>
      <c r="Q79" s="15"/>
      <c r="R79" s="23">
        <v>42888.008009259262</v>
      </c>
      <c r="S79" s="13" t="s">
        <v>736</v>
      </c>
      <c r="T79" s="13" t="s">
        <v>1201</v>
      </c>
      <c r="U79" s="22" t="s">
        <v>992</v>
      </c>
      <c r="V79" s="13" t="s">
        <v>1202</v>
      </c>
      <c r="W79" s="19">
        <v>25.86</v>
      </c>
      <c r="X79" s="13" t="s">
        <v>37</v>
      </c>
      <c r="Y79" s="14">
        <v>1.2</v>
      </c>
      <c r="Z79" s="14">
        <v>0.8</v>
      </c>
      <c r="AA79" s="13">
        <v>1000</v>
      </c>
      <c r="AB79" s="19">
        <v>25860</v>
      </c>
      <c r="AC79" s="21">
        <f t="shared" si="8"/>
        <v>29997.599999999999</v>
      </c>
      <c r="AD79" s="14">
        <f t="shared" si="7"/>
        <v>0.96</v>
      </c>
      <c r="AE79" s="51">
        <f t="shared" si="6"/>
        <v>31.247499999999999</v>
      </c>
      <c r="AF79" s="1"/>
      <c r="AG79" s="1"/>
      <c r="AH79" s="1"/>
      <c r="AI79" s="1"/>
      <c r="AJ79" s="1"/>
      <c r="AK79" s="1"/>
      <c r="AL79"/>
      <c r="AM79"/>
      <c r="AN79"/>
      <c r="AO79"/>
      <c r="AP79"/>
      <c r="AQ79"/>
      <c r="AR79"/>
    </row>
    <row r="80" spans="1:45" s="27" customFormat="1" ht="15.6" customHeight="1" x14ac:dyDescent="0.25">
      <c r="A80" s="12">
        <v>2113</v>
      </c>
      <c r="B80" s="13" t="s">
        <v>54</v>
      </c>
      <c r="C80" s="14" t="s">
        <v>2</v>
      </c>
      <c r="D80" s="14" t="s">
        <v>34</v>
      </c>
      <c r="E80" s="13" t="s">
        <v>40</v>
      </c>
      <c r="F80" s="13" t="s">
        <v>148</v>
      </c>
      <c r="G80" s="13" t="s">
        <v>56</v>
      </c>
      <c r="H80" s="13" t="s">
        <v>149</v>
      </c>
      <c r="I80" s="23">
        <v>42884</v>
      </c>
      <c r="J80" s="13" t="s">
        <v>1203</v>
      </c>
      <c r="K80" s="13">
        <v>19842</v>
      </c>
      <c r="L80" s="13"/>
      <c r="M80" s="14">
        <v>32</v>
      </c>
      <c r="N80" s="14" t="s">
        <v>939</v>
      </c>
      <c r="O80" s="16"/>
      <c r="P80" s="15"/>
      <c r="Q80" s="15"/>
      <c r="R80" s="23">
        <v>42888.008321759262</v>
      </c>
      <c r="S80" s="13" t="s">
        <v>736</v>
      </c>
      <c r="T80" s="13" t="s">
        <v>1201</v>
      </c>
      <c r="U80" s="22" t="s">
        <v>992</v>
      </c>
      <c r="V80" s="13" t="s">
        <v>1202</v>
      </c>
      <c r="W80" s="19">
        <v>25.86</v>
      </c>
      <c r="X80" s="13" t="s">
        <v>37</v>
      </c>
      <c r="Y80" s="14">
        <v>1.2</v>
      </c>
      <c r="Z80" s="14">
        <v>0.8</v>
      </c>
      <c r="AA80" s="13">
        <v>500</v>
      </c>
      <c r="AB80" s="19">
        <v>12930</v>
      </c>
      <c r="AC80" s="21">
        <f t="shared" si="8"/>
        <v>14998.8</v>
      </c>
      <c r="AD80" s="14">
        <f t="shared" si="7"/>
        <v>0.96</v>
      </c>
      <c r="AE80" s="51">
        <f t="shared" si="6"/>
        <v>31.247499999999999</v>
      </c>
      <c r="AF80" s="1"/>
      <c r="AG80" s="1"/>
      <c r="AH80" s="1"/>
      <c r="AI80" s="1"/>
      <c r="AJ80" s="1"/>
      <c r="AK80" s="1"/>
      <c r="AL80"/>
      <c r="AM80"/>
      <c r="AN80"/>
      <c r="AO80"/>
      <c r="AP80"/>
      <c r="AQ80"/>
      <c r="AR80"/>
    </row>
    <row r="81" spans="1:44" s="27" customFormat="1" ht="15.6" customHeight="1" x14ac:dyDescent="0.25">
      <c r="A81" s="12">
        <v>2114</v>
      </c>
      <c r="B81" s="13" t="s">
        <v>54</v>
      </c>
      <c r="C81" s="14" t="s">
        <v>2</v>
      </c>
      <c r="D81" s="14" t="s">
        <v>34</v>
      </c>
      <c r="E81" s="13" t="s">
        <v>40</v>
      </c>
      <c r="F81" s="13" t="s">
        <v>148</v>
      </c>
      <c r="G81" s="13" t="s">
        <v>56</v>
      </c>
      <c r="H81" s="13" t="s">
        <v>149</v>
      </c>
      <c r="I81" s="23">
        <v>42884</v>
      </c>
      <c r="J81" s="13" t="s">
        <v>1204</v>
      </c>
      <c r="K81" s="13">
        <v>19842</v>
      </c>
      <c r="L81" s="13"/>
      <c r="M81" s="14">
        <v>30</v>
      </c>
      <c r="N81" s="14" t="s">
        <v>1205</v>
      </c>
      <c r="O81" s="16"/>
      <c r="P81" s="15"/>
      <c r="Q81" s="15"/>
      <c r="R81" s="23">
        <v>42888.007662037038</v>
      </c>
      <c r="S81" s="13" t="s">
        <v>736</v>
      </c>
      <c r="T81" s="13" t="s">
        <v>1201</v>
      </c>
      <c r="U81" s="22" t="s">
        <v>992</v>
      </c>
      <c r="V81" s="13" t="s">
        <v>1206</v>
      </c>
      <c r="W81" s="19">
        <v>25.86</v>
      </c>
      <c r="X81" s="13" t="s">
        <v>37</v>
      </c>
      <c r="Y81" s="14">
        <v>1.2</v>
      </c>
      <c r="Z81" s="14">
        <v>0.8</v>
      </c>
      <c r="AA81" s="13">
        <v>1000</v>
      </c>
      <c r="AB81" s="19">
        <v>25860</v>
      </c>
      <c r="AC81" s="21">
        <f t="shared" si="8"/>
        <v>29997.599999999999</v>
      </c>
      <c r="AD81" s="14">
        <f t="shared" si="7"/>
        <v>0.96</v>
      </c>
      <c r="AE81" s="51">
        <f t="shared" si="6"/>
        <v>31.247499999999999</v>
      </c>
      <c r="AF81" s="1"/>
      <c r="AG81" s="1"/>
      <c r="AH81" s="1"/>
      <c r="AI81" s="1"/>
      <c r="AJ81" s="1"/>
      <c r="AK81" s="1"/>
      <c r="AL81"/>
      <c r="AM81"/>
      <c r="AN81"/>
      <c r="AO81"/>
      <c r="AP81"/>
      <c r="AQ81"/>
      <c r="AR81"/>
    </row>
    <row r="82" spans="1:44" s="27" customFormat="1" ht="15.6" customHeight="1" x14ac:dyDescent="0.25">
      <c r="A82" s="12">
        <v>1972</v>
      </c>
      <c r="B82" s="13" t="s">
        <v>54</v>
      </c>
      <c r="C82" s="14" t="s">
        <v>2</v>
      </c>
      <c r="D82" s="14" t="s">
        <v>34</v>
      </c>
      <c r="E82" s="13" t="s">
        <v>40</v>
      </c>
      <c r="F82" s="13" t="s">
        <v>429</v>
      </c>
      <c r="G82" s="13" t="s">
        <v>56</v>
      </c>
      <c r="H82" s="13" t="s">
        <v>430</v>
      </c>
      <c r="I82" s="23">
        <v>42875</v>
      </c>
      <c r="J82" s="13" t="s">
        <v>431</v>
      </c>
      <c r="K82" s="13">
        <v>21510</v>
      </c>
      <c r="L82" s="13"/>
      <c r="M82" s="14">
        <v>1</v>
      </c>
      <c r="N82" s="14" t="s">
        <v>432</v>
      </c>
      <c r="O82" s="16"/>
      <c r="P82" s="15"/>
      <c r="Q82" s="15"/>
      <c r="R82" s="23">
        <v>42878.842152777775</v>
      </c>
      <c r="S82" s="13" t="s">
        <v>422</v>
      </c>
      <c r="T82" s="13" t="s">
        <v>423</v>
      </c>
      <c r="U82" s="22" t="s">
        <v>992</v>
      </c>
      <c r="V82" s="13" t="s">
        <v>1097</v>
      </c>
      <c r="W82" s="19">
        <v>155.19999999999999</v>
      </c>
      <c r="X82" s="13" t="s">
        <v>37</v>
      </c>
      <c r="Y82" s="14">
        <v>3</v>
      </c>
      <c r="Z82" s="14">
        <v>2</v>
      </c>
      <c r="AA82" s="13">
        <v>50</v>
      </c>
      <c r="AB82" s="19">
        <v>7759.9999999999991</v>
      </c>
      <c r="AC82" s="21">
        <f t="shared" si="8"/>
        <v>9001.5999999999985</v>
      </c>
      <c r="AD82" s="14">
        <f t="shared" si="7"/>
        <v>6</v>
      </c>
      <c r="AE82" s="51">
        <f t="shared" si="6"/>
        <v>30.005333333333329</v>
      </c>
      <c r="AF82" s="1"/>
      <c r="AG82" s="1"/>
      <c r="AH82" s="1"/>
      <c r="AI82" s="1"/>
      <c r="AJ82" s="1"/>
      <c r="AK82" s="1"/>
      <c r="AL82"/>
      <c r="AM82"/>
      <c r="AN82"/>
      <c r="AO82"/>
      <c r="AP82"/>
      <c r="AQ82"/>
      <c r="AR82"/>
    </row>
    <row r="83" spans="1:44" s="27" customFormat="1" ht="15.6" customHeight="1" x14ac:dyDescent="0.25">
      <c r="A83" s="12">
        <v>2124</v>
      </c>
      <c r="B83" s="13" t="s">
        <v>54</v>
      </c>
      <c r="C83" s="14" t="s">
        <v>2</v>
      </c>
      <c r="D83" s="14" t="s">
        <v>34</v>
      </c>
      <c r="E83" s="13" t="s">
        <v>40</v>
      </c>
      <c r="F83" s="13" t="s">
        <v>511</v>
      </c>
      <c r="G83" s="13" t="s">
        <v>56</v>
      </c>
      <c r="H83" s="13" t="s">
        <v>512</v>
      </c>
      <c r="I83" s="23">
        <v>42873</v>
      </c>
      <c r="J83" s="13" t="s">
        <v>513</v>
      </c>
      <c r="K83" s="13">
        <v>19852</v>
      </c>
      <c r="L83" s="13"/>
      <c r="M83" s="14">
        <v>1</v>
      </c>
      <c r="N83" s="14" t="s">
        <v>64</v>
      </c>
      <c r="O83" s="16"/>
      <c r="P83" s="15"/>
      <c r="Q83" s="15"/>
      <c r="R83" s="23">
        <v>42874.786076388889</v>
      </c>
      <c r="S83" s="13" t="s">
        <v>422</v>
      </c>
      <c r="T83" s="13" t="s">
        <v>423</v>
      </c>
      <c r="U83" s="22" t="s">
        <v>992</v>
      </c>
      <c r="V83" s="13" t="s">
        <v>1221</v>
      </c>
      <c r="W83" s="19">
        <v>34.479999999999997</v>
      </c>
      <c r="X83" s="13" t="s">
        <v>37</v>
      </c>
      <c r="Y83" s="14">
        <v>1</v>
      </c>
      <c r="Z83" s="14">
        <v>1.6</v>
      </c>
      <c r="AA83" s="13">
        <v>500</v>
      </c>
      <c r="AB83" s="19">
        <v>17240</v>
      </c>
      <c r="AC83" s="21">
        <f t="shared" si="8"/>
        <v>19998.400000000001</v>
      </c>
      <c r="AD83" s="14">
        <f t="shared" si="7"/>
        <v>1.6</v>
      </c>
      <c r="AE83" s="51">
        <f t="shared" si="6"/>
        <v>24.997999999999994</v>
      </c>
      <c r="AF83" s="1"/>
      <c r="AG83" s="1"/>
      <c r="AH83" s="1"/>
      <c r="AI83" s="1"/>
      <c r="AJ83" s="1"/>
      <c r="AK83" s="1"/>
      <c r="AL83"/>
      <c r="AM83"/>
      <c r="AN83"/>
      <c r="AO83"/>
      <c r="AP83"/>
      <c r="AQ83"/>
      <c r="AR83"/>
    </row>
    <row r="84" spans="1:44" s="27" customFormat="1" ht="15.6" customHeight="1" x14ac:dyDescent="0.25">
      <c r="A84" s="12">
        <v>1785</v>
      </c>
      <c r="B84" s="13" t="s">
        <v>51</v>
      </c>
      <c r="C84" s="14" t="s">
        <v>2</v>
      </c>
      <c r="D84" s="14" t="s">
        <v>34</v>
      </c>
      <c r="E84" s="13" t="s">
        <v>40</v>
      </c>
      <c r="F84" s="13" t="s">
        <v>487</v>
      </c>
      <c r="G84" s="13" t="s">
        <v>56</v>
      </c>
      <c r="H84" s="13" t="s">
        <v>961</v>
      </c>
      <c r="I84" s="15">
        <v>42857</v>
      </c>
      <c r="J84" s="13" t="s">
        <v>962</v>
      </c>
      <c r="K84" s="13">
        <v>20755</v>
      </c>
      <c r="L84" s="13" t="s">
        <v>52</v>
      </c>
      <c r="M84" s="14">
        <v>3</v>
      </c>
      <c r="N84" s="14" t="s">
        <v>963</v>
      </c>
      <c r="O84" s="16"/>
      <c r="P84" s="13"/>
      <c r="Q84" s="17"/>
      <c r="R84" s="15">
        <v>42862.635567129626</v>
      </c>
      <c r="S84" s="13" t="s">
        <v>964</v>
      </c>
      <c r="T84" s="13" t="s">
        <v>965</v>
      </c>
      <c r="U84" s="22" t="s">
        <v>992</v>
      </c>
      <c r="V84" s="13" t="s">
        <v>994</v>
      </c>
      <c r="W84" s="19">
        <v>16</v>
      </c>
      <c r="X84" s="13" t="s">
        <v>37</v>
      </c>
      <c r="Y84" s="14">
        <v>0.8</v>
      </c>
      <c r="Z84" s="14">
        <v>0.5</v>
      </c>
      <c r="AA84" s="20">
        <v>600</v>
      </c>
      <c r="AB84" s="19">
        <v>9600</v>
      </c>
      <c r="AC84" s="21">
        <f t="shared" si="8"/>
        <v>11136</v>
      </c>
      <c r="AD84" s="14">
        <f>Y84*Z84</f>
        <v>0.4</v>
      </c>
      <c r="AE84" s="51">
        <f>W84*1.16</f>
        <v>18.559999999999999</v>
      </c>
      <c r="AF84" s="1"/>
      <c r="AG84" s="1"/>
      <c r="AH84" s="1"/>
      <c r="AI84" s="1"/>
      <c r="AJ84" s="1"/>
      <c r="AK84" s="1"/>
      <c r="AL84"/>
      <c r="AM84"/>
      <c r="AN84"/>
      <c r="AO84"/>
      <c r="AP84"/>
      <c r="AQ84"/>
      <c r="AR84"/>
    </row>
    <row r="85" spans="1:44" ht="15.6" customHeight="1" x14ac:dyDescent="0.25">
      <c r="AB85" s="24"/>
    </row>
  </sheetData>
  <autoFilter ref="A6:AE84"/>
  <sortState ref="A7:AE84">
    <sortCondition descending="1" ref="AE7:AE84"/>
  </sortState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0"/>
  <sheetViews>
    <sheetView tabSelected="1" topLeftCell="W1" zoomScale="70" zoomScaleNormal="70" workbookViewId="0">
      <selection activeCell="AE21" sqref="AE21"/>
    </sheetView>
  </sheetViews>
  <sheetFormatPr baseColWidth="10" defaultRowHeight="15.6" customHeight="1" x14ac:dyDescent="0.25"/>
  <cols>
    <col min="1" max="1" width="10.42578125" customWidth="1"/>
    <col min="2" max="2" width="45.7109375" customWidth="1"/>
    <col min="3" max="3" width="13.28515625" style="1" customWidth="1"/>
    <col min="4" max="4" width="10.7109375" style="1" customWidth="1"/>
    <col min="5" max="5" width="28.5703125" customWidth="1"/>
    <col min="6" max="6" width="51.7109375" customWidth="1"/>
    <col min="7" max="7" width="24.28515625" customWidth="1"/>
    <col min="8" max="8" width="31" customWidth="1"/>
    <col min="9" max="9" width="24.7109375" style="1" customWidth="1"/>
    <col min="10" max="10" width="50.7109375" hidden="1" customWidth="1"/>
    <col min="11" max="11" width="30.7109375" customWidth="1"/>
    <col min="12" max="12" width="23.140625" hidden="1" customWidth="1"/>
    <col min="13" max="13" width="10.28515625" style="1" customWidth="1"/>
    <col min="14" max="14" width="8.7109375" style="1" customWidth="1"/>
    <col min="15" max="15" width="17.85546875" customWidth="1"/>
    <col min="16" max="16" width="13.85546875" customWidth="1"/>
    <col min="17" max="17" width="11.7109375" customWidth="1"/>
    <col min="18" max="18" width="22.85546875" style="1" customWidth="1"/>
    <col min="19" max="19" width="58.5703125" customWidth="1"/>
    <col min="20" max="20" width="54.42578125" customWidth="1"/>
    <col min="21" max="21" width="49.7109375" customWidth="1"/>
    <col min="22" max="22" width="92.42578125" customWidth="1"/>
    <col min="23" max="23" width="22.5703125" customWidth="1"/>
    <col min="24" max="24" width="17.7109375" customWidth="1"/>
    <col min="25" max="25" width="10" style="1" customWidth="1"/>
    <col min="26" max="26" width="8" style="1" customWidth="1"/>
    <col min="27" max="27" width="15.85546875" customWidth="1"/>
    <col min="28" max="28" width="23.5703125" customWidth="1"/>
    <col min="29" max="29" width="19.5703125" customWidth="1"/>
    <col min="30" max="30" width="22.140625" style="1" customWidth="1"/>
    <col min="31" max="34" width="17.42578125" style="1" customWidth="1"/>
    <col min="35" max="35" width="26.28515625" style="1" customWidth="1"/>
    <col min="36" max="36" width="17.42578125" style="1" customWidth="1"/>
  </cols>
  <sheetData>
    <row r="2" spans="1:30" ht="26.25" x14ac:dyDescent="0.3">
      <c r="K2" s="2"/>
      <c r="L2" s="3"/>
      <c r="M2" s="4"/>
      <c r="N2" s="4"/>
      <c r="O2" s="3"/>
      <c r="P2" s="3"/>
      <c r="R2" s="4"/>
      <c r="S2" s="5" t="s">
        <v>0</v>
      </c>
    </row>
    <row r="3" spans="1:30" ht="23.25" x14ac:dyDescent="0.3">
      <c r="K3" s="6"/>
      <c r="L3" s="3"/>
      <c r="M3" s="4"/>
      <c r="N3" s="4"/>
      <c r="O3" s="3"/>
      <c r="P3" s="3"/>
      <c r="R3" s="4"/>
      <c r="S3" s="7" t="s">
        <v>1</v>
      </c>
    </row>
    <row r="4" spans="1:30" ht="23.25" x14ac:dyDescent="0.3">
      <c r="K4" s="6"/>
      <c r="L4" s="3"/>
      <c r="M4" s="4"/>
      <c r="N4" s="4"/>
      <c r="O4" s="3"/>
      <c r="P4" s="3"/>
      <c r="R4" s="4"/>
      <c r="S4" s="7" t="s">
        <v>2</v>
      </c>
    </row>
    <row r="6" spans="1:30" s="1" customFormat="1" ht="37.5" customHeight="1" x14ac:dyDescent="0.25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  <c r="P6" s="9" t="s">
        <v>18</v>
      </c>
      <c r="Q6" s="9" t="s">
        <v>19</v>
      </c>
      <c r="R6" s="8" t="s">
        <v>20</v>
      </c>
      <c r="S6" s="8" t="s">
        <v>21</v>
      </c>
      <c r="T6" s="8" t="s">
        <v>22</v>
      </c>
      <c r="U6" s="52" t="s">
        <v>23</v>
      </c>
      <c r="V6" s="9" t="s">
        <v>24</v>
      </c>
      <c r="W6" s="10" t="s">
        <v>25</v>
      </c>
      <c r="X6" s="8" t="s">
        <v>26</v>
      </c>
      <c r="Y6" s="9" t="s">
        <v>27</v>
      </c>
      <c r="Z6" s="9" t="s">
        <v>28</v>
      </c>
      <c r="AA6" s="11" t="s">
        <v>29</v>
      </c>
      <c r="AB6" s="10" t="s">
        <v>30</v>
      </c>
      <c r="AC6" s="9" t="s">
        <v>31</v>
      </c>
      <c r="AD6" s="9" t="s">
        <v>1820</v>
      </c>
    </row>
    <row r="7" spans="1:30" s="27" customFormat="1" ht="15.6" customHeight="1" x14ac:dyDescent="0.25">
      <c r="A7" s="32">
        <v>3051</v>
      </c>
      <c r="B7" s="33" t="s">
        <v>357</v>
      </c>
      <c r="C7" s="34" t="s">
        <v>2</v>
      </c>
      <c r="D7" s="34" t="s">
        <v>34</v>
      </c>
      <c r="E7" s="33" t="s">
        <v>40</v>
      </c>
      <c r="F7" s="33" t="s">
        <v>524</v>
      </c>
      <c r="G7" s="33" t="s">
        <v>56</v>
      </c>
      <c r="H7" s="33" t="s">
        <v>559</v>
      </c>
      <c r="I7" s="37">
        <v>42867</v>
      </c>
      <c r="J7" s="33" t="s">
        <v>1576</v>
      </c>
      <c r="K7" s="33">
        <v>19655</v>
      </c>
      <c r="L7" s="33" t="s">
        <v>39</v>
      </c>
      <c r="M7" s="34">
        <v>2</v>
      </c>
      <c r="N7" s="34" t="s">
        <v>1577</v>
      </c>
      <c r="O7" s="36"/>
      <c r="P7" s="33"/>
      <c r="Q7" s="55"/>
      <c r="R7" s="37">
        <v>42867.843368055554</v>
      </c>
      <c r="S7" s="33" t="s">
        <v>47</v>
      </c>
      <c r="T7" s="33" t="s">
        <v>1578</v>
      </c>
      <c r="U7" s="56" t="s">
        <v>1579</v>
      </c>
      <c r="V7" s="33" t="s">
        <v>1580</v>
      </c>
      <c r="W7" s="38">
        <v>20000</v>
      </c>
      <c r="X7" s="33" t="s">
        <v>48</v>
      </c>
      <c r="Y7" s="34"/>
      <c r="Z7" s="34"/>
      <c r="AA7" s="57">
        <v>2</v>
      </c>
      <c r="AB7" s="38">
        <v>40000</v>
      </c>
      <c r="AC7" s="39">
        <f t="shared" ref="AC7:AD9" si="0">+AB7*0.16+AB7</f>
        <v>46400</v>
      </c>
      <c r="AD7" s="39">
        <v>23200</v>
      </c>
    </row>
    <row r="8" spans="1:30" s="27" customFormat="1" ht="15.6" customHeight="1" x14ac:dyDescent="0.25">
      <c r="A8" s="32">
        <v>3052</v>
      </c>
      <c r="B8" s="33" t="s">
        <v>357</v>
      </c>
      <c r="C8" s="34" t="s">
        <v>2</v>
      </c>
      <c r="D8" s="34" t="s">
        <v>34</v>
      </c>
      <c r="E8" s="33" t="s">
        <v>40</v>
      </c>
      <c r="F8" s="33" t="s">
        <v>524</v>
      </c>
      <c r="G8" s="33" t="s">
        <v>56</v>
      </c>
      <c r="H8" s="33" t="s">
        <v>559</v>
      </c>
      <c r="I8" s="37">
        <v>42867</v>
      </c>
      <c r="J8" s="33" t="s">
        <v>1581</v>
      </c>
      <c r="K8" s="33">
        <v>19655</v>
      </c>
      <c r="L8" s="33" t="s">
        <v>39</v>
      </c>
      <c r="M8" s="34">
        <v>3</v>
      </c>
      <c r="N8" s="34" t="s">
        <v>731</v>
      </c>
      <c r="O8" s="36"/>
      <c r="P8" s="33"/>
      <c r="Q8" s="55"/>
      <c r="R8" s="37">
        <v>42867.867430555554</v>
      </c>
      <c r="S8" s="33" t="s">
        <v>47</v>
      </c>
      <c r="T8" s="33" t="s">
        <v>1578</v>
      </c>
      <c r="U8" s="56" t="s">
        <v>1579</v>
      </c>
      <c r="V8" s="33" t="s">
        <v>1582</v>
      </c>
      <c r="W8" s="38">
        <v>20000</v>
      </c>
      <c r="X8" s="33" t="s">
        <v>48</v>
      </c>
      <c r="Y8" s="34"/>
      <c r="Z8" s="34"/>
      <c r="AA8" s="57">
        <v>2</v>
      </c>
      <c r="AB8" s="38">
        <v>40000</v>
      </c>
      <c r="AC8" s="39">
        <f t="shared" si="0"/>
        <v>46400</v>
      </c>
      <c r="AD8" s="39">
        <v>23200</v>
      </c>
    </row>
    <row r="9" spans="1:30" s="27" customFormat="1" ht="15.6" customHeight="1" x14ac:dyDescent="0.25">
      <c r="A9" s="32">
        <v>3053</v>
      </c>
      <c r="B9" s="33" t="s">
        <v>357</v>
      </c>
      <c r="C9" s="34" t="s">
        <v>2</v>
      </c>
      <c r="D9" s="34" t="s">
        <v>34</v>
      </c>
      <c r="E9" s="33" t="s">
        <v>40</v>
      </c>
      <c r="F9" s="33" t="s">
        <v>524</v>
      </c>
      <c r="G9" s="33" t="s">
        <v>56</v>
      </c>
      <c r="H9" s="33" t="s">
        <v>559</v>
      </c>
      <c r="I9" s="37">
        <v>42864</v>
      </c>
      <c r="J9" s="33" t="s">
        <v>1583</v>
      </c>
      <c r="K9" s="33">
        <v>19655</v>
      </c>
      <c r="L9" s="33" t="s">
        <v>39</v>
      </c>
      <c r="M9" s="34">
        <v>4</v>
      </c>
      <c r="N9" s="34" t="s">
        <v>103</v>
      </c>
      <c r="O9" s="36"/>
      <c r="P9" s="33"/>
      <c r="Q9" s="55"/>
      <c r="R9" s="37">
        <v>42868.062754629631</v>
      </c>
      <c r="S9" s="33" t="s">
        <v>1584</v>
      </c>
      <c r="T9" s="33" t="s">
        <v>1578</v>
      </c>
      <c r="U9" s="56" t="s">
        <v>1579</v>
      </c>
      <c r="V9" s="33" t="s">
        <v>1585</v>
      </c>
      <c r="W9" s="38">
        <v>20000</v>
      </c>
      <c r="X9" s="33" t="s">
        <v>48</v>
      </c>
      <c r="Y9" s="34"/>
      <c r="Z9" s="34"/>
      <c r="AA9" s="57">
        <v>1</v>
      </c>
      <c r="AB9" s="38">
        <v>20000</v>
      </c>
      <c r="AC9" s="39">
        <f t="shared" si="0"/>
        <v>23200</v>
      </c>
      <c r="AD9" s="39">
        <v>23200</v>
      </c>
    </row>
    <row r="10" spans="1:30" ht="15.6" customHeight="1" x14ac:dyDescent="0.25">
      <c r="AB10" s="24"/>
    </row>
  </sheetData>
  <autoFilter ref="A6:AD9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9"/>
  <sheetViews>
    <sheetView zoomScale="70" zoomScaleNormal="70" workbookViewId="0">
      <selection activeCell="A7" sqref="A7:AC8"/>
    </sheetView>
  </sheetViews>
  <sheetFormatPr baseColWidth="10" defaultRowHeight="15.6" customHeight="1" x14ac:dyDescent="0.25"/>
  <cols>
    <col min="1" max="1" width="10.42578125" customWidth="1"/>
    <col min="2" max="2" width="45.7109375" customWidth="1"/>
    <col min="3" max="3" width="13.28515625" style="1" customWidth="1"/>
    <col min="4" max="4" width="10.7109375" style="1" customWidth="1"/>
    <col min="5" max="5" width="28.5703125" customWidth="1"/>
    <col min="6" max="6" width="51.7109375" customWidth="1"/>
    <col min="7" max="7" width="24.28515625" customWidth="1"/>
    <col min="8" max="8" width="31" customWidth="1"/>
    <col min="9" max="9" width="24.7109375" style="1" customWidth="1"/>
    <col min="10" max="10" width="50.7109375" hidden="1" customWidth="1"/>
    <col min="11" max="11" width="30.7109375" customWidth="1"/>
    <col min="12" max="12" width="23.140625" hidden="1" customWidth="1"/>
    <col min="13" max="13" width="10.28515625" style="1" customWidth="1"/>
    <col min="14" max="14" width="8.7109375" style="1" customWidth="1"/>
    <col min="15" max="15" width="17.85546875" customWidth="1"/>
    <col min="16" max="16" width="13.85546875" customWidth="1"/>
    <col min="17" max="17" width="11.7109375" customWidth="1"/>
    <col min="18" max="18" width="22.85546875" style="1" customWidth="1"/>
    <col min="19" max="19" width="58.5703125" customWidth="1"/>
    <col min="20" max="20" width="54.42578125" customWidth="1"/>
    <col min="21" max="21" width="49.7109375" customWidth="1"/>
    <col min="22" max="22" width="92.42578125" customWidth="1"/>
    <col min="23" max="23" width="22.5703125" customWidth="1"/>
    <col min="24" max="24" width="17.7109375" customWidth="1"/>
    <col min="25" max="25" width="10" style="1" customWidth="1"/>
    <col min="26" max="26" width="8" style="1" customWidth="1"/>
    <col min="27" max="27" width="15.85546875" customWidth="1"/>
    <col min="28" max="28" width="23.5703125" customWidth="1"/>
    <col min="29" max="29" width="19.5703125" customWidth="1"/>
    <col min="30" max="33" width="17.42578125" style="1" customWidth="1"/>
    <col min="34" max="34" width="26.28515625" style="1" customWidth="1"/>
    <col min="35" max="35" width="17.42578125" style="1" customWidth="1"/>
  </cols>
  <sheetData>
    <row r="2" spans="1:35" ht="26.25" x14ac:dyDescent="0.3">
      <c r="K2" s="2"/>
      <c r="L2" s="3"/>
      <c r="M2" s="4"/>
      <c r="N2" s="4"/>
      <c r="O2" s="3"/>
      <c r="P2" s="3"/>
      <c r="R2" s="4"/>
      <c r="S2" s="5" t="s">
        <v>0</v>
      </c>
    </row>
    <row r="3" spans="1:35" ht="23.25" x14ac:dyDescent="0.3">
      <c r="K3" s="6"/>
      <c r="L3" s="3"/>
      <c r="M3" s="4"/>
      <c r="N3" s="4"/>
      <c r="O3" s="3"/>
      <c r="P3" s="3"/>
      <c r="R3" s="4"/>
      <c r="S3" s="7" t="s">
        <v>1</v>
      </c>
    </row>
    <row r="4" spans="1:35" ht="23.25" x14ac:dyDescent="0.3">
      <c r="K4" s="6"/>
      <c r="L4" s="3"/>
      <c r="M4" s="4"/>
      <c r="N4" s="4"/>
      <c r="O4" s="3"/>
      <c r="P4" s="3"/>
      <c r="R4" s="4"/>
      <c r="S4" s="7" t="s">
        <v>2</v>
      </c>
    </row>
    <row r="6" spans="1:35" s="1" customFormat="1" ht="30" x14ac:dyDescent="0.25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  <c r="P6" s="9" t="s">
        <v>18</v>
      </c>
      <c r="Q6" s="9" t="s">
        <v>19</v>
      </c>
      <c r="R6" s="8" t="s">
        <v>20</v>
      </c>
      <c r="S6" s="8" t="s">
        <v>21</v>
      </c>
      <c r="T6" s="8" t="s">
        <v>22</v>
      </c>
      <c r="U6" s="52" t="s">
        <v>23</v>
      </c>
      <c r="V6" s="9" t="s">
        <v>24</v>
      </c>
      <c r="W6" s="10" t="s">
        <v>25</v>
      </c>
      <c r="X6" s="8" t="s">
        <v>26</v>
      </c>
      <c r="Y6" s="9" t="s">
        <v>27</v>
      </c>
      <c r="Z6" s="9" t="s">
        <v>28</v>
      </c>
      <c r="AA6" s="11" t="s">
        <v>29</v>
      </c>
      <c r="AB6" s="10" t="s">
        <v>30</v>
      </c>
      <c r="AC6" s="9" t="s">
        <v>31</v>
      </c>
    </row>
    <row r="7" spans="1:35" ht="15.6" customHeight="1" x14ac:dyDescent="0.25">
      <c r="A7" s="32">
        <v>27</v>
      </c>
      <c r="B7" s="33" t="s">
        <v>67</v>
      </c>
      <c r="C7" s="34" t="s">
        <v>2</v>
      </c>
      <c r="D7" s="34" t="s">
        <v>34</v>
      </c>
      <c r="E7" s="33" t="s">
        <v>40</v>
      </c>
      <c r="F7" s="33" t="s">
        <v>69</v>
      </c>
      <c r="G7" s="33" t="s">
        <v>56</v>
      </c>
      <c r="H7" s="33" t="s">
        <v>70</v>
      </c>
      <c r="I7" s="35">
        <v>42877</v>
      </c>
      <c r="J7" s="33" t="s">
        <v>71</v>
      </c>
      <c r="K7" s="33">
        <v>19713</v>
      </c>
      <c r="L7" s="33"/>
      <c r="M7" s="34">
        <v>1</v>
      </c>
      <c r="N7" s="34" t="s">
        <v>72</v>
      </c>
      <c r="O7" s="36">
        <f>+IF(P7=0,0,(Q7-P7)+1)</f>
        <v>7</v>
      </c>
      <c r="P7" s="37">
        <v>42880</v>
      </c>
      <c r="Q7" s="37">
        <v>42886</v>
      </c>
      <c r="R7" s="35">
        <v>42877.554305555554</v>
      </c>
      <c r="S7" s="33" t="s">
        <v>60</v>
      </c>
      <c r="T7" s="33" t="s">
        <v>73</v>
      </c>
      <c r="U7" s="33" t="s">
        <v>74</v>
      </c>
      <c r="V7" s="33" t="s">
        <v>75</v>
      </c>
      <c r="W7" s="38">
        <v>35616</v>
      </c>
      <c r="X7" s="33" t="s">
        <v>48</v>
      </c>
      <c r="Y7" s="34">
        <v>10</v>
      </c>
      <c r="Z7" s="34">
        <v>8</v>
      </c>
      <c r="AA7" s="33">
        <v>1</v>
      </c>
      <c r="AB7" s="38">
        <v>35616</v>
      </c>
      <c r="AC7" s="39">
        <f t="shared" ref="AC7:AC8" si="0">+AB7*0.16+AB7</f>
        <v>41314.559999999998</v>
      </c>
      <c r="AD7"/>
      <c r="AE7"/>
      <c r="AF7"/>
      <c r="AG7"/>
      <c r="AH7"/>
      <c r="AI7"/>
    </row>
    <row r="8" spans="1:35" ht="15.6" customHeight="1" x14ac:dyDescent="0.25">
      <c r="A8" s="32">
        <v>28</v>
      </c>
      <c r="B8" s="33" t="s">
        <v>67</v>
      </c>
      <c r="C8" s="34" t="s">
        <v>2</v>
      </c>
      <c r="D8" s="34" t="s">
        <v>34</v>
      </c>
      <c r="E8" s="33" t="s">
        <v>40</v>
      </c>
      <c r="F8" s="33" t="s">
        <v>77</v>
      </c>
      <c r="G8" s="33" t="s">
        <v>56</v>
      </c>
      <c r="H8" s="33" t="s">
        <v>78</v>
      </c>
      <c r="I8" s="35">
        <v>42877</v>
      </c>
      <c r="J8" s="33" t="s">
        <v>79</v>
      </c>
      <c r="K8" s="33">
        <v>21087</v>
      </c>
      <c r="L8" s="33"/>
      <c r="M8" s="34">
        <v>1</v>
      </c>
      <c r="N8" s="34" t="s">
        <v>80</v>
      </c>
      <c r="O8" s="36">
        <f>+IF(P8=0,0,(Q8-P8)+1)</f>
        <v>7</v>
      </c>
      <c r="P8" s="37">
        <v>42873</v>
      </c>
      <c r="Q8" s="37">
        <v>42879</v>
      </c>
      <c r="R8" s="35">
        <v>42877.659259259257</v>
      </c>
      <c r="S8" s="33" t="s">
        <v>60</v>
      </c>
      <c r="T8" s="33" t="s">
        <v>73</v>
      </c>
      <c r="U8" s="33" t="s">
        <v>74</v>
      </c>
      <c r="V8" s="33" t="s">
        <v>81</v>
      </c>
      <c r="W8" s="38">
        <v>35616</v>
      </c>
      <c r="X8" s="33" t="s">
        <v>48</v>
      </c>
      <c r="Y8" s="34">
        <v>10</v>
      </c>
      <c r="Z8" s="34">
        <v>8</v>
      </c>
      <c r="AA8" s="33">
        <v>1</v>
      </c>
      <c r="AB8" s="38">
        <v>35616</v>
      </c>
      <c r="AC8" s="39">
        <f t="shared" si="0"/>
        <v>41314.559999999998</v>
      </c>
      <c r="AD8"/>
      <c r="AE8"/>
      <c r="AF8"/>
      <c r="AG8"/>
      <c r="AH8"/>
      <c r="AI8"/>
    </row>
    <row r="9" spans="1:35" ht="15.6" customHeight="1" x14ac:dyDescent="0.25">
      <c r="AB9" s="24"/>
    </row>
  </sheetData>
  <autoFilter ref="A6:AC8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Matriz</vt:lpstr>
      <vt:lpstr>Espectaculares</vt:lpstr>
      <vt:lpstr>Bardas</vt:lpstr>
      <vt:lpstr>Lona</vt:lpstr>
      <vt:lpstr>Spot Radio</vt:lpstr>
      <vt:lpstr>Prensa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INE120NKY</dc:creator>
  <cp:lastModifiedBy>INE87NJL</cp:lastModifiedBy>
  <dcterms:created xsi:type="dcterms:W3CDTF">2017-07-07T15:39:34Z</dcterms:created>
  <dcterms:modified xsi:type="dcterms:W3CDTF">2017-07-19T00:34:47Z</dcterms:modified>
</cp:coreProperties>
</file>