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lio/Tabasco/"/>
    </mc:Choice>
  </mc:AlternateContent>
  <xr:revisionPtr revIDLastSave="322" documentId="13_ncr:1_{E20AAB57-DA51-461A-8F7E-CE2674743087}" xr6:coauthVersionLast="47" xr6:coauthVersionMax="47" xr10:uidLastSave="{CC3E3D72-DB5F-4B10-943D-50E67AD7A17E}"/>
  <bookViews>
    <workbookView xWindow="-108" yWindow="-108" windowWidth="23256" windowHeight="12456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TC00!$A$6:$AD$140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12" i="1" l="1"/>
  <c r="R112" i="1" s="1"/>
  <c r="Y111" i="1"/>
  <c r="R111" i="1"/>
  <c r="Y110" i="1"/>
  <c r="R110" i="1"/>
  <c r="Y109" i="1"/>
  <c r="R109" i="1" s="1"/>
  <c r="Y108" i="1"/>
  <c r="R108" i="1" s="1"/>
  <c r="Y107" i="1"/>
  <c r="R107" i="1"/>
  <c r="Y106" i="1"/>
  <c r="R106" i="1"/>
  <c r="Y105" i="1"/>
  <c r="R105" i="1"/>
  <c r="Y104" i="1"/>
  <c r="R104" i="1"/>
  <c r="Y103" i="1"/>
  <c r="R103" i="1" s="1"/>
  <c r="O67" i="1" l="1"/>
  <c r="R67" i="1" s="1"/>
  <c r="Y67" i="1" s="1"/>
  <c r="G67" i="1"/>
  <c r="E67" i="1"/>
  <c r="D67" i="1"/>
  <c r="C67" i="1"/>
  <c r="B67" i="1" s="1"/>
  <c r="Y66" i="1"/>
  <c r="Y65" i="1"/>
  <c r="Y64" i="1"/>
  <c r="R63" i="1"/>
  <c r="Y63" i="1" s="1"/>
  <c r="Y62" i="1"/>
  <c r="R61" i="1"/>
  <c r="Y61" i="1" s="1"/>
  <c r="Y137" i="1"/>
  <c r="R137" i="1" s="1"/>
  <c r="Y136" i="1"/>
  <c r="R136" i="1" s="1"/>
  <c r="Y135" i="1"/>
  <c r="R135" i="1" s="1"/>
  <c r="Y134" i="1"/>
  <c r="R134" i="1" s="1"/>
  <c r="Y133" i="1"/>
  <c r="R133" i="1" s="1"/>
  <c r="Y132" i="1"/>
  <c r="R132" i="1" s="1"/>
  <c r="Y131" i="1"/>
  <c r="R131" i="1" s="1"/>
  <c r="Y130" i="1"/>
  <c r="R130" i="1" s="1"/>
  <c r="Y129" i="1"/>
  <c r="R129" i="1" s="1"/>
  <c r="Y128" i="1"/>
  <c r="R128" i="1" s="1"/>
  <c r="Y127" i="1"/>
  <c r="R127" i="1" s="1"/>
  <c r="Y126" i="1"/>
  <c r="R126" i="1" s="1"/>
  <c r="Y125" i="1"/>
  <c r="R125" i="1" s="1"/>
  <c r="Y124" i="1"/>
  <c r="R124" i="1" s="1"/>
  <c r="Y123" i="1"/>
  <c r="R123" i="1" s="1"/>
  <c r="Y122" i="1"/>
  <c r="R122" i="1" s="1"/>
  <c r="Y121" i="1"/>
  <c r="R121" i="1" s="1"/>
  <c r="Y120" i="1"/>
  <c r="R120" i="1" s="1"/>
  <c r="Y119" i="1"/>
  <c r="R119" i="1" s="1"/>
  <c r="Y118" i="1"/>
  <c r="R118" i="1" s="1"/>
  <c r="Y117" i="1"/>
  <c r="R117" i="1" s="1"/>
  <c r="Y116" i="1"/>
  <c r="R116" i="1" s="1"/>
  <c r="Y115" i="1"/>
  <c r="R115" i="1" s="1"/>
  <c r="Y114" i="1"/>
  <c r="R114" i="1" s="1"/>
  <c r="Y113" i="1"/>
  <c r="R113" i="1" s="1"/>
  <c r="R102" i="1" l="1"/>
  <c r="Y102" i="1" s="1"/>
  <c r="R101" i="1"/>
  <c r="Y101" i="1" s="1"/>
  <c r="R100" i="1"/>
  <c r="Y100" i="1" s="1"/>
  <c r="R99" i="1"/>
  <c r="Y99" i="1" s="1"/>
  <c r="Y98" i="1"/>
  <c r="R98" i="1"/>
  <c r="R97" i="1"/>
  <c r="Y97" i="1" s="1"/>
  <c r="R96" i="1"/>
  <c r="Y96" i="1" s="1"/>
  <c r="R95" i="1"/>
  <c r="Y95" i="1" s="1"/>
  <c r="R94" i="1"/>
  <c r="Y94" i="1" s="1"/>
  <c r="R93" i="1" l="1"/>
  <c r="Y93" i="1" s="1"/>
  <c r="R92" i="1"/>
  <c r="Y92" i="1" s="1"/>
  <c r="Y91" i="1"/>
  <c r="R90" i="1"/>
  <c r="Y90" i="1" s="1"/>
  <c r="R89" i="1"/>
  <c r="Y89" i="1" s="1"/>
  <c r="R88" i="1"/>
  <c r="Y88" i="1" s="1"/>
  <c r="R87" i="1"/>
  <c r="Y87" i="1" s="1"/>
  <c r="R86" i="1" l="1"/>
  <c r="Y86" i="1" s="1"/>
  <c r="R85" i="1"/>
  <c r="Y85" i="1" s="1"/>
  <c r="R84" i="1"/>
  <c r="Y84" i="1" s="1"/>
  <c r="R83" i="1"/>
  <c r="Y83" i="1" s="1"/>
  <c r="R82" i="1"/>
  <c r="Y82" i="1" s="1"/>
  <c r="R81" i="1"/>
  <c r="Y81" i="1" s="1"/>
  <c r="R80" i="1"/>
  <c r="Y80" i="1" s="1"/>
  <c r="R79" i="1"/>
  <c r="Y79" i="1" s="1"/>
  <c r="R78" i="1"/>
  <c r="Y78" i="1" s="1"/>
  <c r="R77" i="1"/>
  <c r="Y77" i="1" s="1"/>
  <c r="R76" i="1"/>
  <c r="Y76" i="1" s="1"/>
  <c r="Y75" i="1"/>
  <c r="Y74" i="1"/>
  <c r="Y73" i="1"/>
  <c r="R72" i="1"/>
  <c r="Y72" i="1" s="1"/>
  <c r="R71" i="1"/>
  <c r="Y71" i="1" s="1"/>
  <c r="R70" i="1"/>
  <c r="Y70" i="1" s="1"/>
  <c r="R69" i="1"/>
  <c r="Y69" i="1" s="1"/>
  <c r="R68" i="1"/>
  <c r="Y68" i="1" s="1"/>
  <c r="R7" i="1" l="1"/>
  <c r="Y7" i="1" s="1"/>
  <c r="R8" i="1"/>
  <c r="Y8" i="1" s="1"/>
  <c r="R9" i="1"/>
  <c r="Y9" i="1" s="1"/>
  <c r="R10" i="1"/>
  <c r="Y10" i="1" s="1"/>
  <c r="R11" i="1"/>
  <c r="Y11" i="1" s="1"/>
  <c r="R12" i="1"/>
  <c r="Y12" i="1" s="1"/>
  <c r="R13" i="1"/>
  <c r="Y13" i="1" s="1"/>
  <c r="R14" i="1"/>
  <c r="Y14" i="1" s="1"/>
  <c r="R15" i="1"/>
  <c r="Y15" i="1" s="1"/>
  <c r="R16" i="1"/>
  <c r="Y16" i="1" s="1"/>
  <c r="R17" i="1"/>
  <c r="Y17" i="1" s="1"/>
  <c r="R18" i="1"/>
  <c r="Y18" i="1" s="1"/>
  <c r="R19" i="1"/>
  <c r="Y19" i="1" s="1"/>
  <c r="R20" i="1"/>
  <c r="Y20" i="1" s="1"/>
  <c r="R21" i="1"/>
  <c r="Y21" i="1" s="1"/>
  <c r="R22" i="1"/>
  <c r="Y22" i="1" s="1"/>
  <c r="R23" i="1"/>
  <c r="Y23" i="1" s="1"/>
  <c r="R24" i="1"/>
  <c r="Y24" i="1" s="1"/>
  <c r="R25" i="1"/>
  <c r="Y25" i="1" s="1"/>
  <c r="R26" i="1"/>
  <c r="Y26" i="1" s="1"/>
  <c r="R27" i="1"/>
  <c r="Y27" i="1" s="1"/>
  <c r="R28" i="1"/>
  <c r="Y28" i="1" s="1"/>
  <c r="R29" i="1"/>
  <c r="Y29" i="1" s="1"/>
  <c r="R30" i="1"/>
  <c r="Y30" i="1" s="1"/>
  <c r="R31" i="1"/>
  <c r="Y31" i="1" s="1"/>
  <c r="R32" i="1"/>
  <c r="Y32" i="1" s="1"/>
  <c r="R33" i="1"/>
  <c r="Y33" i="1" s="1"/>
  <c r="R34" i="1"/>
  <c r="Y34" i="1" s="1"/>
  <c r="R35" i="1"/>
  <c r="Y35" i="1" s="1"/>
  <c r="R36" i="1"/>
  <c r="Y36" i="1" s="1"/>
  <c r="R37" i="1"/>
  <c r="Y37" i="1" s="1"/>
  <c r="R38" i="1"/>
  <c r="Y38" i="1" s="1"/>
  <c r="R39" i="1"/>
  <c r="Y39" i="1" s="1"/>
  <c r="R40" i="1"/>
  <c r="Y40" i="1" s="1"/>
  <c r="R41" i="1"/>
  <c r="Y41" i="1" s="1"/>
  <c r="R42" i="1"/>
  <c r="Y42" i="1" s="1"/>
  <c r="R43" i="1"/>
  <c r="Y43" i="1" s="1"/>
  <c r="R44" i="1"/>
  <c r="Y44" i="1" s="1"/>
  <c r="R45" i="1"/>
  <c r="Y45" i="1" s="1"/>
  <c r="R46" i="1"/>
  <c r="Y46" i="1" s="1"/>
  <c r="R47" i="1"/>
  <c r="Y47" i="1" s="1"/>
  <c r="R48" i="1"/>
  <c r="Y48" i="1" s="1"/>
  <c r="R49" i="1"/>
  <c r="Y49" i="1" s="1"/>
  <c r="R50" i="1"/>
  <c r="Y50" i="1" s="1"/>
  <c r="R51" i="1"/>
  <c r="Y51" i="1" s="1"/>
  <c r="R52" i="1"/>
  <c r="Y52" i="1" s="1"/>
  <c r="R53" i="1"/>
  <c r="Y53" i="1" s="1"/>
  <c r="R54" i="1"/>
  <c r="Y54" i="1" s="1"/>
  <c r="R55" i="1"/>
  <c r="Y55" i="1" s="1"/>
  <c r="R56" i="1"/>
  <c r="Y56" i="1" s="1"/>
  <c r="R57" i="1"/>
  <c r="Y57" i="1" s="1"/>
  <c r="R58" i="1"/>
  <c r="Y58" i="1" s="1"/>
  <c r="R59" i="1"/>
  <c r="Y59" i="1" s="1"/>
  <c r="R60" i="1"/>
  <c r="Y60" i="1" s="1"/>
  <c r="U140" i="1" l="1"/>
  <c r="X140" i="1" l="1"/>
  <c r="S140" i="1"/>
  <c r="T140" i="1"/>
  <c r="V140" i="1"/>
  <c r="Y140" i="1" l="1"/>
  <c r="Z140" i="1"/>
  <c r="AA140" i="1"/>
  <c r="AB140" i="1"/>
  <c r="AC140" i="1"/>
  <c r="AD140" i="1"/>
  <c r="R140" i="1" l="1"/>
</calcChain>
</file>

<file path=xl/sharedStrings.xml><?xml version="1.0" encoding="utf-8"?>
<sst xmlns="http://schemas.openxmlformats.org/spreadsheetml/2006/main" count="1675" uniqueCount="311">
  <si>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</si>
  <si>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</si>
  <si>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</si>
  <si>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</si>
  <si>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</si>
  <si>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</si>
  <si>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</si>
  <si>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</si>
  <si>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</si>
  <si>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</si>
  <si>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</si>
  <si>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</si>
  <si>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</si>
  <si>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</si>
  <si>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</si>
  <si>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</si>
  <si>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</si>
  <si>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</si>
  <si>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</si>
  <si>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</si>
  <si>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</si>
  <si>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</si>
  <si>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</si>
  <si>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</si>
  <si>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</si>
  <si>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</si>
  <si>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</si>
  <si>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</si>
  <si>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</si>
  <si>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</si>
  <si>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</si>
  <si>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</si>
  <si>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</si>
  <si>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</si>
  <si>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TC00</t>
  </si>
  <si>
    <t>COMPRA MENOR</t>
  </si>
  <si>
    <t>Febrero</t>
  </si>
  <si>
    <t>SERVICIOS</t>
  </si>
  <si>
    <t>PIEZA</t>
  </si>
  <si>
    <t>Dirección Ejecutiva de Administración</t>
  </si>
  <si>
    <t>Dirección de Recursos Materiales y Servicios</t>
  </si>
  <si>
    <t>Subdirección de Adquisiciones</t>
  </si>
  <si>
    <t xml:space="preserve"> INE/JLE/TAB/SERV/004/2025</t>
  </si>
  <si>
    <t>INE/JLETAB/SERV/001/2025</t>
  </si>
  <si>
    <t>INE/JLETAB/SERV/002/2025</t>
  </si>
  <si>
    <t>INE/JLETAB/SERV/003/2025</t>
  </si>
  <si>
    <t>ARRENDAMIENTO DE MAQUINARIA Y EQUIPO</t>
  </si>
  <si>
    <t>ARRENDAMIENTO DE TERRENOS</t>
  </si>
  <si>
    <t>SERVICIOS DE VIGILANCIA</t>
  </si>
  <si>
    <t>SERVICIO DE LAVANDERIA, LIMPIEZA E HIGIENE</t>
  </si>
  <si>
    <t xml:space="preserve">SUBCONTRATACIÓN DE SERVICIOS CON TERCEROS </t>
  </si>
  <si>
    <t>COMISION OTROS SERVICIOS</t>
  </si>
  <si>
    <t>B00OD02</t>
  </si>
  <si>
    <t>ADJUDICACION DIRECTA</t>
  </si>
  <si>
    <t>INVITACION A CUANDO MENOS TRES</t>
  </si>
  <si>
    <t>INVITACION A CUANDO MENOS TRES PERSONAS</t>
  </si>
  <si>
    <t>CONVENIO MODIFICATORIO/001/2025 AL CONTRATO INE/JLETAB/SERV/001/2024</t>
  </si>
  <si>
    <t>MANTENIMIENTO Y CONSERVACION DE MAQUINARIA Y EQUIPO</t>
  </si>
  <si>
    <t>SERVICIO POSTAL</t>
  </si>
  <si>
    <t>SERVICIO DE MENSAJERÍA PARA LAS DIVERSAS AREAS Y VOCALIAS DE LA JUNTA LOCAL EJECUTIVA</t>
  </si>
  <si>
    <t xml:space="preserve">SERVICIO </t>
  </si>
  <si>
    <t>MATERIALES Y UTILES  PARA EL PROCESAMIENTO EN EQUIPOS Y BIENES INFORMATICOS</t>
  </si>
  <si>
    <t>REFACCIONES Y ACCESORIOS MENORES DE MOBILIARIO Y EQUIPO DE ADMINISTRACION EDUCACIONAL Y RECREATIVO</t>
  </si>
  <si>
    <t>SERVICIO DE AGUA</t>
  </si>
  <si>
    <t>SERVICIO TELEFONICO CONVENCIONAL</t>
  </si>
  <si>
    <t xml:space="preserve">Contrato INE/110/2022 </t>
  </si>
  <si>
    <t>Contrato INE/110/2022</t>
  </si>
  <si>
    <t>Programa Anual de Adquisiciones, Arrendamientos y Servicios del INE Julio 2025 (PAAASINE)</t>
  </si>
  <si>
    <t xml:space="preserve">ARRENDAMIENTO DE TERRENO PARA ESTACIONAMIENTO DEL PARQUE VEHICULAR DE LA JUNTA LOCAL EJECUTIVA DEL MES DE JUNIO DEL 2025
</t>
  </si>
  <si>
    <t xml:space="preserve">ADQUISICION DE UN SELLO AUTOENTINTABLE CON FECHADOR PARA EL DEPARTAMENTO DE SISTEMAS DE LA JUNTA LOCAL EJECUTIVA </t>
  </si>
  <si>
    <t>21101001-0318</t>
  </si>
  <si>
    <t>MATERIALES Y UTILES DE OFICINA</t>
  </si>
  <si>
    <t xml:space="preserve">SERVICIO DE ARRENDAMIENTO DE TRES EQUIPOS DE FOTOCOPIADO PARA LA DOCUMENTACION GENERADA DE LAS DIFERENTES AREAS DE LA JUNTA LOCAL EJECUTIVA DEL MES DE JUNIO DE 2025
</t>
  </si>
  <si>
    <t>SERVICIO DE INSTALACION, DESMANTELAMIENTO DE TUBERIA Y APLICACION DE NITROGENO DE EQUIPO DE AIRE ACONDICIONADO DEL CENTRO ESTATAL DE CONSULTA ELECTORAL Y ORIENTACION CIUDADANA DE LA JUNTA LOCAL EJECUTIVA</t>
  </si>
  <si>
    <t>MATERIAL ELECTRICO Y ELECTRONICO</t>
  </si>
  <si>
    <t>24601001-0437</t>
  </si>
  <si>
    <t>COMBUSTIBLES, LUBRICANTES Y ADITIVOS PARA VEHICULOS TERRESTRES, AEREOS, MARITIMOS, LACUSTRES Y FLUVIALES ASIGNADOS A SERVIDORES PUBLICOS</t>
  </si>
  <si>
    <t>SERVICIO DE LAVADO DE MANTELES UTILIZADOS EN LAS DIVERSAS REUNIONES DE TRABAJO DE LA JUNTA LOCAL EJECUTIVA</t>
  </si>
  <si>
    <t xml:space="preserve"> POR SERVICIO DE VIGILANCIA DE LAS INSTALACIONES QUE OCUPA LA JUNTA LOCAL EJECUTIVA CORRESPONDIENTE AL MES DE JUNIO DE 2025.
</t>
  </si>
  <si>
    <t xml:space="preserve">SERVICIO DE LIMPIEZA DE LAS INSTALACIONES DE LA JUNTA LOCAL EJECUTIVA DEL MES DE JUNIO DE 2025.
</t>
  </si>
  <si>
    <t>HERRAMIENTAS MENORES</t>
  </si>
  <si>
    <t>29101001-0054</t>
  </si>
  <si>
    <t>ADQUISICION DE  CARGADOR DE PILAS PARA  ACTIVIDADES DE LA JUNTA LOCAL EJECUTIVA</t>
  </si>
  <si>
    <t>29301001-0039</t>
  </si>
  <si>
    <t>PILA RECARGABLE AAA</t>
  </si>
  <si>
    <t>24600031-0019</t>
  </si>
  <si>
    <t>TONER HP 508A CF360A NEGRO</t>
  </si>
  <si>
    <t>21401001-0400</t>
  </si>
  <si>
    <t>TONER SAMSUNG MLT-D203U 15000 PAG</t>
  </si>
  <si>
    <t>21401001-0659</t>
  </si>
  <si>
    <t>21100033-0018</t>
  </si>
  <si>
    <t>CINTA DIUREX 48 X 50</t>
  </si>
  <si>
    <t>21100013-0006</t>
  </si>
  <si>
    <t>BOLIGRAFO TINTA NEGRO</t>
  </si>
  <si>
    <t>21100013-0005</t>
  </si>
  <si>
    <t>BOLIGRAFO TINTA AZUL</t>
  </si>
  <si>
    <t>21100033-0003</t>
  </si>
  <si>
    <t>CINTA ADHESIVA SHURETAPE GRIS DE 48 X 50</t>
  </si>
  <si>
    <t>21100036-0009</t>
  </si>
  <si>
    <t>SUJETADOR DE DOCUMENTOS PRES. GRANDE</t>
  </si>
  <si>
    <t>21100092-0008</t>
  </si>
  <si>
    <t>PEGAMENTO BLANCO 850 1 lt.</t>
  </si>
  <si>
    <t>21101001-0063</t>
  </si>
  <si>
    <t>SOBRE BOLSA T/C</t>
  </si>
  <si>
    <t>CABLE HDMI</t>
  </si>
  <si>
    <t>29100004-0004</t>
  </si>
  <si>
    <t>JUEGO DE DADOS C/MATRACA Y MANERAL</t>
  </si>
  <si>
    <t>ROTOMARTILLO - GASTO</t>
  </si>
  <si>
    <t>DISPERSION ELECTRONICA DE COMBUSTIBLE PARA SERVIDORES PUBLICOS</t>
  </si>
  <si>
    <t>29301001-0084</t>
  </si>
  <si>
    <t>CORREDERA DE EXTENSION</t>
  </si>
  <si>
    <t>29100010-0001</t>
  </si>
  <si>
    <t>BROCHA DE 1""</t>
  </si>
  <si>
    <t>24601001-0471</t>
  </si>
  <si>
    <t>CONECTORES</t>
  </si>
  <si>
    <t>REFACCIONES Y ACCESORIOS MENORES OTROS BIENES MUEBLES</t>
  </si>
  <si>
    <t>29901001-0028</t>
  </si>
  <si>
    <t>EMPAQUE CONICO</t>
  </si>
  <si>
    <t>OTROS MATERIALES Y ARTICULOS DE CONSTRUCCION Y REPARACION</t>
  </si>
  <si>
    <t>24900007-0001</t>
  </si>
  <si>
    <t>PINTURA ESMALTE 1 lt.</t>
  </si>
  <si>
    <t>24900020-0001</t>
  </si>
  <si>
    <t>THINER</t>
  </si>
  <si>
    <t>REFACCIONES Y ACCESORIOS MENORES DE MAQUINARIS Y OTROS EQUIPOS</t>
  </si>
  <si>
    <t>29801001-0020</t>
  </si>
  <si>
    <t>SENSOR DE TEMPERATURA DE SUCCION PARA EQUIPO DE AIRE ACONDICIONADO</t>
  </si>
  <si>
    <t>24800012-0002</t>
  </si>
  <si>
    <t>PLANTA NATURAL (DE ORNATO)</t>
  </si>
  <si>
    <t>MATERIALES COMPLEMENTARIOS</t>
  </si>
  <si>
    <t>SERVICIO DE AGUA POTABLE DEL BIMESTRE MAYO-JUNIO DE 2025 DE LA JUNTA LOCAL EJECUTIVA</t>
  </si>
  <si>
    <t>SERVICIO TELEFONICO DE LA 01 JUNTA DISTRITAL EJECUTIVA DE JUNIO 2025</t>
  </si>
  <si>
    <t>SERVICIO TELEFONICO DE LA 02 JUNTA DISTRITAL EJECUTIVA DE JUNIO 2025</t>
  </si>
  <si>
    <t>SERVICIO TELEFONICO DE LA 03 JUNTA DISTRITAL EJECUTIVA DE JUNIO 2025</t>
  </si>
  <si>
    <t>SERVICIO TELEFONICO DE LA 04 JUNTA DISTRITAL EJECUTIVA DE JUNIO 2025</t>
  </si>
  <si>
    <t>SERVICIO TELEFONICO DE LA 05 JUNTA DISTRITAL EJECUTIVA DE JUNIO 2025</t>
  </si>
  <si>
    <t>SERVICIO TELEFONICO DE LA 06 JUNTA DISTRITAL EJECUTIVA DE JUNIO 2025</t>
  </si>
  <si>
    <t>SERVICIOS TELEFÓNICOS DE LA JUNTA LOCAL EJECUTIVA DE JUNIO 2025</t>
  </si>
  <si>
    <t>SERVICIOS TELEFÓNICOS DE LA JUNTA LOCAL EJECUTIVA Y DEL REGISTRO FEDERAL DE ELECTORES DEL MES DE JUNIO DE 2025</t>
  </si>
  <si>
    <t>SERVICIO DE MANTENIMIENTO PREVENTIVO MAYOR A PLANTA DE EMERGENCIA DE LA JUNTA LOCAL EJECUTIVA EN TABASCO</t>
  </si>
  <si>
    <t>SERVICIO TELEFONICO DE LA 01 JUNTA DISTRITAL EJECUTIVA DE JULIO 2025</t>
  </si>
  <si>
    <t>SERVICIO TELEFONICO DE LA 02 JUNTA DISTRITAL EJECUTIVA DE JULIO 2025</t>
  </si>
  <si>
    <t>SERVICIO TELEFONICO DE LA 03 JUNTA DISTRITAL EJECUTIVA DE JULIO 2025</t>
  </si>
  <si>
    <t>SERVICIO TELEFONICO DE LA 04 JUNTA DISTRITAL EJECUTIVA DE JULIO 2025</t>
  </si>
  <si>
    <t>SERVICIO TELEFONICO DE LA 05 JUNTA DISTRITAL EJECUTIVA DE JULIO 2025</t>
  </si>
  <si>
    <t>SERVICIO TELEFONICO DE LA 06 JUNTA DISTRITAL EJECUTIVA DE JULIO 2025</t>
  </si>
  <si>
    <t>SERVICIOS TELEFÓNICOS DE LA JUNTA LOCAL EJECUTIVA Y DEL REGISTRO FEDERAL DE ELECTORES DEL MES DE JULIO DE 2025</t>
  </si>
  <si>
    <t>SERVICIOS TELEFÓNICOS DE LA JUNTA LOCAL EJECUTIVA DE JULIO 2025</t>
  </si>
  <si>
    <t>TC02</t>
  </si>
  <si>
    <t>ENVIO DE PAQUETERIA A LA DIRECCION DE PRERROGATIVAS Y PARTIDOS POLITICOS (DEPPP) DE DOCUMENTOS GENERADOS EN LA ASAMBLEA "CONTRUYENDO SOCIEDADES DE PAZ A.C."</t>
  </si>
  <si>
    <t>SERVICIO</t>
  </si>
  <si>
    <t>ENVIO DE PAQUETERIA AL TRIBUNAL ELECTORAL DEL PODER JUDICIAL DE LA FEDERACION, DE DOCUMENTACION DE JUICIO DE INCONFORMIDAD DEL 16/06/2025.</t>
  </si>
  <si>
    <t>MANTENIMIENTO Y CONSERVACIÓN DE VEHÍCULOS TERRESTRES, AÉREOS, MARÍTIMOS, LACUSTRES Y FLUVIALES</t>
  </si>
  <si>
    <t>SERVICIO DE MANTENIMIENTO DE LOS 10,000 KM DEL VEHICULO PROPIEDAD DEL INE MARCA NISSAN NP300, SERIE 3N6AD31A2RK862608, EL DIA 03/07/2025.</t>
  </si>
  <si>
    <t>R005</t>
  </si>
  <si>
    <t>088</t>
  </si>
  <si>
    <t>B00MO02</t>
  </si>
  <si>
    <t>MATERIALES Y ÚTILES PARA EL PROCESAMIENTO EN EQUIPOS Y BIENES INFORMÁTICOS</t>
  </si>
  <si>
    <t>21401001-0608</t>
  </si>
  <si>
    <t>TONER BROTHER HL-L6200DW</t>
  </si>
  <si>
    <t>21401001-0395</t>
  </si>
  <si>
    <t>TONER SAMSUNG NP MLT-D203U</t>
  </si>
  <si>
    <t>SERVICIOS DE LAVANDERÍA, LIMPIEZA E HIGIENE</t>
  </si>
  <si>
    <t>SERVICIO DE LIMPIEZA EN LAS OFICINAS DE LA 02 JUNTA DISTRITAL EJECUTIVA DE TABASCO, UBICADA EN EL MUNICIPIO DE CARDENAS, CON HORARIO DE 08:00 A 16:00 HORAS, DE LUNES A SABADO. CORRESPONDIENTE A JUNIO 2025.</t>
  </si>
  <si>
    <t>SERVICIO DE LIMPIEZA EN EL MÓDULO DE ATENCIÓN CIUDADANA 270251 DE TABASCO, UBICADO EN EL MUNICIPIO DE CARDENAS, CON HORARIO DE 08:00 A 16:00 HORAS, DE LUNES A SABADO. CORRESPONDIENTE A JUNIO 2025.</t>
  </si>
  <si>
    <t>SERVICIO DE LIMPIEZA EN EL MÓDULO DE ATENCIÓN CIUDADANA 270252 DE TABASCO, UBICADO EN EL MUNICIPIO DE HUIMANGUILLO, CON HORARIO DE 08:00 A 16:00 HORAS, DE LUNES A SABADO. CORRESPONDIENTE A JUNIO 2025.</t>
  </si>
  <si>
    <t>SERVICIO DE VIGILANCIA DE LAS OFICINAS DE LA 02 JDE  Y DE LOS MODULOS DE ATENCIÓN CIUDADANA 270251 Y 270252 CON HORARIO DE 08:00 A 20:00 HORAS DE LUNES A DOMINGO, CORRESPONDIENTE AL MES DE JUNIO 2025.</t>
  </si>
  <si>
    <t>INE/JLETAB/SER/002/2025</t>
  </si>
  <si>
    <t>ARRENDAMIENTO DE EQUIPO DE FOTOCOPIADO MODELO E82550 CNB8K2P0H5 POR VOLUMEN DE IMPRESIONES Y COPIAS DEL PERIODO JUNIO 2025.</t>
  </si>
  <si>
    <t>INE/02JDE/TAB/03/2025</t>
  </si>
  <si>
    <t>ADJUDICACIÓN DIRECTA</t>
  </si>
  <si>
    <t>ARRENDAMIENTO DE EQUIPO DE FOTOCOPIADO MODELO E82550 CNC1M3H04S POR VOLUMEN DE IMPRESIONES Y COPIAS DEL PERIODO JUNIO 2025.</t>
  </si>
  <si>
    <t>ARRENDAMIENTO DE EQUIPO DE FOTOCOPIADO MODELO E82550 CNB8KBC0XK POR VOLUMEN DE IMPRESIONES Y COPIAS DEL PERIODO JUNIO 2025</t>
  </si>
  <si>
    <t>ARRENDAMIENTO DE EQUIPO DE FOTOCOPIADO MODELO E82550CNC1M3H04S POR VOLUMEN DE IMPRESIONES Y COPIAS DEL PERIODO JULIO 2025.</t>
  </si>
  <si>
    <t>ARRENDAMIENTO DE EQUIPO DE FOTOCOPIADO MODELO E82550 CNB8K2P0H5 POR VOLUMEN DE IMPRESIONES Y COPIAS DEL PERIODO JULIO 2025.</t>
  </si>
  <si>
    <t>FOTOCOPIADO MODELO E82550 CNB8KBC0XK POR VOLUMEN DE IMPRESIONES Y COPIAS DEL PERIODO JULIO 2025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</si>
  <si>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</si>
  <si>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</si>
  <si>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COMBUSTIBLES PARA SERVICIOS PUBLICOS</t>
  </si>
  <si>
    <t>INE/SERV/TAB/JD02/04/2025</t>
  </si>
  <si>
    <t>SUBCONTRATACIÓN DE SERVICIOS CON TERCEROS</t>
  </si>
  <si>
    <t>COMISION</t>
  </si>
  <si>
    <t>TC01</t>
  </si>
  <si>
    <t>TC03</t>
  </si>
  <si>
    <t>INE/JD03/TAB/002/2025</t>
  </si>
  <si>
    <t>ANUAL</t>
  </si>
  <si>
    <t>MENSUALIDAD</t>
  </si>
  <si>
    <t>SERVICIO DE VIGILANCIA</t>
  </si>
  <si>
    <t>MANETNIMIENTO Y CONSERVACIÓN DE VEHÍCULOS TERRESTRES,AÉREOS, MARÍTIMOS, LACUSTRES Y FLUVIALES</t>
  </si>
  <si>
    <t>COMBUSTIBLES LUBRICANTES Y ADITIVOS PARA VEHICULOS TERRESTRES, AEREOS Y MARITIMOS, LACUSTRES Y FLUVIALES DESTINADOS A SERVICIOS PUBLICOS Y LA OPERACIÓN DE PROGRAMAS PUBLICOS</t>
  </si>
  <si>
    <t>DISPERSION ELECTRONICA DE COMBUSTIBLE PARA SERVICIOS PUBLICOS</t>
  </si>
  <si>
    <t>INE/JD03/TAB/001/2025</t>
  </si>
  <si>
    <t>PESOS</t>
  </si>
  <si>
    <t>TC04</t>
  </si>
  <si>
    <t xml:space="preserve">OTROS SERVICIOS COMERCIALES </t>
  </si>
  <si>
    <t>SERVICIO DE  PENSION DE VEHICULOS OFICIALES  JDE, CORRESPONDIENTE AL MES DE  JULIO   2025</t>
  </si>
  <si>
    <t xml:space="preserve"> SERVICIO</t>
  </si>
  <si>
    <t>24601001-0096</t>
  </si>
  <si>
    <t>ADQUISION DE VARILLA TIERRA</t>
  </si>
  <si>
    <t>29900003-0001</t>
  </si>
  <si>
    <t>BOMBA ELECTRICA PARA AGUA-GASTO</t>
  </si>
  <si>
    <t>2990000-0001</t>
  </si>
  <si>
    <t>FLOTADOR  (TANQUE ALMACENAMIENTO)</t>
  </si>
  <si>
    <t>29901001-0121</t>
  </si>
  <si>
    <t>VALVULA DE AJUSTE DE NIVEL DE FLOTADOR  DEL WC</t>
  </si>
  <si>
    <t xml:space="preserve">MANTENIMINETO Y CONSERVACION DE MAQUINARIA Y EQUIPO </t>
  </si>
  <si>
    <t xml:space="preserve">SERVICIO  A EQUIPOS DE AIRE ACONDICONADO A SIGNADO A LA JDE </t>
  </si>
  <si>
    <t>ARRENDAMIENTO DE  MAQUINARIA Y EQUIPO</t>
  </si>
  <si>
    <t>SERVICIO DEL MES DE   JUNIO  2025</t>
  </si>
  <si>
    <t>INE/JDE04/TAB/002/2025</t>
  </si>
  <si>
    <t>SERVICIOS DE LAVANDERIA, LIMPIEZA E HIGIENE</t>
  </si>
  <si>
    <t>SERVICIO DE LIMPIEZA INTEGRAL JDE MES JUNIO   2025</t>
  </si>
  <si>
    <t>002</t>
  </si>
  <si>
    <t>M002</t>
  </si>
  <si>
    <t>SERVICIO DE LIMPIEZA INTEGRAL MAC 270451 MES JUNIO   2025</t>
  </si>
  <si>
    <t>TC06</t>
  </si>
  <si>
    <t>REFACCIONES Y ACCESORIOS PARA EQUIPO DE CÓMPUTOY TELECOMUNICACIONES.</t>
  </si>
  <si>
    <t>29400015-0004</t>
  </si>
  <si>
    <t>MOUSE OPTICO</t>
  </si>
  <si>
    <t>Compra menor</t>
  </si>
  <si>
    <t>29400015-0005</t>
  </si>
  <si>
    <t>TAPETE PARA MOUSE (RATON)</t>
  </si>
  <si>
    <t>29400027-0015</t>
  </si>
  <si>
    <t>TECLADO USB</t>
  </si>
  <si>
    <t>29400009-0030</t>
  </si>
  <si>
    <t>BOCINAS PARA COMPUTADORA</t>
  </si>
  <si>
    <t>JUEGO</t>
  </si>
  <si>
    <t>MATERIAL DE LIMPIEZA</t>
  </si>
  <si>
    <t>21601001-0085</t>
  </si>
  <si>
    <t>BOTE DE BASURA</t>
  </si>
  <si>
    <t>29401001-0142</t>
  </si>
  <si>
    <t>DISCO DURO EXTERNO 4 Tb - GASTO</t>
  </si>
  <si>
    <t>MATERIALES Y ÚTILES PARA EL PROCESAMIENTO EN EQUIPOS Y BIENES INFORMATICOS.</t>
  </si>
  <si>
    <t>21400007-0004</t>
  </si>
  <si>
    <t>MALETIN PARA LAP TOP</t>
  </si>
  <si>
    <t>PRODUCTOS ALIMENTICIOS PARA EL PERSONAL EN LAS INSTALACIONES DE LAS UNIDADES RESPONSABLES</t>
  </si>
  <si>
    <t>22104001-0068</t>
  </si>
  <si>
    <t>SUMINISTRO DE AGUA EMBOTELLADA ( GARRAFON )</t>
  </si>
  <si>
    <t>MATERIAL ELÉCTRICO Y ELECTRÓNICO</t>
  </si>
  <si>
    <t>24600018-0004</t>
  </si>
  <si>
    <t>CONTACTO POLARIZADO</t>
  </si>
  <si>
    <t>REFACCIONES Y ACCESORIOS MENORES DE MOBILIARIO Y EQUIPO DE ADMINISTRACIÓN, EDUCACIONAL Y RECREATIVO.</t>
  </si>
  <si>
    <t>29301001-0093</t>
  </si>
  <si>
    <t>DETECTOR DE HUMO - GASTO</t>
  </si>
  <si>
    <t>29400014-0019</t>
  </si>
  <si>
    <t>BASE PARA LAPTOP</t>
  </si>
  <si>
    <t>COMPRA DE UN PAQUETE DE 20 GUIAS PREPAGADAS</t>
  </si>
  <si>
    <t>PAQUETE</t>
  </si>
  <si>
    <t>OTROS SERVICIOS COMERCIALES</t>
  </si>
  <si>
    <t>SERVICIO DE COPIAS</t>
  </si>
  <si>
    <t>INE/SERV/TAB/JD06/002/2025</t>
  </si>
  <si>
    <t>Adjucación Directa</t>
  </si>
  <si>
    <t>SUBCONTRATACION DE SERVICIOS CON TERCEROS</t>
  </si>
  <si>
    <t>PAGO DE LA COMISIÓN DEL 1.5% MAS IVA POR LA COMPRA DE VALES DE COMBUSTIBLE ELECTRONICOS.</t>
  </si>
  <si>
    <t>OTROS IMPUESTOS Y DERECHOS</t>
  </si>
  <si>
    <t>REEMBOLSO AL VE POR CONCEPTO DE PEAJE.</t>
  </si>
  <si>
    <t>SERVICIO DE AGUA POTABLE DE LA JDE 06.</t>
  </si>
  <si>
    <t>NO. CONTRATO. 173136</t>
  </si>
  <si>
    <t xml:space="preserve">COMPRA DE UNA PIPA DE AGUA </t>
  </si>
  <si>
    <t>SEERVICIOS</t>
  </si>
  <si>
    <t>Adjudicación directa</t>
  </si>
  <si>
    <t>PAGO DE SERVICIO DE VIGILANCIA EN LAS INTALACIONES DE LA 06 JUNTA DISTRITAL EJECUTIVA</t>
  </si>
  <si>
    <t>INE/SERV/TAB/JD06/004/2025</t>
  </si>
  <si>
    <t>PAGO DE SERVICIO DE VIGILANCIA EN LAS INTALACIONES DEL MAC FIJO DTTAL 270651</t>
  </si>
  <si>
    <t xml:space="preserve">PAGO DE SERVICIO DE LIMPIEZA EN LAS INTALACIONES DE LA 06 JUNTA DISTRITAL EJECUTIVA </t>
  </si>
  <si>
    <t>INE/SERV/TAB/JD06/003/2025</t>
  </si>
  <si>
    <t>PAGO DE SERVICIO DE LIMPIEZA DEL MAC FIJO DISTRITAL</t>
  </si>
  <si>
    <t>COMBUSTIBLES, LUBRICANTES Y ADITIVOS PARA VEHÍCULOS TERRESTRES, AÉREOS, MARÍTIMOS, LACUSTRES Y FLUVIALES ASIGNADOS A SERVIDORES PÚBLICOS</t>
  </si>
  <si>
    <t>INE/SERV/TAB/JD06/001/2025</t>
  </si>
  <si>
    <t>Adjuducación directa</t>
  </si>
  <si>
    <t>TC05</t>
  </si>
  <si>
    <t>33801</t>
  </si>
  <si>
    <t xml:space="preserve">SERVICIO DE VIGILANCIA DEL INMUEBLE DEL MODULO FIJO 270152 </t>
  </si>
  <si>
    <t>INE/JDE01/TAB/SERV/007/2025</t>
  </si>
  <si>
    <t>SERVICIO DE VIGILANCIA DEL INMUEBLE DEL MODULO FIJO 270151</t>
  </si>
  <si>
    <t>INE/JDE01/TAB/SERV/006/2025</t>
  </si>
  <si>
    <t xml:space="preserve">SERVICIO DE VIGILANCIA DEL INMUEBLE DE LA 01 JUNTA DISTRITAL </t>
  </si>
  <si>
    <t>INE/JDE01/TAB/SERV/005/2025</t>
  </si>
  <si>
    <t>35801</t>
  </si>
  <si>
    <t xml:space="preserve">SERVICIO DE  LIMPIEZA DEL INMUEBLE DEL MODULO FIJO 270152 </t>
  </si>
  <si>
    <t>INE/JDE01/TAB/SERV/010/2025</t>
  </si>
  <si>
    <t>SERVICIO DE LIMPIEZA DEL INMUEBLE DEL MODULO FIJO 270151</t>
  </si>
  <si>
    <t>INE/JDE01/TAB/SERV/009/2025</t>
  </si>
  <si>
    <t xml:space="preserve">SERVICIO DE LIMPIEZA DEL INMUEBLE DE LA 01 JUNTA DISTRITAL </t>
  </si>
  <si>
    <t>INE/JDE01/TAB/SERV/008/2025</t>
  </si>
  <si>
    <t>32601</t>
  </si>
  <si>
    <t>ARRENDAMIENTO DEL SERVICIO DE FOTOCOPIADO</t>
  </si>
  <si>
    <t>INE/JDE01/TAB/SERV/003/2025</t>
  </si>
  <si>
    <t>INE JUNTA DISTRITAL EJECUTIVA DE TABASCO 01</t>
  </si>
  <si>
    <t>16/05/25</t>
  </si>
  <si>
    <t>26103001-0031</t>
  </si>
  <si>
    <t>DISPERSION ELECTRONICA DE COMBUSTIBLE PARA SERVICIOS ADMINISTRATIVOS</t>
  </si>
  <si>
    <t>TC01-2025061</t>
  </si>
  <si>
    <t>INE-TC01-11510-00000-001-M001-001-B00OD01-26103</t>
  </si>
  <si>
    <t>INE-TC01-51261-99999-001-M001-001-B00OD01-26103</t>
  </si>
  <si>
    <t>Delegacionales</t>
  </si>
  <si>
    <t>REFACCIONES Y ACCESORIOS MENORES DE EQUIPO DE TRANSPORTE</t>
  </si>
  <si>
    <t>9600027-0013</t>
  </si>
  <si>
    <t>LLANTA 225/75 R15</t>
  </si>
  <si>
    <t xml:space="preserve">PAGO DE SERVICIO TELEFONICO DE LA LINEA TELEFONICA INSTALADO EN LAS OFICINAS DE LA JUNTA DISTRITAL, CORRESPONDIENTE AL MES DE JUNIO DE 2025.  </t>
  </si>
  <si>
    <t xml:space="preserve">PAGO DE SERVICIO TELEFONICO DE LA LINEA TELEFONICA INSTALADO EN LAS OFICINAS DE LA JUNTA DISTRITAL, CORRESPONDIENTE AL MES DE JULIO DE 2025.  </t>
  </si>
  <si>
    <t>ARRENDAMIENTO DE EQUIPO DE FOTOCOPIADO DEL MES DE JULIO DE 2025</t>
  </si>
  <si>
    <t>INE/JD05TAB/001/2025</t>
  </si>
  <si>
    <t>PAGO DE COMISIÓN POR ADQUISICIÓN DE  CARGA DE SALDOS ELECTRONICOS DE COMBUSTIBLE.</t>
  </si>
  <si>
    <t>MANTENIMIENTO Y CONSERVACIÓN DE VEHÍCULOS TERRESTRES, AÉREOS, MARÍTIMOS, LACUSTRES Y FLUVIALES.</t>
  </si>
  <si>
    <t>PAGO DE SERVICIO DE MANTENIMIENTO PREVENTIVO (10,000 KM) AL VEHÍCULO NISSAN NP 300, CON PLACAS DE CIRCULACIÓN VT-9146-B.</t>
  </si>
  <si>
    <t xml:space="preserve"> PAGO DE SERVICIO DE MANTENIMIENTO PREVENTIVO Y/O CORRECTIVO A VEHÍCULO OFICIAL CHEVROLET CON PLACAS VT8896B.</t>
  </si>
  <si>
    <t>PAGO DE SERVICIO DE VIGILANCIA EN LAS INTALACIONES DE LA 05 JUNTA DISTRITAL EJECUTIVA y MÓDULO FIJO DISTRITAL, CORRESPONDIENTE AL MES DE JULIO DE 2025.</t>
  </si>
  <si>
    <t>INE/JDE05/TAB/001/2025</t>
  </si>
  <si>
    <t>PAGO DE SERVICIO DE LIMPIEZA EN LAS INTALACIONES DE LA 05 JUNTA DISTRITAL EJECUTIVA  INCLUYE DOS PERSONAS Y MATERIALES.</t>
  </si>
  <si>
    <t xml:space="preserve"> INE/JDE05/TAB/002/2025</t>
  </si>
  <si>
    <t>PAGO DE SERVICIO DE LIMPIEZA EN LAS INTALACIONES DEL  MÓDULO FIJO DISTRITAL, INCLUYE UNA PERSONA Y MATERIALES.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</si>
</sst>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</font>
    <font>
      <b/>
      <sz val="20"/>
      <color rgb="FF000000"/>
      <name val="Calibri"/>
      <family val="2"/>
      <scheme val="minor"/>
    </font>
    <font>
      <b/>
      <sz val="17"/>
      <color rgb="FF000000"/>
      <name val="Calibri"/>
      <family val="2"/>
      <scheme val="minor"/>
    </font>
    <font>
      <b/>
      <sz val="26"/>
      <color rgb="FF00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7" fillId="0" borderId="0"/>
  </cellStyleXfs>
  <cellXfs count="130">
    <xf numFmtId="0" fontId="0" fillId="0" borderId="0" xfId="0"/>
    <xf numFmtId="0" fontId="1" fillId="0" borderId="0" xfId="2"/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center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4" fontId="1" fillId="0" borderId="0" xfId="2" applyNumberFormat="1"/>
    <xf numFmtId="0" fontId="1" fillId="0" borderId="0" xfId="2" applyAlignment="1">
      <alignment horizontal="center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1" fillId="0" borderId="0" xfId="2" applyNumberFormat="1"/>
    <xf numFmtId="44" fontId="8" fillId="0" borderId="0" xfId="1" applyFont="1" applyAlignment="1">
      <alignment horizontal="right"/>
    </xf>
    <xf numFmtId="44" fontId="1" fillId="0" borderId="0" xfId="1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4" fontId="2" fillId="2" borderId="2" xfId="1" applyFont="1" applyFill="1" applyBorder="1" applyAlignment="1">
      <alignment horizontal="righ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left"/>
    </xf>
    <xf numFmtId="0" fontId="9" fillId="0" borderId="0" xfId="0" applyFont="1" applyAlignment="1">
      <alignment horizontal="left" vertical="center" wrapText="1"/>
    </xf>
    <xf numFmtId="0" fontId="8" fillId="0" borderId="0" xfId="6" applyFont="1" applyAlignment="1">
      <alignment horizontal="left"/>
    </xf>
    <xf numFmtId="0" fontId="8" fillId="0" borderId="0" xfId="6" applyFont="1" applyAlignment="1">
      <alignment horizontal="center" wrapText="1"/>
    </xf>
    <xf numFmtId="0" fontId="1" fillId="0" borderId="0" xfId="2" applyAlignment="1">
      <alignment wrapText="1"/>
    </xf>
    <xf numFmtId="0" fontId="14" fillId="0" borderId="0" xfId="0" applyFont="1"/>
    <xf numFmtId="0" fontId="15" fillId="0" borderId="0" xfId="0" applyFont="1" applyAlignment="1">
      <alignment horizontal="right" vertical="center"/>
    </xf>
    <xf numFmtId="0" fontId="1" fillId="0" borderId="0" xfId="2" applyAlignment="1">
      <alignment horizontal="left" vertical="center" wrapText="1"/>
    </xf>
    <xf numFmtId="0" fontId="8" fillId="0" borderId="0" xfId="6" applyFont="1" applyAlignment="1">
      <alignment horizontal="left" vertical="center" wrapText="1"/>
    </xf>
    <xf numFmtId="0" fontId="7" fillId="0" borderId="0" xfId="3" applyFont="1" applyAlignment="1">
      <alignment horizontal="center" vertical="center" wrapText="1"/>
    </xf>
    <xf numFmtId="0" fontId="5" fillId="0" borderId="0" xfId="3" applyFont="1" applyAlignment="1">
      <alignment horizontal="center" vertical="center" wrapText="1"/>
    </xf>
    <xf numFmtId="0" fontId="6" fillId="0" borderId="0" xfId="3" quotePrefix="1" applyFont="1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  <xf numFmtId="1" fontId="7" fillId="0" borderId="0" xfId="7" applyNumberFormat="1" applyFont="1" applyAlignment="1">
      <alignment horizontal="center" vertical="center" wrapText="1"/>
    </xf>
    <xf numFmtId="3" fontId="6" fillId="0" borderId="0" xfId="3" applyNumberFormat="1" applyFont="1" applyAlignment="1">
      <alignment horizontal="left" vertical="center" wrapText="1"/>
    </xf>
    <xf numFmtId="44" fontId="2" fillId="3" borderId="0" xfId="1" applyFont="1" applyFill="1" applyAlignment="1"/>
    <xf numFmtId="49" fontId="6" fillId="0" borderId="0" xfId="3" quotePrefix="1" applyNumberFormat="1" applyFont="1" applyAlignment="1">
      <alignment horizontal="center" vertical="center" wrapText="1"/>
    </xf>
    <xf numFmtId="0" fontId="7" fillId="0" borderId="0" xfId="11" applyFont="1" applyAlignment="1">
      <alignment horizontal="left" vertical="center" wrapText="1"/>
    </xf>
    <xf numFmtId="1" fontId="7" fillId="0" borderId="0" xfId="7" applyNumberFormat="1" applyFont="1" applyAlignment="1">
      <alignment horizontal="left" vertical="center" wrapText="1"/>
    </xf>
    <xf numFmtId="0" fontId="7" fillId="0" borderId="0" xfId="11" applyFont="1" applyAlignment="1">
      <alignment horizontal="center" vertical="center"/>
    </xf>
    <xf numFmtId="44" fontId="6" fillId="0" borderId="0" xfId="3" applyNumberFormat="1" applyFont="1" applyAlignment="1">
      <alignment horizontal="center" vertical="center" wrapText="1"/>
    </xf>
    <xf numFmtId="44" fontId="6" fillId="0" borderId="0" xfId="1" applyFont="1" applyFill="1" applyBorder="1" applyAlignment="1">
      <alignment horizontal="right" vertical="center" wrapText="1"/>
    </xf>
    <xf numFmtId="164" fontId="6" fillId="0" borderId="0" xfId="3" applyNumberFormat="1" applyFont="1" applyAlignment="1">
      <alignment horizontal="right" vertical="center" wrapText="1"/>
    </xf>
    <xf numFmtId="165" fontId="7" fillId="0" borderId="0" xfId="3" applyNumberFormat="1" applyFont="1" applyAlignment="1">
      <alignment horizontal="right" vertical="center" wrapText="1"/>
    </xf>
    <xf numFmtId="44" fontId="7" fillId="0" borderId="0" xfId="3" applyNumberFormat="1" applyFont="1" applyAlignment="1">
      <alignment horizontal="center" vertical="center" wrapText="1"/>
    </xf>
    <xf numFmtId="165" fontId="7" fillId="0" borderId="0" xfId="3" applyNumberFormat="1" applyFont="1" applyAlignment="1">
      <alignment horizontal="center" vertical="center" wrapText="1"/>
    </xf>
    <xf numFmtId="165" fontId="7" fillId="0" borderId="0" xfId="3" applyNumberFormat="1" applyFont="1" applyAlignment="1">
      <alignment vertical="center" wrapText="1"/>
    </xf>
    <xf numFmtId="0" fontId="6" fillId="0" borderId="1" xfId="1" quotePrefix="1" applyNumberFormat="1" applyFont="1" applyFill="1" applyBorder="1" applyAlignment="1">
      <alignment horizontal="center" vertical="center" wrapText="1"/>
    </xf>
    <xf numFmtId="0" fontId="6" fillId="0" borderId="2" xfId="1" quotePrefix="1" applyNumberFormat="1" applyFont="1" applyFill="1" applyBorder="1" applyAlignment="1">
      <alignment horizontal="center" vertical="center" wrapText="1"/>
    </xf>
    <xf numFmtId="0" fontId="5" fillId="0" borderId="0" xfId="3" applyFont="1" applyAlignment="1">
      <alignment vertical="center" wrapText="1"/>
    </xf>
    <xf numFmtId="0" fontId="13" fillId="0" borderId="0" xfId="0" applyFont="1" applyAlignment="1">
      <alignment vertical="center"/>
    </xf>
    <xf numFmtId="0" fontId="0" fillId="0" borderId="0" xfId="0" applyAlignment="1">
      <alignment wrapText="1"/>
    </xf>
    <xf numFmtId="1" fontId="7" fillId="0" borderId="0" xfId="7" applyNumberFormat="1" applyFont="1" applyAlignment="1">
      <alignment vertical="center" wrapText="1"/>
    </xf>
    <xf numFmtId="3" fontId="7" fillId="0" borderId="0" xfId="7" applyNumberFormat="1" applyFont="1" applyAlignment="1">
      <alignment horizontal="center" vertical="center" wrapText="1"/>
    </xf>
    <xf numFmtId="3" fontId="6" fillId="0" borderId="0" xfId="3" applyNumberFormat="1" applyFont="1" applyAlignment="1">
      <alignment horizontal="center" vertical="center" wrapText="1"/>
    </xf>
    <xf numFmtId="44" fontId="18" fillId="0" borderId="0" xfId="1" applyFont="1" applyFill="1" applyBorder="1"/>
    <xf numFmtId="164" fontId="6" fillId="0" borderId="0" xfId="3" applyNumberFormat="1" applyFont="1" applyAlignment="1">
      <alignment horizontal="left" vertical="center" wrapText="1"/>
    </xf>
    <xf numFmtId="44" fontId="7" fillId="0" borderId="0" xfId="1" applyFont="1" applyFill="1" applyBorder="1" applyAlignment="1">
      <alignment horizontal="right" vertical="center" wrapText="1"/>
    </xf>
    <xf numFmtId="164" fontId="10" fillId="0" borderId="0" xfId="1" applyNumberFormat="1" applyFont="1" applyFill="1" applyBorder="1" applyAlignment="1">
      <alignment horizontal="center" vertical="center" wrapText="1"/>
    </xf>
    <xf numFmtId="164" fontId="13" fillId="0" borderId="0" xfId="1" applyNumberFormat="1" applyFont="1" applyFill="1" applyBorder="1" applyAlignment="1">
      <alignment horizontal="center" vertical="center" wrapText="1"/>
    </xf>
    <xf numFmtId="44" fontId="10" fillId="0" borderId="0" xfId="1" applyFont="1" applyFill="1" applyBorder="1" applyAlignment="1">
      <alignment horizontal="center" vertical="center" wrapText="1"/>
    </xf>
    <xf numFmtId="164" fontId="6" fillId="0" borderId="1" xfId="1" applyNumberFormat="1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164" fontId="6" fillId="0" borderId="2" xfId="1" applyNumberFormat="1" applyFont="1" applyFill="1" applyBorder="1" applyAlignment="1">
      <alignment horizontal="center" vertical="center" wrapText="1"/>
    </xf>
    <xf numFmtId="164" fontId="7" fillId="0" borderId="2" xfId="1" applyNumberFormat="1" applyFont="1" applyFill="1" applyBorder="1" applyAlignment="1">
      <alignment horizontal="center" vertical="center" wrapText="1"/>
    </xf>
    <xf numFmtId="44" fontId="5" fillId="0" borderId="1" xfId="1" applyFont="1" applyFill="1" applyBorder="1" applyAlignment="1">
      <alignment horizontal="center" vertical="center"/>
    </xf>
    <xf numFmtId="44" fontId="7" fillId="0" borderId="1" xfId="1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6" fillId="0" borderId="1" xfId="3" quotePrefix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164" fontId="6" fillId="0" borderId="1" xfId="3" applyNumberFormat="1" applyFont="1" applyBorder="1" applyAlignment="1">
      <alignment horizontal="center" vertical="center" wrapText="1"/>
    </xf>
    <xf numFmtId="3" fontId="7" fillId="0" borderId="1" xfId="7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6" fillId="0" borderId="2" xfId="3" quotePrefix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1" fontId="7" fillId="0" borderId="2" xfId="7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center" vertical="center" wrapText="1"/>
    </xf>
    <xf numFmtId="3" fontId="7" fillId="0" borderId="2" xfId="7" applyNumberFormat="1" applyFont="1" applyBorder="1" applyAlignment="1">
      <alignment horizontal="center" vertical="center" wrapText="1"/>
    </xf>
    <xf numFmtId="164" fontId="6" fillId="0" borderId="2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6" fillId="0" borderId="1" xfId="3" quotePrefix="1" applyNumberFormat="1" applyFont="1" applyBorder="1" applyAlignment="1">
      <alignment horizontal="center" vertical="center" wrapText="1"/>
    </xf>
    <xf numFmtId="49" fontId="6" fillId="0" borderId="1" xfId="3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0" fontId="7" fillId="0" borderId="1" xfId="11" applyFont="1" applyBorder="1" applyAlignment="1">
      <alignment horizontal="center" vertical="center" wrapText="1"/>
    </xf>
    <xf numFmtId="0" fontId="7" fillId="0" borderId="1" xfId="11" applyFont="1" applyBorder="1" applyAlignment="1">
      <alignment horizontal="center" vertical="center"/>
    </xf>
    <xf numFmtId="44" fontId="6" fillId="0" borderId="1" xfId="3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6" fontId="9" fillId="0" borderId="1" xfId="0" applyNumberFormat="1" applyFont="1" applyBorder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" fontId="6" fillId="0" borderId="1" xfId="3" applyNumberFormat="1" applyFont="1" applyBorder="1" applyAlignment="1">
      <alignment horizontal="center" vertical="center" wrapText="1"/>
    </xf>
    <xf numFmtId="164" fontId="5" fillId="0" borderId="3" xfId="1" applyNumberFormat="1" applyFont="1" applyFill="1" applyBorder="1" applyAlignment="1">
      <alignment horizontal="center" vertical="center" wrapText="1"/>
    </xf>
    <xf numFmtId="164" fontId="6" fillId="0" borderId="4" xfId="1" applyNumberFormat="1" applyFont="1" applyFill="1" applyBorder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7" xfId="3" applyFont="1" applyBorder="1" applyAlignment="1">
      <alignment horizontal="center" vertical="center" wrapText="1"/>
    </xf>
    <xf numFmtId="0" fontId="5" fillId="0" borderId="1" xfId="3" quotePrefix="1" applyFont="1" applyBorder="1" applyAlignment="1">
      <alignment horizontal="center" vertical="center" wrapText="1"/>
    </xf>
    <xf numFmtId="1" fontId="5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3" fontId="5" fillId="0" borderId="1" xfId="3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9" applyFont="1" applyFill="1" applyBorder="1" applyAlignment="1">
      <alignment horizontal="center" vertical="center" wrapText="1"/>
    </xf>
    <xf numFmtId="43" fontId="6" fillId="0" borderId="1" xfId="1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4" fontId="5" fillId="0" borderId="2" xfId="1" applyFont="1" applyFill="1" applyBorder="1" applyAlignment="1">
      <alignment horizontal="center" vertical="center"/>
    </xf>
    <xf numFmtId="44" fontId="7" fillId="0" borderId="1" xfId="1" applyFont="1" applyFill="1" applyBorder="1" applyAlignment="1">
      <alignment horizontal="center" vertical="center"/>
    </xf>
    <xf numFmtId="43" fontId="9" fillId="0" borderId="5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/>
    </xf>
    <xf numFmtId="4" fontId="5" fillId="0" borderId="1" xfId="3" applyNumberFormat="1" applyFont="1" applyBorder="1" applyAlignment="1">
      <alignment horizontal="center" vertical="center" wrapText="1"/>
    </xf>
    <xf numFmtId="43" fontId="5" fillId="0" borderId="1" xfId="9" applyFont="1" applyFill="1" applyBorder="1" applyAlignment="1">
      <alignment horizontal="center" vertical="center" wrapText="1"/>
    </xf>
    <xf numFmtId="1" fontId="6" fillId="0" borderId="1" xfId="10" applyNumberFormat="1" applyFont="1" applyFill="1" applyBorder="1" applyAlignment="1">
      <alignment horizontal="center" vertical="center" wrapText="1"/>
    </xf>
    <xf numFmtId="43" fontId="6" fillId="0" borderId="1" xfId="10" applyFont="1" applyFill="1" applyBorder="1" applyAlignment="1">
      <alignment horizontal="center" vertical="center"/>
    </xf>
    <xf numFmtId="41" fontId="2" fillId="3" borderId="0" xfId="1" applyNumberFormat="1" applyFont="1" applyFill="1" applyBorder="1" applyAlignment="1">
      <alignment horizontal="center"/>
    </xf>
    <xf numFmtId="0" fontId="2" fillId="3" borderId="0" xfId="6" applyFont="1" applyFill="1" applyAlignment="1">
      <alignment horizontal="center"/>
    </xf>
    <xf numFmtId="0" fontId="16" fillId="0" borderId="0" xfId="0" applyFont="1" applyAlignment="1">
      <alignment horizontal="center"/>
    </xf>
  </cellXfs>
  <cellStyles count="12">
    <cellStyle name="Millares" xfId="9" builtinId="3"/>
    <cellStyle name="Millares 2" xfId="5" xr:uid="{00000000-0005-0000-0000-000001000000}"/>
    <cellStyle name="Millares 3" xfId="10" xr:uid="{070520E3-02BF-4357-A088-244FA946473F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  <cellStyle name="Normal_FORMATO_JUSTIFICACION DE AP 2004" xfId="11" xr:uid="{A1B33515-0EC5-4EFC-8C83-E3655B9D7ABA}"/>
  </cellStyles>
  <dxfs count="0"/>
  <tableStyles count="0" defaultTableStyle="TableStyleMedium2" defaultPivotStyle="PivotStyleLight16"/>
  <colors>
    <mruColors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208643</xdr:colOff>
      <xdr:row>0</xdr:row>
      <xdr:rowOff>235856</xdr:rowOff>
    </xdr:from>
    <xdr:to>
      <xdr:col>8</xdr:col>
      <xdr:colOff>136072</xdr:colOff>
      <xdr:row>3</xdr:row>
      <xdr:rowOff>412978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0F5084-9631-42B5-A296-E28E5FCA5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4929" y="235856"/>
          <a:ext cx="3147786" cy="15196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156"/>
  <sheetViews>
    <sheetView tabSelected="1" zoomScale="70" zoomScaleNormal="70" workbookViewId="0">
      <selection activeCell="A7" sqref="A7"/>
    </sheetView>
  </sheetViews>
  <sheetFormatPr baseColWidth="10" defaultColWidth="11.5546875" defaultRowHeight="14.4" x14ac:dyDescent="0.3"/>
  <cols>
    <col min="1" max="1" width="10.6640625" style="6" customWidth="1"/>
    <col min="2" max="2" width="8.109375" style="8" customWidth="1"/>
    <col min="3" max="3" width="7" style="8" customWidth="1"/>
    <col min="4" max="5" width="6.5546875" style="8" customWidth="1"/>
    <col min="6" max="6" width="7.5546875" style="8" customWidth="1"/>
    <col min="7" max="7" width="10.44140625" style="8" customWidth="1"/>
    <col min="8" max="8" width="8.109375" style="8" customWidth="1"/>
    <col min="9" max="9" width="27.109375" style="19" customWidth="1"/>
    <col min="10" max="10" width="13.88671875" style="1" customWidth="1"/>
    <col min="11" max="11" width="47.109375" style="26" customWidth="1"/>
    <col min="12" max="12" width="13.21875" style="23" customWidth="1"/>
    <col min="13" max="13" width="12.21875" style="1" customWidth="1"/>
    <col min="14" max="14" width="10.77734375" style="8" customWidth="1"/>
    <col min="15" max="15" width="7.5546875" style="8" customWidth="1"/>
    <col min="16" max="16" width="14.44140625" style="13" customWidth="1"/>
    <col min="17" max="17" width="11.77734375" style="1" customWidth="1"/>
    <col min="18" max="18" width="16.33203125" style="1" customWidth="1"/>
    <col min="19" max="19" width="12.88671875" style="1" customWidth="1"/>
    <col min="20" max="20" width="12.44140625" style="1" customWidth="1"/>
    <col min="21" max="21" width="18" style="1" customWidth="1"/>
    <col min="22" max="22" width="13.5546875" style="1" customWidth="1"/>
    <col min="23" max="24" width="11.44140625" style="1" customWidth="1"/>
    <col min="25" max="25" width="12.77734375" style="1" customWidth="1"/>
    <col min="26" max="26" width="10.109375" style="1" customWidth="1"/>
    <col min="27" max="27" width="11.44140625" style="1" customWidth="1"/>
    <col min="28" max="28" width="11.6640625" style="1" customWidth="1"/>
    <col min="29" max="29" width="13.6640625" style="1" customWidth="1"/>
    <col min="30" max="30" width="9.5546875" style="1" customWidth="1"/>
    <col min="31" max="16384" width="11.5546875" style="1"/>
  </cols>
  <sheetData>
    <row r="1" spans="1:39" ht="36.450000000000003" customHeight="1" x14ac:dyDescent="0.3">
      <c r="AD1" s="25" t="s">
        <v>39</v>
      </c>
    </row>
    <row r="2" spans="1:39" ht="39" customHeight="1" x14ac:dyDescent="0.3">
      <c r="AD2" s="25" t="s">
        <v>40</v>
      </c>
    </row>
    <row r="3" spans="1:39" ht="30" customHeight="1" x14ac:dyDescent="0.3">
      <c r="AD3" s="25" t="s">
        <v>41</v>
      </c>
    </row>
    <row r="4" spans="1:39" ht="33.6" x14ac:dyDescent="0.65">
      <c r="A4" s="129" t="s">
        <v>67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24"/>
      <c r="AF4" s="24"/>
      <c r="AG4" s="24"/>
      <c r="AH4" s="24"/>
      <c r="AI4" s="24"/>
      <c r="AJ4" s="24"/>
      <c r="AK4" s="24"/>
      <c r="AL4" s="24"/>
      <c r="AM4" s="24"/>
    </row>
    <row r="6" spans="1:39" s="2" customFormat="1" ht="56.25" customHeight="1" x14ac:dyDescent="0.3">
      <c r="A6" s="14" t="s">
        <v>0</v>
      </c>
      <c r="B6" s="14" t="s">
        <v>28</v>
      </c>
      <c r="C6" s="14" t="s">
        <v>29</v>
      </c>
      <c r="D6" s="14" t="s">
        <v>1</v>
      </c>
      <c r="E6" s="14" t="s">
        <v>2</v>
      </c>
      <c r="F6" s="14" t="s">
        <v>3</v>
      </c>
      <c r="G6" s="14" t="s">
        <v>4</v>
      </c>
      <c r="H6" s="10" t="s">
        <v>5</v>
      </c>
      <c r="I6" s="9" t="s">
        <v>6</v>
      </c>
      <c r="J6" s="10" t="s">
        <v>7</v>
      </c>
      <c r="K6" s="9" t="s">
        <v>8</v>
      </c>
      <c r="L6" s="10" t="s">
        <v>9</v>
      </c>
      <c r="M6" s="15" t="s">
        <v>10</v>
      </c>
      <c r="N6" s="10" t="s">
        <v>11</v>
      </c>
      <c r="O6" s="16" t="s">
        <v>12</v>
      </c>
      <c r="P6" s="17" t="s">
        <v>13</v>
      </c>
      <c r="Q6" s="16" t="s">
        <v>14</v>
      </c>
      <c r="R6" s="18" t="s">
        <v>15</v>
      </c>
      <c r="S6" s="18" t="s">
        <v>16</v>
      </c>
      <c r="T6" s="18" t="s">
        <v>36</v>
      </c>
      <c r="U6" s="18" t="s">
        <v>17</v>
      </c>
      <c r="V6" s="18" t="s">
        <v>18</v>
      </c>
      <c r="W6" s="18" t="s">
        <v>19</v>
      </c>
      <c r="X6" s="18" t="s">
        <v>20</v>
      </c>
      <c r="Y6" s="18" t="s">
        <v>21</v>
      </c>
      <c r="Z6" s="18" t="s">
        <v>22</v>
      </c>
      <c r="AA6" s="18" t="s">
        <v>23</v>
      </c>
      <c r="AB6" s="18" t="s">
        <v>24</v>
      </c>
      <c r="AC6" s="18" t="s">
        <v>25</v>
      </c>
      <c r="AD6" s="18" t="s">
        <v>26</v>
      </c>
    </row>
    <row r="7" spans="1:39" s="28" customFormat="1" ht="31.5" customHeight="1" x14ac:dyDescent="0.3">
      <c r="A7" s="67" t="s">
        <v>30</v>
      </c>
      <c r="B7" s="67" t="s">
        <v>34</v>
      </c>
      <c r="C7" s="67" t="s">
        <v>34</v>
      </c>
      <c r="D7" s="68" t="s">
        <v>31</v>
      </c>
      <c r="E7" s="69" t="s">
        <v>32</v>
      </c>
      <c r="F7" s="68" t="s">
        <v>31</v>
      </c>
      <c r="G7" s="69" t="s">
        <v>52</v>
      </c>
      <c r="H7" s="70">
        <v>31301</v>
      </c>
      <c r="I7" s="71" t="s">
        <v>63</v>
      </c>
      <c r="J7" s="112"/>
      <c r="K7" s="113" t="s">
        <v>129</v>
      </c>
      <c r="L7" s="72"/>
      <c r="M7" s="70" t="s">
        <v>35</v>
      </c>
      <c r="N7" s="71" t="s">
        <v>37</v>
      </c>
      <c r="O7" s="72">
        <v>1</v>
      </c>
      <c r="P7" s="66">
        <v>1526</v>
      </c>
      <c r="Q7" s="73" t="s">
        <v>35</v>
      </c>
      <c r="R7" s="66">
        <f t="shared" ref="R7:R60" si="0">SUM(O7*P7)</f>
        <v>1526</v>
      </c>
      <c r="S7" s="60">
        <v>0</v>
      </c>
      <c r="T7" s="61">
        <v>0</v>
      </c>
      <c r="U7" s="61">
        <v>0</v>
      </c>
      <c r="V7" s="61">
        <v>0</v>
      </c>
      <c r="W7" s="61">
        <v>0</v>
      </c>
      <c r="X7" s="61">
        <v>0</v>
      </c>
      <c r="Y7" s="62">
        <f t="shared" ref="Y7:Y60" si="1">R7</f>
        <v>1526</v>
      </c>
      <c r="Z7" s="60">
        <v>0</v>
      </c>
      <c r="AA7" s="60">
        <v>0</v>
      </c>
      <c r="AB7" s="60">
        <v>0</v>
      </c>
      <c r="AC7" s="61">
        <v>0</v>
      </c>
      <c r="AD7" s="61">
        <v>0</v>
      </c>
    </row>
    <row r="8" spans="1:39" s="28" customFormat="1" ht="78" customHeight="1" x14ac:dyDescent="0.3">
      <c r="A8" s="67" t="s">
        <v>30</v>
      </c>
      <c r="B8" s="67" t="s">
        <v>34</v>
      </c>
      <c r="C8" s="67" t="s">
        <v>34</v>
      </c>
      <c r="D8" s="68" t="s">
        <v>31</v>
      </c>
      <c r="E8" s="69" t="s">
        <v>32</v>
      </c>
      <c r="F8" s="68" t="s">
        <v>31</v>
      </c>
      <c r="G8" s="69" t="s">
        <v>33</v>
      </c>
      <c r="H8" s="70">
        <v>26104</v>
      </c>
      <c r="I8" s="113" t="s">
        <v>76</v>
      </c>
      <c r="J8" s="112"/>
      <c r="K8" s="113" t="s">
        <v>108</v>
      </c>
      <c r="L8" s="72" t="s">
        <v>45</v>
      </c>
      <c r="M8" s="70" t="s">
        <v>53</v>
      </c>
      <c r="N8" s="74" t="s">
        <v>37</v>
      </c>
      <c r="O8" s="72">
        <v>1</v>
      </c>
      <c r="P8" s="62">
        <v>5400</v>
      </c>
      <c r="Q8" s="73" t="s">
        <v>35</v>
      </c>
      <c r="R8" s="66">
        <f t="shared" si="0"/>
        <v>5400</v>
      </c>
      <c r="S8" s="60">
        <v>0</v>
      </c>
      <c r="T8" s="61">
        <v>0</v>
      </c>
      <c r="U8" s="61">
        <v>0</v>
      </c>
      <c r="V8" s="61">
        <v>0</v>
      </c>
      <c r="W8" s="61">
        <v>0</v>
      </c>
      <c r="X8" s="61">
        <v>0</v>
      </c>
      <c r="Y8" s="62">
        <f t="shared" si="1"/>
        <v>5400</v>
      </c>
      <c r="Z8" s="60">
        <v>0</v>
      </c>
      <c r="AA8" s="60">
        <v>0</v>
      </c>
      <c r="AB8" s="60">
        <v>0</v>
      </c>
      <c r="AC8" s="61">
        <v>0</v>
      </c>
      <c r="AD8" s="61">
        <v>0</v>
      </c>
    </row>
    <row r="9" spans="1:39" s="28" customFormat="1" ht="78" customHeight="1" x14ac:dyDescent="0.3">
      <c r="A9" s="67" t="s">
        <v>30</v>
      </c>
      <c r="B9" s="67" t="s">
        <v>34</v>
      </c>
      <c r="C9" s="67" t="s">
        <v>34</v>
      </c>
      <c r="D9" s="68" t="s">
        <v>31</v>
      </c>
      <c r="E9" s="69" t="s">
        <v>32</v>
      </c>
      <c r="F9" s="68" t="s">
        <v>31</v>
      </c>
      <c r="G9" s="69" t="s">
        <v>33</v>
      </c>
      <c r="H9" s="70">
        <v>26104</v>
      </c>
      <c r="I9" s="113" t="s">
        <v>76</v>
      </c>
      <c r="J9" s="112" t="s">
        <v>85</v>
      </c>
      <c r="K9" s="113" t="s">
        <v>84</v>
      </c>
      <c r="L9" s="72"/>
      <c r="M9" s="70" t="s">
        <v>35</v>
      </c>
      <c r="N9" s="74" t="s">
        <v>37</v>
      </c>
      <c r="O9" s="72">
        <v>2</v>
      </c>
      <c r="P9" s="62">
        <v>262.43</v>
      </c>
      <c r="Q9" s="73" t="s">
        <v>35</v>
      </c>
      <c r="R9" s="66">
        <f t="shared" si="0"/>
        <v>524.86</v>
      </c>
      <c r="S9" s="60">
        <v>0</v>
      </c>
      <c r="T9" s="61">
        <v>0</v>
      </c>
      <c r="U9" s="61">
        <v>0</v>
      </c>
      <c r="V9" s="61">
        <v>0</v>
      </c>
      <c r="W9" s="61">
        <v>0</v>
      </c>
      <c r="X9" s="61">
        <v>0</v>
      </c>
      <c r="Y9" s="62">
        <f t="shared" si="1"/>
        <v>524.86</v>
      </c>
      <c r="Z9" s="60">
        <v>0</v>
      </c>
      <c r="AA9" s="60">
        <v>0</v>
      </c>
      <c r="AB9" s="60">
        <v>0</v>
      </c>
      <c r="AC9" s="61">
        <v>0</v>
      </c>
      <c r="AD9" s="61">
        <v>0</v>
      </c>
    </row>
    <row r="10" spans="1:39" s="28" customFormat="1" ht="37.049999999999997" customHeight="1" x14ac:dyDescent="0.3">
      <c r="A10" s="67" t="s">
        <v>30</v>
      </c>
      <c r="B10" s="67" t="s">
        <v>34</v>
      </c>
      <c r="C10" s="67" t="s">
        <v>34</v>
      </c>
      <c r="D10" s="68" t="s">
        <v>31</v>
      </c>
      <c r="E10" s="69" t="s">
        <v>32</v>
      </c>
      <c r="F10" s="68" t="s">
        <v>31</v>
      </c>
      <c r="G10" s="69" t="s">
        <v>33</v>
      </c>
      <c r="H10" s="70">
        <v>29301</v>
      </c>
      <c r="I10" s="113" t="s">
        <v>62</v>
      </c>
      <c r="J10" s="112" t="s">
        <v>83</v>
      </c>
      <c r="K10" s="113" t="s">
        <v>82</v>
      </c>
      <c r="L10" s="72"/>
      <c r="M10" s="70" t="s">
        <v>35</v>
      </c>
      <c r="N10" s="74" t="s">
        <v>38</v>
      </c>
      <c r="O10" s="72">
        <v>3</v>
      </c>
      <c r="P10" s="62">
        <v>369.92</v>
      </c>
      <c r="Q10" s="73" t="s">
        <v>35</v>
      </c>
      <c r="R10" s="66">
        <f t="shared" si="0"/>
        <v>1109.76</v>
      </c>
      <c r="S10" s="60">
        <v>0</v>
      </c>
      <c r="T10" s="61">
        <v>0</v>
      </c>
      <c r="U10" s="61">
        <v>0</v>
      </c>
      <c r="V10" s="61">
        <v>0</v>
      </c>
      <c r="W10" s="61">
        <v>0</v>
      </c>
      <c r="X10" s="61">
        <v>0</v>
      </c>
      <c r="Y10" s="62">
        <f t="shared" si="1"/>
        <v>1109.76</v>
      </c>
      <c r="Z10" s="60">
        <v>0</v>
      </c>
      <c r="AA10" s="60">
        <v>0</v>
      </c>
      <c r="AB10" s="60">
        <v>0</v>
      </c>
      <c r="AC10" s="61">
        <v>0</v>
      </c>
      <c r="AD10" s="61">
        <v>0</v>
      </c>
    </row>
    <row r="11" spans="1:39" s="28" customFormat="1" ht="37.049999999999997" customHeight="1" x14ac:dyDescent="0.3">
      <c r="A11" s="67" t="s">
        <v>30</v>
      </c>
      <c r="B11" s="67" t="s">
        <v>34</v>
      </c>
      <c r="C11" s="67" t="s">
        <v>34</v>
      </c>
      <c r="D11" s="68" t="s">
        <v>31</v>
      </c>
      <c r="E11" s="69" t="s">
        <v>32</v>
      </c>
      <c r="F11" s="68" t="s">
        <v>31</v>
      </c>
      <c r="G11" s="69" t="s">
        <v>33</v>
      </c>
      <c r="H11" s="70">
        <v>24601</v>
      </c>
      <c r="I11" s="113" t="s">
        <v>74</v>
      </c>
      <c r="J11" s="112" t="s">
        <v>75</v>
      </c>
      <c r="K11" s="114" t="s">
        <v>104</v>
      </c>
      <c r="L11" s="72"/>
      <c r="M11" s="70" t="s">
        <v>35</v>
      </c>
      <c r="N11" s="74" t="s">
        <v>38</v>
      </c>
      <c r="O11" s="72">
        <v>1</v>
      </c>
      <c r="P11" s="62">
        <v>70.989999999999995</v>
      </c>
      <c r="Q11" s="73" t="s">
        <v>35</v>
      </c>
      <c r="R11" s="66">
        <f t="shared" si="0"/>
        <v>70.989999999999995</v>
      </c>
      <c r="S11" s="60">
        <v>0</v>
      </c>
      <c r="T11" s="61">
        <v>0</v>
      </c>
      <c r="U11" s="61">
        <v>0</v>
      </c>
      <c r="V11" s="61">
        <v>0</v>
      </c>
      <c r="W11" s="61">
        <v>0</v>
      </c>
      <c r="X11" s="61">
        <v>0</v>
      </c>
      <c r="Y11" s="62">
        <f t="shared" si="1"/>
        <v>70.989999999999995</v>
      </c>
      <c r="Z11" s="60">
        <v>0</v>
      </c>
      <c r="AA11" s="60">
        <v>0</v>
      </c>
      <c r="AB11" s="60">
        <v>0</v>
      </c>
      <c r="AC11" s="61">
        <v>0</v>
      </c>
      <c r="AD11" s="61">
        <v>0</v>
      </c>
    </row>
    <row r="12" spans="1:39" s="28" customFormat="1" ht="37.049999999999997" customHeight="1" x14ac:dyDescent="0.3">
      <c r="A12" s="67" t="s">
        <v>30</v>
      </c>
      <c r="B12" s="67" t="s">
        <v>34</v>
      </c>
      <c r="C12" s="67" t="s">
        <v>34</v>
      </c>
      <c r="D12" s="68" t="s">
        <v>31</v>
      </c>
      <c r="E12" s="69" t="s">
        <v>32</v>
      </c>
      <c r="F12" s="68" t="s">
        <v>31</v>
      </c>
      <c r="G12" s="69" t="s">
        <v>33</v>
      </c>
      <c r="H12" s="70">
        <v>29101</v>
      </c>
      <c r="I12" s="71" t="s">
        <v>80</v>
      </c>
      <c r="J12" s="112" t="s">
        <v>111</v>
      </c>
      <c r="K12" s="114" t="s">
        <v>112</v>
      </c>
      <c r="L12" s="72"/>
      <c r="M12" s="70" t="s">
        <v>35</v>
      </c>
      <c r="N12" s="74" t="s">
        <v>38</v>
      </c>
      <c r="O12" s="72">
        <v>2</v>
      </c>
      <c r="P12" s="62">
        <v>10.99</v>
      </c>
      <c r="Q12" s="73" t="s">
        <v>35</v>
      </c>
      <c r="R12" s="66">
        <f t="shared" si="0"/>
        <v>21.98</v>
      </c>
      <c r="S12" s="60">
        <v>0</v>
      </c>
      <c r="T12" s="61">
        <v>0</v>
      </c>
      <c r="U12" s="61">
        <v>0</v>
      </c>
      <c r="V12" s="61">
        <v>0</v>
      </c>
      <c r="W12" s="61">
        <v>0</v>
      </c>
      <c r="X12" s="61">
        <v>0</v>
      </c>
      <c r="Y12" s="62">
        <f t="shared" si="1"/>
        <v>21.98</v>
      </c>
      <c r="Z12" s="60">
        <v>0</v>
      </c>
      <c r="AA12" s="60">
        <v>0</v>
      </c>
      <c r="AB12" s="60">
        <v>0</v>
      </c>
      <c r="AC12" s="61">
        <v>0</v>
      </c>
      <c r="AD12" s="61">
        <v>0</v>
      </c>
    </row>
    <row r="13" spans="1:39" s="28" customFormat="1" ht="37.049999999999997" customHeight="1" x14ac:dyDescent="0.3">
      <c r="A13" s="67" t="s">
        <v>30</v>
      </c>
      <c r="B13" s="67" t="s">
        <v>34</v>
      </c>
      <c r="C13" s="67" t="s">
        <v>34</v>
      </c>
      <c r="D13" s="68" t="s">
        <v>31</v>
      </c>
      <c r="E13" s="69" t="s">
        <v>32</v>
      </c>
      <c r="F13" s="68" t="s">
        <v>31</v>
      </c>
      <c r="G13" s="69" t="s">
        <v>33</v>
      </c>
      <c r="H13" s="70">
        <v>29101</v>
      </c>
      <c r="I13" s="71" t="s">
        <v>80</v>
      </c>
      <c r="J13" s="112" t="s">
        <v>113</v>
      </c>
      <c r="K13" s="114" t="s">
        <v>114</v>
      </c>
      <c r="L13" s="72"/>
      <c r="M13" s="70" t="s">
        <v>35</v>
      </c>
      <c r="N13" s="74" t="s">
        <v>38</v>
      </c>
      <c r="O13" s="72">
        <v>2</v>
      </c>
      <c r="P13" s="62">
        <v>61.99</v>
      </c>
      <c r="Q13" s="73" t="s">
        <v>35</v>
      </c>
      <c r="R13" s="66">
        <f t="shared" si="0"/>
        <v>123.98</v>
      </c>
      <c r="S13" s="60">
        <v>0</v>
      </c>
      <c r="T13" s="61">
        <v>0</v>
      </c>
      <c r="U13" s="61">
        <v>0</v>
      </c>
      <c r="V13" s="61">
        <v>0</v>
      </c>
      <c r="W13" s="61">
        <v>0</v>
      </c>
      <c r="X13" s="61">
        <v>0</v>
      </c>
      <c r="Y13" s="62">
        <f t="shared" si="1"/>
        <v>123.98</v>
      </c>
      <c r="Z13" s="60">
        <v>0</v>
      </c>
      <c r="AA13" s="60">
        <v>0</v>
      </c>
      <c r="AB13" s="60">
        <v>0</v>
      </c>
      <c r="AC13" s="61">
        <v>0</v>
      </c>
      <c r="AD13" s="61">
        <v>0</v>
      </c>
    </row>
    <row r="14" spans="1:39" s="28" customFormat="1" ht="37.049999999999997" customHeight="1" x14ac:dyDescent="0.3">
      <c r="A14" s="67" t="s">
        <v>30</v>
      </c>
      <c r="B14" s="67" t="s">
        <v>34</v>
      </c>
      <c r="C14" s="67" t="s">
        <v>34</v>
      </c>
      <c r="D14" s="68" t="s">
        <v>31</v>
      </c>
      <c r="E14" s="69" t="s">
        <v>32</v>
      </c>
      <c r="F14" s="68" t="s">
        <v>31</v>
      </c>
      <c r="G14" s="69" t="s">
        <v>33</v>
      </c>
      <c r="H14" s="70">
        <v>29901</v>
      </c>
      <c r="I14" s="71" t="s">
        <v>115</v>
      </c>
      <c r="J14" s="112" t="s">
        <v>116</v>
      </c>
      <c r="K14" s="114" t="s">
        <v>117</v>
      </c>
      <c r="L14" s="72"/>
      <c r="M14" s="70" t="s">
        <v>35</v>
      </c>
      <c r="N14" s="74" t="s">
        <v>38</v>
      </c>
      <c r="O14" s="72">
        <v>1</v>
      </c>
      <c r="P14" s="62">
        <v>10</v>
      </c>
      <c r="Q14" s="73" t="s">
        <v>35</v>
      </c>
      <c r="R14" s="66">
        <f t="shared" si="0"/>
        <v>10</v>
      </c>
      <c r="S14" s="60">
        <v>0</v>
      </c>
      <c r="T14" s="61">
        <v>0</v>
      </c>
      <c r="U14" s="61">
        <v>0</v>
      </c>
      <c r="V14" s="61">
        <v>0</v>
      </c>
      <c r="W14" s="61">
        <v>0</v>
      </c>
      <c r="X14" s="61">
        <v>0</v>
      </c>
      <c r="Y14" s="62">
        <f t="shared" si="1"/>
        <v>10</v>
      </c>
      <c r="Z14" s="60">
        <v>0</v>
      </c>
      <c r="AA14" s="60">
        <v>0</v>
      </c>
      <c r="AB14" s="60">
        <v>0</v>
      </c>
      <c r="AC14" s="61">
        <v>0</v>
      </c>
      <c r="AD14" s="61">
        <v>0</v>
      </c>
    </row>
    <row r="15" spans="1:39" s="28" customFormat="1" ht="37.049999999999997" customHeight="1" x14ac:dyDescent="0.3">
      <c r="A15" s="67" t="s">
        <v>30</v>
      </c>
      <c r="B15" s="67" t="s">
        <v>34</v>
      </c>
      <c r="C15" s="67" t="s">
        <v>34</v>
      </c>
      <c r="D15" s="68" t="s">
        <v>31</v>
      </c>
      <c r="E15" s="69" t="s">
        <v>32</v>
      </c>
      <c r="F15" s="68" t="s">
        <v>31</v>
      </c>
      <c r="G15" s="69" t="s">
        <v>33</v>
      </c>
      <c r="H15" s="70">
        <v>21101</v>
      </c>
      <c r="I15" s="71" t="s">
        <v>71</v>
      </c>
      <c r="J15" s="112" t="s">
        <v>70</v>
      </c>
      <c r="K15" s="113" t="s">
        <v>69</v>
      </c>
      <c r="L15" s="72"/>
      <c r="M15" s="70" t="s">
        <v>35</v>
      </c>
      <c r="N15" s="74" t="s">
        <v>38</v>
      </c>
      <c r="O15" s="72">
        <v>1</v>
      </c>
      <c r="P15" s="62">
        <v>963</v>
      </c>
      <c r="Q15" s="73" t="s">
        <v>35</v>
      </c>
      <c r="R15" s="66">
        <f t="shared" si="0"/>
        <v>963</v>
      </c>
      <c r="S15" s="60">
        <v>0</v>
      </c>
      <c r="T15" s="61">
        <v>0</v>
      </c>
      <c r="U15" s="61">
        <v>0</v>
      </c>
      <c r="V15" s="61">
        <v>0</v>
      </c>
      <c r="W15" s="61">
        <v>0</v>
      </c>
      <c r="X15" s="61">
        <v>0</v>
      </c>
      <c r="Y15" s="62">
        <f t="shared" si="1"/>
        <v>963</v>
      </c>
      <c r="Z15" s="60">
        <v>0</v>
      </c>
      <c r="AA15" s="60">
        <v>0</v>
      </c>
      <c r="AB15" s="60">
        <v>0</v>
      </c>
      <c r="AC15" s="61">
        <v>0</v>
      </c>
      <c r="AD15" s="61">
        <v>0</v>
      </c>
    </row>
    <row r="16" spans="1:39" s="28" customFormat="1" ht="37.049999999999997" customHeight="1" x14ac:dyDescent="0.3">
      <c r="A16" s="67" t="s">
        <v>30</v>
      </c>
      <c r="B16" s="67" t="s">
        <v>34</v>
      </c>
      <c r="C16" s="67" t="s">
        <v>34</v>
      </c>
      <c r="D16" s="68" t="s">
        <v>31</v>
      </c>
      <c r="E16" s="69" t="s">
        <v>32</v>
      </c>
      <c r="F16" s="68" t="s">
        <v>31</v>
      </c>
      <c r="G16" s="69" t="s">
        <v>33</v>
      </c>
      <c r="H16" s="70">
        <v>21101</v>
      </c>
      <c r="I16" s="71" t="s">
        <v>71</v>
      </c>
      <c r="J16" s="112" t="s">
        <v>90</v>
      </c>
      <c r="K16" s="114" t="s">
        <v>91</v>
      </c>
      <c r="L16" s="72"/>
      <c r="M16" s="70" t="s">
        <v>35</v>
      </c>
      <c r="N16" s="74" t="s">
        <v>38</v>
      </c>
      <c r="O16" s="72">
        <v>12</v>
      </c>
      <c r="P16" s="62">
        <v>16.34</v>
      </c>
      <c r="Q16" s="73" t="s">
        <v>35</v>
      </c>
      <c r="R16" s="66">
        <f t="shared" si="0"/>
        <v>196.07999999999998</v>
      </c>
      <c r="S16" s="60">
        <v>0</v>
      </c>
      <c r="T16" s="61">
        <v>0</v>
      </c>
      <c r="U16" s="61">
        <v>0</v>
      </c>
      <c r="V16" s="61">
        <v>0</v>
      </c>
      <c r="W16" s="61">
        <v>0</v>
      </c>
      <c r="X16" s="61">
        <v>0</v>
      </c>
      <c r="Y16" s="62">
        <f t="shared" si="1"/>
        <v>196.07999999999998</v>
      </c>
      <c r="Z16" s="60">
        <v>0</v>
      </c>
      <c r="AA16" s="60">
        <v>0</v>
      </c>
      <c r="AB16" s="60">
        <v>0</v>
      </c>
      <c r="AC16" s="61">
        <v>0</v>
      </c>
      <c r="AD16" s="61">
        <v>0</v>
      </c>
    </row>
    <row r="17" spans="1:30" s="28" customFormat="1" ht="37.049999999999997" customHeight="1" x14ac:dyDescent="0.3">
      <c r="A17" s="67" t="s">
        <v>30</v>
      </c>
      <c r="B17" s="67" t="s">
        <v>34</v>
      </c>
      <c r="C17" s="67" t="s">
        <v>34</v>
      </c>
      <c r="D17" s="68" t="s">
        <v>31</v>
      </c>
      <c r="E17" s="69" t="s">
        <v>32</v>
      </c>
      <c r="F17" s="68" t="s">
        <v>31</v>
      </c>
      <c r="G17" s="69" t="s">
        <v>33</v>
      </c>
      <c r="H17" s="70">
        <v>21101</v>
      </c>
      <c r="I17" s="71" t="s">
        <v>71</v>
      </c>
      <c r="J17" s="112" t="s">
        <v>92</v>
      </c>
      <c r="K17" s="114" t="s">
        <v>93</v>
      </c>
      <c r="L17" s="72"/>
      <c r="M17" s="70" t="s">
        <v>35</v>
      </c>
      <c r="N17" s="74" t="s">
        <v>38</v>
      </c>
      <c r="O17" s="72">
        <v>72</v>
      </c>
      <c r="P17" s="62">
        <v>3.63</v>
      </c>
      <c r="Q17" s="73" t="s">
        <v>35</v>
      </c>
      <c r="R17" s="66">
        <f t="shared" si="0"/>
        <v>261.36</v>
      </c>
      <c r="S17" s="60">
        <v>0</v>
      </c>
      <c r="T17" s="61">
        <v>0</v>
      </c>
      <c r="U17" s="61">
        <v>0</v>
      </c>
      <c r="V17" s="61">
        <v>0</v>
      </c>
      <c r="W17" s="61">
        <v>0</v>
      </c>
      <c r="X17" s="61">
        <v>0</v>
      </c>
      <c r="Y17" s="62">
        <f t="shared" si="1"/>
        <v>261.36</v>
      </c>
      <c r="Z17" s="60">
        <v>0</v>
      </c>
      <c r="AA17" s="60">
        <v>0</v>
      </c>
      <c r="AB17" s="60">
        <v>0</v>
      </c>
      <c r="AC17" s="61">
        <v>0</v>
      </c>
      <c r="AD17" s="61">
        <v>0</v>
      </c>
    </row>
    <row r="18" spans="1:30" s="28" customFormat="1" ht="37.049999999999997" customHeight="1" x14ac:dyDescent="0.3">
      <c r="A18" s="67" t="s">
        <v>30</v>
      </c>
      <c r="B18" s="67" t="s">
        <v>34</v>
      </c>
      <c r="C18" s="67" t="s">
        <v>34</v>
      </c>
      <c r="D18" s="68" t="s">
        <v>31</v>
      </c>
      <c r="E18" s="69" t="s">
        <v>32</v>
      </c>
      <c r="F18" s="68" t="s">
        <v>31</v>
      </c>
      <c r="G18" s="69" t="s">
        <v>33</v>
      </c>
      <c r="H18" s="70">
        <v>21101</v>
      </c>
      <c r="I18" s="71" t="s">
        <v>71</v>
      </c>
      <c r="J18" s="112" t="s">
        <v>94</v>
      </c>
      <c r="K18" s="114" t="s">
        <v>95</v>
      </c>
      <c r="L18" s="72"/>
      <c r="M18" s="70" t="s">
        <v>35</v>
      </c>
      <c r="N18" s="74" t="s">
        <v>38</v>
      </c>
      <c r="O18" s="72">
        <v>120</v>
      </c>
      <c r="P18" s="62">
        <v>3.63</v>
      </c>
      <c r="Q18" s="73" t="s">
        <v>35</v>
      </c>
      <c r="R18" s="66">
        <f t="shared" si="0"/>
        <v>435.59999999999997</v>
      </c>
      <c r="S18" s="60">
        <v>0</v>
      </c>
      <c r="T18" s="61">
        <v>0</v>
      </c>
      <c r="U18" s="61">
        <v>0</v>
      </c>
      <c r="V18" s="61">
        <v>0</v>
      </c>
      <c r="W18" s="61">
        <v>0</v>
      </c>
      <c r="X18" s="61">
        <v>0</v>
      </c>
      <c r="Y18" s="62">
        <f t="shared" si="1"/>
        <v>435.59999999999997</v>
      </c>
      <c r="Z18" s="60">
        <v>0</v>
      </c>
      <c r="AA18" s="60">
        <v>0</v>
      </c>
      <c r="AB18" s="60">
        <v>0</v>
      </c>
      <c r="AC18" s="61">
        <v>0</v>
      </c>
      <c r="AD18" s="61">
        <v>0</v>
      </c>
    </row>
    <row r="19" spans="1:30" s="28" customFormat="1" ht="37.049999999999997" customHeight="1" x14ac:dyDescent="0.3">
      <c r="A19" s="67" t="s">
        <v>30</v>
      </c>
      <c r="B19" s="67" t="s">
        <v>34</v>
      </c>
      <c r="C19" s="67" t="s">
        <v>34</v>
      </c>
      <c r="D19" s="68" t="s">
        <v>31</v>
      </c>
      <c r="E19" s="69" t="s">
        <v>32</v>
      </c>
      <c r="F19" s="68" t="s">
        <v>31</v>
      </c>
      <c r="G19" s="69" t="s">
        <v>33</v>
      </c>
      <c r="H19" s="70">
        <v>21101</v>
      </c>
      <c r="I19" s="71" t="s">
        <v>71</v>
      </c>
      <c r="J19" s="112" t="s">
        <v>96</v>
      </c>
      <c r="K19" s="114" t="s">
        <v>97</v>
      </c>
      <c r="L19" s="72"/>
      <c r="M19" s="70" t="s">
        <v>35</v>
      </c>
      <c r="N19" s="74" t="s">
        <v>38</v>
      </c>
      <c r="O19" s="72">
        <v>6</v>
      </c>
      <c r="P19" s="62">
        <v>21.5</v>
      </c>
      <c r="Q19" s="73" t="s">
        <v>35</v>
      </c>
      <c r="R19" s="66">
        <f t="shared" si="0"/>
        <v>129</v>
      </c>
      <c r="S19" s="60">
        <v>0</v>
      </c>
      <c r="T19" s="61">
        <v>0</v>
      </c>
      <c r="U19" s="61">
        <v>0</v>
      </c>
      <c r="V19" s="61">
        <v>0</v>
      </c>
      <c r="W19" s="61">
        <v>0</v>
      </c>
      <c r="X19" s="61">
        <v>0</v>
      </c>
      <c r="Y19" s="62">
        <f t="shared" si="1"/>
        <v>129</v>
      </c>
      <c r="Z19" s="60">
        <v>0</v>
      </c>
      <c r="AA19" s="60">
        <v>0</v>
      </c>
      <c r="AB19" s="60">
        <v>0</v>
      </c>
      <c r="AC19" s="61">
        <v>0</v>
      </c>
      <c r="AD19" s="61">
        <v>0</v>
      </c>
    </row>
    <row r="20" spans="1:30" s="28" customFormat="1" ht="37.049999999999997" customHeight="1" x14ac:dyDescent="0.3">
      <c r="A20" s="67" t="s">
        <v>30</v>
      </c>
      <c r="B20" s="67" t="s">
        <v>34</v>
      </c>
      <c r="C20" s="67" t="s">
        <v>34</v>
      </c>
      <c r="D20" s="68" t="s">
        <v>31</v>
      </c>
      <c r="E20" s="69" t="s">
        <v>32</v>
      </c>
      <c r="F20" s="68" t="s">
        <v>31</v>
      </c>
      <c r="G20" s="69" t="s">
        <v>33</v>
      </c>
      <c r="H20" s="70">
        <v>21101</v>
      </c>
      <c r="I20" s="71" t="s">
        <v>71</v>
      </c>
      <c r="J20" s="112" t="s">
        <v>98</v>
      </c>
      <c r="K20" s="114" t="s">
        <v>99</v>
      </c>
      <c r="L20" s="72"/>
      <c r="M20" s="70" t="s">
        <v>35</v>
      </c>
      <c r="N20" s="74" t="s">
        <v>38</v>
      </c>
      <c r="O20" s="72">
        <v>5</v>
      </c>
      <c r="P20" s="62">
        <v>65.89</v>
      </c>
      <c r="Q20" s="73" t="s">
        <v>35</v>
      </c>
      <c r="R20" s="66">
        <f t="shared" si="0"/>
        <v>329.45</v>
      </c>
      <c r="S20" s="60">
        <v>0</v>
      </c>
      <c r="T20" s="61">
        <v>0</v>
      </c>
      <c r="U20" s="61">
        <v>0</v>
      </c>
      <c r="V20" s="61">
        <v>0</v>
      </c>
      <c r="W20" s="61">
        <v>0</v>
      </c>
      <c r="X20" s="61">
        <v>0</v>
      </c>
      <c r="Y20" s="62">
        <f t="shared" si="1"/>
        <v>329.45</v>
      </c>
      <c r="Z20" s="60">
        <v>0</v>
      </c>
      <c r="AA20" s="60">
        <v>0</v>
      </c>
      <c r="AB20" s="60">
        <v>0</v>
      </c>
      <c r="AC20" s="61">
        <v>0</v>
      </c>
      <c r="AD20" s="61">
        <v>0</v>
      </c>
    </row>
    <row r="21" spans="1:30" s="28" customFormat="1" ht="37.049999999999997" customHeight="1" x14ac:dyDescent="0.3">
      <c r="A21" s="67" t="s">
        <v>30</v>
      </c>
      <c r="B21" s="67" t="s">
        <v>34</v>
      </c>
      <c r="C21" s="67" t="s">
        <v>34</v>
      </c>
      <c r="D21" s="68" t="s">
        <v>31</v>
      </c>
      <c r="E21" s="69" t="s">
        <v>32</v>
      </c>
      <c r="F21" s="68" t="s">
        <v>31</v>
      </c>
      <c r="G21" s="69" t="s">
        <v>33</v>
      </c>
      <c r="H21" s="70">
        <v>21101</v>
      </c>
      <c r="I21" s="71" t="s">
        <v>71</v>
      </c>
      <c r="J21" s="112" t="s">
        <v>100</v>
      </c>
      <c r="K21" s="114" t="s">
        <v>101</v>
      </c>
      <c r="L21" s="72"/>
      <c r="M21" s="70" t="s">
        <v>35</v>
      </c>
      <c r="N21" s="74" t="s">
        <v>38</v>
      </c>
      <c r="O21" s="72">
        <v>4</v>
      </c>
      <c r="P21" s="62">
        <v>28.92</v>
      </c>
      <c r="Q21" s="73" t="s">
        <v>35</v>
      </c>
      <c r="R21" s="66">
        <f t="shared" si="0"/>
        <v>115.68</v>
      </c>
      <c r="S21" s="60">
        <v>0</v>
      </c>
      <c r="T21" s="61">
        <v>0</v>
      </c>
      <c r="U21" s="61">
        <v>0</v>
      </c>
      <c r="V21" s="61">
        <v>0</v>
      </c>
      <c r="W21" s="61">
        <v>0</v>
      </c>
      <c r="X21" s="61">
        <v>0</v>
      </c>
      <c r="Y21" s="62">
        <f t="shared" si="1"/>
        <v>115.68</v>
      </c>
      <c r="Z21" s="60">
        <v>0</v>
      </c>
      <c r="AA21" s="60">
        <v>0</v>
      </c>
      <c r="AB21" s="60">
        <v>0</v>
      </c>
      <c r="AC21" s="61">
        <v>0</v>
      </c>
      <c r="AD21" s="61">
        <v>0</v>
      </c>
    </row>
    <row r="22" spans="1:30" s="28" customFormat="1" ht="37.049999999999997" customHeight="1" x14ac:dyDescent="0.3">
      <c r="A22" s="67" t="s">
        <v>30</v>
      </c>
      <c r="B22" s="67" t="s">
        <v>34</v>
      </c>
      <c r="C22" s="67" t="s">
        <v>34</v>
      </c>
      <c r="D22" s="68" t="s">
        <v>31</v>
      </c>
      <c r="E22" s="69" t="s">
        <v>32</v>
      </c>
      <c r="F22" s="68" t="s">
        <v>31</v>
      </c>
      <c r="G22" s="69" t="s">
        <v>33</v>
      </c>
      <c r="H22" s="70">
        <v>21101</v>
      </c>
      <c r="I22" s="71" t="s">
        <v>71</v>
      </c>
      <c r="J22" s="112" t="s">
        <v>102</v>
      </c>
      <c r="K22" s="114" t="s">
        <v>103</v>
      </c>
      <c r="L22" s="72"/>
      <c r="M22" s="70" t="s">
        <v>35</v>
      </c>
      <c r="N22" s="74" t="s">
        <v>38</v>
      </c>
      <c r="O22" s="72">
        <v>10</v>
      </c>
      <c r="P22" s="62">
        <v>14.98</v>
      </c>
      <c r="Q22" s="73" t="s">
        <v>35</v>
      </c>
      <c r="R22" s="66">
        <f t="shared" si="0"/>
        <v>149.80000000000001</v>
      </c>
      <c r="S22" s="60">
        <v>0</v>
      </c>
      <c r="T22" s="61">
        <v>0</v>
      </c>
      <c r="U22" s="61">
        <v>0</v>
      </c>
      <c r="V22" s="61">
        <v>0</v>
      </c>
      <c r="W22" s="61">
        <v>0</v>
      </c>
      <c r="X22" s="61">
        <v>0</v>
      </c>
      <c r="Y22" s="62">
        <f t="shared" si="1"/>
        <v>149.80000000000001</v>
      </c>
      <c r="Z22" s="60">
        <v>0</v>
      </c>
      <c r="AA22" s="60">
        <v>0</v>
      </c>
      <c r="AB22" s="60">
        <v>0</v>
      </c>
      <c r="AC22" s="61">
        <v>0</v>
      </c>
      <c r="AD22" s="61">
        <v>0</v>
      </c>
    </row>
    <row r="23" spans="1:30" s="28" customFormat="1" ht="55.5" customHeight="1" x14ac:dyDescent="0.3">
      <c r="A23" s="67" t="s">
        <v>30</v>
      </c>
      <c r="B23" s="67" t="s">
        <v>34</v>
      </c>
      <c r="C23" s="67" t="s">
        <v>34</v>
      </c>
      <c r="D23" s="68" t="s">
        <v>31</v>
      </c>
      <c r="E23" s="69" t="s">
        <v>32</v>
      </c>
      <c r="F23" s="68" t="s">
        <v>31</v>
      </c>
      <c r="G23" s="69" t="s">
        <v>33</v>
      </c>
      <c r="H23" s="70">
        <v>29101</v>
      </c>
      <c r="I23" s="71" t="s">
        <v>80</v>
      </c>
      <c r="J23" s="112" t="s">
        <v>105</v>
      </c>
      <c r="K23" s="114" t="s">
        <v>106</v>
      </c>
      <c r="L23" s="72"/>
      <c r="M23" s="70" t="s">
        <v>35</v>
      </c>
      <c r="N23" s="74" t="s">
        <v>38</v>
      </c>
      <c r="O23" s="72">
        <v>1</v>
      </c>
      <c r="P23" s="62">
        <v>401.66</v>
      </c>
      <c r="Q23" s="73" t="s">
        <v>35</v>
      </c>
      <c r="R23" s="66">
        <f t="shared" si="0"/>
        <v>401.66</v>
      </c>
      <c r="S23" s="60">
        <v>0</v>
      </c>
      <c r="T23" s="61">
        <v>0</v>
      </c>
      <c r="U23" s="61">
        <v>0</v>
      </c>
      <c r="V23" s="61">
        <v>0</v>
      </c>
      <c r="W23" s="61">
        <v>0</v>
      </c>
      <c r="X23" s="61">
        <v>0</v>
      </c>
      <c r="Y23" s="62">
        <f t="shared" si="1"/>
        <v>401.66</v>
      </c>
      <c r="Z23" s="60">
        <v>0</v>
      </c>
      <c r="AA23" s="60">
        <v>0</v>
      </c>
      <c r="AB23" s="60">
        <v>0</v>
      </c>
      <c r="AC23" s="61">
        <v>0</v>
      </c>
      <c r="AD23" s="61">
        <v>0</v>
      </c>
    </row>
    <row r="24" spans="1:30" s="28" customFormat="1" ht="55.5" customHeight="1" x14ac:dyDescent="0.3">
      <c r="A24" s="67" t="s">
        <v>30</v>
      </c>
      <c r="B24" s="67" t="s">
        <v>34</v>
      </c>
      <c r="C24" s="67" t="s">
        <v>34</v>
      </c>
      <c r="D24" s="68" t="s">
        <v>31</v>
      </c>
      <c r="E24" s="69" t="s">
        <v>32</v>
      </c>
      <c r="F24" s="68" t="s">
        <v>31</v>
      </c>
      <c r="G24" s="69" t="s">
        <v>33</v>
      </c>
      <c r="H24" s="70">
        <v>29101</v>
      </c>
      <c r="I24" s="71" t="s">
        <v>80</v>
      </c>
      <c r="J24" s="112" t="s">
        <v>81</v>
      </c>
      <c r="K24" s="114" t="s">
        <v>107</v>
      </c>
      <c r="L24" s="72"/>
      <c r="M24" s="70" t="s">
        <v>35</v>
      </c>
      <c r="N24" s="74" t="s">
        <v>38</v>
      </c>
      <c r="O24" s="72">
        <v>1</v>
      </c>
      <c r="P24" s="62">
        <v>1439.99</v>
      </c>
      <c r="Q24" s="73" t="s">
        <v>35</v>
      </c>
      <c r="R24" s="66">
        <f t="shared" si="0"/>
        <v>1439.99</v>
      </c>
      <c r="S24" s="60">
        <v>0</v>
      </c>
      <c r="T24" s="61">
        <v>0</v>
      </c>
      <c r="U24" s="61">
        <v>0</v>
      </c>
      <c r="V24" s="61">
        <v>0</v>
      </c>
      <c r="W24" s="61">
        <v>0</v>
      </c>
      <c r="X24" s="61">
        <v>0</v>
      </c>
      <c r="Y24" s="62">
        <f t="shared" si="1"/>
        <v>1439.99</v>
      </c>
      <c r="Z24" s="60">
        <v>0</v>
      </c>
      <c r="AA24" s="60">
        <v>0</v>
      </c>
      <c r="AB24" s="60">
        <v>0</v>
      </c>
      <c r="AC24" s="61">
        <v>0</v>
      </c>
      <c r="AD24" s="61">
        <v>0</v>
      </c>
    </row>
    <row r="25" spans="1:30" s="28" customFormat="1" ht="55.5" customHeight="1" x14ac:dyDescent="0.3">
      <c r="A25" s="67" t="s">
        <v>30</v>
      </c>
      <c r="B25" s="67" t="s">
        <v>34</v>
      </c>
      <c r="C25" s="67" t="s">
        <v>34</v>
      </c>
      <c r="D25" s="68" t="s">
        <v>31</v>
      </c>
      <c r="E25" s="69" t="s">
        <v>32</v>
      </c>
      <c r="F25" s="68" t="s">
        <v>31</v>
      </c>
      <c r="G25" s="69" t="s">
        <v>33</v>
      </c>
      <c r="H25" s="70">
        <v>29301</v>
      </c>
      <c r="I25" s="71" t="s">
        <v>62</v>
      </c>
      <c r="J25" s="112" t="s">
        <v>109</v>
      </c>
      <c r="K25" s="114" t="s">
        <v>110</v>
      </c>
      <c r="L25" s="72"/>
      <c r="M25" s="70" t="s">
        <v>35</v>
      </c>
      <c r="N25" s="74" t="s">
        <v>38</v>
      </c>
      <c r="O25" s="72">
        <v>10</v>
      </c>
      <c r="P25" s="62">
        <v>46.33</v>
      </c>
      <c r="Q25" s="73" t="s">
        <v>35</v>
      </c>
      <c r="R25" s="66">
        <f t="shared" si="0"/>
        <v>463.29999999999995</v>
      </c>
      <c r="S25" s="60">
        <v>0</v>
      </c>
      <c r="T25" s="61">
        <v>0</v>
      </c>
      <c r="U25" s="61">
        <v>0</v>
      </c>
      <c r="V25" s="61">
        <v>0</v>
      </c>
      <c r="W25" s="61">
        <v>0</v>
      </c>
      <c r="X25" s="61">
        <v>0</v>
      </c>
      <c r="Y25" s="62">
        <f t="shared" si="1"/>
        <v>463.29999999999995</v>
      </c>
      <c r="Z25" s="60">
        <v>0</v>
      </c>
      <c r="AA25" s="60">
        <v>0</v>
      </c>
      <c r="AB25" s="60">
        <v>0</v>
      </c>
      <c r="AC25" s="61">
        <v>0</v>
      </c>
      <c r="AD25" s="61">
        <v>0</v>
      </c>
    </row>
    <row r="26" spans="1:30" s="28" customFormat="1" ht="43.5" customHeight="1" x14ac:dyDescent="0.3">
      <c r="A26" s="67" t="s">
        <v>30</v>
      </c>
      <c r="B26" s="67" t="s">
        <v>34</v>
      </c>
      <c r="C26" s="67" t="s">
        <v>34</v>
      </c>
      <c r="D26" s="68" t="s">
        <v>31</v>
      </c>
      <c r="E26" s="69" t="s">
        <v>32</v>
      </c>
      <c r="F26" s="68" t="s">
        <v>31</v>
      </c>
      <c r="G26" s="69" t="s">
        <v>33</v>
      </c>
      <c r="H26" s="70">
        <v>21401</v>
      </c>
      <c r="I26" s="71" t="s">
        <v>61</v>
      </c>
      <c r="J26" s="112" t="s">
        <v>87</v>
      </c>
      <c r="K26" s="113" t="s">
        <v>86</v>
      </c>
      <c r="L26" s="72"/>
      <c r="M26" s="70" t="s">
        <v>35</v>
      </c>
      <c r="N26" s="74" t="s">
        <v>38</v>
      </c>
      <c r="O26" s="72">
        <v>1</v>
      </c>
      <c r="P26" s="62">
        <v>4176</v>
      </c>
      <c r="Q26" s="73" t="s">
        <v>35</v>
      </c>
      <c r="R26" s="66">
        <f t="shared" si="0"/>
        <v>4176</v>
      </c>
      <c r="S26" s="60">
        <v>0</v>
      </c>
      <c r="T26" s="61">
        <v>0</v>
      </c>
      <c r="U26" s="61">
        <v>0</v>
      </c>
      <c r="V26" s="61">
        <v>0</v>
      </c>
      <c r="W26" s="61">
        <v>0</v>
      </c>
      <c r="X26" s="61">
        <v>0</v>
      </c>
      <c r="Y26" s="62">
        <f t="shared" si="1"/>
        <v>4176</v>
      </c>
      <c r="Z26" s="60">
        <v>0</v>
      </c>
      <c r="AA26" s="60">
        <v>0</v>
      </c>
      <c r="AB26" s="60">
        <v>0</v>
      </c>
      <c r="AC26" s="61">
        <v>0</v>
      </c>
      <c r="AD26" s="61">
        <v>0</v>
      </c>
    </row>
    <row r="27" spans="1:30" s="28" customFormat="1" ht="43.5" customHeight="1" x14ac:dyDescent="0.3">
      <c r="A27" s="67" t="s">
        <v>30</v>
      </c>
      <c r="B27" s="67" t="s">
        <v>34</v>
      </c>
      <c r="C27" s="67" t="s">
        <v>34</v>
      </c>
      <c r="D27" s="68" t="s">
        <v>31</v>
      </c>
      <c r="E27" s="69" t="s">
        <v>32</v>
      </c>
      <c r="F27" s="68" t="s">
        <v>31</v>
      </c>
      <c r="G27" s="69" t="s">
        <v>33</v>
      </c>
      <c r="H27" s="70">
        <v>21401</v>
      </c>
      <c r="I27" s="71" t="s">
        <v>61</v>
      </c>
      <c r="J27" s="112" t="s">
        <v>89</v>
      </c>
      <c r="K27" s="113" t="s">
        <v>88</v>
      </c>
      <c r="L27" s="72"/>
      <c r="M27" s="70" t="s">
        <v>35</v>
      </c>
      <c r="N27" s="74" t="s">
        <v>38</v>
      </c>
      <c r="O27" s="72">
        <v>2</v>
      </c>
      <c r="P27" s="62">
        <v>3422</v>
      </c>
      <c r="Q27" s="73" t="s">
        <v>35</v>
      </c>
      <c r="R27" s="66">
        <f t="shared" si="0"/>
        <v>6844</v>
      </c>
      <c r="S27" s="60">
        <v>0</v>
      </c>
      <c r="T27" s="61">
        <v>0</v>
      </c>
      <c r="U27" s="61">
        <v>0</v>
      </c>
      <c r="V27" s="61">
        <v>0</v>
      </c>
      <c r="W27" s="61">
        <v>0</v>
      </c>
      <c r="X27" s="61">
        <v>0</v>
      </c>
      <c r="Y27" s="62">
        <f t="shared" si="1"/>
        <v>6844</v>
      </c>
      <c r="Z27" s="60">
        <v>0</v>
      </c>
      <c r="AA27" s="60">
        <v>0</v>
      </c>
      <c r="AB27" s="60">
        <v>0</v>
      </c>
      <c r="AC27" s="61">
        <v>0</v>
      </c>
      <c r="AD27" s="61">
        <v>0</v>
      </c>
    </row>
    <row r="28" spans="1:30" s="28" customFormat="1" ht="43.5" customHeight="1" x14ac:dyDescent="0.3">
      <c r="A28" s="67" t="s">
        <v>30</v>
      </c>
      <c r="B28" s="67" t="s">
        <v>34</v>
      </c>
      <c r="C28" s="67" t="s">
        <v>34</v>
      </c>
      <c r="D28" s="68" t="s">
        <v>31</v>
      </c>
      <c r="E28" s="69" t="s">
        <v>32</v>
      </c>
      <c r="F28" s="68" t="s">
        <v>31</v>
      </c>
      <c r="G28" s="69" t="s">
        <v>33</v>
      </c>
      <c r="H28" s="70">
        <v>24901</v>
      </c>
      <c r="I28" s="71" t="s">
        <v>118</v>
      </c>
      <c r="J28" s="112" t="s">
        <v>119</v>
      </c>
      <c r="K28" s="114" t="s">
        <v>120</v>
      </c>
      <c r="L28" s="72"/>
      <c r="M28" s="70" t="s">
        <v>35</v>
      </c>
      <c r="N28" s="74" t="s">
        <v>38</v>
      </c>
      <c r="O28" s="72">
        <v>1</v>
      </c>
      <c r="P28" s="62">
        <v>173.94</v>
      </c>
      <c r="Q28" s="73" t="s">
        <v>35</v>
      </c>
      <c r="R28" s="66">
        <f t="shared" si="0"/>
        <v>173.94</v>
      </c>
      <c r="S28" s="60">
        <v>0</v>
      </c>
      <c r="T28" s="61">
        <v>0</v>
      </c>
      <c r="U28" s="61">
        <v>0</v>
      </c>
      <c r="V28" s="61">
        <v>0</v>
      </c>
      <c r="W28" s="61">
        <v>0</v>
      </c>
      <c r="X28" s="61">
        <v>0</v>
      </c>
      <c r="Y28" s="62">
        <f t="shared" si="1"/>
        <v>173.94</v>
      </c>
      <c r="Z28" s="60">
        <v>0</v>
      </c>
      <c r="AA28" s="60">
        <v>0</v>
      </c>
      <c r="AB28" s="60">
        <v>0</v>
      </c>
      <c r="AC28" s="61">
        <v>0</v>
      </c>
      <c r="AD28" s="61">
        <v>0</v>
      </c>
    </row>
    <row r="29" spans="1:30" s="28" customFormat="1" ht="43.5" customHeight="1" x14ac:dyDescent="0.3">
      <c r="A29" s="67" t="s">
        <v>30</v>
      </c>
      <c r="B29" s="67" t="s">
        <v>34</v>
      </c>
      <c r="C29" s="67" t="s">
        <v>34</v>
      </c>
      <c r="D29" s="68" t="s">
        <v>31</v>
      </c>
      <c r="E29" s="69" t="s">
        <v>32</v>
      </c>
      <c r="F29" s="68" t="s">
        <v>31</v>
      </c>
      <c r="G29" s="69" t="s">
        <v>33</v>
      </c>
      <c r="H29" s="70">
        <v>24901</v>
      </c>
      <c r="I29" s="71" t="s">
        <v>118</v>
      </c>
      <c r="J29" s="112" t="s">
        <v>121</v>
      </c>
      <c r="K29" s="114" t="s">
        <v>122</v>
      </c>
      <c r="L29" s="72"/>
      <c r="M29" s="70" t="s">
        <v>35</v>
      </c>
      <c r="N29" s="74" t="s">
        <v>38</v>
      </c>
      <c r="O29" s="72">
        <v>2</v>
      </c>
      <c r="P29" s="62">
        <v>74.319999999999993</v>
      </c>
      <c r="Q29" s="73" t="s">
        <v>35</v>
      </c>
      <c r="R29" s="66">
        <f t="shared" si="0"/>
        <v>148.63999999999999</v>
      </c>
      <c r="S29" s="60">
        <v>0</v>
      </c>
      <c r="T29" s="61">
        <v>0</v>
      </c>
      <c r="U29" s="61">
        <v>0</v>
      </c>
      <c r="V29" s="61">
        <v>0</v>
      </c>
      <c r="W29" s="61">
        <v>0</v>
      </c>
      <c r="X29" s="61">
        <v>0</v>
      </c>
      <c r="Y29" s="62">
        <f t="shared" si="1"/>
        <v>148.63999999999999</v>
      </c>
      <c r="Z29" s="60">
        <v>0</v>
      </c>
      <c r="AA29" s="60">
        <v>0</v>
      </c>
      <c r="AB29" s="60">
        <v>0</v>
      </c>
      <c r="AC29" s="61">
        <v>0</v>
      </c>
      <c r="AD29" s="61">
        <v>0</v>
      </c>
    </row>
    <row r="30" spans="1:30" s="28" customFormat="1" ht="43.5" customHeight="1" x14ac:dyDescent="0.3">
      <c r="A30" s="67" t="s">
        <v>30</v>
      </c>
      <c r="B30" s="67" t="s">
        <v>34</v>
      </c>
      <c r="C30" s="67" t="s">
        <v>34</v>
      </c>
      <c r="D30" s="68" t="s">
        <v>31</v>
      </c>
      <c r="E30" s="69" t="s">
        <v>32</v>
      </c>
      <c r="F30" s="68" t="s">
        <v>31</v>
      </c>
      <c r="G30" s="69" t="s">
        <v>33</v>
      </c>
      <c r="H30" s="70">
        <v>29801</v>
      </c>
      <c r="I30" s="71" t="s">
        <v>123</v>
      </c>
      <c r="J30" s="112" t="s">
        <v>124</v>
      </c>
      <c r="K30" s="114" t="s">
        <v>125</v>
      </c>
      <c r="L30" s="72"/>
      <c r="M30" s="70" t="s">
        <v>35</v>
      </c>
      <c r="N30" s="74" t="s">
        <v>38</v>
      </c>
      <c r="O30" s="72">
        <v>1</v>
      </c>
      <c r="P30" s="62">
        <v>696</v>
      </c>
      <c r="Q30" s="73" t="s">
        <v>35</v>
      </c>
      <c r="R30" s="66">
        <f t="shared" si="0"/>
        <v>696</v>
      </c>
      <c r="S30" s="60">
        <v>0</v>
      </c>
      <c r="T30" s="61">
        <v>0</v>
      </c>
      <c r="U30" s="61">
        <v>0</v>
      </c>
      <c r="V30" s="61">
        <v>0</v>
      </c>
      <c r="W30" s="61">
        <v>0</v>
      </c>
      <c r="X30" s="61">
        <v>0</v>
      </c>
      <c r="Y30" s="62">
        <f t="shared" si="1"/>
        <v>696</v>
      </c>
      <c r="Z30" s="60">
        <v>0</v>
      </c>
      <c r="AA30" s="60">
        <v>0</v>
      </c>
      <c r="AB30" s="60">
        <v>0</v>
      </c>
      <c r="AC30" s="61">
        <v>0</v>
      </c>
      <c r="AD30" s="61">
        <v>0</v>
      </c>
    </row>
    <row r="31" spans="1:30" s="28" customFormat="1" ht="43.5" customHeight="1" x14ac:dyDescent="0.3">
      <c r="A31" s="67" t="s">
        <v>30</v>
      </c>
      <c r="B31" s="67" t="s">
        <v>34</v>
      </c>
      <c r="C31" s="67" t="s">
        <v>34</v>
      </c>
      <c r="D31" s="68" t="s">
        <v>31</v>
      </c>
      <c r="E31" s="69" t="s">
        <v>32</v>
      </c>
      <c r="F31" s="68" t="s">
        <v>31</v>
      </c>
      <c r="G31" s="69" t="s">
        <v>33</v>
      </c>
      <c r="H31" s="70">
        <v>24801</v>
      </c>
      <c r="I31" s="71" t="s">
        <v>128</v>
      </c>
      <c r="J31" s="112" t="s">
        <v>126</v>
      </c>
      <c r="K31" s="114" t="s">
        <v>127</v>
      </c>
      <c r="L31" s="72"/>
      <c r="M31" s="70" t="s">
        <v>35</v>
      </c>
      <c r="N31" s="74" t="s">
        <v>38</v>
      </c>
      <c r="O31" s="72">
        <v>2</v>
      </c>
      <c r="P31" s="62">
        <v>800</v>
      </c>
      <c r="Q31" s="73" t="s">
        <v>35</v>
      </c>
      <c r="R31" s="66">
        <f t="shared" si="0"/>
        <v>1600</v>
      </c>
      <c r="S31" s="60">
        <v>0</v>
      </c>
      <c r="T31" s="61">
        <v>0</v>
      </c>
      <c r="U31" s="61">
        <v>0</v>
      </c>
      <c r="V31" s="61">
        <v>0</v>
      </c>
      <c r="W31" s="61">
        <v>0</v>
      </c>
      <c r="X31" s="61">
        <v>0</v>
      </c>
      <c r="Y31" s="62">
        <f t="shared" si="1"/>
        <v>1600</v>
      </c>
      <c r="Z31" s="60">
        <v>0</v>
      </c>
      <c r="AA31" s="60">
        <v>0</v>
      </c>
      <c r="AB31" s="60">
        <v>0</v>
      </c>
      <c r="AC31" s="61">
        <v>0</v>
      </c>
      <c r="AD31" s="61">
        <v>0</v>
      </c>
    </row>
    <row r="32" spans="1:30" s="116" customFormat="1" ht="69" x14ac:dyDescent="0.3">
      <c r="A32" s="67" t="s">
        <v>30</v>
      </c>
      <c r="B32" s="67" t="s">
        <v>34</v>
      </c>
      <c r="C32" s="67" t="s">
        <v>34</v>
      </c>
      <c r="D32" s="68" t="s">
        <v>31</v>
      </c>
      <c r="E32" s="69" t="s">
        <v>32</v>
      </c>
      <c r="F32" s="46" t="s">
        <v>31</v>
      </c>
      <c r="G32" s="69" t="s">
        <v>33</v>
      </c>
      <c r="H32" s="70">
        <v>32601</v>
      </c>
      <c r="I32" s="71" t="s">
        <v>46</v>
      </c>
      <c r="J32" s="112"/>
      <c r="K32" s="113" t="s">
        <v>72</v>
      </c>
      <c r="L32" s="72" t="s">
        <v>42</v>
      </c>
      <c r="M32" s="70" t="s">
        <v>53</v>
      </c>
      <c r="N32" s="74" t="s">
        <v>37</v>
      </c>
      <c r="O32" s="115">
        <v>1</v>
      </c>
      <c r="P32" s="65">
        <v>8700</v>
      </c>
      <c r="Q32" s="73" t="s">
        <v>53</v>
      </c>
      <c r="R32" s="66">
        <f t="shared" si="0"/>
        <v>8700</v>
      </c>
      <c r="S32" s="60">
        <v>0</v>
      </c>
      <c r="T32" s="61">
        <v>0</v>
      </c>
      <c r="U32" s="61">
        <v>0</v>
      </c>
      <c r="V32" s="61">
        <v>0</v>
      </c>
      <c r="W32" s="61">
        <v>0</v>
      </c>
      <c r="X32" s="61">
        <v>0</v>
      </c>
      <c r="Y32" s="62">
        <f t="shared" si="1"/>
        <v>8700</v>
      </c>
      <c r="Z32" s="60">
        <v>0</v>
      </c>
      <c r="AA32" s="60">
        <v>0</v>
      </c>
      <c r="AB32" s="60">
        <v>0</v>
      </c>
      <c r="AC32" s="61">
        <v>0</v>
      </c>
      <c r="AD32" s="61">
        <v>0</v>
      </c>
    </row>
    <row r="33" spans="1:30" s="116" customFormat="1" ht="82.8" x14ac:dyDescent="0.3">
      <c r="A33" s="67" t="s">
        <v>30</v>
      </c>
      <c r="B33" s="67" t="s">
        <v>34</v>
      </c>
      <c r="C33" s="67" t="s">
        <v>34</v>
      </c>
      <c r="D33" s="68" t="s">
        <v>31</v>
      </c>
      <c r="E33" s="69" t="s">
        <v>32</v>
      </c>
      <c r="F33" s="46" t="s">
        <v>31</v>
      </c>
      <c r="G33" s="69" t="s">
        <v>52</v>
      </c>
      <c r="H33" s="70">
        <v>32101</v>
      </c>
      <c r="I33" s="71" t="s">
        <v>47</v>
      </c>
      <c r="J33" s="112"/>
      <c r="K33" s="113" t="s">
        <v>68</v>
      </c>
      <c r="L33" s="72" t="s">
        <v>56</v>
      </c>
      <c r="M33" s="70" t="s">
        <v>53</v>
      </c>
      <c r="N33" s="74" t="s">
        <v>37</v>
      </c>
      <c r="O33" s="115">
        <v>1</v>
      </c>
      <c r="P33" s="65">
        <v>24755.200000000001</v>
      </c>
      <c r="Q33" s="73" t="s">
        <v>53</v>
      </c>
      <c r="R33" s="66">
        <f t="shared" si="0"/>
        <v>24755.200000000001</v>
      </c>
      <c r="S33" s="60">
        <v>0</v>
      </c>
      <c r="T33" s="61">
        <v>0</v>
      </c>
      <c r="U33" s="61">
        <v>0</v>
      </c>
      <c r="V33" s="61">
        <v>0</v>
      </c>
      <c r="W33" s="61">
        <v>0</v>
      </c>
      <c r="X33" s="61">
        <v>0</v>
      </c>
      <c r="Y33" s="62">
        <f t="shared" si="1"/>
        <v>24755.200000000001</v>
      </c>
      <c r="Z33" s="60">
        <v>0</v>
      </c>
      <c r="AA33" s="60">
        <v>0</v>
      </c>
      <c r="AB33" s="60">
        <v>0</v>
      </c>
      <c r="AC33" s="61">
        <v>0</v>
      </c>
      <c r="AD33" s="61">
        <v>0</v>
      </c>
    </row>
    <row r="34" spans="1:30" s="116" customFormat="1" ht="69" x14ac:dyDescent="0.3">
      <c r="A34" s="67" t="s">
        <v>30</v>
      </c>
      <c r="B34" s="67" t="s">
        <v>34</v>
      </c>
      <c r="C34" s="67" t="s">
        <v>34</v>
      </c>
      <c r="D34" s="68" t="s">
        <v>31</v>
      </c>
      <c r="E34" s="69" t="s">
        <v>32</v>
      </c>
      <c r="F34" s="46" t="s">
        <v>31</v>
      </c>
      <c r="G34" s="69" t="s">
        <v>52</v>
      </c>
      <c r="H34" s="70">
        <v>35701</v>
      </c>
      <c r="I34" s="75" t="s">
        <v>57</v>
      </c>
      <c r="J34" s="112"/>
      <c r="K34" s="113" t="s">
        <v>73</v>
      </c>
      <c r="L34" s="72"/>
      <c r="M34" s="70" t="s">
        <v>35</v>
      </c>
      <c r="N34" s="74" t="s">
        <v>37</v>
      </c>
      <c r="O34" s="115">
        <v>1</v>
      </c>
      <c r="P34" s="65">
        <v>3828</v>
      </c>
      <c r="Q34" s="73" t="s">
        <v>35</v>
      </c>
      <c r="R34" s="66">
        <f t="shared" si="0"/>
        <v>3828</v>
      </c>
      <c r="S34" s="60">
        <v>0</v>
      </c>
      <c r="T34" s="61">
        <v>0</v>
      </c>
      <c r="U34" s="61">
        <v>0</v>
      </c>
      <c r="V34" s="61">
        <v>0</v>
      </c>
      <c r="W34" s="61">
        <v>0</v>
      </c>
      <c r="X34" s="61">
        <v>0</v>
      </c>
      <c r="Y34" s="62">
        <f t="shared" si="1"/>
        <v>3828</v>
      </c>
      <c r="Z34" s="60">
        <v>0</v>
      </c>
      <c r="AA34" s="60">
        <v>0</v>
      </c>
      <c r="AB34" s="60">
        <v>0</v>
      </c>
      <c r="AC34" s="61">
        <v>0</v>
      </c>
      <c r="AD34" s="61">
        <v>0</v>
      </c>
    </row>
    <row r="35" spans="1:30" s="116" customFormat="1" ht="41.4" x14ac:dyDescent="0.3">
      <c r="A35" s="67" t="s">
        <v>30</v>
      </c>
      <c r="B35" s="67" t="s">
        <v>34</v>
      </c>
      <c r="C35" s="67" t="s">
        <v>34</v>
      </c>
      <c r="D35" s="68" t="s">
        <v>31</v>
      </c>
      <c r="E35" s="69" t="s">
        <v>32</v>
      </c>
      <c r="F35" s="46" t="s">
        <v>31</v>
      </c>
      <c r="G35" s="69" t="s">
        <v>52</v>
      </c>
      <c r="H35" s="70">
        <v>35801</v>
      </c>
      <c r="I35" s="75" t="s">
        <v>49</v>
      </c>
      <c r="J35" s="112"/>
      <c r="K35" s="113" t="s">
        <v>77</v>
      </c>
      <c r="L35" s="72"/>
      <c r="M35" s="70" t="s">
        <v>35</v>
      </c>
      <c r="N35" s="74" t="s">
        <v>37</v>
      </c>
      <c r="O35" s="115">
        <v>1</v>
      </c>
      <c r="P35" s="65">
        <v>839.93</v>
      </c>
      <c r="Q35" s="73" t="s">
        <v>60</v>
      </c>
      <c r="R35" s="66">
        <f t="shared" si="0"/>
        <v>839.93</v>
      </c>
      <c r="S35" s="60">
        <v>0</v>
      </c>
      <c r="T35" s="61">
        <v>0</v>
      </c>
      <c r="U35" s="61">
        <v>0</v>
      </c>
      <c r="V35" s="61">
        <v>0</v>
      </c>
      <c r="W35" s="61">
        <v>0</v>
      </c>
      <c r="X35" s="61">
        <v>0</v>
      </c>
      <c r="Y35" s="62">
        <f t="shared" si="1"/>
        <v>839.93</v>
      </c>
      <c r="Z35" s="60">
        <v>0</v>
      </c>
      <c r="AA35" s="60">
        <v>0</v>
      </c>
      <c r="AB35" s="60">
        <v>0</v>
      </c>
      <c r="AC35" s="61">
        <v>0</v>
      </c>
      <c r="AD35" s="61">
        <v>0</v>
      </c>
    </row>
    <row r="36" spans="1:30" s="116" customFormat="1" ht="55.2" x14ac:dyDescent="0.3">
      <c r="A36" s="67" t="s">
        <v>30</v>
      </c>
      <c r="B36" s="67" t="s">
        <v>34</v>
      </c>
      <c r="C36" s="67" t="s">
        <v>34</v>
      </c>
      <c r="D36" s="68" t="s">
        <v>31</v>
      </c>
      <c r="E36" s="69" t="s">
        <v>32</v>
      </c>
      <c r="F36" s="46" t="s">
        <v>31</v>
      </c>
      <c r="G36" s="69" t="s">
        <v>52</v>
      </c>
      <c r="H36" s="70">
        <v>35801</v>
      </c>
      <c r="I36" s="75" t="s">
        <v>49</v>
      </c>
      <c r="J36" s="112"/>
      <c r="K36" s="113" t="s">
        <v>79</v>
      </c>
      <c r="L36" s="72" t="s">
        <v>43</v>
      </c>
      <c r="M36" s="70" t="s">
        <v>55</v>
      </c>
      <c r="N36" s="74" t="s">
        <v>37</v>
      </c>
      <c r="O36" s="115">
        <v>1</v>
      </c>
      <c r="P36" s="65">
        <v>25701.33</v>
      </c>
      <c r="Q36" s="73" t="s">
        <v>54</v>
      </c>
      <c r="R36" s="66">
        <f t="shared" si="0"/>
        <v>25701.33</v>
      </c>
      <c r="S36" s="60">
        <v>0</v>
      </c>
      <c r="T36" s="61">
        <v>0</v>
      </c>
      <c r="U36" s="61">
        <v>0</v>
      </c>
      <c r="V36" s="61">
        <v>0</v>
      </c>
      <c r="W36" s="61">
        <v>0</v>
      </c>
      <c r="X36" s="61">
        <v>0</v>
      </c>
      <c r="Y36" s="62">
        <f t="shared" si="1"/>
        <v>25701.33</v>
      </c>
      <c r="Z36" s="60">
        <v>0</v>
      </c>
      <c r="AA36" s="60">
        <v>0</v>
      </c>
      <c r="AB36" s="60">
        <v>0</v>
      </c>
      <c r="AC36" s="61">
        <v>0</v>
      </c>
      <c r="AD36" s="61">
        <v>0</v>
      </c>
    </row>
    <row r="37" spans="1:30" s="116" customFormat="1" ht="55.2" x14ac:dyDescent="0.3">
      <c r="A37" s="67" t="s">
        <v>30</v>
      </c>
      <c r="B37" s="67" t="s">
        <v>34</v>
      </c>
      <c r="C37" s="67" t="s">
        <v>34</v>
      </c>
      <c r="D37" s="68" t="s">
        <v>31</v>
      </c>
      <c r="E37" s="69" t="s">
        <v>32</v>
      </c>
      <c r="F37" s="46" t="s">
        <v>31</v>
      </c>
      <c r="G37" s="69" t="s">
        <v>52</v>
      </c>
      <c r="H37" s="70">
        <v>33801</v>
      </c>
      <c r="I37" s="75" t="s">
        <v>48</v>
      </c>
      <c r="J37" s="112"/>
      <c r="K37" s="113" t="s">
        <v>78</v>
      </c>
      <c r="L37" s="72" t="s">
        <v>44</v>
      </c>
      <c r="M37" s="70" t="s">
        <v>53</v>
      </c>
      <c r="N37" s="74" t="s">
        <v>37</v>
      </c>
      <c r="O37" s="115">
        <v>1</v>
      </c>
      <c r="P37" s="65">
        <v>35083.040000000001</v>
      </c>
      <c r="Q37" s="73" t="s">
        <v>53</v>
      </c>
      <c r="R37" s="66">
        <f t="shared" si="0"/>
        <v>35083.040000000001</v>
      </c>
      <c r="S37" s="60">
        <v>0</v>
      </c>
      <c r="T37" s="61">
        <v>0</v>
      </c>
      <c r="U37" s="61">
        <v>0</v>
      </c>
      <c r="V37" s="61">
        <v>0</v>
      </c>
      <c r="W37" s="61">
        <v>0</v>
      </c>
      <c r="X37" s="61">
        <v>0</v>
      </c>
      <c r="Y37" s="62">
        <f t="shared" si="1"/>
        <v>35083.040000000001</v>
      </c>
      <c r="Z37" s="60">
        <v>0</v>
      </c>
      <c r="AA37" s="60">
        <v>0</v>
      </c>
      <c r="AB37" s="60">
        <v>0</v>
      </c>
      <c r="AC37" s="61">
        <v>0</v>
      </c>
      <c r="AD37" s="61">
        <v>0</v>
      </c>
    </row>
    <row r="38" spans="1:30" s="116" customFormat="1" ht="27.6" x14ac:dyDescent="0.3">
      <c r="A38" s="67" t="s">
        <v>30</v>
      </c>
      <c r="B38" s="67" t="s">
        <v>34</v>
      </c>
      <c r="C38" s="67" t="s">
        <v>34</v>
      </c>
      <c r="D38" s="68" t="s">
        <v>31</v>
      </c>
      <c r="E38" s="69" t="s">
        <v>32</v>
      </c>
      <c r="F38" s="46" t="s">
        <v>31</v>
      </c>
      <c r="G38" s="69" t="s">
        <v>33</v>
      </c>
      <c r="H38" s="70">
        <v>33901</v>
      </c>
      <c r="I38" s="71" t="s">
        <v>50</v>
      </c>
      <c r="J38" s="112"/>
      <c r="K38" s="71" t="s">
        <v>51</v>
      </c>
      <c r="L38" s="72" t="s">
        <v>45</v>
      </c>
      <c r="M38" s="70" t="s">
        <v>53</v>
      </c>
      <c r="N38" s="74" t="s">
        <v>37</v>
      </c>
      <c r="O38" s="115">
        <v>1</v>
      </c>
      <c r="P38" s="65">
        <v>81</v>
      </c>
      <c r="Q38" s="73" t="s">
        <v>60</v>
      </c>
      <c r="R38" s="66">
        <f t="shared" si="0"/>
        <v>81</v>
      </c>
      <c r="S38" s="60">
        <v>0</v>
      </c>
      <c r="T38" s="61">
        <v>0</v>
      </c>
      <c r="U38" s="61">
        <v>0</v>
      </c>
      <c r="V38" s="61">
        <v>0</v>
      </c>
      <c r="W38" s="61">
        <v>0</v>
      </c>
      <c r="X38" s="61">
        <v>0</v>
      </c>
      <c r="Y38" s="62">
        <f t="shared" si="1"/>
        <v>81</v>
      </c>
      <c r="Z38" s="60">
        <v>0</v>
      </c>
      <c r="AA38" s="60">
        <v>0</v>
      </c>
      <c r="AB38" s="60">
        <v>0</v>
      </c>
      <c r="AC38" s="61">
        <v>0</v>
      </c>
      <c r="AD38" s="61">
        <v>0</v>
      </c>
    </row>
    <row r="39" spans="1:30" s="116" customFormat="1" ht="27.6" x14ac:dyDescent="0.3">
      <c r="A39" s="67" t="s">
        <v>30</v>
      </c>
      <c r="B39" s="67" t="s">
        <v>34</v>
      </c>
      <c r="C39" s="67" t="s">
        <v>34</v>
      </c>
      <c r="D39" s="68" t="s">
        <v>31</v>
      </c>
      <c r="E39" s="69" t="s">
        <v>32</v>
      </c>
      <c r="F39" s="46" t="s">
        <v>31</v>
      </c>
      <c r="G39" s="69" t="s">
        <v>33</v>
      </c>
      <c r="H39" s="70">
        <v>31801</v>
      </c>
      <c r="I39" s="71" t="s">
        <v>58</v>
      </c>
      <c r="J39" s="112"/>
      <c r="K39" s="76" t="s">
        <v>59</v>
      </c>
      <c r="L39" s="72"/>
      <c r="M39" s="70" t="s">
        <v>37</v>
      </c>
      <c r="N39" s="74" t="s">
        <v>37</v>
      </c>
      <c r="O39" s="115">
        <v>1</v>
      </c>
      <c r="P39" s="65">
        <v>900.7</v>
      </c>
      <c r="Q39" s="73" t="s">
        <v>60</v>
      </c>
      <c r="R39" s="66">
        <f t="shared" si="0"/>
        <v>900.7</v>
      </c>
      <c r="S39" s="60">
        <v>0</v>
      </c>
      <c r="T39" s="61">
        <v>0</v>
      </c>
      <c r="U39" s="61">
        <v>0</v>
      </c>
      <c r="V39" s="61">
        <v>0</v>
      </c>
      <c r="W39" s="61">
        <v>0</v>
      </c>
      <c r="X39" s="61">
        <v>0</v>
      </c>
      <c r="Y39" s="62">
        <f t="shared" si="1"/>
        <v>900.7</v>
      </c>
      <c r="Z39" s="60">
        <v>0</v>
      </c>
      <c r="AA39" s="60">
        <v>0</v>
      </c>
      <c r="AB39" s="60">
        <v>0</v>
      </c>
      <c r="AC39" s="61">
        <v>0</v>
      </c>
      <c r="AD39" s="61">
        <v>0</v>
      </c>
    </row>
    <row r="40" spans="1:30" s="116" customFormat="1" ht="27.6" x14ac:dyDescent="0.3">
      <c r="A40" s="67" t="s">
        <v>30</v>
      </c>
      <c r="B40" s="67" t="s">
        <v>34</v>
      </c>
      <c r="C40" s="67" t="s">
        <v>34</v>
      </c>
      <c r="D40" s="68" t="s">
        <v>31</v>
      </c>
      <c r="E40" s="69" t="s">
        <v>32</v>
      </c>
      <c r="F40" s="46" t="s">
        <v>31</v>
      </c>
      <c r="G40" s="69" t="s">
        <v>33</v>
      </c>
      <c r="H40" s="70">
        <v>31801</v>
      </c>
      <c r="I40" s="71" t="s">
        <v>58</v>
      </c>
      <c r="J40" s="112"/>
      <c r="K40" s="76" t="s">
        <v>59</v>
      </c>
      <c r="L40" s="72"/>
      <c r="M40" s="70" t="s">
        <v>37</v>
      </c>
      <c r="N40" s="74" t="s">
        <v>37</v>
      </c>
      <c r="O40" s="115">
        <v>1</v>
      </c>
      <c r="P40" s="65">
        <v>1041.22</v>
      </c>
      <c r="Q40" s="73" t="s">
        <v>60</v>
      </c>
      <c r="R40" s="66">
        <f t="shared" si="0"/>
        <v>1041.22</v>
      </c>
      <c r="S40" s="60">
        <v>0</v>
      </c>
      <c r="T40" s="61">
        <v>0</v>
      </c>
      <c r="U40" s="61">
        <v>0</v>
      </c>
      <c r="V40" s="61">
        <v>0</v>
      </c>
      <c r="W40" s="61">
        <v>0</v>
      </c>
      <c r="X40" s="61">
        <v>0</v>
      </c>
      <c r="Y40" s="62">
        <f t="shared" si="1"/>
        <v>1041.22</v>
      </c>
      <c r="Z40" s="60">
        <v>0</v>
      </c>
      <c r="AA40" s="60">
        <v>0</v>
      </c>
      <c r="AB40" s="60">
        <v>0</v>
      </c>
      <c r="AC40" s="61">
        <v>0</v>
      </c>
      <c r="AD40" s="61">
        <v>0</v>
      </c>
    </row>
    <row r="41" spans="1:30" s="116" customFormat="1" ht="27.6" x14ac:dyDescent="0.3">
      <c r="A41" s="67" t="s">
        <v>30</v>
      </c>
      <c r="B41" s="67" t="s">
        <v>34</v>
      </c>
      <c r="C41" s="67" t="s">
        <v>34</v>
      </c>
      <c r="D41" s="68" t="s">
        <v>31</v>
      </c>
      <c r="E41" s="69" t="s">
        <v>32</v>
      </c>
      <c r="F41" s="46" t="s">
        <v>31</v>
      </c>
      <c r="G41" s="69" t="s">
        <v>33</v>
      </c>
      <c r="H41" s="70">
        <v>31801</v>
      </c>
      <c r="I41" s="71" t="s">
        <v>58</v>
      </c>
      <c r="J41" s="112"/>
      <c r="K41" s="76" t="s">
        <v>59</v>
      </c>
      <c r="L41" s="72"/>
      <c r="M41" s="70" t="s">
        <v>37</v>
      </c>
      <c r="N41" s="74" t="s">
        <v>37</v>
      </c>
      <c r="O41" s="115">
        <v>1</v>
      </c>
      <c r="P41" s="65">
        <v>1229.0899999999999</v>
      </c>
      <c r="Q41" s="73" t="s">
        <v>60</v>
      </c>
      <c r="R41" s="66">
        <f t="shared" si="0"/>
        <v>1229.0899999999999</v>
      </c>
      <c r="S41" s="60">
        <v>0</v>
      </c>
      <c r="T41" s="61">
        <v>0</v>
      </c>
      <c r="U41" s="61">
        <v>0</v>
      </c>
      <c r="V41" s="61">
        <v>0</v>
      </c>
      <c r="W41" s="61">
        <v>0</v>
      </c>
      <c r="X41" s="61">
        <v>0</v>
      </c>
      <c r="Y41" s="62">
        <f t="shared" si="1"/>
        <v>1229.0899999999999</v>
      </c>
      <c r="Z41" s="60">
        <v>0</v>
      </c>
      <c r="AA41" s="60">
        <v>0</v>
      </c>
      <c r="AB41" s="60">
        <v>0</v>
      </c>
      <c r="AC41" s="61">
        <v>0</v>
      </c>
      <c r="AD41" s="61">
        <v>0</v>
      </c>
    </row>
    <row r="42" spans="1:30" s="116" customFormat="1" ht="27.6" x14ac:dyDescent="0.3">
      <c r="A42" s="77" t="s">
        <v>30</v>
      </c>
      <c r="B42" s="77" t="s">
        <v>34</v>
      </c>
      <c r="C42" s="77" t="s">
        <v>34</v>
      </c>
      <c r="D42" s="78" t="s">
        <v>31</v>
      </c>
      <c r="E42" s="79" t="s">
        <v>32</v>
      </c>
      <c r="F42" s="47" t="s">
        <v>31</v>
      </c>
      <c r="G42" s="79" t="s">
        <v>33</v>
      </c>
      <c r="H42" s="80">
        <v>31801</v>
      </c>
      <c r="I42" s="81" t="s">
        <v>58</v>
      </c>
      <c r="J42" s="117"/>
      <c r="K42" s="82" t="s">
        <v>59</v>
      </c>
      <c r="L42" s="83"/>
      <c r="M42" s="80" t="s">
        <v>37</v>
      </c>
      <c r="N42" s="84" t="s">
        <v>37</v>
      </c>
      <c r="O42" s="118">
        <v>1</v>
      </c>
      <c r="P42" s="119">
        <v>1359.77</v>
      </c>
      <c r="Q42" s="85" t="s">
        <v>60</v>
      </c>
      <c r="R42" s="66">
        <f t="shared" si="0"/>
        <v>1359.77</v>
      </c>
      <c r="S42" s="60">
        <v>0</v>
      </c>
      <c r="T42" s="61">
        <v>0</v>
      </c>
      <c r="U42" s="61">
        <v>0</v>
      </c>
      <c r="V42" s="61">
        <v>0</v>
      </c>
      <c r="W42" s="61">
        <v>0</v>
      </c>
      <c r="X42" s="61">
        <v>0</v>
      </c>
      <c r="Y42" s="62">
        <f t="shared" si="1"/>
        <v>1359.77</v>
      </c>
      <c r="Z42" s="63">
        <v>0</v>
      </c>
      <c r="AA42" s="63">
        <v>0</v>
      </c>
      <c r="AB42" s="63">
        <v>0</v>
      </c>
      <c r="AC42" s="64">
        <v>0</v>
      </c>
      <c r="AD42" s="64">
        <v>0</v>
      </c>
    </row>
    <row r="43" spans="1:30" s="116" customFormat="1" ht="27.6" x14ac:dyDescent="0.3">
      <c r="A43" s="77" t="s">
        <v>30</v>
      </c>
      <c r="B43" s="77" t="s">
        <v>34</v>
      </c>
      <c r="C43" s="77" t="s">
        <v>34</v>
      </c>
      <c r="D43" s="78" t="s">
        <v>31</v>
      </c>
      <c r="E43" s="79" t="s">
        <v>32</v>
      </c>
      <c r="F43" s="47" t="s">
        <v>31</v>
      </c>
      <c r="G43" s="79" t="s">
        <v>33</v>
      </c>
      <c r="H43" s="80">
        <v>31801</v>
      </c>
      <c r="I43" s="81" t="s">
        <v>58</v>
      </c>
      <c r="J43" s="117"/>
      <c r="K43" s="82" t="s">
        <v>59</v>
      </c>
      <c r="L43" s="83"/>
      <c r="M43" s="80" t="s">
        <v>37</v>
      </c>
      <c r="N43" s="84" t="s">
        <v>37</v>
      </c>
      <c r="O43" s="118">
        <v>1</v>
      </c>
      <c r="P43" s="119">
        <v>2528.7800000000002</v>
      </c>
      <c r="Q43" s="85" t="s">
        <v>60</v>
      </c>
      <c r="R43" s="66">
        <f t="shared" si="0"/>
        <v>2528.7800000000002</v>
      </c>
      <c r="S43" s="60">
        <v>0</v>
      </c>
      <c r="T43" s="61">
        <v>0</v>
      </c>
      <c r="U43" s="61">
        <v>0</v>
      </c>
      <c r="V43" s="61">
        <v>0</v>
      </c>
      <c r="W43" s="61">
        <v>0</v>
      </c>
      <c r="X43" s="61">
        <v>0</v>
      </c>
      <c r="Y43" s="62">
        <f t="shared" si="1"/>
        <v>2528.7800000000002</v>
      </c>
      <c r="Z43" s="63">
        <v>0</v>
      </c>
      <c r="AA43" s="63">
        <v>0</v>
      </c>
      <c r="AB43" s="63">
        <v>0</v>
      </c>
      <c r="AC43" s="64">
        <v>0</v>
      </c>
      <c r="AD43" s="64">
        <v>0</v>
      </c>
    </row>
    <row r="44" spans="1:30" s="116" customFormat="1" ht="41.4" x14ac:dyDescent="0.3">
      <c r="A44" s="77" t="s">
        <v>30</v>
      </c>
      <c r="B44" s="77" t="s">
        <v>34</v>
      </c>
      <c r="C44" s="77" t="s">
        <v>34</v>
      </c>
      <c r="D44" s="68" t="s">
        <v>31</v>
      </c>
      <c r="E44" s="69" t="s">
        <v>32</v>
      </c>
      <c r="F44" s="46" t="s">
        <v>31</v>
      </c>
      <c r="G44" s="79" t="s">
        <v>52</v>
      </c>
      <c r="H44" s="80">
        <v>35701</v>
      </c>
      <c r="I44" s="81" t="s">
        <v>57</v>
      </c>
      <c r="J44" s="117"/>
      <c r="K44" s="82" t="s">
        <v>138</v>
      </c>
      <c r="L44" s="83"/>
      <c r="M44" s="80" t="s">
        <v>37</v>
      </c>
      <c r="N44" s="84" t="s">
        <v>37</v>
      </c>
      <c r="O44" s="118">
        <v>1</v>
      </c>
      <c r="P44" s="119">
        <v>52389.42</v>
      </c>
      <c r="Q44" s="73" t="s">
        <v>53</v>
      </c>
      <c r="R44" s="66">
        <f t="shared" si="0"/>
        <v>52389.42</v>
      </c>
      <c r="S44" s="60">
        <v>0</v>
      </c>
      <c r="T44" s="61">
        <v>0</v>
      </c>
      <c r="U44" s="61">
        <v>0</v>
      </c>
      <c r="V44" s="61">
        <v>0</v>
      </c>
      <c r="W44" s="61">
        <v>0</v>
      </c>
      <c r="X44" s="61">
        <v>0</v>
      </c>
      <c r="Y44" s="62">
        <f t="shared" si="1"/>
        <v>52389.42</v>
      </c>
      <c r="Z44" s="63">
        <v>0</v>
      </c>
      <c r="AA44" s="63">
        <v>0</v>
      </c>
      <c r="AB44" s="63">
        <v>0</v>
      </c>
      <c r="AC44" s="64">
        <v>0</v>
      </c>
      <c r="AD44" s="64">
        <v>0</v>
      </c>
    </row>
    <row r="45" spans="1:30" s="28" customFormat="1" ht="31.5" customHeight="1" x14ac:dyDescent="0.3">
      <c r="A45" s="67" t="s">
        <v>30</v>
      </c>
      <c r="B45" s="67" t="s">
        <v>34</v>
      </c>
      <c r="C45" s="67" t="s">
        <v>34</v>
      </c>
      <c r="D45" s="68" t="s">
        <v>31</v>
      </c>
      <c r="E45" s="69" t="s">
        <v>32</v>
      </c>
      <c r="F45" s="68" t="s">
        <v>31</v>
      </c>
      <c r="G45" s="69" t="s">
        <v>52</v>
      </c>
      <c r="H45" s="70">
        <v>31401</v>
      </c>
      <c r="I45" s="71" t="s">
        <v>64</v>
      </c>
      <c r="J45" s="112"/>
      <c r="K45" s="76" t="s">
        <v>130</v>
      </c>
      <c r="L45" s="72" t="s">
        <v>65</v>
      </c>
      <c r="M45" s="70"/>
      <c r="N45" s="74" t="s">
        <v>37</v>
      </c>
      <c r="O45" s="72">
        <v>1</v>
      </c>
      <c r="P45" s="65">
        <v>589.04999999999995</v>
      </c>
      <c r="Q45" s="85" t="s">
        <v>60</v>
      </c>
      <c r="R45" s="66">
        <f t="shared" si="0"/>
        <v>589.04999999999995</v>
      </c>
      <c r="S45" s="60">
        <v>0</v>
      </c>
      <c r="T45" s="61">
        <v>0</v>
      </c>
      <c r="U45" s="61">
        <v>0</v>
      </c>
      <c r="V45" s="61">
        <v>0</v>
      </c>
      <c r="W45" s="61">
        <v>0</v>
      </c>
      <c r="X45" s="61">
        <v>0</v>
      </c>
      <c r="Y45" s="62">
        <f t="shared" si="1"/>
        <v>589.04999999999995</v>
      </c>
      <c r="Z45" s="60">
        <v>0</v>
      </c>
      <c r="AA45" s="60">
        <v>0</v>
      </c>
      <c r="AB45" s="60">
        <v>0</v>
      </c>
      <c r="AC45" s="60">
        <v>0</v>
      </c>
      <c r="AD45" s="60">
        <v>0</v>
      </c>
    </row>
    <row r="46" spans="1:30" s="28" customFormat="1" ht="31.5" customHeight="1" x14ac:dyDescent="0.3">
      <c r="A46" s="67" t="s">
        <v>30</v>
      </c>
      <c r="B46" s="67" t="s">
        <v>34</v>
      </c>
      <c r="C46" s="67" t="s">
        <v>34</v>
      </c>
      <c r="D46" s="68" t="s">
        <v>31</v>
      </c>
      <c r="E46" s="69" t="s">
        <v>32</v>
      </c>
      <c r="F46" s="68" t="s">
        <v>31</v>
      </c>
      <c r="G46" s="69" t="s">
        <v>33</v>
      </c>
      <c r="H46" s="70">
        <v>31401</v>
      </c>
      <c r="I46" s="71" t="s">
        <v>64</v>
      </c>
      <c r="J46" s="86"/>
      <c r="K46" s="76" t="s">
        <v>131</v>
      </c>
      <c r="L46" s="72" t="s">
        <v>65</v>
      </c>
      <c r="M46" s="70"/>
      <c r="N46" s="74" t="s">
        <v>37</v>
      </c>
      <c r="O46" s="72">
        <v>1</v>
      </c>
      <c r="P46" s="65">
        <v>267.14</v>
      </c>
      <c r="Q46" s="85" t="s">
        <v>60</v>
      </c>
      <c r="R46" s="66">
        <f t="shared" si="0"/>
        <v>267.14</v>
      </c>
      <c r="S46" s="60">
        <v>0</v>
      </c>
      <c r="T46" s="61">
        <v>0</v>
      </c>
      <c r="U46" s="61">
        <v>0</v>
      </c>
      <c r="V46" s="61">
        <v>0</v>
      </c>
      <c r="W46" s="61">
        <v>0</v>
      </c>
      <c r="X46" s="61">
        <v>0</v>
      </c>
      <c r="Y46" s="62">
        <f t="shared" si="1"/>
        <v>267.14</v>
      </c>
      <c r="Z46" s="60">
        <v>0</v>
      </c>
      <c r="AA46" s="60">
        <v>0</v>
      </c>
      <c r="AB46" s="60">
        <v>0</v>
      </c>
      <c r="AC46" s="61">
        <v>0</v>
      </c>
      <c r="AD46" s="61">
        <v>0</v>
      </c>
    </row>
    <row r="47" spans="1:30" s="28" customFormat="1" ht="30.6" customHeight="1" x14ac:dyDescent="0.3">
      <c r="A47" s="67" t="s">
        <v>30</v>
      </c>
      <c r="B47" s="67" t="s">
        <v>34</v>
      </c>
      <c r="C47" s="67" t="s">
        <v>34</v>
      </c>
      <c r="D47" s="68" t="s">
        <v>31</v>
      </c>
      <c r="E47" s="69" t="s">
        <v>32</v>
      </c>
      <c r="F47" s="68" t="s">
        <v>31</v>
      </c>
      <c r="G47" s="69" t="s">
        <v>33</v>
      </c>
      <c r="H47" s="70">
        <v>31401</v>
      </c>
      <c r="I47" s="71" t="s">
        <v>64</v>
      </c>
      <c r="J47" s="86"/>
      <c r="K47" s="76" t="s">
        <v>132</v>
      </c>
      <c r="L47" s="72" t="s">
        <v>66</v>
      </c>
      <c r="M47" s="70"/>
      <c r="N47" s="74" t="s">
        <v>37</v>
      </c>
      <c r="O47" s="72">
        <v>1</v>
      </c>
      <c r="P47" s="65">
        <v>993.15</v>
      </c>
      <c r="Q47" s="85" t="s">
        <v>60</v>
      </c>
      <c r="R47" s="66">
        <f t="shared" si="0"/>
        <v>993.15</v>
      </c>
      <c r="S47" s="60">
        <v>0</v>
      </c>
      <c r="T47" s="61">
        <v>0</v>
      </c>
      <c r="U47" s="61">
        <v>0</v>
      </c>
      <c r="V47" s="61">
        <v>0</v>
      </c>
      <c r="W47" s="61">
        <v>0</v>
      </c>
      <c r="X47" s="61">
        <v>0</v>
      </c>
      <c r="Y47" s="62">
        <f t="shared" si="1"/>
        <v>993.15</v>
      </c>
      <c r="Z47" s="60">
        <v>0</v>
      </c>
      <c r="AA47" s="60">
        <v>0</v>
      </c>
      <c r="AB47" s="60">
        <v>0</v>
      </c>
      <c r="AC47" s="61">
        <v>0</v>
      </c>
      <c r="AD47" s="61">
        <v>0</v>
      </c>
    </row>
    <row r="48" spans="1:30" s="28" customFormat="1" ht="31.5" customHeight="1" x14ac:dyDescent="0.3">
      <c r="A48" s="67" t="s">
        <v>30</v>
      </c>
      <c r="B48" s="67" t="s">
        <v>34</v>
      </c>
      <c r="C48" s="67" t="s">
        <v>34</v>
      </c>
      <c r="D48" s="68" t="s">
        <v>31</v>
      </c>
      <c r="E48" s="69" t="s">
        <v>32</v>
      </c>
      <c r="F48" s="68" t="s">
        <v>31</v>
      </c>
      <c r="G48" s="69" t="s">
        <v>33</v>
      </c>
      <c r="H48" s="70">
        <v>31401</v>
      </c>
      <c r="I48" s="71" t="s">
        <v>64</v>
      </c>
      <c r="J48" s="86"/>
      <c r="K48" s="76" t="s">
        <v>133</v>
      </c>
      <c r="L48" s="72" t="s">
        <v>66</v>
      </c>
      <c r="M48" s="70"/>
      <c r="N48" s="74" t="s">
        <v>37</v>
      </c>
      <c r="O48" s="72">
        <v>1</v>
      </c>
      <c r="P48" s="65">
        <v>1870.14</v>
      </c>
      <c r="Q48" s="85" t="s">
        <v>60</v>
      </c>
      <c r="R48" s="66">
        <f t="shared" si="0"/>
        <v>1870.14</v>
      </c>
      <c r="S48" s="60">
        <v>0</v>
      </c>
      <c r="T48" s="61">
        <v>0</v>
      </c>
      <c r="U48" s="61">
        <v>0</v>
      </c>
      <c r="V48" s="61">
        <v>0</v>
      </c>
      <c r="W48" s="61">
        <v>0</v>
      </c>
      <c r="X48" s="61">
        <v>0</v>
      </c>
      <c r="Y48" s="62">
        <f t="shared" si="1"/>
        <v>1870.14</v>
      </c>
      <c r="Z48" s="60">
        <v>0</v>
      </c>
      <c r="AA48" s="60">
        <v>0</v>
      </c>
      <c r="AB48" s="60">
        <v>0</v>
      </c>
      <c r="AC48" s="60">
        <v>0</v>
      </c>
      <c r="AD48" s="61">
        <v>0</v>
      </c>
    </row>
    <row r="49" spans="1:66" s="28" customFormat="1" ht="31.5" customHeight="1" x14ac:dyDescent="0.3">
      <c r="A49" s="67" t="s">
        <v>30</v>
      </c>
      <c r="B49" s="67" t="s">
        <v>34</v>
      </c>
      <c r="C49" s="67" t="s">
        <v>34</v>
      </c>
      <c r="D49" s="68" t="s">
        <v>31</v>
      </c>
      <c r="E49" s="69" t="s">
        <v>32</v>
      </c>
      <c r="F49" s="68" t="s">
        <v>31</v>
      </c>
      <c r="G49" s="69" t="s">
        <v>33</v>
      </c>
      <c r="H49" s="70">
        <v>31401</v>
      </c>
      <c r="I49" s="71" t="s">
        <v>64</v>
      </c>
      <c r="J49" s="86"/>
      <c r="K49" s="76" t="s">
        <v>134</v>
      </c>
      <c r="L49" s="72" t="s">
        <v>66</v>
      </c>
      <c r="M49" s="70"/>
      <c r="N49" s="74" t="s">
        <v>37</v>
      </c>
      <c r="O49" s="72">
        <v>1</v>
      </c>
      <c r="P49" s="65">
        <v>1222.49</v>
      </c>
      <c r="Q49" s="85" t="s">
        <v>60</v>
      </c>
      <c r="R49" s="66">
        <f t="shared" si="0"/>
        <v>1222.49</v>
      </c>
      <c r="S49" s="60">
        <v>0</v>
      </c>
      <c r="T49" s="61">
        <v>0</v>
      </c>
      <c r="U49" s="61">
        <v>0</v>
      </c>
      <c r="V49" s="61">
        <v>0</v>
      </c>
      <c r="W49" s="61">
        <v>0</v>
      </c>
      <c r="X49" s="61">
        <v>0</v>
      </c>
      <c r="Y49" s="62">
        <f t="shared" si="1"/>
        <v>1222.49</v>
      </c>
      <c r="Z49" s="60">
        <v>0</v>
      </c>
      <c r="AA49" s="60">
        <v>0</v>
      </c>
      <c r="AB49" s="60">
        <v>0</v>
      </c>
      <c r="AC49" s="60">
        <v>0</v>
      </c>
      <c r="AD49" s="61">
        <v>0</v>
      </c>
    </row>
    <row r="50" spans="1:66" s="28" customFormat="1" ht="31.5" customHeight="1" x14ac:dyDescent="0.3">
      <c r="A50" s="67" t="s">
        <v>30</v>
      </c>
      <c r="B50" s="67" t="s">
        <v>34</v>
      </c>
      <c r="C50" s="67" t="s">
        <v>34</v>
      </c>
      <c r="D50" s="68" t="s">
        <v>31</v>
      </c>
      <c r="E50" s="69" t="s">
        <v>32</v>
      </c>
      <c r="F50" s="68" t="s">
        <v>31</v>
      </c>
      <c r="G50" s="69" t="s">
        <v>33</v>
      </c>
      <c r="H50" s="70">
        <v>31401</v>
      </c>
      <c r="I50" s="71" t="s">
        <v>64</v>
      </c>
      <c r="J50" s="86"/>
      <c r="K50" s="76" t="s">
        <v>135</v>
      </c>
      <c r="L50" s="72" t="s">
        <v>66</v>
      </c>
      <c r="M50" s="70"/>
      <c r="N50" s="74" t="s">
        <v>37</v>
      </c>
      <c r="O50" s="72">
        <v>1</v>
      </c>
      <c r="P50" s="65">
        <v>611.97</v>
      </c>
      <c r="Q50" s="85" t="s">
        <v>60</v>
      </c>
      <c r="R50" s="66">
        <f t="shared" si="0"/>
        <v>611.97</v>
      </c>
      <c r="S50" s="60">
        <v>0</v>
      </c>
      <c r="T50" s="61">
        <v>0</v>
      </c>
      <c r="U50" s="61">
        <v>0</v>
      </c>
      <c r="V50" s="61">
        <v>0</v>
      </c>
      <c r="W50" s="61">
        <v>0</v>
      </c>
      <c r="X50" s="61">
        <v>0</v>
      </c>
      <c r="Y50" s="62">
        <f t="shared" si="1"/>
        <v>611.97</v>
      </c>
      <c r="Z50" s="60">
        <v>0</v>
      </c>
      <c r="AA50" s="60">
        <v>0</v>
      </c>
      <c r="AB50" s="60">
        <v>0</v>
      </c>
      <c r="AC50" s="60">
        <v>0</v>
      </c>
      <c r="AD50" s="61">
        <v>0</v>
      </c>
    </row>
    <row r="51" spans="1:66" s="28" customFormat="1" ht="30.9" customHeight="1" x14ac:dyDescent="0.3">
      <c r="A51" s="67" t="s">
        <v>30</v>
      </c>
      <c r="B51" s="67" t="s">
        <v>34</v>
      </c>
      <c r="C51" s="67" t="s">
        <v>34</v>
      </c>
      <c r="D51" s="68" t="s">
        <v>31</v>
      </c>
      <c r="E51" s="69" t="s">
        <v>32</v>
      </c>
      <c r="F51" s="68" t="s">
        <v>31</v>
      </c>
      <c r="G51" s="69" t="s">
        <v>33</v>
      </c>
      <c r="H51" s="70">
        <v>31401</v>
      </c>
      <c r="I51" s="71" t="s">
        <v>64</v>
      </c>
      <c r="J51" s="86"/>
      <c r="K51" s="76" t="s">
        <v>136</v>
      </c>
      <c r="L51" s="72" t="s">
        <v>66</v>
      </c>
      <c r="M51" s="70"/>
      <c r="N51" s="74" t="s">
        <v>37</v>
      </c>
      <c r="O51" s="72">
        <v>1</v>
      </c>
      <c r="P51" s="65">
        <v>536</v>
      </c>
      <c r="Q51" s="85" t="s">
        <v>60</v>
      </c>
      <c r="R51" s="66">
        <f t="shared" si="0"/>
        <v>536</v>
      </c>
      <c r="S51" s="60">
        <v>0</v>
      </c>
      <c r="T51" s="61">
        <v>0</v>
      </c>
      <c r="U51" s="61">
        <v>0</v>
      </c>
      <c r="V51" s="61">
        <v>0</v>
      </c>
      <c r="W51" s="61">
        <v>0</v>
      </c>
      <c r="X51" s="61">
        <v>0</v>
      </c>
      <c r="Y51" s="62">
        <f t="shared" si="1"/>
        <v>536</v>
      </c>
      <c r="Z51" s="60">
        <v>0</v>
      </c>
      <c r="AA51" s="60">
        <v>0</v>
      </c>
      <c r="AB51" s="60">
        <v>0</v>
      </c>
      <c r="AC51" s="60">
        <v>0</v>
      </c>
      <c r="AD51" s="61">
        <v>0</v>
      </c>
    </row>
    <row r="52" spans="1:66" s="28" customFormat="1" ht="30.9" customHeight="1" x14ac:dyDescent="0.3">
      <c r="A52" s="67" t="s">
        <v>30</v>
      </c>
      <c r="B52" s="67" t="s">
        <v>34</v>
      </c>
      <c r="C52" s="67" t="s">
        <v>34</v>
      </c>
      <c r="D52" s="68" t="s">
        <v>31</v>
      </c>
      <c r="E52" s="69" t="s">
        <v>32</v>
      </c>
      <c r="F52" s="68" t="s">
        <v>31</v>
      </c>
      <c r="G52" s="69" t="s">
        <v>33</v>
      </c>
      <c r="H52" s="70">
        <v>31401</v>
      </c>
      <c r="I52" s="71" t="s">
        <v>64</v>
      </c>
      <c r="J52" s="86"/>
      <c r="K52" s="76" t="s">
        <v>137</v>
      </c>
      <c r="L52" s="72" t="s">
        <v>66</v>
      </c>
      <c r="M52" s="70"/>
      <c r="N52" s="74" t="s">
        <v>37</v>
      </c>
      <c r="O52" s="72">
        <v>1</v>
      </c>
      <c r="P52" s="120">
        <v>1276.7</v>
      </c>
      <c r="Q52" s="85" t="s">
        <v>60</v>
      </c>
      <c r="R52" s="66">
        <f t="shared" si="0"/>
        <v>1276.7</v>
      </c>
      <c r="S52" s="60">
        <v>0</v>
      </c>
      <c r="T52" s="61">
        <v>0</v>
      </c>
      <c r="U52" s="61">
        <v>0</v>
      </c>
      <c r="V52" s="61">
        <v>0</v>
      </c>
      <c r="W52" s="61">
        <v>0</v>
      </c>
      <c r="X52" s="61">
        <v>0</v>
      </c>
      <c r="Y52" s="62">
        <f t="shared" si="1"/>
        <v>1276.7</v>
      </c>
      <c r="Z52" s="60">
        <v>0</v>
      </c>
      <c r="AA52" s="60">
        <v>0</v>
      </c>
      <c r="AB52" s="60">
        <v>0</v>
      </c>
      <c r="AC52" s="60">
        <v>0</v>
      </c>
      <c r="AD52" s="61">
        <v>0</v>
      </c>
    </row>
    <row r="53" spans="1:66" s="28" customFormat="1" ht="31.5" customHeight="1" x14ac:dyDescent="0.3">
      <c r="A53" s="67" t="s">
        <v>30</v>
      </c>
      <c r="B53" s="67" t="s">
        <v>34</v>
      </c>
      <c r="C53" s="67" t="s">
        <v>34</v>
      </c>
      <c r="D53" s="68" t="s">
        <v>31</v>
      </c>
      <c r="E53" s="69" t="s">
        <v>32</v>
      </c>
      <c r="F53" s="68" t="s">
        <v>31</v>
      </c>
      <c r="G53" s="69" t="s">
        <v>52</v>
      </c>
      <c r="H53" s="70">
        <v>31401</v>
      </c>
      <c r="I53" s="71" t="s">
        <v>64</v>
      </c>
      <c r="J53" s="112"/>
      <c r="K53" s="76" t="s">
        <v>139</v>
      </c>
      <c r="L53" s="72" t="s">
        <v>66</v>
      </c>
      <c r="M53" s="70"/>
      <c r="N53" s="74" t="s">
        <v>37</v>
      </c>
      <c r="O53" s="72">
        <v>1</v>
      </c>
      <c r="P53" s="65">
        <v>510.23</v>
      </c>
      <c r="Q53" s="85" t="s">
        <v>60</v>
      </c>
      <c r="R53" s="66">
        <f t="shared" si="0"/>
        <v>510.23</v>
      </c>
      <c r="S53" s="60">
        <v>0</v>
      </c>
      <c r="T53" s="61">
        <v>0</v>
      </c>
      <c r="U53" s="61">
        <v>0</v>
      </c>
      <c r="V53" s="61">
        <v>0</v>
      </c>
      <c r="W53" s="61">
        <v>0</v>
      </c>
      <c r="X53" s="61">
        <v>0</v>
      </c>
      <c r="Y53" s="62">
        <f t="shared" si="1"/>
        <v>510.23</v>
      </c>
      <c r="Z53" s="60">
        <v>0</v>
      </c>
      <c r="AA53" s="60">
        <v>0</v>
      </c>
      <c r="AB53" s="60">
        <v>0</v>
      </c>
      <c r="AC53" s="60">
        <v>0</v>
      </c>
      <c r="AD53" s="60">
        <v>0</v>
      </c>
    </row>
    <row r="54" spans="1:66" s="28" customFormat="1" ht="31.5" customHeight="1" x14ac:dyDescent="0.3">
      <c r="A54" s="67" t="s">
        <v>30</v>
      </c>
      <c r="B54" s="67" t="s">
        <v>34</v>
      </c>
      <c r="C54" s="67" t="s">
        <v>34</v>
      </c>
      <c r="D54" s="68" t="s">
        <v>31</v>
      </c>
      <c r="E54" s="69" t="s">
        <v>32</v>
      </c>
      <c r="F54" s="68" t="s">
        <v>31</v>
      </c>
      <c r="G54" s="69" t="s">
        <v>33</v>
      </c>
      <c r="H54" s="70">
        <v>31401</v>
      </c>
      <c r="I54" s="71" t="s">
        <v>64</v>
      </c>
      <c r="J54" s="86"/>
      <c r="K54" s="76" t="s">
        <v>140</v>
      </c>
      <c r="L54" s="72" t="s">
        <v>66</v>
      </c>
      <c r="M54" s="70"/>
      <c r="N54" s="74" t="s">
        <v>37</v>
      </c>
      <c r="O54" s="72">
        <v>1</v>
      </c>
      <c r="P54" s="65">
        <v>254.49</v>
      </c>
      <c r="Q54" s="85" t="s">
        <v>60</v>
      </c>
      <c r="R54" s="66">
        <f t="shared" si="0"/>
        <v>254.49</v>
      </c>
      <c r="S54" s="60">
        <v>0</v>
      </c>
      <c r="T54" s="61">
        <v>0</v>
      </c>
      <c r="U54" s="61">
        <v>0</v>
      </c>
      <c r="V54" s="61">
        <v>0</v>
      </c>
      <c r="W54" s="61">
        <v>0</v>
      </c>
      <c r="X54" s="61">
        <v>0</v>
      </c>
      <c r="Y54" s="62">
        <f t="shared" si="1"/>
        <v>254.49</v>
      </c>
      <c r="Z54" s="60">
        <v>0</v>
      </c>
      <c r="AA54" s="60">
        <v>0</v>
      </c>
      <c r="AB54" s="60">
        <v>0</v>
      </c>
      <c r="AC54" s="61">
        <v>0</v>
      </c>
      <c r="AD54" s="61">
        <v>0</v>
      </c>
    </row>
    <row r="55" spans="1:66" s="28" customFormat="1" ht="30.6" customHeight="1" x14ac:dyDescent="0.3">
      <c r="A55" s="67" t="s">
        <v>30</v>
      </c>
      <c r="B55" s="67" t="s">
        <v>34</v>
      </c>
      <c r="C55" s="67" t="s">
        <v>34</v>
      </c>
      <c r="D55" s="68" t="s">
        <v>31</v>
      </c>
      <c r="E55" s="69" t="s">
        <v>32</v>
      </c>
      <c r="F55" s="68" t="s">
        <v>31</v>
      </c>
      <c r="G55" s="69" t="s">
        <v>33</v>
      </c>
      <c r="H55" s="70">
        <v>31401</v>
      </c>
      <c r="I55" s="71" t="s">
        <v>64</v>
      </c>
      <c r="J55" s="86"/>
      <c r="K55" s="76" t="s">
        <v>141</v>
      </c>
      <c r="L55" s="72" t="s">
        <v>66</v>
      </c>
      <c r="M55" s="70"/>
      <c r="N55" s="74" t="s">
        <v>37</v>
      </c>
      <c r="O55" s="72">
        <v>1</v>
      </c>
      <c r="P55" s="65">
        <v>982.13</v>
      </c>
      <c r="Q55" s="85" t="s">
        <v>60</v>
      </c>
      <c r="R55" s="66">
        <f t="shared" si="0"/>
        <v>982.13</v>
      </c>
      <c r="S55" s="60">
        <v>0</v>
      </c>
      <c r="T55" s="61">
        <v>0</v>
      </c>
      <c r="U55" s="61">
        <v>0</v>
      </c>
      <c r="V55" s="61">
        <v>0</v>
      </c>
      <c r="W55" s="61">
        <v>0</v>
      </c>
      <c r="X55" s="61">
        <v>0</v>
      </c>
      <c r="Y55" s="62">
        <f t="shared" si="1"/>
        <v>982.13</v>
      </c>
      <c r="Z55" s="60">
        <v>0</v>
      </c>
      <c r="AA55" s="60">
        <v>0</v>
      </c>
      <c r="AB55" s="60">
        <v>0</v>
      </c>
      <c r="AC55" s="61">
        <v>0</v>
      </c>
      <c r="AD55" s="61">
        <v>0</v>
      </c>
    </row>
    <row r="56" spans="1:66" s="28" customFormat="1" ht="31.5" customHeight="1" x14ac:dyDescent="0.3">
      <c r="A56" s="67" t="s">
        <v>30</v>
      </c>
      <c r="B56" s="67" t="s">
        <v>34</v>
      </c>
      <c r="C56" s="67" t="s">
        <v>34</v>
      </c>
      <c r="D56" s="68" t="s">
        <v>31</v>
      </c>
      <c r="E56" s="69" t="s">
        <v>32</v>
      </c>
      <c r="F56" s="68" t="s">
        <v>31</v>
      </c>
      <c r="G56" s="69" t="s">
        <v>33</v>
      </c>
      <c r="H56" s="70">
        <v>31401</v>
      </c>
      <c r="I56" s="71" t="s">
        <v>64</v>
      </c>
      <c r="J56" s="86"/>
      <c r="K56" s="76" t="s">
        <v>142</v>
      </c>
      <c r="L56" s="72" t="s">
        <v>66</v>
      </c>
      <c r="M56" s="70"/>
      <c r="N56" s="74" t="s">
        <v>37</v>
      </c>
      <c r="O56" s="72">
        <v>1</v>
      </c>
      <c r="P56" s="65">
        <v>503.46</v>
      </c>
      <c r="Q56" s="85" t="s">
        <v>60</v>
      </c>
      <c r="R56" s="66">
        <f t="shared" si="0"/>
        <v>503.46</v>
      </c>
      <c r="S56" s="60">
        <v>0</v>
      </c>
      <c r="T56" s="61">
        <v>0</v>
      </c>
      <c r="U56" s="61">
        <v>0</v>
      </c>
      <c r="V56" s="61">
        <v>0</v>
      </c>
      <c r="W56" s="61">
        <v>0</v>
      </c>
      <c r="X56" s="61">
        <v>0</v>
      </c>
      <c r="Y56" s="62">
        <f t="shared" si="1"/>
        <v>503.46</v>
      </c>
      <c r="Z56" s="60">
        <v>0</v>
      </c>
      <c r="AA56" s="60">
        <v>0</v>
      </c>
      <c r="AB56" s="60">
        <v>0</v>
      </c>
      <c r="AC56" s="60">
        <v>0</v>
      </c>
      <c r="AD56" s="61">
        <v>0</v>
      </c>
    </row>
    <row r="57" spans="1:66" s="28" customFormat="1" ht="31.5" customHeight="1" x14ac:dyDescent="0.3">
      <c r="A57" s="67" t="s">
        <v>30</v>
      </c>
      <c r="B57" s="67" t="s">
        <v>34</v>
      </c>
      <c r="C57" s="67" t="s">
        <v>34</v>
      </c>
      <c r="D57" s="68" t="s">
        <v>31</v>
      </c>
      <c r="E57" s="69" t="s">
        <v>32</v>
      </c>
      <c r="F57" s="68" t="s">
        <v>31</v>
      </c>
      <c r="G57" s="69" t="s">
        <v>33</v>
      </c>
      <c r="H57" s="70">
        <v>31401</v>
      </c>
      <c r="I57" s="71" t="s">
        <v>64</v>
      </c>
      <c r="J57" s="86"/>
      <c r="K57" s="76" t="s">
        <v>143</v>
      </c>
      <c r="L57" s="72" t="s">
        <v>66</v>
      </c>
      <c r="M57" s="70"/>
      <c r="N57" s="74" t="s">
        <v>37</v>
      </c>
      <c r="O57" s="72">
        <v>1</v>
      </c>
      <c r="P57" s="65">
        <v>489.74</v>
      </c>
      <c r="Q57" s="85" t="s">
        <v>60</v>
      </c>
      <c r="R57" s="66">
        <f t="shared" si="0"/>
        <v>489.74</v>
      </c>
      <c r="S57" s="60">
        <v>0</v>
      </c>
      <c r="T57" s="61">
        <v>0</v>
      </c>
      <c r="U57" s="61">
        <v>0</v>
      </c>
      <c r="V57" s="61">
        <v>0</v>
      </c>
      <c r="W57" s="61">
        <v>0</v>
      </c>
      <c r="X57" s="61">
        <v>0</v>
      </c>
      <c r="Y57" s="62">
        <f t="shared" si="1"/>
        <v>489.74</v>
      </c>
      <c r="Z57" s="60">
        <v>0</v>
      </c>
      <c r="AA57" s="60">
        <v>0</v>
      </c>
      <c r="AB57" s="60">
        <v>0</v>
      </c>
      <c r="AC57" s="60">
        <v>0</v>
      </c>
      <c r="AD57" s="61">
        <v>0</v>
      </c>
    </row>
    <row r="58" spans="1:66" s="28" customFormat="1" ht="31.5" customHeight="1" x14ac:dyDescent="0.3">
      <c r="A58" s="67" t="s">
        <v>30</v>
      </c>
      <c r="B58" s="67" t="s">
        <v>34</v>
      </c>
      <c r="C58" s="67" t="s">
        <v>34</v>
      </c>
      <c r="D58" s="68" t="s">
        <v>31</v>
      </c>
      <c r="E58" s="69" t="s">
        <v>32</v>
      </c>
      <c r="F58" s="68" t="s">
        <v>31</v>
      </c>
      <c r="G58" s="69" t="s">
        <v>33</v>
      </c>
      <c r="H58" s="70">
        <v>31401</v>
      </c>
      <c r="I58" s="71" t="s">
        <v>64</v>
      </c>
      <c r="J58" s="86"/>
      <c r="K58" s="76" t="s">
        <v>144</v>
      </c>
      <c r="L58" s="72" t="s">
        <v>66</v>
      </c>
      <c r="M58" s="70"/>
      <c r="N58" s="74" t="s">
        <v>37</v>
      </c>
      <c r="O58" s="72">
        <v>1</v>
      </c>
      <c r="P58" s="65">
        <v>532.88</v>
      </c>
      <c r="Q58" s="85" t="s">
        <v>60</v>
      </c>
      <c r="R58" s="66">
        <f t="shared" si="0"/>
        <v>532.88</v>
      </c>
      <c r="S58" s="60">
        <v>0</v>
      </c>
      <c r="T58" s="61">
        <v>0</v>
      </c>
      <c r="U58" s="61">
        <v>0</v>
      </c>
      <c r="V58" s="61">
        <v>0</v>
      </c>
      <c r="W58" s="61">
        <v>0</v>
      </c>
      <c r="X58" s="61">
        <v>0</v>
      </c>
      <c r="Y58" s="62">
        <f t="shared" si="1"/>
        <v>532.88</v>
      </c>
      <c r="Z58" s="60">
        <v>0</v>
      </c>
      <c r="AA58" s="60">
        <v>0</v>
      </c>
      <c r="AB58" s="60">
        <v>0</v>
      </c>
      <c r="AC58" s="60">
        <v>0</v>
      </c>
      <c r="AD58" s="61">
        <v>0</v>
      </c>
    </row>
    <row r="59" spans="1:66" s="28" customFormat="1" ht="30.9" customHeight="1" x14ac:dyDescent="0.3">
      <c r="A59" s="67" t="s">
        <v>30</v>
      </c>
      <c r="B59" s="67" t="s">
        <v>34</v>
      </c>
      <c r="C59" s="67" t="s">
        <v>34</v>
      </c>
      <c r="D59" s="68" t="s">
        <v>31</v>
      </c>
      <c r="E59" s="69" t="s">
        <v>32</v>
      </c>
      <c r="F59" s="68" t="s">
        <v>31</v>
      </c>
      <c r="G59" s="69" t="s">
        <v>33</v>
      </c>
      <c r="H59" s="70">
        <v>31401</v>
      </c>
      <c r="I59" s="71" t="s">
        <v>64</v>
      </c>
      <c r="J59" s="86"/>
      <c r="K59" s="76" t="s">
        <v>146</v>
      </c>
      <c r="L59" s="72" t="s">
        <v>66</v>
      </c>
      <c r="M59" s="70"/>
      <c r="N59" s="74" t="s">
        <v>37</v>
      </c>
      <c r="O59" s="72">
        <v>1</v>
      </c>
      <c r="P59" s="65">
        <v>1240.45</v>
      </c>
      <c r="Q59" s="85" t="s">
        <v>60</v>
      </c>
      <c r="R59" s="66">
        <f t="shared" si="0"/>
        <v>1240.45</v>
      </c>
      <c r="S59" s="60">
        <v>0</v>
      </c>
      <c r="T59" s="61">
        <v>0</v>
      </c>
      <c r="U59" s="61">
        <v>0</v>
      </c>
      <c r="V59" s="61">
        <v>0</v>
      </c>
      <c r="W59" s="61">
        <v>0</v>
      </c>
      <c r="X59" s="61">
        <v>0</v>
      </c>
      <c r="Y59" s="62">
        <f t="shared" si="1"/>
        <v>1240.45</v>
      </c>
      <c r="Z59" s="60">
        <v>0</v>
      </c>
      <c r="AA59" s="60">
        <v>0</v>
      </c>
      <c r="AB59" s="60">
        <v>0</v>
      </c>
      <c r="AC59" s="60">
        <v>0</v>
      </c>
      <c r="AD59" s="61">
        <v>0</v>
      </c>
    </row>
    <row r="60" spans="1:66" s="28" customFormat="1" ht="50.55" customHeight="1" x14ac:dyDescent="0.3">
      <c r="A60" s="67" t="s">
        <v>30</v>
      </c>
      <c r="B60" s="67" t="s">
        <v>34</v>
      </c>
      <c r="C60" s="67" t="s">
        <v>34</v>
      </c>
      <c r="D60" s="68" t="s">
        <v>31</v>
      </c>
      <c r="E60" s="69" t="s">
        <v>32</v>
      </c>
      <c r="F60" s="68" t="s">
        <v>31</v>
      </c>
      <c r="G60" s="69" t="s">
        <v>33</v>
      </c>
      <c r="H60" s="70">
        <v>31401</v>
      </c>
      <c r="I60" s="71" t="s">
        <v>64</v>
      </c>
      <c r="J60" s="86"/>
      <c r="K60" s="76" t="s">
        <v>145</v>
      </c>
      <c r="L60" s="72" t="s">
        <v>66</v>
      </c>
      <c r="M60" s="70"/>
      <c r="N60" s="74" t="s">
        <v>37</v>
      </c>
      <c r="O60" s="72">
        <v>1</v>
      </c>
      <c r="P60" s="120">
        <v>1299.23</v>
      </c>
      <c r="Q60" s="85" t="s">
        <v>60</v>
      </c>
      <c r="R60" s="66">
        <f t="shared" si="0"/>
        <v>1299.23</v>
      </c>
      <c r="S60" s="60">
        <v>0</v>
      </c>
      <c r="T60" s="61">
        <v>0</v>
      </c>
      <c r="U60" s="61">
        <v>0</v>
      </c>
      <c r="V60" s="61">
        <v>0</v>
      </c>
      <c r="W60" s="61">
        <v>0</v>
      </c>
      <c r="X60" s="61">
        <v>0</v>
      </c>
      <c r="Y60" s="62">
        <f t="shared" si="1"/>
        <v>1299.23</v>
      </c>
      <c r="Z60" s="60">
        <v>0</v>
      </c>
      <c r="AA60" s="60">
        <v>0</v>
      </c>
      <c r="AB60" s="60">
        <v>0</v>
      </c>
      <c r="AC60" s="60">
        <v>0</v>
      </c>
      <c r="AD60" s="61">
        <v>0</v>
      </c>
    </row>
    <row r="61" spans="1:66" s="116" customFormat="1" ht="25.05" customHeight="1" x14ac:dyDescent="0.3">
      <c r="A61" s="67" t="s">
        <v>30</v>
      </c>
      <c r="B61" s="67" t="s">
        <v>181</v>
      </c>
      <c r="C61" s="67" t="s">
        <v>181</v>
      </c>
      <c r="D61" s="87" t="s">
        <v>31</v>
      </c>
      <c r="E61" s="88" t="s">
        <v>32</v>
      </c>
      <c r="F61" s="87" t="s">
        <v>31</v>
      </c>
      <c r="G61" s="88" t="s">
        <v>52</v>
      </c>
      <c r="H61" s="89" t="s">
        <v>270</v>
      </c>
      <c r="I61" s="76" t="s">
        <v>186</v>
      </c>
      <c r="J61" s="121"/>
      <c r="K61" s="121" t="s">
        <v>271</v>
      </c>
      <c r="L61" s="72" t="s">
        <v>272</v>
      </c>
      <c r="M61" s="90" t="s">
        <v>149</v>
      </c>
      <c r="N61" s="90" t="s">
        <v>149</v>
      </c>
      <c r="O61" s="115">
        <v>1</v>
      </c>
      <c r="P61" s="122">
        <v>16075.86</v>
      </c>
      <c r="Q61" s="72" t="s">
        <v>169</v>
      </c>
      <c r="R61" s="60">
        <f t="shared" ref="R61" si="2">O61*P61</f>
        <v>16075.86</v>
      </c>
      <c r="S61" s="60">
        <v>0</v>
      </c>
      <c r="T61" s="60">
        <v>0</v>
      </c>
      <c r="U61" s="60">
        <v>0</v>
      </c>
      <c r="V61" s="60">
        <v>0</v>
      </c>
      <c r="W61" s="60">
        <v>0</v>
      </c>
      <c r="X61" s="60">
        <v>0</v>
      </c>
      <c r="Y61" s="60">
        <f>+R61</f>
        <v>16075.86</v>
      </c>
      <c r="Z61" s="60">
        <v>0</v>
      </c>
      <c r="AA61" s="60">
        <v>0</v>
      </c>
      <c r="AB61" s="60">
        <v>0</v>
      </c>
      <c r="AC61" s="60">
        <v>0</v>
      </c>
      <c r="AD61" s="60">
        <v>0</v>
      </c>
      <c r="BA61" s="112"/>
      <c r="BB61" s="112"/>
      <c r="BC61" s="125"/>
      <c r="BD61" s="125"/>
      <c r="BE61" s="126"/>
      <c r="BF61" s="115"/>
      <c r="BG61" s="115"/>
      <c r="BH61" s="125"/>
      <c r="BI61" s="115"/>
      <c r="BJ61" s="115"/>
      <c r="BK61" s="115"/>
      <c r="BL61" s="115"/>
      <c r="BM61" s="115"/>
      <c r="BN61" s="115"/>
    </row>
    <row r="62" spans="1:66" s="116" customFormat="1" ht="25.05" customHeight="1" x14ac:dyDescent="0.3">
      <c r="A62" s="67" t="s">
        <v>30</v>
      </c>
      <c r="B62" s="67" t="s">
        <v>181</v>
      </c>
      <c r="C62" s="67" t="s">
        <v>181</v>
      </c>
      <c r="D62" s="87" t="s">
        <v>31</v>
      </c>
      <c r="E62" s="88" t="s">
        <v>32</v>
      </c>
      <c r="F62" s="87" t="s">
        <v>31</v>
      </c>
      <c r="G62" s="88" t="s">
        <v>52</v>
      </c>
      <c r="H62" s="89" t="s">
        <v>270</v>
      </c>
      <c r="I62" s="76" t="s">
        <v>186</v>
      </c>
      <c r="J62" s="121"/>
      <c r="K62" s="121" t="s">
        <v>273</v>
      </c>
      <c r="L62" s="72" t="s">
        <v>274</v>
      </c>
      <c r="M62" s="90" t="s">
        <v>149</v>
      </c>
      <c r="N62" s="90" t="s">
        <v>149</v>
      </c>
      <c r="O62" s="115">
        <v>1</v>
      </c>
      <c r="P62" s="115">
        <v>16076</v>
      </c>
      <c r="Q62" s="72" t="s">
        <v>169</v>
      </c>
      <c r="R62" s="60">
        <v>16076</v>
      </c>
      <c r="S62" s="60">
        <v>0</v>
      </c>
      <c r="T62" s="60">
        <v>0</v>
      </c>
      <c r="U62" s="60">
        <v>0</v>
      </c>
      <c r="V62" s="60">
        <v>0</v>
      </c>
      <c r="W62" s="60">
        <v>0</v>
      </c>
      <c r="X62" s="60">
        <v>0</v>
      </c>
      <c r="Y62" s="60">
        <f t="shared" ref="Y62:Y67" si="3">+R62</f>
        <v>16076</v>
      </c>
      <c r="Z62" s="60">
        <v>0</v>
      </c>
      <c r="AA62" s="60">
        <v>0</v>
      </c>
      <c r="AB62" s="60">
        <v>0</v>
      </c>
      <c r="AC62" s="60">
        <v>0</v>
      </c>
      <c r="AD62" s="60">
        <v>0</v>
      </c>
      <c r="BA62" s="112"/>
      <c r="BB62" s="112"/>
      <c r="BC62" s="125"/>
      <c r="BD62" s="125"/>
      <c r="BE62" s="126"/>
      <c r="BF62" s="115"/>
      <c r="BG62" s="115"/>
      <c r="BH62" s="125"/>
      <c r="BI62" s="115"/>
      <c r="BJ62" s="115"/>
      <c r="BK62" s="115"/>
      <c r="BL62" s="115"/>
      <c r="BM62" s="115"/>
      <c r="BN62" s="115"/>
    </row>
    <row r="63" spans="1:66" s="116" customFormat="1" ht="25.05" customHeight="1" x14ac:dyDescent="0.3">
      <c r="A63" s="67" t="s">
        <v>30</v>
      </c>
      <c r="B63" s="67" t="s">
        <v>181</v>
      </c>
      <c r="C63" s="67" t="s">
        <v>181</v>
      </c>
      <c r="D63" s="87" t="s">
        <v>31</v>
      </c>
      <c r="E63" s="88" t="s">
        <v>32</v>
      </c>
      <c r="F63" s="87" t="s">
        <v>31</v>
      </c>
      <c r="G63" s="88" t="s">
        <v>52</v>
      </c>
      <c r="H63" s="89" t="s">
        <v>270</v>
      </c>
      <c r="I63" s="76" t="s">
        <v>186</v>
      </c>
      <c r="J63" s="121"/>
      <c r="K63" s="121" t="s">
        <v>275</v>
      </c>
      <c r="L63" s="72" t="s">
        <v>276</v>
      </c>
      <c r="M63" s="90" t="s">
        <v>149</v>
      </c>
      <c r="N63" s="90" t="s">
        <v>149</v>
      </c>
      <c r="O63" s="115">
        <v>1</v>
      </c>
      <c r="P63" s="115">
        <v>32335</v>
      </c>
      <c r="Q63" s="72" t="s">
        <v>169</v>
      </c>
      <c r="R63" s="60">
        <f t="shared" ref="R63" si="4">O63*P63</f>
        <v>32335</v>
      </c>
      <c r="S63" s="60">
        <v>0</v>
      </c>
      <c r="T63" s="60">
        <v>0</v>
      </c>
      <c r="U63" s="60">
        <v>0</v>
      </c>
      <c r="V63" s="60">
        <v>0</v>
      </c>
      <c r="W63" s="60">
        <v>0</v>
      </c>
      <c r="X63" s="60">
        <v>0</v>
      </c>
      <c r="Y63" s="60">
        <f t="shared" si="3"/>
        <v>32335</v>
      </c>
      <c r="Z63" s="60">
        <v>0</v>
      </c>
      <c r="AA63" s="60">
        <v>0</v>
      </c>
      <c r="AB63" s="60">
        <v>0</v>
      </c>
      <c r="AC63" s="60">
        <v>0</v>
      </c>
      <c r="AD63" s="60">
        <v>0</v>
      </c>
      <c r="BA63" s="112"/>
      <c r="BB63" s="112"/>
      <c r="BC63" s="125"/>
      <c r="BD63" s="125"/>
      <c r="BE63" s="126"/>
      <c r="BF63" s="115"/>
      <c r="BG63" s="115"/>
      <c r="BH63" s="125"/>
      <c r="BI63" s="115"/>
      <c r="BJ63" s="115"/>
      <c r="BK63" s="115"/>
      <c r="BL63" s="115"/>
      <c r="BM63" s="115"/>
      <c r="BN63" s="115"/>
    </row>
    <row r="64" spans="1:66" s="116" customFormat="1" ht="25.05" customHeight="1" x14ac:dyDescent="0.3">
      <c r="A64" s="67" t="s">
        <v>30</v>
      </c>
      <c r="B64" s="67" t="s">
        <v>181</v>
      </c>
      <c r="C64" s="67" t="s">
        <v>181</v>
      </c>
      <c r="D64" s="87" t="s">
        <v>31</v>
      </c>
      <c r="E64" s="88" t="s">
        <v>32</v>
      </c>
      <c r="F64" s="87" t="s">
        <v>31</v>
      </c>
      <c r="G64" s="88" t="s">
        <v>52</v>
      </c>
      <c r="H64" s="89" t="s">
        <v>277</v>
      </c>
      <c r="I64" s="76" t="s">
        <v>161</v>
      </c>
      <c r="J64" s="121"/>
      <c r="K64" s="121" t="s">
        <v>278</v>
      </c>
      <c r="L64" s="72" t="s">
        <v>279</v>
      </c>
      <c r="M64" s="90" t="s">
        <v>149</v>
      </c>
      <c r="N64" s="90" t="s">
        <v>149</v>
      </c>
      <c r="O64" s="115">
        <v>1</v>
      </c>
      <c r="P64" s="60">
        <v>16617.38</v>
      </c>
      <c r="Q64" s="72" t="s">
        <v>169</v>
      </c>
      <c r="R64" s="60">
        <v>16617.38</v>
      </c>
      <c r="S64" s="60">
        <v>0</v>
      </c>
      <c r="T64" s="60">
        <v>0</v>
      </c>
      <c r="U64" s="60">
        <v>0</v>
      </c>
      <c r="V64" s="60">
        <v>0</v>
      </c>
      <c r="W64" s="60">
        <v>0</v>
      </c>
      <c r="X64" s="60">
        <v>0</v>
      </c>
      <c r="Y64" s="60">
        <f t="shared" si="3"/>
        <v>16617.38</v>
      </c>
      <c r="Z64" s="60">
        <v>0</v>
      </c>
      <c r="AA64" s="60">
        <v>0</v>
      </c>
      <c r="AB64" s="60">
        <v>0</v>
      </c>
      <c r="AC64" s="60">
        <v>0</v>
      </c>
      <c r="AD64" s="60">
        <v>0</v>
      </c>
      <c r="BA64" s="112"/>
      <c r="BB64" s="112"/>
      <c r="BC64" s="125"/>
      <c r="BD64" s="125"/>
      <c r="BE64" s="126"/>
      <c r="BF64" s="115"/>
      <c r="BG64" s="115"/>
      <c r="BH64" s="125"/>
      <c r="BI64" s="115"/>
      <c r="BJ64" s="115"/>
      <c r="BK64" s="115"/>
      <c r="BL64" s="115"/>
      <c r="BM64" s="115"/>
      <c r="BN64" s="115"/>
    </row>
    <row r="65" spans="1:66" s="116" customFormat="1" ht="25.05" customHeight="1" x14ac:dyDescent="0.3">
      <c r="A65" s="67" t="s">
        <v>30</v>
      </c>
      <c r="B65" s="67" t="s">
        <v>181</v>
      </c>
      <c r="C65" s="67" t="s">
        <v>181</v>
      </c>
      <c r="D65" s="87" t="s">
        <v>31</v>
      </c>
      <c r="E65" s="88" t="s">
        <v>32</v>
      </c>
      <c r="F65" s="87" t="s">
        <v>31</v>
      </c>
      <c r="G65" s="88" t="s">
        <v>52</v>
      </c>
      <c r="H65" s="89" t="s">
        <v>277</v>
      </c>
      <c r="I65" s="76" t="s">
        <v>161</v>
      </c>
      <c r="J65" s="121"/>
      <c r="K65" s="121" t="s">
        <v>280</v>
      </c>
      <c r="L65" s="72" t="s">
        <v>281</v>
      </c>
      <c r="M65" s="90" t="s">
        <v>149</v>
      </c>
      <c r="N65" s="90" t="s">
        <v>149</v>
      </c>
      <c r="O65" s="115">
        <v>1</v>
      </c>
      <c r="P65" s="60">
        <v>16617.38</v>
      </c>
      <c r="Q65" s="72" t="s">
        <v>169</v>
      </c>
      <c r="R65" s="60">
        <v>16617.38</v>
      </c>
      <c r="S65" s="60">
        <v>0</v>
      </c>
      <c r="T65" s="60">
        <v>0</v>
      </c>
      <c r="U65" s="60">
        <v>0</v>
      </c>
      <c r="V65" s="60">
        <v>0</v>
      </c>
      <c r="W65" s="60">
        <v>0</v>
      </c>
      <c r="X65" s="60">
        <v>0</v>
      </c>
      <c r="Y65" s="60">
        <f t="shared" si="3"/>
        <v>16617.38</v>
      </c>
      <c r="Z65" s="60">
        <v>0</v>
      </c>
      <c r="AA65" s="60">
        <v>0</v>
      </c>
      <c r="AB65" s="60">
        <v>0</v>
      </c>
      <c r="AC65" s="60">
        <v>0</v>
      </c>
      <c r="AD65" s="60">
        <v>0</v>
      </c>
      <c r="BA65" s="112"/>
      <c r="BB65" s="112"/>
      <c r="BC65" s="125"/>
      <c r="BD65" s="125"/>
      <c r="BE65" s="126"/>
      <c r="BF65" s="115"/>
      <c r="BG65" s="115"/>
      <c r="BH65" s="125"/>
      <c r="BI65" s="115"/>
      <c r="BJ65" s="115"/>
      <c r="BK65" s="115"/>
      <c r="BL65" s="115"/>
      <c r="BM65" s="115"/>
      <c r="BN65" s="115"/>
    </row>
    <row r="66" spans="1:66" s="116" customFormat="1" ht="25.05" customHeight="1" x14ac:dyDescent="0.3">
      <c r="A66" s="67" t="s">
        <v>30</v>
      </c>
      <c r="B66" s="67" t="s">
        <v>181</v>
      </c>
      <c r="C66" s="67" t="s">
        <v>181</v>
      </c>
      <c r="D66" s="87" t="s">
        <v>31</v>
      </c>
      <c r="E66" s="88" t="s">
        <v>32</v>
      </c>
      <c r="F66" s="87" t="s">
        <v>31</v>
      </c>
      <c r="G66" s="88" t="s">
        <v>52</v>
      </c>
      <c r="H66" s="89" t="s">
        <v>277</v>
      </c>
      <c r="I66" s="76" t="s">
        <v>161</v>
      </c>
      <c r="J66" s="121"/>
      <c r="K66" s="121" t="s">
        <v>282</v>
      </c>
      <c r="L66" s="72" t="s">
        <v>283</v>
      </c>
      <c r="M66" s="90" t="s">
        <v>149</v>
      </c>
      <c r="N66" s="90" t="s">
        <v>149</v>
      </c>
      <c r="O66" s="115">
        <v>1</v>
      </c>
      <c r="P66" s="60">
        <v>21066.66</v>
      </c>
      <c r="Q66" s="72" t="s">
        <v>169</v>
      </c>
      <c r="R66" s="60">
        <v>21066.66</v>
      </c>
      <c r="S66" s="60">
        <v>0</v>
      </c>
      <c r="T66" s="60">
        <v>0</v>
      </c>
      <c r="U66" s="60">
        <v>0</v>
      </c>
      <c r="V66" s="60">
        <v>0</v>
      </c>
      <c r="W66" s="60">
        <v>0</v>
      </c>
      <c r="X66" s="60">
        <v>0</v>
      </c>
      <c r="Y66" s="60">
        <f t="shared" si="3"/>
        <v>21066.66</v>
      </c>
      <c r="Z66" s="60">
        <v>0</v>
      </c>
      <c r="AA66" s="60">
        <v>0</v>
      </c>
      <c r="AB66" s="60">
        <v>0</v>
      </c>
      <c r="AC66" s="60">
        <v>0</v>
      </c>
      <c r="AD66" s="60">
        <v>0</v>
      </c>
      <c r="BA66" s="112"/>
      <c r="BB66" s="112"/>
      <c r="BC66" s="125"/>
      <c r="BD66" s="125"/>
      <c r="BE66" s="126"/>
      <c r="BF66" s="115"/>
      <c r="BG66" s="115"/>
      <c r="BH66" s="125"/>
      <c r="BI66" s="115"/>
      <c r="BJ66" s="115"/>
      <c r="BK66" s="115"/>
      <c r="BL66" s="115"/>
      <c r="BM66" s="115"/>
      <c r="BN66" s="115"/>
    </row>
    <row r="67" spans="1:66" s="116" customFormat="1" ht="69" x14ac:dyDescent="0.3">
      <c r="A67" s="67" t="s">
        <v>30</v>
      </c>
      <c r="B67" s="67" t="str">
        <f t="shared" ref="B67" si="5">C67</f>
        <v>TC01</v>
      </c>
      <c r="C67" s="67" t="str">
        <f t="shared" ref="C67" si="6">MID(BM67,5,4)</f>
        <v>TC01</v>
      </c>
      <c r="D67" s="87" t="str">
        <f t="shared" ref="D67" si="7">MID(BM67,22,3)</f>
        <v>001</v>
      </c>
      <c r="E67" s="88" t="str">
        <f t="shared" ref="E67" si="8">MID(BM67,26,4)</f>
        <v>M001</v>
      </c>
      <c r="F67" s="87" t="s">
        <v>31</v>
      </c>
      <c r="G67" s="88" t="str">
        <f t="shared" ref="G67" si="9">MID(BM67,35,7)</f>
        <v>B00OD01</v>
      </c>
      <c r="H67" s="89" t="s">
        <v>284</v>
      </c>
      <c r="I67" s="76" t="s">
        <v>46</v>
      </c>
      <c r="J67" s="121"/>
      <c r="K67" s="103" t="s">
        <v>285</v>
      </c>
      <c r="L67" s="72" t="s">
        <v>286</v>
      </c>
      <c r="M67" s="90" t="s">
        <v>149</v>
      </c>
      <c r="N67" s="90" t="s">
        <v>149</v>
      </c>
      <c r="O67" s="115">
        <f t="shared" ref="O67" si="10">+BI67</f>
        <v>1</v>
      </c>
      <c r="P67" s="65">
        <v>2784</v>
      </c>
      <c r="Q67" s="72" t="s">
        <v>169</v>
      </c>
      <c r="R67" s="60">
        <f t="shared" ref="R67" si="11">O67*P67</f>
        <v>2784</v>
      </c>
      <c r="S67" s="60">
        <v>0</v>
      </c>
      <c r="T67" s="60">
        <v>0</v>
      </c>
      <c r="U67" s="60">
        <v>0</v>
      </c>
      <c r="V67" s="60">
        <v>0</v>
      </c>
      <c r="W67" s="60">
        <v>0</v>
      </c>
      <c r="X67" s="60">
        <v>0</v>
      </c>
      <c r="Y67" s="60">
        <f t="shared" si="3"/>
        <v>2784</v>
      </c>
      <c r="Z67" s="60">
        <v>0</v>
      </c>
      <c r="AA67" s="60">
        <v>0</v>
      </c>
      <c r="AB67" s="60">
        <v>0</v>
      </c>
      <c r="AC67" s="60">
        <v>0</v>
      </c>
      <c r="AD67" s="60">
        <v>0</v>
      </c>
      <c r="BA67" s="112" t="s">
        <v>287</v>
      </c>
      <c r="BB67" s="112" t="s">
        <v>288</v>
      </c>
      <c r="BC67" s="125">
        <v>617895</v>
      </c>
      <c r="BD67" s="125">
        <v>2025020278</v>
      </c>
      <c r="BE67" s="126" t="s">
        <v>289</v>
      </c>
      <c r="BF67" s="115" t="s">
        <v>290</v>
      </c>
      <c r="BG67" s="115"/>
      <c r="BH67" s="125"/>
      <c r="BI67" s="115">
        <v>1</v>
      </c>
      <c r="BJ67" s="115">
        <v>23850</v>
      </c>
      <c r="BK67" s="115">
        <v>23850</v>
      </c>
      <c r="BL67" s="115" t="s">
        <v>291</v>
      </c>
      <c r="BM67" s="115" t="s">
        <v>292</v>
      </c>
      <c r="BN67" s="115" t="s">
        <v>293</v>
      </c>
    </row>
    <row r="68" spans="1:66" s="28" customFormat="1" ht="25.05" customHeight="1" x14ac:dyDescent="0.3">
      <c r="A68" s="67" t="s">
        <v>30</v>
      </c>
      <c r="B68" s="67" t="s">
        <v>147</v>
      </c>
      <c r="C68" s="67" t="s">
        <v>147</v>
      </c>
      <c r="D68" s="68" t="s">
        <v>31</v>
      </c>
      <c r="E68" s="69" t="s">
        <v>32</v>
      </c>
      <c r="F68" s="87" t="s">
        <v>31</v>
      </c>
      <c r="G68" s="69" t="s">
        <v>33</v>
      </c>
      <c r="H68" s="69">
        <v>31801</v>
      </c>
      <c r="I68" s="69" t="s">
        <v>58</v>
      </c>
      <c r="J68" s="69"/>
      <c r="K68" s="91" t="s">
        <v>148</v>
      </c>
      <c r="L68" s="72"/>
      <c r="M68" s="70"/>
      <c r="N68" s="70" t="s">
        <v>149</v>
      </c>
      <c r="O68" s="92">
        <v>1</v>
      </c>
      <c r="P68" s="93">
        <v>316</v>
      </c>
      <c r="Q68" s="70" t="s">
        <v>35</v>
      </c>
      <c r="R68" s="73">
        <f t="shared" ref="R68:R80" si="12">P68*O68</f>
        <v>316</v>
      </c>
      <c r="S68" s="73">
        <v>0</v>
      </c>
      <c r="T68" s="73">
        <v>0</v>
      </c>
      <c r="U68" s="73">
        <v>0</v>
      </c>
      <c r="V68" s="73">
        <v>0</v>
      </c>
      <c r="W68" s="73">
        <v>0</v>
      </c>
      <c r="X68" s="73">
        <v>0</v>
      </c>
      <c r="Y68" s="73">
        <f t="shared" ref="Y68:Y93" si="13">R68</f>
        <v>316</v>
      </c>
      <c r="Z68" s="73">
        <v>0</v>
      </c>
      <c r="AA68" s="73">
        <v>0</v>
      </c>
      <c r="AB68" s="73">
        <v>0</v>
      </c>
      <c r="AC68" s="73">
        <v>0</v>
      </c>
      <c r="AD68" s="73">
        <v>0</v>
      </c>
      <c r="AE68" s="44"/>
      <c r="AF68" s="43"/>
      <c r="AG68" s="44"/>
    </row>
    <row r="69" spans="1:66" s="28" customFormat="1" ht="25.05" customHeight="1" x14ac:dyDescent="0.3">
      <c r="A69" s="67" t="s">
        <v>30</v>
      </c>
      <c r="B69" s="67" t="s">
        <v>147</v>
      </c>
      <c r="C69" s="67" t="s">
        <v>147</v>
      </c>
      <c r="D69" s="68" t="s">
        <v>31</v>
      </c>
      <c r="E69" s="69" t="s">
        <v>32</v>
      </c>
      <c r="F69" s="87" t="s">
        <v>31</v>
      </c>
      <c r="G69" s="69" t="s">
        <v>33</v>
      </c>
      <c r="H69" s="69">
        <v>31801</v>
      </c>
      <c r="I69" s="69" t="s">
        <v>58</v>
      </c>
      <c r="J69" s="69"/>
      <c r="K69" s="91" t="s">
        <v>150</v>
      </c>
      <c r="L69" s="72"/>
      <c r="M69" s="70"/>
      <c r="N69" s="70" t="s">
        <v>149</v>
      </c>
      <c r="O69" s="92">
        <v>1</v>
      </c>
      <c r="P69" s="93">
        <v>214</v>
      </c>
      <c r="Q69" s="70" t="s">
        <v>35</v>
      </c>
      <c r="R69" s="73">
        <f t="shared" si="12"/>
        <v>214</v>
      </c>
      <c r="S69" s="73">
        <v>0</v>
      </c>
      <c r="T69" s="73">
        <v>0</v>
      </c>
      <c r="U69" s="73">
        <v>0</v>
      </c>
      <c r="V69" s="73">
        <v>0</v>
      </c>
      <c r="W69" s="73">
        <v>0</v>
      </c>
      <c r="X69" s="73">
        <v>0</v>
      </c>
      <c r="Y69" s="73">
        <f t="shared" si="13"/>
        <v>214</v>
      </c>
      <c r="Z69" s="73">
        <v>0</v>
      </c>
      <c r="AA69" s="73">
        <v>0</v>
      </c>
      <c r="AB69" s="73">
        <v>0</v>
      </c>
      <c r="AC69" s="73">
        <v>0</v>
      </c>
      <c r="AD69" s="73">
        <v>0</v>
      </c>
      <c r="AE69" s="44"/>
      <c r="AF69" s="43"/>
      <c r="AG69" s="44"/>
      <c r="AH69" s="44"/>
    </row>
    <row r="70" spans="1:66" s="28" customFormat="1" ht="25.05" customHeight="1" x14ac:dyDescent="0.3">
      <c r="A70" s="67" t="s">
        <v>30</v>
      </c>
      <c r="B70" s="67" t="s">
        <v>147</v>
      </c>
      <c r="C70" s="67" t="s">
        <v>147</v>
      </c>
      <c r="D70" s="68" t="s">
        <v>31</v>
      </c>
      <c r="E70" s="69" t="s">
        <v>32</v>
      </c>
      <c r="F70" s="87" t="s">
        <v>31</v>
      </c>
      <c r="G70" s="69" t="s">
        <v>33</v>
      </c>
      <c r="H70" s="69">
        <v>35501</v>
      </c>
      <c r="I70" s="69" t="s">
        <v>151</v>
      </c>
      <c r="J70" s="69"/>
      <c r="K70" s="91" t="s">
        <v>152</v>
      </c>
      <c r="L70" s="72"/>
      <c r="M70" s="70"/>
      <c r="N70" s="70" t="s">
        <v>149</v>
      </c>
      <c r="O70" s="92">
        <v>1</v>
      </c>
      <c r="P70" s="93">
        <v>3989</v>
      </c>
      <c r="Q70" s="70" t="s">
        <v>35</v>
      </c>
      <c r="R70" s="73">
        <f t="shared" si="12"/>
        <v>3989</v>
      </c>
      <c r="S70" s="73">
        <v>0</v>
      </c>
      <c r="T70" s="73">
        <v>0</v>
      </c>
      <c r="U70" s="73">
        <v>0</v>
      </c>
      <c r="V70" s="73">
        <v>0</v>
      </c>
      <c r="W70" s="73">
        <v>0</v>
      </c>
      <c r="X70" s="73">
        <v>0</v>
      </c>
      <c r="Y70" s="73">
        <f t="shared" si="13"/>
        <v>3989</v>
      </c>
      <c r="Z70" s="73">
        <v>0</v>
      </c>
      <c r="AA70" s="73">
        <v>0</v>
      </c>
      <c r="AB70" s="73">
        <v>0</v>
      </c>
      <c r="AC70" s="73">
        <v>0</v>
      </c>
      <c r="AD70" s="73">
        <v>0</v>
      </c>
      <c r="AE70" s="44"/>
      <c r="AF70" s="43"/>
      <c r="AG70" s="44"/>
    </row>
    <row r="71" spans="1:66" s="28" customFormat="1" ht="25.05" customHeight="1" x14ac:dyDescent="0.3">
      <c r="A71" s="67" t="s">
        <v>30</v>
      </c>
      <c r="B71" s="67" t="s">
        <v>147</v>
      </c>
      <c r="C71" s="67" t="s">
        <v>147</v>
      </c>
      <c r="D71" s="68" t="s">
        <v>31</v>
      </c>
      <c r="E71" s="69" t="s">
        <v>153</v>
      </c>
      <c r="F71" s="87" t="s">
        <v>154</v>
      </c>
      <c r="G71" s="69" t="s">
        <v>155</v>
      </c>
      <c r="H71" s="69">
        <v>21401</v>
      </c>
      <c r="I71" s="69" t="s">
        <v>156</v>
      </c>
      <c r="J71" s="69" t="s">
        <v>157</v>
      </c>
      <c r="K71" s="91" t="s">
        <v>158</v>
      </c>
      <c r="L71" s="72"/>
      <c r="M71" s="70"/>
      <c r="N71" s="70" t="s">
        <v>38</v>
      </c>
      <c r="O71" s="92">
        <v>1</v>
      </c>
      <c r="P71" s="73">
        <v>2502</v>
      </c>
      <c r="Q71" s="70" t="s">
        <v>35</v>
      </c>
      <c r="R71" s="73">
        <f t="shared" si="12"/>
        <v>2502</v>
      </c>
      <c r="S71" s="73">
        <v>0</v>
      </c>
      <c r="T71" s="73">
        <v>0</v>
      </c>
      <c r="U71" s="73">
        <v>0</v>
      </c>
      <c r="V71" s="73">
        <v>0</v>
      </c>
      <c r="W71" s="73">
        <v>0</v>
      </c>
      <c r="X71" s="73">
        <v>0</v>
      </c>
      <c r="Y71" s="73">
        <f t="shared" si="13"/>
        <v>2502</v>
      </c>
      <c r="Z71" s="73">
        <v>0</v>
      </c>
      <c r="AA71" s="73">
        <v>0</v>
      </c>
      <c r="AB71" s="73">
        <v>0</v>
      </c>
      <c r="AC71" s="73">
        <v>0</v>
      </c>
      <c r="AD71" s="73">
        <v>0</v>
      </c>
      <c r="AE71" s="44"/>
      <c r="AF71" s="43"/>
      <c r="AG71" s="44"/>
    </row>
    <row r="72" spans="1:66" s="28" customFormat="1" ht="25.05" customHeight="1" x14ac:dyDescent="0.3">
      <c r="A72" s="67" t="s">
        <v>30</v>
      </c>
      <c r="B72" s="67" t="s">
        <v>147</v>
      </c>
      <c r="C72" s="67" t="s">
        <v>147</v>
      </c>
      <c r="D72" s="68" t="s">
        <v>31</v>
      </c>
      <c r="E72" s="69" t="s">
        <v>153</v>
      </c>
      <c r="F72" s="87" t="s">
        <v>154</v>
      </c>
      <c r="G72" s="69" t="s">
        <v>155</v>
      </c>
      <c r="H72" s="69">
        <v>21401</v>
      </c>
      <c r="I72" s="69" t="s">
        <v>156</v>
      </c>
      <c r="J72" s="69" t="s">
        <v>159</v>
      </c>
      <c r="K72" s="71" t="s">
        <v>160</v>
      </c>
      <c r="L72" s="72"/>
      <c r="M72" s="70"/>
      <c r="N72" s="70" t="s">
        <v>38</v>
      </c>
      <c r="O72" s="92">
        <v>1</v>
      </c>
      <c r="P72" s="93">
        <v>3516</v>
      </c>
      <c r="Q72" s="70" t="s">
        <v>35</v>
      </c>
      <c r="R72" s="73">
        <f t="shared" si="12"/>
        <v>3516</v>
      </c>
      <c r="S72" s="73">
        <v>0</v>
      </c>
      <c r="T72" s="73">
        <v>0</v>
      </c>
      <c r="U72" s="73">
        <v>0</v>
      </c>
      <c r="V72" s="73">
        <v>0</v>
      </c>
      <c r="W72" s="73">
        <v>0</v>
      </c>
      <c r="X72" s="73">
        <v>0</v>
      </c>
      <c r="Y72" s="73">
        <f t="shared" si="13"/>
        <v>3516</v>
      </c>
      <c r="Z72" s="73">
        <v>0</v>
      </c>
      <c r="AA72" s="73">
        <v>0</v>
      </c>
      <c r="AB72" s="73">
        <v>0</v>
      </c>
      <c r="AC72" s="73">
        <v>0</v>
      </c>
      <c r="AD72" s="73">
        <v>0</v>
      </c>
      <c r="AE72" s="44"/>
      <c r="AF72" s="43"/>
      <c r="AG72" s="44"/>
      <c r="AH72" s="44"/>
    </row>
    <row r="73" spans="1:66" s="28" customFormat="1" ht="25.05" customHeight="1" x14ac:dyDescent="0.3">
      <c r="A73" s="67" t="s">
        <v>30</v>
      </c>
      <c r="B73" s="67" t="s">
        <v>147</v>
      </c>
      <c r="C73" s="67" t="s">
        <v>147</v>
      </c>
      <c r="D73" s="68" t="s">
        <v>31</v>
      </c>
      <c r="E73" s="69" t="s">
        <v>32</v>
      </c>
      <c r="F73" s="87" t="s">
        <v>31</v>
      </c>
      <c r="G73" s="69" t="s">
        <v>52</v>
      </c>
      <c r="H73" s="69">
        <v>35801</v>
      </c>
      <c r="I73" s="69" t="s">
        <v>161</v>
      </c>
      <c r="J73" s="69"/>
      <c r="K73" s="91" t="s">
        <v>162</v>
      </c>
      <c r="L73" s="72" t="s">
        <v>43</v>
      </c>
      <c r="M73" s="70" t="s">
        <v>55</v>
      </c>
      <c r="N73" s="70" t="s">
        <v>149</v>
      </c>
      <c r="O73" s="92">
        <v>1</v>
      </c>
      <c r="P73" s="73">
        <v>14268</v>
      </c>
      <c r="Q73" s="70" t="s">
        <v>55</v>
      </c>
      <c r="R73" s="73">
        <v>14268</v>
      </c>
      <c r="S73" s="73">
        <v>0</v>
      </c>
      <c r="T73" s="73">
        <v>0</v>
      </c>
      <c r="U73" s="73">
        <v>0</v>
      </c>
      <c r="V73" s="73">
        <v>0</v>
      </c>
      <c r="W73" s="73">
        <v>0</v>
      </c>
      <c r="X73" s="73">
        <v>0</v>
      </c>
      <c r="Y73" s="73">
        <f t="shared" si="13"/>
        <v>14268</v>
      </c>
      <c r="Z73" s="73">
        <v>0</v>
      </c>
      <c r="AA73" s="73">
        <v>0</v>
      </c>
      <c r="AB73" s="73">
        <v>0</v>
      </c>
      <c r="AC73" s="73">
        <v>0</v>
      </c>
      <c r="AD73" s="73">
        <v>0</v>
      </c>
      <c r="AE73" s="44"/>
      <c r="AF73" s="43"/>
      <c r="AG73" s="44"/>
      <c r="AH73" s="44"/>
    </row>
    <row r="74" spans="1:66" s="28" customFormat="1" ht="25.05" customHeight="1" x14ac:dyDescent="0.3">
      <c r="A74" s="67" t="s">
        <v>30</v>
      </c>
      <c r="B74" s="67" t="s">
        <v>147</v>
      </c>
      <c r="C74" s="67" t="s">
        <v>147</v>
      </c>
      <c r="D74" s="68" t="s">
        <v>31</v>
      </c>
      <c r="E74" s="69" t="s">
        <v>32</v>
      </c>
      <c r="F74" s="87" t="s">
        <v>31</v>
      </c>
      <c r="G74" s="69" t="s">
        <v>52</v>
      </c>
      <c r="H74" s="69">
        <v>35801</v>
      </c>
      <c r="I74" s="69" t="s">
        <v>161</v>
      </c>
      <c r="J74" s="69"/>
      <c r="K74" s="91" t="s">
        <v>163</v>
      </c>
      <c r="L74" s="72" t="s">
        <v>43</v>
      </c>
      <c r="M74" s="70" t="s">
        <v>55</v>
      </c>
      <c r="N74" s="70" t="s">
        <v>149</v>
      </c>
      <c r="O74" s="92">
        <v>1</v>
      </c>
      <c r="P74" s="73">
        <v>14268</v>
      </c>
      <c r="Q74" s="70" t="s">
        <v>55</v>
      </c>
      <c r="R74" s="73">
        <v>14268</v>
      </c>
      <c r="S74" s="73">
        <v>0</v>
      </c>
      <c r="T74" s="73">
        <v>0</v>
      </c>
      <c r="U74" s="73">
        <v>0</v>
      </c>
      <c r="V74" s="73">
        <v>0</v>
      </c>
      <c r="W74" s="73">
        <v>0</v>
      </c>
      <c r="X74" s="73">
        <v>0</v>
      </c>
      <c r="Y74" s="73">
        <f t="shared" si="13"/>
        <v>14268</v>
      </c>
      <c r="Z74" s="73">
        <v>0</v>
      </c>
      <c r="AA74" s="73">
        <v>0</v>
      </c>
      <c r="AB74" s="73">
        <v>0</v>
      </c>
      <c r="AC74" s="73">
        <v>0</v>
      </c>
      <c r="AD74" s="73">
        <v>0</v>
      </c>
      <c r="AE74" s="44"/>
      <c r="AF74" s="43"/>
      <c r="AG74" s="44"/>
      <c r="AH74" s="44"/>
    </row>
    <row r="75" spans="1:66" s="28" customFormat="1" ht="25.05" customHeight="1" x14ac:dyDescent="0.3">
      <c r="A75" s="67" t="s">
        <v>30</v>
      </c>
      <c r="B75" s="67" t="s">
        <v>147</v>
      </c>
      <c r="C75" s="67" t="s">
        <v>147</v>
      </c>
      <c r="D75" s="68" t="s">
        <v>31</v>
      </c>
      <c r="E75" s="69" t="s">
        <v>32</v>
      </c>
      <c r="F75" s="87" t="s">
        <v>31</v>
      </c>
      <c r="G75" s="69" t="s">
        <v>52</v>
      </c>
      <c r="H75" s="69">
        <v>35801</v>
      </c>
      <c r="I75" s="69" t="s">
        <v>161</v>
      </c>
      <c r="J75" s="69"/>
      <c r="K75" s="91" t="s">
        <v>164</v>
      </c>
      <c r="L75" s="72" t="s">
        <v>43</v>
      </c>
      <c r="M75" s="70" t="s">
        <v>55</v>
      </c>
      <c r="N75" s="70" t="s">
        <v>149</v>
      </c>
      <c r="O75" s="92">
        <v>1</v>
      </c>
      <c r="P75" s="73">
        <v>14268</v>
      </c>
      <c r="Q75" s="70" t="s">
        <v>55</v>
      </c>
      <c r="R75" s="73">
        <v>14268</v>
      </c>
      <c r="S75" s="73">
        <v>0</v>
      </c>
      <c r="T75" s="73">
        <v>0</v>
      </c>
      <c r="U75" s="73">
        <v>0</v>
      </c>
      <c r="V75" s="73">
        <v>0</v>
      </c>
      <c r="W75" s="73">
        <v>0</v>
      </c>
      <c r="X75" s="73">
        <v>0</v>
      </c>
      <c r="Y75" s="73">
        <f t="shared" si="13"/>
        <v>14268</v>
      </c>
      <c r="Z75" s="73">
        <v>0</v>
      </c>
      <c r="AA75" s="73">
        <v>0</v>
      </c>
      <c r="AB75" s="73">
        <v>0</v>
      </c>
      <c r="AC75" s="73">
        <v>0</v>
      </c>
      <c r="AD75" s="73">
        <v>0</v>
      </c>
      <c r="AE75" s="44"/>
      <c r="AF75" s="43"/>
      <c r="AG75" s="44"/>
      <c r="AH75" s="44"/>
    </row>
    <row r="76" spans="1:66" s="28" customFormat="1" ht="25.05" customHeight="1" x14ac:dyDescent="0.3">
      <c r="A76" s="67" t="s">
        <v>30</v>
      </c>
      <c r="B76" s="67" t="s">
        <v>147</v>
      </c>
      <c r="C76" s="67" t="s">
        <v>147</v>
      </c>
      <c r="D76" s="68" t="s">
        <v>31</v>
      </c>
      <c r="E76" s="69" t="s">
        <v>32</v>
      </c>
      <c r="F76" s="87" t="s">
        <v>31</v>
      </c>
      <c r="G76" s="69" t="s">
        <v>52</v>
      </c>
      <c r="H76" s="69">
        <v>33801</v>
      </c>
      <c r="I76" s="69" t="s">
        <v>48</v>
      </c>
      <c r="J76" s="69"/>
      <c r="K76" s="91" t="s">
        <v>165</v>
      </c>
      <c r="L76" s="72" t="s">
        <v>166</v>
      </c>
      <c r="M76" s="70" t="s">
        <v>55</v>
      </c>
      <c r="N76" s="70" t="s">
        <v>149</v>
      </c>
      <c r="O76" s="92">
        <v>1</v>
      </c>
      <c r="P76" s="73">
        <v>19699</v>
      </c>
      <c r="Q76" s="70" t="s">
        <v>55</v>
      </c>
      <c r="R76" s="73">
        <f t="shared" si="12"/>
        <v>19699</v>
      </c>
      <c r="S76" s="73">
        <v>0</v>
      </c>
      <c r="T76" s="73">
        <v>0</v>
      </c>
      <c r="U76" s="73">
        <v>0</v>
      </c>
      <c r="V76" s="73">
        <v>0</v>
      </c>
      <c r="W76" s="73">
        <v>0</v>
      </c>
      <c r="X76" s="73">
        <v>0</v>
      </c>
      <c r="Y76" s="73">
        <f t="shared" si="13"/>
        <v>19699</v>
      </c>
      <c r="Z76" s="73">
        <v>0</v>
      </c>
      <c r="AA76" s="73">
        <v>0</v>
      </c>
      <c r="AB76" s="73">
        <v>0</v>
      </c>
      <c r="AC76" s="73">
        <v>0</v>
      </c>
      <c r="AD76" s="73">
        <v>0</v>
      </c>
      <c r="AE76" s="44"/>
      <c r="AF76" s="43"/>
      <c r="AG76" s="44"/>
    </row>
    <row r="77" spans="1:66" s="28" customFormat="1" ht="25.05" customHeight="1" x14ac:dyDescent="0.3">
      <c r="A77" s="67" t="s">
        <v>30</v>
      </c>
      <c r="B77" s="67" t="s">
        <v>147</v>
      </c>
      <c r="C77" s="67" t="s">
        <v>147</v>
      </c>
      <c r="D77" s="68" t="s">
        <v>31</v>
      </c>
      <c r="E77" s="69" t="s">
        <v>32</v>
      </c>
      <c r="F77" s="87" t="s">
        <v>31</v>
      </c>
      <c r="G77" s="69" t="s">
        <v>52</v>
      </c>
      <c r="H77" s="69">
        <v>33801</v>
      </c>
      <c r="I77" s="69" t="s">
        <v>48</v>
      </c>
      <c r="J77" s="69"/>
      <c r="K77" s="91" t="s">
        <v>165</v>
      </c>
      <c r="L77" s="72" t="s">
        <v>166</v>
      </c>
      <c r="M77" s="70" t="s">
        <v>55</v>
      </c>
      <c r="N77" s="70" t="s">
        <v>149</v>
      </c>
      <c r="O77" s="92">
        <v>1</v>
      </c>
      <c r="P77" s="73">
        <v>19699</v>
      </c>
      <c r="Q77" s="70" t="s">
        <v>55</v>
      </c>
      <c r="R77" s="73">
        <f t="shared" si="12"/>
        <v>19699</v>
      </c>
      <c r="S77" s="73">
        <v>0</v>
      </c>
      <c r="T77" s="73">
        <v>0</v>
      </c>
      <c r="U77" s="73">
        <v>0</v>
      </c>
      <c r="V77" s="73">
        <v>0</v>
      </c>
      <c r="W77" s="73">
        <v>0</v>
      </c>
      <c r="X77" s="73">
        <v>0</v>
      </c>
      <c r="Y77" s="73">
        <f t="shared" si="13"/>
        <v>19699</v>
      </c>
      <c r="Z77" s="73">
        <v>0</v>
      </c>
      <c r="AA77" s="73">
        <v>0</v>
      </c>
      <c r="AB77" s="73">
        <v>0</v>
      </c>
      <c r="AC77" s="73">
        <v>0</v>
      </c>
      <c r="AD77" s="73">
        <v>0</v>
      </c>
      <c r="AE77" s="44"/>
      <c r="AF77" s="43"/>
      <c r="AG77" s="44"/>
    </row>
    <row r="78" spans="1:66" s="28" customFormat="1" ht="25.05" customHeight="1" x14ac:dyDescent="0.3">
      <c r="A78" s="67" t="s">
        <v>30</v>
      </c>
      <c r="B78" s="67" t="s">
        <v>147</v>
      </c>
      <c r="C78" s="67" t="s">
        <v>147</v>
      </c>
      <c r="D78" s="68" t="s">
        <v>31</v>
      </c>
      <c r="E78" s="69" t="s">
        <v>32</v>
      </c>
      <c r="F78" s="87" t="s">
        <v>31</v>
      </c>
      <c r="G78" s="69" t="s">
        <v>52</v>
      </c>
      <c r="H78" s="69">
        <v>33801</v>
      </c>
      <c r="I78" s="69" t="s">
        <v>48</v>
      </c>
      <c r="J78" s="69"/>
      <c r="K78" s="91" t="s">
        <v>165</v>
      </c>
      <c r="L78" s="72" t="s">
        <v>166</v>
      </c>
      <c r="M78" s="70" t="s">
        <v>55</v>
      </c>
      <c r="N78" s="70" t="s">
        <v>149</v>
      </c>
      <c r="O78" s="92">
        <v>1</v>
      </c>
      <c r="P78" s="73">
        <v>19699</v>
      </c>
      <c r="Q78" s="70" t="s">
        <v>55</v>
      </c>
      <c r="R78" s="73">
        <f t="shared" si="12"/>
        <v>19699</v>
      </c>
      <c r="S78" s="73">
        <v>0</v>
      </c>
      <c r="T78" s="73">
        <v>0</v>
      </c>
      <c r="U78" s="73">
        <v>0</v>
      </c>
      <c r="V78" s="73">
        <v>0</v>
      </c>
      <c r="W78" s="73">
        <v>0</v>
      </c>
      <c r="X78" s="73">
        <v>0</v>
      </c>
      <c r="Y78" s="73">
        <f t="shared" si="13"/>
        <v>19699</v>
      </c>
      <c r="Z78" s="73">
        <v>0</v>
      </c>
      <c r="AA78" s="73">
        <v>0</v>
      </c>
      <c r="AB78" s="73">
        <v>0</v>
      </c>
      <c r="AC78" s="73">
        <v>0</v>
      </c>
      <c r="AD78" s="73">
        <v>0</v>
      </c>
      <c r="AE78" s="44"/>
      <c r="AF78" s="43"/>
      <c r="AG78" s="44"/>
    </row>
    <row r="79" spans="1:66" s="28" customFormat="1" ht="25.05" customHeight="1" x14ac:dyDescent="0.3">
      <c r="A79" s="67" t="s">
        <v>30</v>
      </c>
      <c r="B79" s="67" t="s">
        <v>147</v>
      </c>
      <c r="C79" s="67" t="s">
        <v>147</v>
      </c>
      <c r="D79" s="68" t="s">
        <v>31</v>
      </c>
      <c r="E79" s="69" t="s">
        <v>32</v>
      </c>
      <c r="F79" s="87" t="s">
        <v>31</v>
      </c>
      <c r="G79" s="69" t="s">
        <v>52</v>
      </c>
      <c r="H79" s="94">
        <v>32601</v>
      </c>
      <c r="I79" s="69" t="s">
        <v>46</v>
      </c>
      <c r="J79" s="69"/>
      <c r="K79" s="71" t="s">
        <v>167</v>
      </c>
      <c r="L79" s="72" t="s">
        <v>168</v>
      </c>
      <c r="M79" s="70" t="s">
        <v>169</v>
      </c>
      <c r="N79" s="70" t="s">
        <v>149</v>
      </c>
      <c r="O79" s="92">
        <v>1</v>
      </c>
      <c r="P79" s="73">
        <v>2431</v>
      </c>
      <c r="Q79" s="70" t="s">
        <v>53</v>
      </c>
      <c r="R79" s="73">
        <f t="shared" si="12"/>
        <v>2431</v>
      </c>
      <c r="S79" s="73">
        <v>0</v>
      </c>
      <c r="T79" s="73">
        <v>0</v>
      </c>
      <c r="U79" s="73">
        <v>0</v>
      </c>
      <c r="V79" s="73">
        <v>0</v>
      </c>
      <c r="W79" s="73">
        <v>0</v>
      </c>
      <c r="X79" s="73">
        <v>0</v>
      </c>
      <c r="Y79" s="73">
        <f t="shared" si="13"/>
        <v>2431</v>
      </c>
      <c r="Z79" s="73">
        <v>0</v>
      </c>
      <c r="AA79" s="73">
        <v>0</v>
      </c>
      <c r="AB79" s="73">
        <v>0</v>
      </c>
      <c r="AC79" s="73">
        <v>0</v>
      </c>
      <c r="AD79" s="73">
        <v>0</v>
      </c>
      <c r="AE79" s="44"/>
      <c r="AF79" s="43"/>
      <c r="AG79" s="44"/>
    </row>
    <row r="80" spans="1:66" s="28" customFormat="1" ht="25.05" customHeight="1" x14ac:dyDescent="0.3">
      <c r="A80" s="67" t="s">
        <v>30</v>
      </c>
      <c r="B80" s="67" t="s">
        <v>147</v>
      </c>
      <c r="C80" s="67" t="s">
        <v>147</v>
      </c>
      <c r="D80" s="68" t="s">
        <v>31</v>
      </c>
      <c r="E80" s="69" t="s">
        <v>32</v>
      </c>
      <c r="F80" s="87" t="s">
        <v>31</v>
      </c>
      <c r="G80" s="69" t="s">
        <v>52</v>
      </c>
      <c r="H80" s="94">
        <v>32601</v>
      </c>
      <c r="I80" s="69" t="s">
        <v>46</v>
      </c>
      <c r="J80" s="69"/>
      <c r="K80" s="71" t="s">
        <v>170</v>
      </c>
      <c r="L80" s="72" t="s">
        <v>168</v>
      </c>
      <c r="M80" s="70" t="s">
        <v>169</v>
      </c>
      <c r="N80" s="70" t="s">
        <v>149</v>
      </c>
      <c r="O80" s="92">
        <v>1</v>
      </c>
      <c r="P80" s="73">
        <v>5813</v>
      </c>
      <c r="Q80" s="70" t="s">
        <v>53</v>
      </c>
      <c r="R80" s="73">
        <f t="shared" si="12"/>
        <v>5813</v>
      </c>
      <c r="S80" s="73">
        <v>0</v>
      </c>
      <c r="T80" s="73">
        <v>0</v>
      </c>
      <c r="U80" s="73">
        <v>0</v>
      </c>
      <c r="V80" s="73">
        <v>0</v>
      </c>
      <c r="W80" s="73">
        <v>0</v>
      </c>
      <c r="X80" s="73">
        <v>0</v>
      </c>
      <c r="Y80" s="73">
        <f t="shared" si="13"/>
        <v>5813</v>
      </c>
      <c r="Z80" s="73">
        <v>0</v>
      </c>
      <c r="AA80" s="73">
        <v>0</v>
      </c>
      <c r="AB80" s="73">
        <v>0</v>
      </c>
      <c r="AC80" s="73">
        <v>0</v>
      </c>
      <c r="AD80" s="73">
        <v>0</v>
      </c>
      <c r="AE80" s="44"/>
      <c r="AF80" s="43"/>
      <c r="AG80" s="44"/>
    </row>
    <row r="81" spans="1:40" s="28" customFormat="1" ht="25.05" customHeight="1" x14ac:dyDescent="0.3">
      <c r="A81" s="67" t="s">
        <v>30</v>
      </c>
      <c r="B81" s="67" t="s">
        <v>147</v>
      </c>
      <c r="C81" s="67" t="s">
        <v>147</v>
      </c>
      <c r="D81" s="68" t="s">
        <v>31</v>
      </c>
      <c r="E81" s="69" t="s">
        <v>32</v>
      </c>
      <c r="F81" s="87" t="s">
        <v>31</v>
      </c>
      <c r="G81" s="69" t="s">
        <v>52</v>
      </c>
      <c r="H81" s="69">
        <v>32601</v>
      </c>
      <c r="I81" s="69" t="s">
        <v>46</v>
      </c>
      <c r="J81" s="94"/>
      <c r="K81" s="91" t="s">
        <v>171</v>
      </c>
      <c r="L81" s="72" t="s">
        <v>168</v>
      </c>
      <c r="M81" s="70" t="s">
        <v>169</v>
      </c>
      <c r="N81" s="70" t="s">
        <v>149</v>
      </c>
      <c r="O81" s="92">
        <v>1</v>
      </c>
      <c r="P81" s="73">
        <v>2999</v>
      </c>
      <c r="Q81" s="70" t="s">
        <v>53</v>
      </c>
      <c r="R81" s="73">
        <f>P81*O81</f>
        <v>2999</v>
      </c>
      <c r="S81" s="73">
        <v>0</v>
      </c>
      <c r="T81" s="73">
        <v>0</v>
      </c>
      <c r="U81" s="73">
        <v>0</v>
      </c>
      <c r="V81" s="73">
        <v>0</v>
      </c>
      <c r="W81" s="73">
        <v>0</v>
      </c>
      <c r="X81" s="73">
        <v>0</v>
      </c>
      <c r="Y81" s="73">
        <f t="shared" si="13"/>
        <v>2999</v>
      </c>
      <c r="Z81" s="73">
        <v>0</v>
      </c>
      <c r="AA81" s="73">
        <v>0</v>
      </c>
      <c r="AB81" s="73">
        <v>0</v>
      </c>
      <c r="AC81" s="73">
        <v>0</v>
      </c>
      <c r="AD81" s="73">
        <v>0</v>
      </c>
      <c r="AE81" s="44"/>
      <c r="AF81" s="43"/>
      <c r="AG81" s="44"/>
      <c r="AH81" s="44"/>
    </row>
    <row r="82" spans="1:40" s="28" customFormat="1" ht="25.05" customHeight="1" x14ac:dyDescent="0.3">
      <c r="A82" s="67" t="s">
        <v>30</v>
      </c>
      <c r="B82" s="67" t="s">
        <v>147</v>
      </c>
      <c r="C82" s="67" t="s">
        <v>147</v>
      </c>
      <c r="D82" s="68" t="s">
        <v>31</v>
      </c>
      <c r="E82" s="69" t="s">
        <v>32</v>
      </c>
      <c r="F82" s="87" t="s">
        <v>31</v>
      </c>
      <c r="G82" s="69" t="s">
        <v>33</v>
      </c>
      <c r="H82" s="69">
        <v>32601</v>
      </c>
      <c r="I82" s="69" t="s">
        <v>46</v>
      </c>
      <c r="J82" s="69"/>
      <c r="K82" s="91" t="s">
        <v>172</v>
      </c>
      <c r="L82" s="72" t="s">
        <v>168</v>
      </c>
      <c r="M82" s="70" t="s">
        <v>169</v>
      </c>
      <c r="N82" s="70" t="s">
        <v>149</v>
      </c>
      <c r="O82" s="92">
        <v>1</v>
      </c>
      <c r="P82" s="73">
        <v>309</v>
      </c>
      <c r="Q82" s="70" t="s">
        <v>53</v>
      </c>
      <c r="R82" s="73">
        <f t="shared" ref="R82:R86" si="14">P82*O82</f>
        <v>309</v>
      </c>
      <c r="S82" s="73">
        <v>0</v>
      </c>
      <c r="T82" s="73">
        <v>0</v>
      </c>
      <c r="U82" s="73">
        <v>0</v>
      </c>
      <c r="V82" s="73">
        <v>0</v>
      </c>
      <c r="W82" s="73">
        <v>0</v>
      </c>
      <c r="X82" s="73">
        <v>0</v>
      </c>
      <c r="Y82" s="73">
        <f t="shared" si="13"/>
        <v>309</v>
      </c>
      <c r="Z82" s="73">
        <v>0</v>
      </c>
      <c r="AA82" s="73">
        <v>0</v>
      </c>
      <c r="AB82" s="73">
        <v>0</v>
      </c>
      <c r="AC82" s="73">
        <v>0</v>
      </c>
      <c r="AD82" s="73">
        <v>0</v>
      </c>
      <c r="AE82" s="44"/>
      <c r="AF82" s="43"/>
      <c r="AG82" s="44"/>
    </row>
    <row r="83" spans="1:40" s="28" customFormat="1" ht="25.05" customHeight="1" x14ac:dyDescent="0.3">
      <c r="A83" s="67" t="s">
        <v>30</v>
      </c>
      <c r="B83" s="67" t="s">
        <v>147</v>
      </c>
      <c r="C83" s="67" t="s">
        <v>147</v>
      </c>
      <c r="D83" s="68" t="s">
        <v>31</v>
      </c>
      <c r="E83" s="69" t="s">
        <v>32</v>
      </c>
      <c r="F83" s="87" t="s">
        <v>31</v>
      </c>
      <c r="G83" s="69" t="s">
        <v>33</v>
      </c>
      <c r="H83" s="69">
        <v>32601</v>
      </c>
      <c r="I83" s="69" t="s">
        <v>46</v>
      </c>
      <c r="J83" s="69"/>
      <c r="K83" s="91" t="s">
        <v>173</v>
      </c>
      <c r="L83" s="72" t="s">
        <v>168</v>
      </c>
      <c r="M83" s="70" t="s">
        <v>169</v>
      </c>
      <c r="N83" s="70" t="s">
        <v>149</v>
      </c>
      <c r="O83" s="92">
        <v>1</v>
      </c>
      <c r="P83" s="73">
        <v>618</v>
      </c>
      <c r="Q83" s="70" t="s">
        <v>53</v>
      </c>
      <c r="R83" s="73">
        <f t="shared" si="14"/>
        <v>618</v>
      </c>
      <c r="S83" s="73">
        <v>0</v>
      </c>
      <c r="T83" s="73">
        <v>0</v>
      </c>
      <c r="U83" s="73">
        <v>0</v>
      </c>
      <c r="V83" s="73">
        <v>0</v>
      </c>
      <c r="W83" s="73">
        <v>0</v>
      </c>
      <c r="X83" s="73">
        <v>0</v>
      </c>
      <c r="Y83" s="73">
        <f t="shared" si="13"/>
        <v>618</v>
      </c>
      <c r="Z83" s="73">
        <v>0</v>
      </c>
      <c r="AA83" s="73">
        <v>0</v>
      </c>
      <c r="AB83" s="73">
        <v>0</v>
      </c>
      <c r="AC83" s="73">
        <v>0</v>
      </c>
      <c r="AD83" s="73">
        <v>0</v>
      </c>
      <c r="AE83" s="44"/>
      <c r="AF83" s="43"/>
      <c r="AG83" s="44"/>
    </row>
    <row r="84" spans="1:40" s="28" customFormat="1" ht="25.05" customHeight="1" x14ac:dyDescent="0.3">
      <c r="A84" s="67" t="s">
        <v>30</v>
      </c>
      <c r="B84" s="67" t="s">
        <v>147</v>
      </c>
      <c r="C84" s="67" t="s">
        <v>147</v>
      </c>
      <c r="D84" s="68" t="s">
        <v>31</v>
      </c>
      <c r="E84" s="69" t="s">
        <v>32</v>
      </c>
      <c r="F84" s="87" t="s">
        <v>31</v>
      </c>
      <c r="G84" s="69" t="s">
        <v>33</v>
      </c>
      <c r="H84" s="69">
        <v>32601</v>
      </c>
      <c r="I84" s="69" t="s">
        <v>46</v>
      </c>
      <c r="J84" s="69"/>
      <c r="K84" s="91" t="s">
        <v>174</v>
      </c>
      <c r="L84" s="72" t="s">
        <v>168</v>
      </c>
      <c r="M84" s="70" t="s">
        <v>169</v>
      </c>
      <c r="N84" s="70" t="s">
        <v>149</v>
      </c>
      <c r="O84" s="92">
        <v>1</v>
      </c>
      <c r="P84" s="73">
        <v>1126</v>
      </c>
      <c r="Q84" s="70" t="s">
        <v>53</v>
      </c>
      <c r="R84" s="73">
        <f t="shared" si="14"/>
        <v>1126</v>
      </c>
      <c r="S84" s="73">
        <v>0</v>
      </c>
      <c r="T84" s="73">
        <v>0</v>
      </c>
      <c r="U84" s="73">
        <v>0</v>
      </c>
      <c r="V84" s="73">
        <v>0</v>
      </c>
      <c r="W84" s="73">
        <v>0</v>
      </c>
      <c r="X84" s="73">
        <v>0</v>
      </c>
      <c r="Y84" s="73">
        <f t="shared" si="13"/>
        <v>1126</v>
      </c>
      <c r="Z84" s="73">
        <v>0</v>
      </c>
      <c r="AA84" s="73">
        <v>0</v>
      </c>
      <c r="AB84" s="73">
        <v>0</v>
      </c>
      <c r="AC84" s="73">
        <v>0</v>
      </c>
      <c r="AD84" s="73">
        <v>0</v>
      </c>
      <c r="AE84" s="44"/>
      <c r="AF84" s="43"/>
      <c r="AG84" s="44"/>
    </row>
    <row r="85" spans="1:40" s="28" customFormat="1" ht="25.05" customHeight="1" x14ac:dyDescent="0.3">
      <c r="A85" s="67" t="s">
        <v>30</v>
      </c>
      <c r="B85" s="67" t="s">
        <v>147</v>
      </c>
      <c r="C85" s="67" t="s">
        <v>147</v>
      </c>
      <c r="D85" s="68" t="s">
        <v>31</v>
      </c>
      <c r="E85" s="69" t="s">
        <v>153</v>
      </c>
      <c r="F85" s="87" t="s">
        <v>154</v>
      </c>
      <c r="G85" s="69" t="s">
        <v>155</v>
      </c>
      <c r="H85" s="69">
        <v>26102</v>
      </c>
      <c r="I85" s="69" t="s">
        <v>175</v>
      </c>
      <c r="J85" s="69" t="s">
        <v>176</v>
      </c>
      <c r="K85" s="91" t="s">
        <v>177</v>
      </c>
      <c r="L85" s="72" t="s">
        <v>178</v>
      </c>
      <c r="M85" s="70" t="s">
        <v>169</v>
      </c>
      <c r="N85" s="70" t="s">
        <v>149</v>
      </c>
      <c r="O85" s="92">
        <v>1</v>
      </c>
      <c r="P85" s="73">
        <v>6937</v>
      </c>
      <c r="Q85" s="70" t="s">
        <v>53</v>
      </c>
      <c r="R85" s="73">
        <f t="shared" si="14"/>
        <v>6937</v>
      </c>
      <c r="S85" s="73">
        <v>0</v>
      </c>
      <c r="T85" s="73">
        <v>0</v>
      </c>
      <c r="U85" s="73">
        <v>0</v>
      </c>
      <c r="V85" s="73">
        <v>0</v>
      </c>
      <c r="W85" s="73">
        <v>0</v>
      </c>
      <c r="X85" s="73">
        <v>0</v>
      </c>
      <c r="Y85" s="73">
        <f t="shared" si="13"/>
        <v>6937</v>
      </c>
      <c r="Z85" s="73">
        <v>0</v>
      </c>
      <c r="AA85" s="73">
        <v>0</v>
      </c>
      <c r="AB85" s="73">
        <v>0</v>
      </c>
      <c r="AC85" s="73">
        <v>0</v>
      </c>
      <c r="AD85" s="73">
        <v>0</v>
      </c>
      <c r="AE85" s="44"/>
      <c r="AF85" s="43"/>
      <c r="AG85" s="44"/>
    </row>
    <row r="86" spans="1:40" s="28" customFormat="1" ht="25.05" customHeight="1" x14ac:dyDescent="0.3">
      <c r="A86" s="67" t="s">
        <v>30</v>
      </c>
      <c r="B86" s="67" t="s">
        <v>147</v>
      </c>
      <c r="C86" s="67" t="s">
        <v>147</v>
      </c>
      <c r="D86" s="68" t="s">
        <v>31</v>
      </c>
      <c r="E86" s="69" t="s">
        <v>32</v>
      </c>
      <c r="F86" s="87" t="s">
        <v>31</v>
      </c>
      <c r="G86" s="69" t="s">
        <v>33</v>
      </c>
      <c r="H86" s="69">
        <v>33901</v>
      </c>
      <c r="I86" s="69" t="s">
        <v>179</v>
      </c>
      <c r="J86" s="69"/>
      <c r="K86" s="91" t="s">
        <v>180</v>
      </c>
      <c r="L86" s="72" t="s">
        <v>178</v>
      </c>
      <c r="M86" s="70" t="s">
        <v>169</v>
      </c>
      <c r="N86" s="70" t="s">
        <v>149</v>
      </c>
      <c r="O86" s="92">
        <v>1</v>
      </c>
      <c r="P86" s="73">
        <v>121</v>
      </c>
      <c r="Q86" s="70" t="s">
        <v>53</v>
      </c>
      <c r="R86" s="73">
        <f t="shared" si="14"/>
        <v>121</v>
      </c>
      <c r="S86" s="73">
        <v>0</v>
      </c>
      <c r="T86" s="73">
        <v>0</v>
      </c>
      <c r="U86" s="73">
        <v>0</v>
      </c>
      <c r="V86" s="73">
        <v>0</v>
      </c>
      <c r="W86" s="73">
        <v>0</v>
      </c>
      <c r="X86" s="73">
        <v>0</v>
      </c>
      <c r="Y86" s="73">
        <f t="shared" si="13"/>
        <v>121</v>
      </c>
      <c r="Z86" s="73">
        <v>0</v>
      </c>
      <c r="AA86" s="73">
        <v>0</v>
      </c>
      <c r="AB86" s="73">
        <v>0</v>
      </c>
      <c r="AC86" s="73">
        <v>0</v>
      </c>
      <c r="AD86" s="73">
        <v>0</v>
      </c>
      <c r="AE86" s="44"/>
      <c r="AF86" s="43"/>
      <c r="AG86" s="44"/>
    </row>
    <row r="87" spans="1:40" s="28" customFormat="1" ht="36" customHeight="1" x14ac:dyDescent="0.3">
      <c r="A87" s="71" t="s">
        <v>30</v>
      </c>
      <c r="B87" s="71" t="s">
        <v>182</v>
      </c>
      <c r="C87" s="71" t="s">
        <v>182</v>
      </c>
      <c r="D87" s="87" t="s">
        <v>31</v>
      </c>
      <c r="E87" s="71" t="s">
        <v>32</v>
      </c>
      <c r="F87" s="87" t="s">
        <v>31</v>
      </c>
      <c r="G87" s="71" t="s">
        <v>33</v>
      </c>
      <c r="H87" s="75">
        <v>31401</v>
      </c>
      <c r="I87" s="71" t="s">
        <v>64</v>
      </c>
      <c r="J87" s="75"/>
      <c r="K87" s="71" t="s">
        <v>64</v>
      </c>
      <c r="L87" s="71"/>
      <c r="M87" s="75"/>
      <c r="N87" s="75" t="s">
        <v>149</v>
      </c>
      <c r="O87" s="71">
        <v>1</v>
      </c>
      <c r="P87" s="95">
        <v>1975.28</v>
      </c>
      <c r="Q87" s="71" t="s">
        <v>169</v>
      </c>
      <c r="R87" s="60">
        <f t="shared" ref="R87:R102" si="15">O87*P87</f>
        <v>1975.28</v>
      </c>
      <c r="S87" s="60">
        <v>0</v>
      </c>
      <c r="T87" s="60">
        <v>0</v>
      </c>
      <c r="U87" s="60">
        <v>0</v>
      </c>
      <c r="V87" s="60">
        <v>0</v>
      </c>
      <c r="W87" s="60">
        <v>0</v>
      </c>
      <c r="X87" s="60">
        <v>0</v>
      </c>
      <c r="Y87" s="96">
        <f t="shared" si="13"/>
        <v>1975.28</v>
      </c>
      <c r="Z87" s="60">
        <v>0</v>
      </c>
      <c r="AA87" s="60">
        <v>0</v>
      </c>
      <c r="AB87" s="60">
        <v>0</v>
      </c>
      <c r="AC87" s="60">
        <v>0</v>
      </c>
      <c r="AD87" s="60">
        <v>0</v>
      </c>
      <c r="AE87" s="97"/>
      <c r="AF87" s="98"/>
      <c r="AG87" s="98"/>
      <c r="AH87" s="98"/>
      <c r="AI87" s="98"/>
      <c r="AJ87" s="98"/>
      <c r="AK87" s="98"/>
      <c r="AL87" s="98"/>
      <c r="AM87" s="98"/>
      <c r="AN87" s="98"/>
    </row>
    <row r="88" spans="1:40" s="28" customFormat="1" ht="36" customHeight="1" x14ac:dyDescent="0.3">
      <c r="A88" s="71" t="s">
        <v>30</v>
      </c>
      <c r="B88" s="71" t="s">
        <v>182</v>
      </c>
      <c r="C88" s="71" t="s">
        <v>182</v>
      </c>
      <c r="D88" s="87" t="s">
        <v>31</v>
      </c>
      <c r="E88" s="71" t="s">
        <v>32</v>
      </c>
      <c r="F88" s="87" t="s">
        <v>31</v>
      </c>
      <c r="G88" s="71" t="s">
        <v>33</v>
      </c>
      <c r="H88" s="75">
        <v>32601</v>
      </c>
      <c r="I88" s="71" t="s">
        <v>46</v>
      </c>
      <c r="J88" s="75"/>
      <c r="K88" s="71" t="s">
        <v>46</v>
      </c>
      <c r="L88" s="71" t="s">
        <v>183</v>
      </c>
      <c r="M88" s="75" t="s">
        <v>184</v>
      </c>
      <c r="N88" s="75" t="s">
        <v>185</v>
      </c>
      <c r="O88" s="71">
        <v>1</v>
      </c>
      <c r="P88" s="95">
        <v>3031.49</v>
      </c>
      <c r="Q88" s="71" t="s">
        <v>169</v>
      </c>
      <c r="R88" s="60">
        <f t="shared" si="15"/>
        <v>3031.49</v>
      </c>
      <c r="S88" s="60">
        <v>0</v>
      </c>
      <c r="T88" s="60">
        <v>0</v>
      </c>
      <c r="U88" s="60">
        <v>0</v>
      </c>
      <c r="V88" s="60">
        <v>0</v>
      </c>
      <c r="W88" s="60">
        <v>0</v>
      </c>
      <c r="X88" s="60">
        <v>0</v>
      </c>
      <c r="Y88" s="96">
        <f t="shared" si="13"/>
        <v>3031.49</v>
      </c>
      <c r="Z88" s="60">
        <v>0</v>
      </c>
      <c r="AA88" s="60">
        <v>0</v>
      </c>
      <c r="AB88" s="60">
        <v>0</v>
      </c>
      <c r="AC88" s="60">
        <v>0</v>
      </c>
      <c r="AD88" s="60">
        <v>0</v>
      </c>
      <c r="AE88" s="97"/>
      <c r="AF88" s="98"/>
      <c r="AG88" s="98"/>
      <c r="AH88" s="98"/>
      <c r="AI88" s="98"/>
      <c r="AJ88" s="98"/>
      <c r="AK88" s="98"/>
      <c r="AL88" s="98"/>
      <c r="AM88" s="98"/>
      <c r="AN88" s="98"/>
    </row>
    <row r="89" spans="1:40" s="28" customFormat="1" ht="25.05" customHeight="1" x14ac:dyDescent="0.3">
      <c r="A89" s="67" t="s">
        <v>30</v>
      </c>
      <c r="B89" s="67" t="s">
        <v>182</v>
      </c>
      <c r="C89" s="67" t="s">
        <v>182</v>
      </c>
      <c r="D89" s="87" t="s">
        <v>31</v>
      </c>
      <c r="E89" s="69" t="s">
        <v>32</v>
      </c>
      <c r="F89" s="87" t="s">
        <v>31</v>
      </c>
      <c r="G89" s="69" t="s">
        <v>52</v>
      </c>
      <c r="H89" s="70">
        <v>33801</v>
      </c>
      <c r="I89" s="99" t="s">
        <v>186</v>
      </c>
      <c r="J89" s="70"/>
      <c r="K89" s="99" t="s">
        <v>186</v>
      </c>
      <c r="L89" s="72" t="s">
        <v>44</v>
      </c>
      <c r="M89" s="70" t="s">
        <v>184</v>
      </c>
      <c r="N89" s="74" t="s">
        <v>185</v>
      </c>
      <c r="O89" s="72">
        <v>1</v>
      </c>
      <c r="P89" s="60">
        <v>19698.810000000001</v>
      </c>
      <c r="Q89" s="72" t="s">
        <v>169</v>
      </c>
      <c r="R89" s="60">
        <f t="shared" si="15"/>
        <v>19698.810000000001</v>
      </c>
      <c r="S89" s="60">
        <v>0</v>
      </c>
      <c r="T89" s="60">
        <v>0</v>
      </c>
      <c r="U89" s="60">
        <v>0</v>
      </c>
      <c r="V89" s="60">
        <v>0</v>
      </c>
      <c r="W89" s="60">
        <v>0</v>
      </c>
      <c r="X89" s="60">
        <v>0</v>
      </c>
      <c r="Y89" s="100">
        <f t="shared" si="13"/>
        <v>19698.810000000001</v>
      </c>
      <c r="Z89" s="60">
        <v>0</v>
      </c>
      <c r="AA89" s="60">
        <v>0</v>
      </c>
      <c r="AB89" s="60">
        <v>0</v>
      </c>
      <c r="AC89" s="60">
        <v>0</v>
      </c>
      <c r="AD89" s="60">
        <v>0</v>
      </c>
      <c r="AE89" s="101"/>
    </row>
    <row r="90" spans="1:40" s="28" customFormat="1" ht="36" customHeight="1" x14ac:dyDescent="0.3">
      <c r="A90" s="67" t="s">
        <v>30</v>
      </c>
      <c r="B90" s="67" t="s">
        <v>182</v>
      </c>
      <c r="C90" s="67" t="s">
        <v>182</v>
      </c>
      <c r="D90" s="87" t="s">
        <v>31</v>
      </c>
      <c r="E90" s="69" t="s">
        <v>32</v>
      </c>
      <c r="F90" s="87" t="s">
        <v>31</v>
      </c>
      <c r="G90" s="69" t="s">
        <v>33</v>
      </c>
      <c r="H90" s="70">
        <v>33901</v>
      </c>
      <c r="I90" s="99" t="s">
        <v>179</v>
      </c>
      <c r="J90" s="70"/>
      <c r="K90" s="99" t="s">
        <v>179</v>
      </c>
      <c r="L90" s="72"/>
      <c r="M90" s="70"/>
      <c r="N90" s="74" t="s">
        <v>149</v>
      </c>
      <c r="O90" s="72">
        <v>1</v>
      </c>
      <c r="P90" s="60">
        <v>231.31</v>
      </c>
      <c r="Q90" s="72" t="s">
        <v>169</v>
      </c>
      <c r="R90" s="60">
        <f t="shared" si="15"/>
        <v>231.31</v>
      </c>
      <c r="S90" s="60">
        <v>0</v>
      </c>
      <c r="T90" s="60">
        <v>0</v>
      </c>
      <c r="U90" s="60">
        <v>0</v>
      </c>
      <c r="V90" s="60">
        <v>0</v>
      </c>
      <c r="W90" s="60">
        <v>0</v>
      </c>
      <c r="X90" s="60">
        <v>0</v>
      </c>
      <c r="Y90" s="100">
        <f t="shared" si="13"/>
        <v>231.31</v>
      </c>
      <c r="Z90" s="60">
        <v>0</v>
      </c>
      <c r="AA90" s="60">
        <v>0</v>
      </c>
      <c r="AB90" s="60">
        <v>0</v>
      </c>
      <c r="AC90" s="60">
        <v>0</v>
      </c>
      <c r="AD90" s="60">
        <v>0</v>
      </c>
      <c r="AE90" s="101"/>
      <c r="AN90" s="102"/>
    </row>
    <row r="91" spans="1:40" s="28" customFormat="1" ht="57.45" customHeight="1" x14ac:dyDescent="0.3">
      <c r="A91" s="67" t="s">
        <v>30</v>
      </c>
      <c r="B91" s="67" t="s">
        <v>182</v>
      </c>
      <c r="C91" s="67" t="s">
        <v>182</v>
      </c>
      <c r="D91" s="87" t="s">
        <v>31</v>
      </c>
      <c r="E91" s="69" t="s">
        <v>32</v>
      </c>
      <c r="F91" s="87" t="s">
        <v>31</v>
      </c>
      <c r="G91" s="69" t="s">
        <v>33</v>
      </c>
      <c r="H91" s="70">
        <v>35501</v>
      </c>
      <c r="I91" s="99" t="s">
        <v>187</v>
      </c>
      <c r="J91" s="70"/>
      <c r="K91" s="99" t="s">
        <v>187</v>
      </c>
      <c r="L91" s="72"/>
      <c r="M91" s="70"/>
      <c r="N91" s="74" t="s">
        <v>149</v>
      </c>
      <c r="O91" s="72">
        <v>1</v>
      </c>
      <c r="P91" s="60">
        <v>4460</v>
      </c>
      <c r="Q91" s="72" t="s">
        <v>169</v>
      </c>
      <c r="R91" s="60">
        <v>4460</v>
      </c>
      <c r="S91" s="60">
        <v>0</v>
      </c>
      <c r="T91" s="60">
        <v>0</v>
      </c>
      <c r="U91" s="60">
        <v>0</v>
      </c>
      <c r="V91" s="60">
        <v>0</v>
      </c>
      <c r="W91" s="60">
        <v>0</v>
      </c>
      <c r="X91" s="60">
        <v>0</v>
      </c>
      <c r="Y91" s="100">
        <f t="shared" si="13"/>
        <v>4460</v>
      </c>
      <c r="Z91" s="60">
        <v>0</v>
      </c>
      <c r="AA91" s="60">
        <v>0</v>
      </c>
      <c r="AB91" s="60">
        <v>0</v>
      </c>
      <c r="AC91" s="60">
        <v>0</v>
      </c>
      <c r="AD91" s="60">
        <v>0</v>
      </c>
      <c r="AE91" s="101"/>
      <c r="AN91" s="102"/>
    </row>
    <row r="92" spans="1:40" s="28" customFormat="1" ht="38.25" customHeight="1" x14ac:dyDescent="0.3">
      <c r="A92" s="67" t="s">
        <v>30</v>
      </c>
      <c r="B92" s="67" t="s">
        <v>182</v>
      </c>
      <c r="C92" s="67" t="s">
        <v>182</v>
      </c>
      <c r="D92" s="87" t="s">
        <v>31</v>
      </c>
      <c r="E92" s="69" t="s">
        <v>32</v>
      </c>
      <c r="F92" s="87" t="s">
        <v>31</v>
      </c>
      <c r="G92" s="69" t="s">
        <v>52</v>
      </c>
      <c r="H92" s="70">
        <v>35801</v>
      </c>
      <c r="I92" s="99" t="s">
        <v>161</v>
      </c>
      <c r="J92" s="70"/>
      <c r="K92" s="99" t="s">
        <v>161</v>
      </c>
      <c r="L92" s="72" t="s">
        <v>43</v>
      </c>
      <c r="M92" s="70" t="s">
        <v>184</v>
      </c>
      <c r="N92" s="74" t="s">
        <v>185</v>
      </c>
      <c r="O92" s="72">
        <v>1</v>
      </c>
      <c r="P92" s="60">
        <v>42804</v>
      </c>
      <c r="Q92" s="72" t="s">
        <v>169</v>
      </c>
      <c r="R92" s="60">
        <f t="shared" si="15"/>
        <v>42804</v>
      </c>
      <c r="S92" s="60">
        <v>0</v>
      </c>
      <c r="T92" s="60">
        <v>0</v>
      </c>
      <c r="U92" s="60">
        <v>0</v>
      </c>
      <c r="V92" s="60">
        <v>0</v>
      </c>
      <c r="W92" s="60">
        <v>0</v>
      </c>
      <c r="X92" s="60">
        <v>0</v>
      </c>
      <c r="Y92" s="100">
        <f t="shared" si="13"/>
        <v>42804</v>
      </c>
      <c r="Z92" s="60">
        <v>0</v>
      </c>
      <c r="AA92" s="60">
        <v>0</v>
      </c>
      <c r="AB92" s="60">
        <v>0</v>
      </c>
      <c r="AC92" s="60">
        <v>0</v>
      </c>
      <c r="AD92" s="60">
        <v>0</v>
      </c>
      <c r="AE92" s="101"/>
    </row>
    <row r="93" spans="1:40" s="28" customFormat="1" ht="102" customHeight="1" x14ac:dyDescent="0.3">
      <c r="A93" s="67" t="s">
        <v>30</v>
      </c>
      <c r="B93" s="67" t="s">
        <v>182</v>
      </c>
      <c r="C93" s="67" t="s">
        <v>182</v>
      </c>
      <c r="D93" s="87" t="s">
        <v>31</v>
      </c>
      <c r="E93" s="69" t="s">
        <v>153</v>
      </c>
      <c r="F93" s="87" t="s">
        <v>154</v>
      </c>
      <c r="G93" s="69" t="s">
        <v>155</v>
      </c>
      <c r="H93" s="70">
        <v>26102</v>
      </c>
      <c r="I93" s="99" t="s">
        <v>188</v>
      </c>
      <c r="J93" s="115" t="s">
        <v>176</v>
      </c>
      <c r="K93" s="99" t="s">
        <v>189</v>
      </c>
      <c r="L93" s="71" t="s">
        <v>190</v>
      </c>
      <c r="M93" s="70"/>
      <c r="N93" s="74" t="s">
        <v>191</v>
      </c>
      <c r="O93" s="72">
        <v>1</v>
      </c>
      <c r="P93" s="60">
        <v>6937</v>
      </c>
      <c r="Q93" s="72" t="s">
        <v>169</v>
      </c>
      <c r="R93" s="60">
        <f t="shared" si="15"/>
        <v>6937</v>
      </c>
      <c r="S93" s="60">
        <v>0</v>
      </c>
      <c r="T93" s="60">
        <v>0</v>
      </c>
      <c r="U93" s="60">
        <v>0</v>
      </c>
      <c r="V93" s="60">
        <v>0</v>
      </c>
      <c r="W93" s="60">
        <v>0</v>
      </c>
      <c r="X93" s="60">
        <v>0</v>
      </c>
      <c r="Y93" s="100">
        <f t="shared" si="13"/>
        <v>6937</v>
      </c>
      <c r="Z93" s="60">
        <v>0</v>
      </c>
      <c r="AA93" s="60">
        <v>0</v>
      </c>
      <c r="AB93" s="60">
        <v>0</v>
      </c>
      <c r="AC93" s="60">
        <v>0</v>
      </c>
      <c r="AD93" s="60">
        <v>0</v>
      </c>
      <c r="AE93" s="101"/>
    </row>
    <row r="94" spans="1:40" s="28" customFormat="1" ht="71.25" customHeight="1" x14ac:dyDescent="0.3">
      <c r="A94" s="67" t="s">
        <v>30</v>
      </c>
      <c r="B94" s="67" t="s">
        <v>192</v>
      </c>
      <c r="C94" s="67" t="s">
        <v>192</v>
      </c>
      <c r="D94" s="87" t="s">
        <v>31</v>
      </c>
      <c r="E94" s="88" t="s">
        <v>32</v>
      </c>
      <c r="F94" s="87" t="s">
        <v>31</v>
      </c>
      <c r="G94" s="67" t="s">
        <v>33</v>
      </c>
      <c r="H94" s="67">
        <v>33602</v>
      </c>
      <c r="I94" s="99" t="s">
        <v>193</v>
      </c>
      <c r="J94" s="103" t="s">
        <v>60</v>
      </c>
      <c r="K94" s="99" t="s">
        <v>194</v>
      </c>
      <c r="L94" s="99" t="s">
        <v>195</v>
      </c>
      <c r="M94" s="103" t="s">
        <v>60</v>
      </c>
      <c r="N94" s="90" t="s">
        <v>149</v>
      </c>
      <c r="O94" s="72">
        <v>1</v>
      </c>
      <c r="P94" s="60">
        <v>4300</v>
      </c>
      <c r="Q94" s="99" t="s">
        <v>60</v>
      </c>
      <c r="R94" s="60">
        <f t="shared" si="15"/>
        <v>4300</v>
      </c>
      <c r="S94" s="60">
        <v>0</v>
      </c>
      <c r="T94" s="60">
        <v>0</v>
      </c>
      <c r="U94" s="60">
        <v>0</v>
      </c>
      <c r="V94" s="60">
        <v>0</v>
      </c>
      <c r="W94" s="60">
        <v>0</v>
      </c>
      <c r="X94" s="60">
        <v>0</v>
      </c>
      <c r="Y94" s="60">
        <f>R94</f>
        <v>4300</v>
      </c>
      <c r="Z94" s="60">
        <v>0</v>
      </c>
      <c r="AA94" s="60">
        <v>0</v>
      </c>
      <c r="AB94" s="60">
        <v>0</v>
      </c>
      <c r="AC94" s="60">
        <v>0</v>
      </c>
      <c r="AD94" s="60">
        <v>0</v>
      </c>
    </row>
    <row r="95" spans="1:40" s="28" customFormat="1" ht="71.25" customHeight="1" x14ac:dyDescent="0.3">
      <c r="A95" s="67" t="s">
        <v>30</v>
      </c>
      <c r="B95" s="67" t="s">
        <v>192</v>
      </c>
      <c r="C95" s="67" t="s">
        <v>192</v>
      </c>
      <c r="D95" s="87" t="s">
        <v>31</v>
      </c>
      <c r="E95" s="88" t="s">
        <v>32</v>
      </c>
      <c r="F95" s="87" t="s">
        <v>31</v>
      </c>
      <c r="G95" s="67" t="s">
        <v>33</v>
      </c>
      <c r="H95" s="67">
        <v>24601</v>
      </c>
      <c r="I95" s="99" t="s">
        <v>74</v>
      </c>
      <c r="J95" s="104" t="s">
        <v>196</v>
      </c>
      <c r="K95" s="104" t="s">
        <v>197</v>
      </c>
      <c r="L95" s="99"/>
      <c r="M95" s="99" t="s">
        <v>35</v>
      </c>
      <c r="N95" s="90" t="s">
        <v>38</v>
      </c>
      <c r="O95" s="72">
        <v>1</v>
      </c>
      <c r="P95" s="60">
        <v>12.49</v>
      </c>
      <c r="Q95" s="99" t="s">
        <v>60</v>
      </c>
      <c r="R95" s="60">
        <f t="shared" si="15"/>
        <v>12.49</v>
      </c>
      <c r="S95" s="60">
        <v>0</v>
      </c>
      <c r="T95" s="60">
        <v>0</v>
      </c>
      <c r="U95" s="60">
        <v>0</v>
      </c>
      <c r="V95" s="60">
        <v>0</v>
      </c>
      <c r="W95" s="60">
        <v>0</v>
      </c>
      <c r="X95" s="60">
        <v>0</v>
      </c>
      <c r="Y95" s="60">
        <f>R95</f>
        <v>12.49</v>
      </c>
      <c r="Z95" s="60">
        <v>0</v>
      </c>
      <c r="AA95" s="60">
        <v>0</v>
      </c>
      <c r="AB95" s="60">
        <v>0</v>
      </c>
      <c r="AC95" s="60">
        <v>0</v>
      </c>
      <c r="AD95" s="60">
        <v>0</v>
      </c>
    </row>
    <row r="96" spans="1:40" s="28" customFormat="1" ht="38.25" customHeight="1" x14ac:dyDescent="0.3">
      <c r="A96" s="67" t="s">
        <v>30</v>
      </c>
      <c r="B96" s="67" t="s">
        <v>192</v>
      </c>
      <c r="C96" s="67" t="s">
        <v>192</v>
      </c>
      <c r="D96" s="87" t="s">
        <v>31</v>
      </c>
      <c r="E96" s="88" t="s">
        <v>32</v>
      </c>
      <c r="F96" s="87" t="s">
        <v>31</v>
      </c>
      <c r="G96" s="67" t="s">
        <v>33</v>
      </c>
      <c r="H96" s="105">
        <v>24601</v>
      </c>
      <c r="I96" s="99" t="s">
        <v>74</v>
      </c>
      <c r="J96" s="104" t="s">
        <v>198</v>
      </c>
      <c r="K96" s="99" t="s">
        <v>199</v>
      </c>
      <c r="L96" s="99"/>
      <c r="M96" s="99" t="s">
        <v>35</v>
      </c>
      <c r="N96" s="90" t="s">
        <v>38</v>
      </c>
      <c r="O96" s="72">
        <v>1</v>
      </c>
      <c r="P96" s="60">
        <v>6333.6</v>
      </c>
      <c r="Q96" s="99" t="s">
        <v>35</v>
      </c>
      <c r="R96" s="60">
        <f t="shared" si="15"/>
        <v>6333.6</v>
      </c>
      <c r="S96" s="60">
        <v>0</v>
      </c>
      <c r="T96" s="60">
        <v>0</v>
      </c>
      <c r="U96" s="60">
        <v>0</v>
      </c>
      <c r="V96" s="60">
        <v>0</v>
      </c>
      <c r="W96" s="60">
        <v>0</v>
      </c>
      <c r="X96" s="60">
        <v>0</v>
      </c>
      <c r="Y96" s="60">
        <f>R96</f>
        <v>6333.6</v>
      </c>
      <c r="Z96" s="60">
        <v>0</v>
      </c>
      <c r="AA96" s="60">
        <v>0</v>
      </c>
      <c r="AB96" s="60">
        <v>0</v>
      </c>
      <c r="AC96" s="60">
        <v>0</v>
      </c>
      <c r="AD96" s="60">
        <v>0</v>
      </c>
    </row>
    <row r="97" spans="1:30" s="28" customFormat="1" ht="38.25" customHeight="1" x14ac:dyDescent="0.3">
      <c r="A97" s="67" t="s">
        <v>30</v>
      </c>
      <c r="B97" s="67" t="s">
        <v>192</v>
      </c>
      <c r="C97" s="67" t="s">
        <v>192</v>
      </c>
      <c r="D97" s="87" t="s">
        <v>31</v>
      </c>
      <c r="E97" s="88" t="s">
        <v>32</v>
      </c>
      <c r="F97" s="87" t="s">
        <v>31</v>
      </c>
      <c r="G97" s="67" t="s">
        <v>33</v>
      </c>
      <c r="H97" s="105">
        <v>24601</v>
      </c>
      <c r="I97" s="99" t="s">
        <v>74</v>
      </c>
      <c r="J97" s="104" t="s">
        <v>200</v>
      </c>
      <c r="K97" s="104" t="s">
        <v>201</v>
      </c>
      <c r="L97" s="99"/>
      <c r="M97" s="99" t="s">
        <v>35</v>
      </c>
      <c r="N97" s="90" t="s">
        <v>38</v>
      </c>
      <c r="O97" s="72">
        <v>1</v>
      </c>
      <c r="P97" s="60">
        <v>23.47</v>
      </c>
      <c r="Q97" s="99" t="s">
        <v>35</v>
      </c>
      <c r="R97" s="60">
        <f t="shared" si="15"/>
        <v>23.47</v>
      </c>
      <c r="S97" s="60">
        <v>0</v>
      </c>
      <c r="T97" s="60">
        <v>0</v>
      </c>
      <c r="U97" s="60">
        <v>0</v>
      </c>
      <c r="V97" s="60">
        <v>0</v>
      </c>
      <c r="W97" s="60">
        <v>0</v>
      </c>
      <c r="X97" s="60">
        <v>0</v>
      </c>
      <c r="Y97" s="60">
        <f>R97</f>
        <v>23.47</v>
      </c>
      <c r="Z97" s="60">
        <v>0</v>
      </c>
      <c r="AA97" s="60">
        <v>0</v>
      </c>
      <c r="AB97" s="60">
        <v>0</v>
      </c>
      <c r="AC97" s="60">
        <v>0</v>
      </c>
      <c r="AD97" s="60">
        <v>0</v>
      </c>
    </row>
    <row r="98" spans="1:30" s="28" customFormat="1" ht="38.25" customHeight="1" x14ac:dyDescent="0.3">
      <c r="A98" s="67" t="s">
        <v>30</v>
      </c>
      <c r="B98" s="67" t="s">
        <v>192</v>
      </c>
      <c r="C98" s="67" t="s">
        <v>192</v>
      </c>
      <c r="D98" s="87" t="s">
        <v>31</v>
      </c>
      <c r="E98" s="88" t="s">
        <v>32</v>
      </c>
      <c r="F98" s="87" t="s">
        <v>31</v>
      </c>
      <c r="G98" s="67" t="s">
        <v>33</v>
      </c>
      <c r="H98" s="105">
        <v>24601</v>
      </c>
      <c r="I98" s="99" t="s">
        <v>74</v>
      </c>
      <c r="J98" s="104" t="s">
        <v>202</v>
      </c>
      <c r="K98" s="99" t="s">
        <v>203</v>
      </c>
      <c r="L98" s="99"/>
      <c r="M98" s="99" t="s">
        <v>35</v>
      </c>
      <c r="N98" s="90" t="s">
        <v>38</v>
      </c>
      <c r="O98" s="72">
        <v>1</v>
      </c>
      <c r="P98" s="60">
        <v>98.6</v>
      </c>
      <c r="Q98" s="99" t="s">
        <v>35</v>
      </c>
      <c r="R98" s="60">
        <f t="shared" si="15"/>
        <v>98.6</v>
      </c>
      <c r="S98" s="60">
        <v>0</v>
      </c>
      <c r="T98" s="60">
        <v>0</v>
      </c>
      <c r="U98" s="60">
        <v>0</v>
      </c>
      <c r="V98" s="60">
        <v>0</v>
      </c>
      <c r="W98" s="60">
        <v>0</v>
      </c>
      <c r="X98" s="60">
        <v>0</v>
      </c>
      <c r="Y98" s="60">
        <f>P98</f>
        <v>98.6</v>
      </c>
      <c r="Z98" s="60">
        <v>0</v>
      </c>
      <c r="AA98" s="60">
        <v>0</v>
      </c>
      <c r="AB98" s="60">
        <v>0</v>
      </c>
      <c r="AC98" s="60">
        <v>0</v>
      </c>
      <c r="AD98" s="60">
        <v>0</v>
      </c>
    </row>
    <row r="99" spans="1:30" s="28" customFormat="1" ht="38.25" customHeight="1" x14ac:dyDescent="0.3">
      <c r="A99" s="67" t="s">
        <v>30</v>
      </c>
      <c r="B99" s="67" t="s">
        <v>192</v>
      </c>
      <c r="C99" s="67" t="s">
        <v>192</v>
      </c>
      <c r="D99" s="87" t="s">
        <v>31</v>
      </c>
      <c r="E99" s="88" t="s">
        <v>32</v>
      </c>
      <c r="F99" s="87" t="s">
        <v>31</v>
      </c>
      <c r="G99" s="67" t="s">
        <v>33</v>
      </c>
      <c r="H99" s="105">
        <v>35701</v>
      </c>
      <c r="I99" s="103" t="s">
        <v>204</v>
      </c>
      <c r="J99" s="104" t="s">
        <v>60</v>
      </c>
      <c r="K99" s="99" t="s">
        <v>205</v>
      </c>
      <c r="L99" s="99" t="s">
        <v>60</v>
      </c>
      <c r="M99" s="99" t="s">
        <v>60</v>
      </c>
      <c r="N99" s="90" t="s">
        <v>38</v>
      </c>
      <c r="O99" s="72">
        <v>10</v>
      </c>
      <c r="P99" s="60">
        <v>889.72</v>
      </c>
      <c r="Q99" s="99" t="s">
        <v>35</v>
      </c>
      <c r="R99" s="60">
        <f t="shared" si="15"/>
        <v>8897.2000000000007</v>
      </c>
      <c r="S99" s="60">
        <v>0</v>
      </c>
      <c r="T99" s="60">
        <v>0</v>
      </c>
      <c r="U99" s="60">
        <v>0</v>
      </c>
      <c r="V99" s="60">
        <v>0</v>
      </c>
      <c r="W99" s="60">
        <v>0</v>
      </c>
      <c r="X99" s="60">
        <v>0</v>
      </c>
      <c r="Y99" s="60">
        <f>R99</f>
        <v>8897.2000000000007</v>
      </c>
      <c r="Z99" s="60">
        <v>0</v>
      </c>
      <c r="AA99" s="60">
        <v>0</v>
      </c>
      <c r="AB99" s="60">
        <v>0</v>
      </c>
      <c r="AC99" s="60">
        <v>0</v>
      </c>
      <c r="AD99" s="60">
        <v>0</v>
      </c>
    </row>
    <row r="100" spans="1:30" s="28" customFormat="1" ht="38.25" customHeight="1" x14ac:dyDescent="0.3">
      <c r="A100" s="67" t="s">
        <v>30</v>
      </c>
      <c r="B100" s="67" t="s">
        <v>192</v>
      </c>
      <c r="C100" s="67" t="s">
        <v>192</v>
      </c>
      <c r="D100" s="87" t="s">
        <v>31</v>
      </c>
      <c r="E100" s="88" t="s">
        <v>32</v>
      </c>
      <c r="F100" s="87" t="s">
        <v>31</v>
      </c>
      <c r="G100" s="67" t="s">
        <v>33</v>
      </c>
      <c r="H100" s="105">
        <v>32601</v>
      </c>
      <c r="I100" s="99" t="s">
        <v>206</v>
      </c>
      <c r="J100" s="106" t="s">
        <v>60</v>
      </c>
      <c r="K100" s="99" t="s">
        <v>207</v>
      </c>
      <c r="L100" s="99" t="s">
        <v>208</v>
      </c>
      <c r="M100" s="103" t="s">
        <v>60</v>
      </c>
      <c r="N100" s="90" t="s">
        <v>149</v>
      </c>
      <c r="O100" s="72">
        <v>1</v>
      </c>
      <c r="P100" s="60">
        <v>2320</v>
      </c>
      <c r="Q100" s="99" t="s">
        <v>60</v>
      </c>
      <c r="R100" s="60">
        <f t="shared" si="15"/>
        <v>2320</v>
      </c>
      <c r="S100" s="60">
        <v>0</v>
      </c>
      <c r="T100" s="60">
        <v>0</v>
      </c>
      <c r="U100" s="60">
        <v>0</v>
      </c>
      <c r="V100" s="60">
        <v>0</v>
      </c>
      <c r="W100" s="60">
        <v>0</v>
      </c>
      <c r="X100" s="60">
        <v>0</v>
      </c>
      <c r="Y100" s="60">
        <f>R100</f>
        <v>2320</v>
      </c>
      <c r="Z100" s="60">
        <v>0</v>
      </c>
      <c r="AA100" s="60">
        <v>0</v>
      </c>
      <c r="AB100" s="60">
        <v>0</v>
      </c>
      <c r="AC100" s="60">
        <v>0</v>
      </c>
      <c r="AD100" s="60">
        <v>0</v>
      </c>
    </row>
    <row r="101" spans="1:30" s="28" customFormat="1" ht="38.25" customHeight="1" x14ac:dyDescent="0.3">
      <c r="A101" s="67" t="s">
        <v>30</v>
      </c>
      <c r="B101" s="67" t="s">
        <v>192</v>
      </c>
      <c r="C101" s="67" t="s">
        <v>192</v>
      </c>
      <c r="D101" s="87" t="s">
        <v>31</v>
      </c>
      <c r="E101" s="88" t="s">
        <v>32</v>
      </c>
      <c r="F101" s="87" t="s">
        <v>31</v>
      </c>
      <c r="G101" s="67" t="s">
        <v>52</v>
      </c>
      <c r="H101" s="67">
        <v>35801</v>
      </c>
      <c r="I101" s="99" t="s">
        <v>209</v>
      </c>
      <c r="J101" s="99" t="s">
        <v>60</v>
      </c>
      <c r="K101" s="99" t="s">
        <v>210</v>
      </c>
      <c r="L101" s="99" t="s">
        <v>43</v>
      </c>
      <c r="M101" s="103" t="s">
        <v>60</v>
      </c>
      <c r="N101" s="90" t="s">
        <v>149</v>
      </c>
      <c r="O101" s="72">
        <v>1</v>
      </c>
      <c r="P101" s="60">
        <v>35084</v>
      </c>
      <c r="Q101" s="99" t="s">
        <v>60</v>
      </c>
      <c r="R101" s="60">
        <f t="shared" si="15"/>
        <v>35084</v>
      </c>
      <c r="S101" s="60">
        <v>0</v>
      </c>
      <c r="T101" s="60">
        <v>0</v>
      </c>
      <c r="U101" s="60">
        <v>0</v>
      </c>
      <c r="V101" s="60">
        <v>0</v>
      </c>
      <c r="W101" s="60">
        <v>0</v>
      </c>
      <c r="X101" s="60">
        <v>0</v>
      </c>
      <c r="Y101" s="60">
        <f>R101</f>
        <v>35084</v>
      </c>
      <c r="Z101" s="60">
        <v>0</v>
      </c>
      <c r="AA101" s="60">
        <v>0</v>
      </c>
      <c r="AB101" s="60">
        <v>0</v>
      </c>
      <c r="AC101" s="60">
        <v>0</v>
      </c>
      <c r="AD101" s="60">
        <v>0</v>
      </c>
    </row>
    <row r="102" spans="1:30" s="28" customFormat="1" ht="38.25" customHeight="1" x14ac:dyDescent="0.3">
      <c r="A102" s="67" t="s">
        <v>30</v>
      </c>
      <c r="B102" s="67" t="s">
        <v>192</v>
      </c>
      <c r="C102" s="67" t="s">
        <v>192</v>
      </c>
      <c r="D102" s="87" t="s">
        <v>211</v>
      </c>
      <c r="E102" s="88" t="s">
        <v>212</v>
      </c>
      <c r="F102" s="87" t="s">
        <v>211</v>
      </c>
      <c r="G102" s="67" t="s">
        <v>52</v>
      </c>
      <c r="H102" s="67">
        <v>35801</v>
      </c>
      <c r="I102" s="99" t="s">
        <v>209</v>
      </c>
      <c r="J102" s="99" t="s">
        <v>60</v>
      </c>
      <c r="K102" s="99" t="s">
        <v>213</v>
      </c>
      <c r="L102" s="99" t="s">
        <v>43</v>
      </c>
      <c r="M102" s="103" t="s">
        <v>60</v>
      </c>
      <c r="N102" s="90" t="s">
        <v>149</v>
      </c>
      <c r="O102" s="72">
        <v>1</v>
      </c>
      <c r="P102" s="60">
        <v>35084</v>
      </c>
      <c r="Q102" s="99" t="s">
        <v>60</v>
      </c>
      <c r="R102" s="60">
        <f t="shared" si="15"/>
        <v>35084</v>
      </c>
      <c r="S102" s="60">
        <v>0</v>
      </c>
      <c r="T102" s="60">
        <v>0</v>
      </c>
      <c r="U102" s="60">
        <v>0</v>
      </c>
      <c r="V102" s="60">
        <v>0</v>
      </c>
      <c r="W102" s="60">
        <v>0</v>
      </c>
      <c r="X102" s="60">
        <v>0</v>
      </c>
      <c r="Y102" s="60">
        <f>R102</f>
        <v>35084</v>
      </c>
      <c r="Z102" s="60">
        <v>0</v>
      </c>
      <c r="AA102" s="60">
        <v>0</v>
      </c>
      <c r="AB102" s="60">
        <v>0</v>
      </c>
      <c r="AC102" s="60">
        <v>0</v>
      </c>
      <c r="AD102" s="60">
        <v>0</v>
      </c>
    </row>
    <row r="103" spans="1:30" s="29" customFormat="1" ht="35.25" customHeight="1" x14ac:dyDescent="0.3">
      <c r="A103" s="107" t="s">
        <v>294</v>
      </c>
      <c r="B103" s="107" t="s">
        <v>269</v>
      </c>
      <c r="C103" s="107" t="s">
        <v>269</v>
      </c>
      <c r="D103" s="108" t="s">
        <v>31</v>
      </c>
      <c r="E103" s="67" t="s">
        <v>32</v>
      </c>
      <c r="F103" s="108" t="s">
        <v>31</v>
      </c>
      <c r="G103" s="67" t="s">
        <v>33</v>
      </c>
      <c r="H103" s="109">
        <v>29601</v>
      </c>
      <c r="I103" s="123" t="s">
        <v>295</v>
      </c>
      <c r="J103" s="115" t="s">
        <v>296</v>
      </c>
      <c r="K103" s="115" t="s">
        <v>297</v>
      </c>
      <c r="L103" s="111"/>
      <c r="M103" s="109"/>
      <c r="N103" s="110" t="s">
        <v>38</v>
      </c>
      <c r="O103" s="111">
        <v>4</v>
      </c>
      <c r="P103" s="124">
        <v>2669</v>
      </c>
      <c r="Q103" s="111" t="s">
        <v>35</v>
      </c>
      <c r="R103" s="124">
        <f t="shared" ref="R103:R112" si="16">SUM(Y103:Y103)</f>
        <v>10676</v>
      </c>
      <c r="S103" s="60">
        <v>0</v>
      </c>
      <c r="T103" s="60">
        <v>0</v>
      </c>
      <c r="U103" s="60">
        <v>0</v>
      </c>
      <c r="V103" s="60">
        <v>0</v>
      </c>
      <c r="W103" s="60">
        <v>0</v>
      </c>
      <c r="X103" s="60">
        <v>0</v>
      </c>
      <c r="Y103" s="124">
        <f t="shared" ref="Y103:Y113" si="17">O103*P103</f>
        <v>10676</v>
      </c>
      <c r="Z103" s="60">
        <v>0</v>
      </c>
      <c r="AA103" s="60">
        <v>0</v>
      </c>
      <c r="AB103" s="60">
        <v>0</v>
      </c>
      <c r="AC103" s="60">
        <v>0</v>
      </c>
      <c r="AD103" s="60">
        <v>0</v>
      </c>
    </row>
    <row r="104" spans="1:30" s="29" customFormat="1" ht="28.5" customHeight="1" x14ac:dyDescent="0.3">
      <c r="A104" s="107" t="s">
        <v>294</v>
      </c>
      <c r="B104" s="107" t="s">
        <v>269</v>
      </c>
      <c r="C104" s="107" t="s">
        <v>269</v>
      </c>
      <c r="D104" s="108" t="s">
        <v>31</v>
      </c>
      <c r="E104" s="67" t="s">
        <v>32</v>
      </c>
      <c r="F104" s="108" t="s">
        <v>31</v>
      </c>
      <c r="G104" s="67" t="s">
        <v>33</v>
      </c>
      <c r="H104" s="109">
        <v>31401</v>
      </c>
      <c r="I104" s="123" t="s">
        <v>64</v>
      </c>
      <c r="J104" s="115"/>
      <c r="K104" s="76" t="s">
        <v>298</v>
      </c>
      <c r="L104" s="111"/>
      <c r="M104" s="109"/>
      <c r="N104" s="110" t="s">
        <v>149</v>
      </c>
      <c r="O104" s="111">
        <v>1</v>
      </c>
      <c r="P104" s="124">
        <v>1222</v>
      </c>
      <c r="Q104" s="111" t="s">
        <v>169</v>
      </c>
      <c r="R104" s="124">
        <f t="shared" si="16"/>
        <v>1222</v>
      </c>
      <c r="S104" s="60">
        <v>0</v>
      </c>
      <c r="T104" s="60">
        <v>0</v>
      </c>
      <c r="U104" s="60">
        <v>0</v>
      </c>
      <c r="V104" s="60">
        <v>0</v>
      </c>
      <c r="W104" s="60">
        <v>0</v>
      </c>
      <c r="X104" s="60">
        <v>0</v>
      </c>
      <c r="Y104" s="124">
        <f t="shared" si="17"/>
        <v>1222</v>
      </c>
      <c r="Z104" s="60">
        <v>0</v>
      </c>
      <c r="AA104" s="60">
        <v>0</v>
      </c>
      <c r="AB104" s="60">
        <v>0</v>
      </c>
      <c r="AC104" s="60">
        <v>0</v>
      </c>
      <c r="AD104" s="60">
        <v>0</v>
      </c>
    </row>
    <row r="105" spans="1:30" s="29" customFormat="1" ht="28.5" customHeight="1" x14ac:dyDescent="0.3">
      <c r="A105" s="107" t="s">
        <v>294</v>
      </c>
      <c r="B105" s="107" t="s">
        <v>269</v>
      </c>
      <c r="C105" s="107" t="s">
        <v>269</v>
      </c>
      <c r="D105" s="108" t="s">
        <v>31</v>
      </c>
      <c r="E105" s="67" t="s">
        <v>32</v>
      </c>
      <c r="F105" s="108" t="s">
        <v>31</v>
      </c>
      <c r="G105" s="67" t="s">
        <v>33</v>
      </c>
      <c r="H105" s="109">
        <v>31401</v>
      </c>
      <c r="I105" s="123" t="s">
        <v>64</v>
      </c>
      <c r="J105" s="115"/>
      <c r="K105" s="76" t="s">
        <v>299</v>
      </c>
      <c r="L105" s="111"/>
      <c r="M105" s="109"/>
      <c r="N105" s="110" t="s">
        <v>149</v>
      </c>
      <c r="O105" s="111">
        <v>1</v>
      </c>
      <c r="P105" s="124">
        <v>490</v>
      </c>
      <c r="Q105" s="111" t="s">
        <v>169</v>
      </c>
      <c r="R105" s="124">
        <f t="shared" si="16"/>
        <v>490</v>
      </c>
      <c r="S105" s="60">
        <v>0</v>
      </c>
      <c r="T105" s="60">
        <v>0</v>
      </c>
      <c r="U105" s="60">
        <v>0</v>
      </c>
      <c r="V105" s="60">
        <v>0</v>
      </c>
      <c r="W105" s="60">
        <v>0</v>
      </c>
      <c r="X105" s="60">
        <v>0</v>
      </c>
      <c r="Y105" s="124">
        <f t="shared" si="17"/>
        <v>490</v>
      </c>
      <c r="Z105" s="60">
        <v>0</v>
      </c>
      <c r="AA105" s="60">
        <v>0</v>
      </c>
      <c r="AB105" s="60">
        <v>0</v>
      </c>
      <c r="AC105" s="60">
        <v>0</v>
      </c>
      <c r="AD105" s="60">
        <v>0</v>
      </c>
    </row>
    <row r="106" spans="1:30" s="29" customFormat="1" ht="33" customHeight="1" x14ac:dyDescent="0.3">
      <c r="A106" s="107" t="s">
        <v>294</v>
      </c>
      <c r="B106" s="107" t="s">
        <v>269</v>
      </c>
      <c r="C106" s="107" t="s">
        <v>269</v>
      </c>
      <c r="D106" s="108" t="s">
        <v>31</v>
      </c>
      <c r="E106" s="67" t="s">
        <v>32</v>
      </c>
      <c r="F106" s="108" t="s">
        <v>31</v>
      </c>
      <c r="G106" s="67" t="s">
        <v>33</v>
      </c>
      <c r="H106" s="109">
        <v>32601</v>
      </c>
      <c r="I106" s="123" t="s">
        <v>46</v>
      </c>
      <c r="J106" s="115"/>
      <c r="K106" s="76" t="s">
        <v>300</v>
      </c>
      <c r="L106" s="111" t="s">
        <v>301</v>
      </c>
      <c r="M106" s="109" t="s">
        <v>149</v>
      </c>
      <c r="N106" s="110" t="s">
        <v>185</v>
      </c>
      <c r="O106" s="111">
        <v>1</v>
      </c>
      <c r="P106" s="124">
        <v>3000</v>
      </c>
      <c r="Q106" s="111" t="s">
        <v>169</v>
      </c>
      <c r="R106" s="124">
        <f t="shared" si="16"/>
        <v>3000</v>
      </c>
      <c r="S106" s="60">
        <v>0</v>
      </c>
      <c r="T106" s="60">
        <v>0</v>
      </c>
      <c r="U106" s="60">
        <v>0</v>
      </c>
      <c r="V106" s="60">
        <v>0</v>
      </c>
      <c r="W106" s="60">
        <v>0</v>
      </c>
      <c r="X106" s="60">
        <v>0</v>
      </c>
      <c r="Y106" s="124">
        <f t="shared" si="17"/>
        <v>3000</v>
      </c>
      <c r="Z106" s="60">
        <v>0</v>
      </c>
      <c r="AA106" s="60">
        <v>0</v>
      </c>
      <c r="AB106" s="60">
        <v>0</v>
      </c>
      <c r="AC106" s="60">
        <v>0</v>
      </c>
      <c r="AD106" s="60">
        <v>0</v>
      </c>
    </row>
    <row r="107" spans="1:30" s="29" customFormat="1" ht="33" customHeight="1" x14ac:dyDescent="0.3">
      <c r="A107" s="107" t="s">
        <v>294</v>
      </c>
      <c r="B107" s="107" t="s">
        <v>269</v>
      </c>
      <c r="C107" s="107" t="s">
        <v>269</v>
      </c>
      <c r="D107" s="108" t="s">
        <v>31</v>
      </c>
      <c r="E107" s="67" t="s">
        <v>32</v>
      </c>
      <c r="F107" s="108" t="s">
        <v>31</v>
      </c>
      <c r="G107" s="67" t="s">
        <v>33</v>
      </c>
      <c r="H107" s="109">
        <v>33901</v>
      </c>
      <c r="I107" s="123" t="s">
        <v>179</v>
      </c>
      <c r="J107" s="115"/>
      <c r="K107" s="76" t="s">
        <v>302</v>
      </c>
      <c r="L107" s="111"/>
      <c r="M107" s="109"/>
      <c r="N107" s="110" t="s">
        <v>149</v>
      </c>
      <c r="O107" s="111">
        <v>1</v>
      </c>
      <c r="P107" s="124">
        <v>615</v>
      </c>
      <c r="Q107" s="111" t="s">
        <v>169</v>
      </c>
      <c r="R107" s="124">
        <f t="shared" si="16"/>
        <v>615</v>
      </c>
      <c r="S107" s="60">
        <v>0</v>
      </c>
      <c r="T107" s="60">
        <v>0</v>
      </c>
      <c r="U107" s="60">
        <v>0</v>
      </c>
      <c r="V107" s="60">
        <v>0</v>
      </c>
      <c r="W107" s="60">
        <v>0</v>
      </c>
      <c r="X107" s="60">
        <v>0</v>
      </c>
      <c r="Y107" s="124">
        <f t="shared" si="17"/>
        <v>615</v>
      </c>
      <c r="Z107" s="60">
        <v>0</v>
      </c>
      <c r="AA107" s="60">
        <v>0</v>
      </c>
      <c r="AB107" s="60">
        <v>0</v>
      </c>
      <c r="AC107" s="60">
        <v>0</v>
      </c>
      <c r="AD107" s="60">
        <v>0</v>
      </c>
    </row>
    <row r="108" spans="1:30" s="29" customFormat="1" ht="48" customHeight="1" x14ac:dyDescent="0.3">
      <c r="A108" s="107" t="s">
        <v>294</v>
      </c>
      <c r="B108" s="107" t="s">
        <v>269</v>
      </c>
      <c r="C108" s="107" t="s">
        <v>269</v>
      </c>
      <c r="D108" s="108" t="s">
        <v>31</v>
      </c>
      <c r="E108" s="67" t="s">
        <v>32</v>
      </c>
      <c r="F108" s="108" t="s">
        <v>31</v>
      </c>
      <c r="G108" s="67" t="s">
        <v>33</v>
      </c>
      <c r="H108" s="109">
        <v>35501</v>
      </c>
      <c r="I108" s="123" t="s">
        <v>303</v>
      </c>
      <c r="J108" s="115"/>
      <c r="K108" s="76" t="s">
        <v>304</v>
      </c>
      <c r="L108" s="111"/>
      <c r="M108" s="109"/>
      <c r="N108" s="110" t="s">
        <v>149</v>
      </c>
      <c r="O108" s="111">
        <v>1</v>
      </c>
      <c r="P108" s="124">
        <v>3600</v>
      </c>
      <c r="Q108" s="111" t="s">
        <v>169</v>
      </c>
      <c r="R108" s="124">
        <f t="shared" si="16"/>
        <v>3600</v>
      </c>
      <c r="S108" s="60">
        <v>0</v>
      </c>
      <c r="T108" s="60">
        <v>0</v>
      </c>
      <c r="U108" s="60">
        <v>0</v>
      </c>
      <c r="V108" s="60">
        <v>0</v>
      </c>
      <c r="W108" s="60">
        <v>0</v>
      </c>
      <c r="X108" s="60">
        <v>0</v>
      </c>
      <c r="Y108" s="124">
        <f t="shared" si="17"/>
        <v>3600</v>
      </c>
      <c r="Z108" s="60">
        <v>0</v>
      </c>
      <c r="AA108" s="60">
        <v>0</v>
      </c>
      <c r="AB108" s="60">
        <v>0</v>
      </c>
      <c r="AC108" s="60">
        <v>0</v>
      </c>
      <c r="AD108" s="60">
        <v>0</v>
      </c>
    </row>
    <row r="109" spans="1:30" s="29" customFormat="1" ht="48" customHeight="1" x14ac:dyDescent="0.3">
      <c r="A109" s="107" t="s">
        <v>294</v>
      </c>
      <c r="B109" s="107" t="s">
        <v>269</v>
      </c>
      <c r="C109" s="107" t="s">
        <v>269</v>
      </c>
      <c r="D109" s="108" t="s">
        <v>31</v>
      </c>
      <c r="E109" s="67" t="s">
        <v>32</v>
      </c>
      <c r="F109" s="108" t="s">
        <v>31</v>
      </c>
      <c r="G109" s="67" t="s">
        <v>33</v>
      </c>
      <c r="H109" s="109">
        <v>35501</v>
      </c>
      <c r="I109" s="123" t="s">
        <v>303</v>
      </c>
      <c r="J109" s="115"/>
      <c r="K109" s="76" t="s">
        <v>305</v>
      </c>
      <c r="L109" s="111"/>
      <c r="M109" s="109"/>
      <c r="N109" s="110" t="s">
        <v>149</v>
      </c>
      <c r="O109" s="111">
        <v>1</v>
      </c>
      <c r="P109" s="124">
        <v>9059</v>
      </c>
      <c r="Q109" s="111" t="s">
        <v>169</v>
      </c>
      <c r="R109" s="124">
        <f t="shared" si="16"/>
        <v>9059</v>
      </c>
      <c r="S109" s="60">
        <v>0</v>
      </c>
      <c r="T109" s="60">
        <v>0</v>
      </c>
      <c r="U109" s="60">
        <v>0</v>
      </c>
      <c r="V109" s="60">
        <v>0</v>
      </c>
      <c r="W109" s="60">
        <v>0</v>
      </c>
      <c r="X109" s="60">
        <v>0</v>
      </c>
      <c r="Y109" s="124">
        <f t="shared" si="17"/>
        <v>9059</v>
      </c>
      <c r="Z109" s="60">
        <v>0</v>
      </c>
      <c r="AA109" s="60">
        <v>0</v>
      </c>
      <c r="AB109" s="60">
        <v>0</v>
      </c>
      <c r="AC109" s="60">
        <v>0</v>
      </c>
      <c r="AD109" s="60">
        <v>0</v>
      </c>
    </row>
    <row r="110" spans="1:30" s="29" customFormat="1" ht="42.75" customHeight="1" x14ac:dyDescent="0.3">
      <c r="A110" s="107" t="s">
        <v>294</v>
      </c>
      <c r="B110" s="107" t="s">
        <v>269</v>
      </c>
      <c r="C110" s="107" t="s">
        <v>269</v>
      </c>
      <c r="D110" s="108" t="s">
        <v>31</v>
      </c>
      <c r="E110" s="67" t="s">
        <v>32</v>
      </c>
      <c r="F110" s="108" t="s">
        <v>31</v>
      </c>
      <c r="G110" s="67" t="s">
        <v>52</v>
      </c>
      <c r="H110" s="109">
        <v>33801</v>
      </c>
      <c r="I110" s="123" t="s">
        <v>48</v>
      </c>
      <c r="J110" s="115"/>
      <c r="K110" s="76" t="s">
        <v>306</v>
      </c>
      <c r="L110" s="111" t="s">
        <v>307</v>
      </c>
      <c r="M110" s="109" t="s">
        <v>149</v>
      </c>
      <c r="N110" s="110" t="s">
        <v>185</v>
      </c>
      <c r="O110" s="111">
        <v>2</v>
      </c>
      <c r="P110" s="124">
        <v>32848</v>
      </c>
      <c r="Q110" s="111" t="s">
        <v>55</v>
      </c>
      <c r="R110" s="124">
        <f t="shared" si="16"/>
        <v>65696</v>
      </c>
      <c r="S110" s="60">
        <v>0</v>
      </c>
      <c r="T110" s="60">
        <v>0</v>
      </c>
      <c r="U110" s="60">
        <v>0</v>
      </c>
      <c r="V110" s="60">
        <v>0</v>
      </c>
      <c r="W110" s="60">
        <v>0</v>
      </c>
      <c r="X110" s="60">
        <v>0</v>
      </c>
      <c r="Y110" s="124">
        <f t="shared" si="17"/>
        <v>65696</v>
      </c>
      <c r="Z110" s="60">
        <v>0</v>
      </c>
      <c r="AA110" s="60">
        <v>0</v>
      </c>
      <c r="AB110" s="60">
        <v>0</v>
      </c>
      <c r="AC110" s="60">
        <v>0</v>
      </c>
      <c r="AD110" s="60">
        <v>0</v>
      </c>
    </row>
    <row r="111" spans="1:30" s="29" customFormat="1" ht="42" customHeight="1" x14ac:dyDescent="0.3">
      <c r="A111" s="107" t="s">
        <v>294</v>
      </c>
      <c r="B111" s="107" t="s">
        <v>269</v>
      </c>
      <c r="C111" s="107" t="s">
        <v>269</v>
      </c>
      <c r="D111" s="108" t="s">
        <v>31</v>
      </c>
      <c r="E111" s="67" t="s">
        <v>32</v>
      </c>
      <c r="F111" s="108" t="s">
        <v>31</v>
      </c>
      <c r="G111" s="67" t="s">
        <v>52</v>
      </c>
      <c r="H111" s="109">
        <v>35801</v>
      </c>
      <c r="I111" s="123" t="s">
        <v>209</v>
      </c>
      <c r="J111" s="115"/>
      <c r="K111" s="76" t="s">
        <v>308</v>
      </c>
      <c r="L111" s="111" t="s">
        <v>309</v>
      </c>
      <c r="M111" s="109" t="s">
        <v>149</v>
      </c>
      <c r="N111" s="110" t="s">
        <v>185</v>
      </c>
      <c r="O111" s="111">
        <v>1</v>
      </c>
      <c r="P111" s="124">
        <v>26332</v>
      </c>
      <c r="Q111" s="111" t="s">
        <v>55</v>
      </c>
      <c r="R111" s="124">
        <f t="shared" si="16"/>
        <v>26332</v>
      </c>
      <c r="S111" s="60">
        <v>0</v>
      </c>
      <c r="T111" s="60">
        <v>0</v>
      </c>
      <c r="U111" s="60">
        <v>0</v>
      </c>
      <c r="V111" s="60">
        <v>0</v>
      </c>
      <c r="W111" s="60">
        <v>0</v>
      </c>
      <c r="X111" s="60">
        <v>0</v>
      </c>
      <c r="Y111" s="124">
        <f t="shared" si="17"/>
        <v>26332</v>
      </c>
      <c r="Z111" s="60">
        <v>0</v>
      </c>
      <c r="AA111" s="60">
        <v>0</v>
      </c>
      <c r="AB111" s="60">
        <v>0</v>
      </c>
      <c r="AC111" s="60">
        <v>0</v>
      </c>
      <c r="AD111" s="60">
        <v>0</v>
      </c>
    </row>
    <row r="112" spans="1:30" s="29" customFormat="1" ht="42" customHeight="1" x14ac:dyDescent="0.3">
      <c r="A112" s="107" t="s">
        <v>294</v>
      </c>
      <c r="B112" s="107" t="s">
        <v>269</v>
      </c>
      <c r="C112" s="107" t="s">
        <v>269</v>
      </c>
      <c r="D112" s="108" t="s">
        <v>31</v>
      </c>
      <c r="E112" s="67" t="s">
        <v>32</v>
      </c>
      <c r="F112" s="108" t="s">
        <v>31</v>
      </c>
      <c r="G112" s="67" t="s">
        <v>52</v>
      </c>
      <c r="H112" s="109">
        <v>35801</v>
      </c>
      <c r="I112" s="123" t="s">
        <v>209</v>
      </c>
      <c r="J112" s="115"/>
      <c r="K112" s="76" t="s">
        <v>310</v>
      </c>
      <c r="L112" s="111" t="s">
        <v>309</v>
      </c>
      <c r="M112" s="109" t="s">
        <v>149</v>
      </c>
      <c r="N112" s="110" t="s">
        <v>185</v>
      </c>
      <c r="O112" s="111">
        <v>1</v>
      </c>
      <c r="P112" s="124">
        <v>14046</v>
      </c>
      <c r="Q112" s="111" t="s">
        <v>55</v>
      </c>
      <c r="R112" s="124">
        <f t="shared" si="16"/>
        <v>14046</v>
      </c>
      <c r="S112" s="60">
        <v>0</v>
      </c>
      <c r="T112" s="60">
        <v>0</v>
      </c>
      <c r="U112" s="60">
        <v>0</v>
      </c>
      <c r="V112" s="60">
        <v>0</v>
      </c>
      <c r="W112" s="60">
        <v>0</v>
      </c>
      <c r="X112" s="60">
        <v>0</v>
      </c>
      <c r="Y112" s="124">
        <f t="shared" si="17"/>
        <v>14046</v>
      </c>
      <c r="Z112" s="60">
        <v>0</v>
      </c>
      <c r="AA112" s="60">
        <v>0</v>
      </c>
      <c r="AB112" s="60">
        <v>0</v>
      </c>
      <c r="AC112" s="60">
        <v>0</v>
      </c>
      <c r="AD112" s="60">
        <v>0</v>
      </c>
    </row>
    <row r="113" spans="1:30" s="29" customFormat="1" ht="51" customHeight="1" x14ac:dyDescent="0.3">
      <c r="A113" s="107" t="s">
        <v>30</v>
      </c>
      <c r="B113" s="107" t="s">
        <v>214</v>
      </c>
      <c r="C113" s="107" t="s">
        <v>214</v>
      </c>
      <c r="D113" s="68" t="s">
        <v>31</v>
      </c>
      <c r="E113" s="69" t="s">
        <v>32</v>
      </c>
      <c r="F113" s="68" t="s">
        <v>31</v>
      </c>
      <c r="G113" s="69" t="s">
        <v>33</v>
      </c>
      <c r="H113" s="70">
        <v>29401</v>
      </c>
      <c r="I113" s="99" t="s">
        <v>215</v>
      </c>
      <c r="J113" s="103" t="s">
        <v>216</v>
      </c>
      <c r="K113" s="103" t="s">
        <v>217</v>
      </c>
      <c r="L113" s="72"/>
      <c r="M113" s="70"/>
      <c r="N113" s="74" t="s">
        <v>38</v>
      </c>
      <c r="O113" s="72">
        <v>2</v>
      </c>
      <c r="P113" s="65">
        <v>336</v>
      </c>
      <c r="Q113" s="72" t="s">
        <v>218</v>
      </c>
      <c r="R113" s="62">
        <f>SUM(S113:AD113)</f>
        <v>672</v>
      </c>
      <c r="S113" s="62">
        <v>0</v>
      </c>
      <c r="T113" s="62">
        <v>0</v>
      </c>
      <c r="U113" s="62">
        <v>0</v>
      </c>
      <c r="V113" s="62">
        <v>0</v>
      </c>
      <c r="W113" s="62">
        <v>0</v>
      </c>
      <c r="X113" s="62">
        <v>0</v>
      </c>
      <c r="Y113" s="62">
        <f t="shared" si="17"/>
        <v>672</v>
      </c>
      <c r="Z113" s="62">
        <v>0</v>
      </c>
      <c r="AA113" s="62">
        <v>0</v>
      </c>
      <c r="AB113" s="62">
        <v>0</v>
      </c>
      <c r="AC113" s="62">
        <v>0</v>
      </c>
      <c r="AD113" s="62">
        <v>0</v>
      </c>
    </row>
    <row r="114" spans="1:30" s="29" customFormat="1" ht="51" customHeight="1" x14ac:dyDescent="0.3">
      <c r="A114" s="107" t="s">
        <v>30</v>
      </c>
      <c r="B114" s="107" t="s">
        <v>214</v>
      </c>
      <c r="C114" s="107" t="s">
        <v>214</v>
      </c>
      <c r="D114" s="68" t="s">
        <v>31</v>
      </c>
      <c r="E114" s="69" t="s">
        <v>32</v>
      </c>
      <c r="F114" s="68" t="s">
        <v>31</v>
      </c>
      <c r="G114" s="69" t="s">
        <v>33</v>
      </c>
      <c r="H114" s="70">
        <v>29401</v>
      </c>
      <c r="I114" s="99" t="s">
        <v>215</v>
      </c>
      <c r="J114" s="103" t="s">
        <v>219</v>
      </c>
      <c r="K114" s="103" t="s">
        <v>220</v>
      </c>
      <c r="L114" s="72"/>
      <c r="M114" s="70"/>
      <c r="N114" s="74" t="s">
        <v>38</v>
      </c>
      <c r="O114" s="72">
        <v>3</v>
      </c>
      <c r="P114" s="65">
        <v>122</v>
      </c>
      <c r="Q114" s="72" t="s">
        <v>218</v>
      </c>
      <c r="R114" s="62">
        <f t="shared" ref="R114:R137" si="18">SUM(S114:AD114)</f>
        <v>366</v>
      </c>
      <c r="S114" s="62">
        <v>0</v>
      </c>
      <c r="T114" s="62">
        <v>0</v>
      </c>
      <c r="U114" s="62">
        <v>0</v>
      </c>
      <c r="V114" s="62">
        <v>0</v>
      </c>
      <c r="W114" s="62">
        <v>0</v>
      </c>
      <c r="X114" s="62">
        <v>0</v>
      </c>
      <c r="Y114" s="62">
        <f t="shared" ref="Y114:Y137" si="19">O114*P114</f>
        <v>366</v>
      </c>
      <c r="Z114" s="62">
        <v>0</v>
      </c>
      <c r="AA114" s="62">
        <v>0</v>
      </c>
      <c r="AB114" s="62">
        <v>0</v>
      </c>
      <c r="AC114" s="62">
        <v>0</v>
      </c>
      <c r="AD114" s="62">
        <v>0</v>
      </c>
    </row>
    <row r="115" spans="1:30" s="29" customFormat="1" ht="51" customHeight="1" x14ac:dyDescent="0.3">
      <c r="A115" s="107" t="s">
        <v>30</v>
      </c>
      <c r="B115" s="107" t="s">
        <v>214</v>
      </c>
      <c r="C115" s="107" t="s">
        <v>214</v>
      </c>
      <c r="D115" s="68" t="s">
        <v>31</v>
      </c>
      <c r="E115" s="69" t="s">
        <v>32</v>
      </c>
      <c r="F115" s="68" t="s">
        <v>31</v>
      </c>
      <c r="G115" s="69" t="s">
        <v>33</v>
      </c>
      <c r="H115" s="70">
        <v>29401</v>
      </c>
      <c r="I115" s="99" t="s">
        <v>215</v>
      </c>
      <c r="J115" s="103" t="s">
        <v>221</v>
      </c>
      <c r="K115" s="103" t="s">
        <v>222</v>
      </c>
      <c r="L115" s="72"/>
      <c r="M115" s="70"/>
      <c r="N115" s="74" t="s">
        <v>38</v>
      </c>
      <c r="O115" s="72">
        <v>1</v>
      </c>
      <c r="P115" s="65">
        <v>110</v>
      </c>
      <c r="Q115" s="72" t="s">
        <v>218</v>
      </c>
      <c r="R115" s="62">
        <f t="shared" si="18"/>
        <v>110</v>
      </c>
      <c r="S115" s="62">
        <v>0</v>
      </c>
      <c r="T115" s="62">
        <v>0</v>
      </c>
      <c r="U115" s="62">
        <v>0</v>
      </c>
      <c r="V115" s="62">
        <v>0</v>
      </c>
      <c r="W115" s="62">
        <v>0</v>
      </c>
      <c r="X115" s="62">
        <v>0</v>
      </c>
      <c r="Y115" s="62">
        <f t="shared" si="19"/>
        <v>110</v>
      </c>
      <c r="Z115" s="62">
        <v>0</v>
      </c>
      <c r="AA115" s="62">
        <v>0</v>
      </c>
      <c r="AB115" s="62">
        <v>0</v>
      </c>
      <c r="AC115" s="62">
        <v>0</v>
      </c>
      <c r="AD115" s="62">
        <v>0</v>
      </c>
    </row>
    <row r="116" spans="1:30" s="29" customFormat="1" ht="51" customHeight="1" x14ac:dyDescent="0.3">
      <c r="A116" s="107" t="s">
        <v>30</v>
      </c>
      <c r="B116" s="107" t="s">
        <v>214</v>
      </c>
      <c r="C116" s="107" t="s">
        <v>214</v>
      </c>
      <c r="D116" s="68" t="s">
        <v>31</v>
      </c>
      <c r="E116" s="69" t="s">
        <v>32</v>
      </c>
      <c r="F116" s="68" t="s">
        <v>31</v>
      </c>
      <c r="G116" s="69" t="s">
        <v>33</v>
      </c>
      <c r="H116" s="70">
        <v>29401</v>
      </c>
      <c r="I116" s="99" t="s">
        <v>215</v>
      </c>
      <c r="J116" s="103" t="s">
        <v>223</v>
      </c>
      <c r="K116" s="103" t="s">
        <v>224</v>
      </c>
      <c r="L116" s="72"/>
      <c r="M116" s="70"/>
      <c r="N116" s="74" t="s">
        <v>225</v>
      </c>
      <c r="O116" s="72">
        <v>1</v>
      </c>
      <c r="P116" s="65">
        <v>193</v>
      </c>
      <c r="Q116" s="72" t="s">
        <v>218</v>
      </c>
      <c r="R116" s="62">
        <f t="shared" si="18"/>
        <v>193</v>
      </c>
      <c r="S116" s="62">
        <v>0</v>
      </c>
      <c r="T116" s="62">
        <v>0</v>
      </c>
      <c r="U116" s="62">
        <v>0</v>
      </c>
      <c r="V116" s="62">
        <v>0</v>
      </c>
      <c r="W116" s="62">
        <v>0</v>
      </c>
      <c r="X116" s="62">
        <v>0</v>
      </c>
      <c r="Y116" s="62">
        <f t="shared" si="19"/>
        <v>193</v>
      </c>
      <c r="Z116" s="62">
        <v>0</v>
      </c>
      <c r="AA116" s="62">
        <v>0</v>
      </c>
      <c r="AB116" s="62">
        <v>0</v>
      </c>
      <c r="AC116" s="62">
        <v>0</v>
      </c>
      <c r="AD116" s="62">
        <v>0</v>
      </c>
    </row>
    <row r="117" spans="1:30" s="29" customFormat="1" ht="51" customHeight="1" x14ac:dyDescent="0.3">
      <c r="A117" s="107" t="s">
        <v>30</v>
      </c>
      <c r="B117" s="107" t="s">
        <v>214</v>
      </c>
      <c r="C117" s="107" t="s">
        <v>214</v>
      </c>
      <c r="D117" s="68" t="s">
        <v>31</v>
      </c>
      <c r="E117" s="69" t="s">
        <v>32</v>
      </c>
      <c r="F117" s="68" t="s">
        <v>31</v>
      </c>
      <c r="G117" s="69" t="s">
        <v>33</v>
      </c>
      <c r="H117" s="70">
        <v>21601</v>
      </c>
      <c r="I117" s="99" t="s">
        <v>226</v>
      </c>
      <c r="J117" s="103" t="s">
        <v>227</v>
      </c>
      <c r="K117" s="103" t="s">
        <v>228</v>
      </c>
      <c r="L117" s="72"/>
      <c r="M117" s="70"/>
      <c r="N117" s="74" t="s">
        <v>38</v>
      </c>
      <c r="O117" s="72">
        <v>2</v>
      </c>
      <c r="P117" s="65">
        <v>110</v>
      </c>
      <c r="Q117" s="72" t="s">
        <v>218</v>
      </c>
      <c r="R117" s="62">
        <f t="shared" si="18"/>
        <v>220</v>
      </c>
      <c r="S117" s="62">
        <v>0</v>
      </c>
      <c r="T117" s="62">
        <v>0</v>
      </c>
      <c r="U117" s="62">
        <v>0</v>
      </c>
      <c r="V117" s="62">
        <v>0</v>
      </c>
      <c r="W117" s="62">
        <v>0</v>
      </c>
      <c r="X117" s="62">
        <v>0</v>
      </c>
      <c r="Y117" s="62">
        <f t="shared" si="19"/>
        <v>220</v>
      </c>
      <c r="Z117" s="62">
        <v>0</v>
      </c>
      <c r="AA117" s="62">
        <v>0</v>
      </c>
      <c r="AB117" s="62">
        <v>0</v>
      </c>
      <c r="AC117" s="62">
        <v>0</v>
      </c>
      <c r="AD117" s="62">
        <v>0</v>
      </c>
    </row>
    <row r="118" spans="1:30" s="29" customFormat="1" ht="51" customHeight="1" x14ac:dyDescent="0.3">
      <c r="A118" s="107" t="s">
        <v>30</v>
      </c>
      <c r="B118" s="107" t="s">
        <v>214</v>
      </c>
      <c r="C118" s="107" t="s">
        <v>214</v>
      </c>
      <c r="D118" s="68" t="s">
        <v>31</v>
      </c>
      <c r="E118" s="69" t="s">
        <v>32</v>
      </c>
      <c r="F118" s="68" t="s">
        <v>31</v>
      </c>
      <c r="G118" s="69" t="s">
        <v>33</v>
      </c>
      <c r="H118" s="70">
        <v>29401</v>
      </c>
      <c r="I118" s="99" t="s">
        <v>215</v>
      </c>
      <c r="J118" s="103" t="s">
        <v>229</v>
      </c>
      <c r="K118" s="103" t="s">
        <v>230</v>
      </c>
      <c r="L118" s="72"/>
      <c r="M118" s="70"/>
      <c r="N118" s="74" t="s">
        <v>38</v>
      </c>
      <c r="O118" s="72">
        <v>1</v>
      </c>
      <c r="P118" s="65">
        <v>2535</v>
      </c>
      <c r="Q118" s="72" t="s">
        <v>218</v>
      </c>
      <c r="R118" s="62">
        <f t="shared" si="18"/>
        <v>2535</v>
      </c>
      <c r="S118" s="62">
        <v>0</v>
      </c>
      <c r="T118" s="62">
        <v>0</v>
      </c>
      <c r="U118" s="62">
        <v>0</v>
      </c>
      <c r="V118" s="62">
        <v>0</v>
      </c>
      <c r="W118" s="62">
        <v>0</v>
      </c>
      <c r="X118" s="62">
        <v>0</v>
      </c>
      <c r="Y118" s="62">
        <f t="shared" si="19"/>
        <v>2535</v>
      </c>
      <c r="Z118" s="62">
        <v>0</v>
      </c>
      <c r="AA118" s="62">
        <v>0</v>
      </c>
      <c r="AB118" s="62">
        <v>0</v>
      </c>
      <c r="AC118" s="62">
        <v>0</v>
      </c>
      <c r="AD118" s="62">
        <v>0</v>
      </c>
    </row>
    <row r="119" spans="1:30" s="29" customFormat="1" ht="51" customHeight="1" x14ac:dyDescent="0.3">
      <c r="A119" s="107" t="s">
        <v>30</v>
      </c>
      <c r="B119" s="107" t="s">
        <v>214</v>
      </c>
      <c r="C119" s="107" t="s">
        <v>214</v>
      </c>
      <c r="D119" s="68" t="s">
        <v>31</v>
      </c>
      <c r="E119" s="69" t="s">
        <v>32</v>
      </c>
      <c r="F119" s="68" t="s">
        <v>31</v>
      </c>
      <c r="G119" s="69" t="s">
        <v>33</v>
      </c>
      <c r="H119" s="70">
        <v>21401</v>
      </c>
      <c r="I119" s="99" t="s">
        <v>231</v>
      </c>
      <c r="J119" s="103" t="s">
        <v>232</v>
      </c>
      <c r="K119" s="103" t="s">
        <v>233</v>
      </c>
      <c r="L119" s="72"/>
      <c r="M119" s="70"/>
      <c r="N119" s="74" t="s">
        <v>38</v>
      </c>
      <c r="O119" s="72">
        <v>1</v>
      </c>
      <c r="P119" s="65">
        <v>592</v>
      </c>
      <c r="Q119" s="72" t="s">
        <v>218</v>
      </c>
      <c r="R119" s="62">
        <f t="shared" si="18"/>
        <v>592</v>
      </c>
      <c r="S119" s="62">
        <v>0</v>
      </c>
      <c r="T119" s="62">
        <v>0</v>
      </c>
      <c r="U119" s="62">
        <v>0</v>
      </c>
      <c r="V119" s="62">
        <v>0</v>
      </c>
      <c r="W119" s="62">
        <v>0</v>
      </c>
      <c r="X119" s="62">
        <v>0</v>
      </c>
      <c r="Y119" s="62">
        <f t="shared" si="19"/>
        <v>592</v>
      </c>
      <c r="Z119" s="62">
        <v>0</v>
      </c>
      <c r="AA119" s="62">
        <v>0</v>
      </c>
      <c r="AB119" s="62">
        <v>0</v>
      </c>
      <c r="AC119" s="62">
        <v>0</v>
      </c>
      <c r="AD119" s="62">
        <v>0</v>
      </c>
    </row>
    <row r="120" spans="1:30" s="28" customFormat="1" ht="71.400000000000006" customHeight="1" x14ac:dyDescent="0.3">
      <c r="A120" s="107" t="s">
        <v>30</v>
      </c>
      <c r="B120" s="107" t="s">
        <v>214</v>
      </c>
      <c r="C120" s="107" t="s">
        <v>214</v>
      </c>
      <c r="D120" s="68" t="s">
        <v>31</v>
      </c>
      <c r="E120" s="69" t="s">
        <v>32</v>
      </c>
      <c r="F120" s="68" t="s">
        <v>31</v>
      </c>
      <c r="G120" s="69" t="s">
        <v>33</v>
      </c>
      <c r="H120" s="70">
        <v>29401</v>
      </c>
      <c r="I120" s="99" t="s">
        <v>215</v>
      </c>
      <c r="J120" s="103" t="s">
        <v>221</v>
      </c>
      <c r="K120" s="103" t="s">
        <v>222</v>
      </c>
      <c r="L120" s="72"/>
      <c r="M120" s="70"/>
      <c r="N120" s="74" t="s">
        <v>38</v>
      </c>
      <c r="O120" s="72">
        <v>1</v>
      </c>
      <c r="P120" s="65">
        <v>462</v>
      </c>
      <c r="Q120" s="72" t="s">
        <v>218</v>
      </c>
      <c r="R120" s="62">
        <f t="shared" si="18"/>
        <v>462</v>
      </c>
      <c r="S120" s="62">
        <v>0</v>
      </c>
      <c r="T120" s="62">
        <v>0</v>
      </c>
      <c r="U120" s="62">
        <v>0</v>
      </c>
      <c r="V120" s="62">
        <v>0</v>
      </c>
      <c r="W120" s="62">
        <v>0</v>
      </c>
      <c r="X120" s="62">
        <v>0</v>
      </c>
      <c r="Y120" s="62">
        <f t="shared" si="19"/>
        <v>462</v>
      </c>
      <c r="Z120" s="62">
        <v>0</v>
      </c>
      <c r="AA120" s="62">
        <v>0</v>
      </c>
      <c r="AB120" s="62">
        <v>0</v>
      </c>
      <c r="AC120" s="62">
        <v>0</v>
      </c>
      <c r="AD120" s="62">
        <v>0</v>
      </c>
    </row>
    <row r="121" spans="1:30" s="28" customFormat="1" ht="71.400000000000006" customHeight="1" x14ac:dyDescent="0.3">
      <c r="A121" s="107" t="s">
        <v>30</v>
      </c>
      <c r="B121" s="107" t="s">
        <v>214</v>
      </c>
      <c r="C121" s="107" t="s">
        <v>214</v>
      </c>
      <c r="D121" s="68" t="s">
        <v>31</v>
      </c>
      <c r="E121" s="69" t="s">
        <v>32</v>
      </c>
      <c r="F121" s="68" t="s">
        <v>31</v>
      </c>
      <c r="G121" s="69" t="s">
        <v>33</v>
      </c>
      <c r="H121" s="70">
        <v>22104</v>
      </c>
      <c r="I121" s="99" t="s">
        <v>234</v>
      </c>
      <c r="J121" s="103" t="s">
        <v>235</v>
      </c>
      <c r="K121" s="103" t="s">
        <v>236</v>
      </c>
      <c r="L121" s="72"/>
      <c r="M121" s="70"/>
      <c r="N121" s="74" t="s">
        <v>38</v>
      </c>
      <c r="O121" s="72">
        <v>21</v>
      </c>
      <c r="P121" s="65">
        <v>38</v>
      </c>
      <c r="Q121" s="72" t="s">
        <v>218</v>
      </c>
      <c r="R121" s="62">
        <f t="shared" si="18"/>
        <v>798</v>
      </c>
      <c r="S121" s="62">
        <v>0</v>
      </c>
      <c r="T121" s="62">
        <v>0</v>
      </c>
      <c r="U121" s="62">
        <v>0</v>
      </c>
      <c r="V121" s="62">
        <v>0</v>
      </c>
      <c r="W121" s="62">
        <v>0</v>
      </c>
      <c r="X121" s="62">
        <v>0</v>
      </c>
      <c r="Y121" s="62">
        <f t="shared" si="19"/>
        <v>798</v>
      </c>
      <c r="Z121" s="62">
        <v>0</v>
      </c>
      <c r="AA121" s="62">
        <v>0</v>
      </c>
      <c r="AB121" s="62">
        <v>0</v>
      </c>
      <c r="AC121" s="62">
        <v>0</v>
      </c>
      <c r="AD121" s="62">
        <v>0</v>
      </c>
    </row>
    <row r="122" spans="1:30" s="28" customFormat="1" ht="71.400000000000006" customHeight="1" x14ac:dyDescent="0.3">
      <c r="A122" s="107" t="s">
        <v>30</v>
      </c>
      <c r="B122" s="107" t="s">
        <v>214</v>
      </c>
      <c r="C122" s="107" t="s">
        <v>214</v>
      </c>
      <c r="D122" s="68" t="s">
        <v>31</v>
      </c>
      <c r="E122" s="69" t="s">
        <v>32</v>
      </c>
      <c r="F122" s="68" t="s">
        <v>31</v>
      </c>
      <c r="G122" s="69" t="s">
        <v>33</v>
      </c>
      <c r="H122" s="70">
        <v>24601</v>
      </c>
      <c r="I122" s="99" t="s">
        <v>237</v>
      </c>
      <c r="J122" s="103" t="s">
        <v>238</v>
      </c>
      <c r="K122" s="103" t="s">
        <v>239</v>
      </c>
      <c r="L122" s="72"/>
      <c r="M122" s="70"/>
      <c r="N122" s="74" t="s">
        <v>38</v>
      </c>
      <c r="O122" s="72">
        <v>10</v>
      </c>
      <c r="P122" s="65">
        <v>165</v>
      </c>
      <c r="Q122" s="72" t="s">
        <v>218</v>
      </c>
      <c r="R122" s="62">
        <f t="shared" si="18"/>
        <v>1650</v>
      </c>
      <c r="S122" s="62">
        <v>0</v>
      </c>
      <c r="T122" s="62">
        <v>0</v>
      </c>
      <c r="U122" s="62">
        <v>0</v>
      </c>
      <c r="V122" s="62">
        <v>0</v>
      </c>
      <c r="W122" s="62">
        <v>0</v>
      </c>
      <c r="X122" s="62">
        <v>0</v>
      </c>
      <c r="Y122" s="62">
        <f t="shared" si="19"/>
        <v>1650</v>
      </c>
      <c r="Z122" s="62">
        <v>0</v>
      </c>
      <c r="AA122" s="62">
        <v>0</v>
      </c>
      <c r="AB122" s="62">
        <v>0</v>
      </c>
      <c r="AC122" s="62">
        <v>0</v>
      </c>
      <c r="AD122" s="62">
        <v>0</v>
      </c>
    </row>
    <row r="123" spans="1:30" s="28" customFormat="1" ht="71.400000000000006" customHeight="1" x14ac:dyDescent="0.3">
      <c r="A123" s="107" t="s">
        <v>30</v>
      </c>
      <c r="B123" s="107" t="s">
        <v>214</v>
      </c>
      <c r="C123" s="107" t="s">
        <v>214</v>
      </c>
      <c r="D123" s="68" t="s">
        <v>31</v>
      </c>
      <c r="E123" s="69" t="s">
        <v>32</v>
      </c>
      <c r="F123" s="68" t="s">
        <v>31</v>
      </c>
      <c r="G123" s="69" t="s">
        <v>33</v>
      </c>
      <c r="H123" s="70">
        <v>29301</v>
      </c>
      <c r="I123" s="99" t="s">
        <v>240</v>
      </c>
      <c r="J123" s="103" t="s">
        <v>241</v>
      </c>
      <c r="K123" s="103" t="s">
        <v>242</v>
      </c>
      <c r="L123" s="72"/>
      <c r="M123" s="70"/>
      <c r="N123" s="74" t="s">
        <v>38</v>
      </c>
      <c r="O123" s="72">
        <v>15</v>
      </c>
      <c r="P123" s="65">
        <v>877</v>
      </c>
      <c r="Q123" s="72" t="s">
        <v>218</v>
      </c>
      <c r="R123" s="62">
        <f t="shared" si="18"/>
        <v>13155</v>
      </c>
      <c r="S123" s="62">
        <v>0</v>
      </c>
      <c r="T123" s="62">
        <v>0</v>
      </c>
      <c r="U123" s="62">
        <v>0</v>
      </c>
      <c r="V123" s="62">
        <v>0</v>
      </c>
      <c r="W123" s="62">
        <v>0</v>
      </c>
      <c r="X123" s="62">
        <v>0</v>
      </c>
      <c r="Y123" s="62">
        <f t="shared" si="19"/>
        <v>13155</v>
      </c>
      <c r="Z123" s="62">
        <v>0</v>
      </c>
      <c r="AA123" s="62">
        <v>0</v>
      </c>
      <c r="AB123" s="62">
        <v>0</v>
      </c>
      <c r="AC123" s="62">
        <v>0</v>
      </c>
      <c r="AD123" s="62">
        <v>0</v>
      </c>
    </row>
    <row r="124" spans="1:30" s="28" customFormat="1" ht="71.400000000000006" customHeight="1" x14ac:dyDescent="0.3">
      <c r="A124" s="107" t="s">
        <v>30</v>
      </c>
      <c r="B124" s="107" t="s">
        <v>214</v>
      </c>
      <c r="C124" s="107" t="s">
        <v>214</v>
      </c>
      <c r="D124" s="68" t="s">
        <v>31</v>
      </c>
      <c r="E124" s="69" t="s">
        <v>32</v>
      </c>
      <c r="F124" s="68" t="s">
        <v>31</v>
      </c>
      <c r="G124" s="69" t="s">
        <v>33</v>
      </c>
      <c r="H124" s="70">
        <v>29401</v>
      </c>
      <c r="I124" s="99" t="s">
        <v>215</v>
      </c>
      <c r="J124" s="103" t="s">
        <v>243</v>
      </c>
      <c r="K124" s="103" t="s">
        <v>244</v>
      </c>
      <c r="L124" s="72"/>
      <c r="M124" s="70"/>
      <c r="N124" s="74" t="s">
        <v>38</v>
      </c>
      <c r="O124" s="72">
        <v>1</v>
      </c>
      <c r="P124" s="65">
        <v>798</v>
      </c>
      <c r="Q124" s="72" t="s">
        <v>218</v>
      </c>
      <c r="R124" s="62">
        <f t="shared" si="18"/>
        <v>798</v>
      </c>
      <c r="S124" s="62">
        <v>0</v>
      </c>
      <c r="T124" s="62">
        <v>0</v>
      </c>
      <c r="U124" s="62">
        <v>0</v>
      </c>
      <c r="V124" s="62">
        <v>0</v>
      </c>
      <c r="W124" s="62">
        <v>0</v>
      </c>
      <c r="X124" s="62">
        <v>0</v>
      </c>
      <c r="Y124" s="62">
        <f t="shared" si="19"/>
        <v>798</v>
      </c>
      <c r="Z124" s="62">
        <v>0</v>
      </c>
      <c r="AA124" s="62">
        <v>0</v>
      </c>
      <c r="AB124" s="62">
        <v>0</v>
      </c>
      <c r="AC124" s="62">
        <v>0</v>
      </c>
      <c r="AD124" s="62">
        <v>0</v>
      </c>
    </row>
    <row r="125" spans="1:30" s="28" customFormat="1" ht="71.400000000000006" customHeight="1" x14ac:dyDescent="0.3">
      <c r="A125" s="107" t="s">
        <v>30</v>
      </c>
      <c r="B125" s="107" t="s">
        <v>214</v>
      </c>
      <c r="C125" s="107" t="s">
        <v>214</v>
      </c>
      <c r="D125" s="68" t="s">
        <v>31</v>
      </c>
      <c r="E125" s="69" t="s">
        <v>32</v>
      </c>
      <c r="F125" s="68" t="s">
        <v>31</v>
      </c>
      <c r="G125" s="69" t="s">
        <v>33</v>
      </c>
      <c r="H125" s="70">
        <v>31801</v>
      </c>
      <c r="I125" s="99" t="s">
        <v>58</v>
      </c>
      <c r="J125" s="103"/>
      <c r="K125" s="103" t="s">
        <v>245</v>
      </c>
      <c r="L125" s="72"/>
      <c r="M125" s="70"/>
      <c r="N125" s="74" t="s">
        <v>246</v>
      </c>
      <c r="O125" s="72">
        <v>1</v>
      </c>
      <c r="P125" s="65">
        <v>3534</v>
      </c>
      <c r="Q125" s="72" t="s">
        <v>218</v>
      </c>
      <c r="R125" s="62">
        <f t="shared" si="18"/>
        <v>3534</v>
      </c>
      <c r="S125" s="62">
        <v>0</v>
      </c>
      <c r="T125" s="62">
        <v>0</v>
      </c>
      <c r="U125" s="62">
        <v>0</v>
      </c>
      <c r="V125" s="62">
        <v>0</v>
      </c>
      <c r="W125" s="62">
        <v>0</v>
      </c>
      <c r="X125" s="62">
        <v>0</v>
      </c>
      <c r="Y125" s="62">
        <f t="shared" si="19"/>
        <v>3534</v>
      </c>
      <c r="Z125" s="62">
        <v>0</v>
      </c>
      <c r="AA125" s="62">
        <v>0</v>
      </c>
      <c r="AB125" s="62">
        <v>0</v>
      </c>
      <c r="AC125" s="62">
        <v>0</v>
      </c>
      <c r="AD125" s="62">
        <v>0</v>
      </c>
    </row>
    <row r="126" spans="1:30" s="28" customFormat="1" ht="90" customHeight="1" x14ac:dyDescent="0.3">
      <c r="A126" s="107" t="s">
        <v>30</v>
      </c>
      <c r="B126" s="107" t="s">
        <v>214</v>
      </c>
      <c r="C126" s="107" t="s">
        <v>214</v>
      </c>
      <c r="D126" s="68" t="s">
        <v>31</v>
      </c>
      <c r="E126" s="69" t="s">
        <v>32</v>
      </c>
      <c r="F126" s="68" t="s">
        <v>31</v>
      </c>
      <c r="G126" s="69" t="s">
        <v>33</v>
      </c>
      <c r="H126" s="70">
        <v>33602</v>
      </c>
      <c r="I126" s="99" t="s">
        <v>247</v>
      </c>
      <c r="J126" s="103"/>
      <c r="K126" s="103" t="s">
        <v>248</v>
      </c>
      <c r="L126" s="72" t="s">
        <v>249</v>
      </c>
      <c r="M126" s="70"/>
      <c r="N126" s="74" t="s">
        <v>149</v>
      </c>
      <c r="O126" s="72">
        <v>1</v>
      </c>
      <c r="P126" s="65">
        <v>2774</v>
      </c>
      <c r="Q126" s="72" t="s">
        <v>250</v>
      </c>
      <c r="R126" s="62">
        <f t="shared" si="18"/>
        <v>2774</v>
      </c>
      <c r="S126" s="62">
        <v>0</v>
      </c>
      <c r="T126" s="62">
        <v>0</v>
      </c>
      <c r="U126" s="62">
        <v>0</v>
      </c>
      <c r="V126" s="62">
        <v>0</v>
      </c>
      <c r="W126" s="62">
        <v>0</v>
      </c>
      <c r="X126" s="62">
        <v>0</v>
      </c>
      <c r="Y126" s="62">
        <f t="shared" si="19"/>
        <v>2774</v>
      </c>
      <c r="Z126" s="62">
        <v>0</v>
      </c>
      <c r="AA126" s="62">
        <v>0</v>
      </c>
      <c r="AB126" s="62">
        <v>0</v>
      </c>
      <c r="AC126" s="62">
        <v>0</v>
      </c>
      <c r="AD126" s="62">
        <v>0</v>
      </c>
    </row>
    <row r="127" spans="1:30" s="28" customFormat="1" ht="71.400000000000006" customHeight="1" x14ac:dyDescent="0.3">
      <c r="A127" s="107" t="s">
        <v>30</v>
      </c>
      <c r="B127" s="107" t="s">
        <v>214</v>
      </c>
      <c r="C127" s="107" t="s">
        <v>214</v>
      </c>
      <c r="D127" s="68" t="s">
        <v>31</v>
      </c>
      <c r="E127" s="69" t="s">
        <v>32</v>
      </c>
      <c r="F127" s="68" t="s">
        <v>31</v>
      </c>
      <c r="G127" s="69" t="s">
        <v>33</v>
      </c>
      <c r="H127" s="70">
        <v>33901</v>
      </c>
      <c r="I127" s="99" t="s">
        <v>251</v>
      </c>
      <c r="J127" s="103"/>
      <c r="K127" s="103" t="s">
        <v>252</v>
      </c>
      <c r="L127" s="72"/>
      <c r="M127" s="70"/>
      <c r="N127" s="74" t="s">
        <v>191</v>
      </c>
      <c r="O127" s="72">
        <v>1</v>
      </c>
      <c r="P127" s="65">
        <v>77</v>
      </c>
      <c r="Q127" s="72" t="s">
        <v>218</v>
      </c>
      <c r="R127" s="62">
        <f t="shared" si="18"/>
        <v>77</v>
      </c>
      <c r="S127" s="62">
        <v>0</v>
      </c>
      <c r="T127" s="62">
        <v>0</v>
      </c>
      <c r="U127" s="62">
        <v>0</v>
      </c>
      <c r="V127" s="62">
        <v>0</v>
      </c>
      <c r="W127" s="62">
        <v>0</v>
      </c>
      <c r="X127" s="62">
        <v>0</v>
      </c>
      <c r="Y127" s="62">
        <f t="shared" si="19"/>
        <v>77</v>
      </c>
      <c r="Z127" s="62">
        <v>0</v>
      </c>
      <c r="AA127" s="62">
        <v>0</v>
      </c>
      <c r="AB127" s="62">
        <v>0</v>
      </c>
      <c r="AC127" s="62">
        <v>0</v>
      </c>
      <c r="AD127" s="62">
        <v>0</v>
      </c>
    </row>
    <row r="128" spans="1:30" s="28" customFormat="1" ht="71.400000000000006" customHeight="1" x14ac:dyDescent="0.3">
      <c r="A128" s="107" t="s">
        <v>30</v>
      </c>
      <c r="B128" s="107" t="s">
        <v>214</v>
      </c>
      <c r="C128" s="107" t="s">
        <v>214</v>
      </c>
      <c r="D128" s="68" t="s">
        <v>31</v>
      </c>
      <c r="E128" s="69" t="s">
        <v>32</v>
      </c>
      <c r="F128" s="68" t="s">
        <v>31</v>
      </c>
      <c r="G128" s="69" t="s">
        <v>33</v>
      </c>
      <c r="H128" s="70">
        <v>39202</v>
      </c>
      <c r="I128" s="99" t="s">
        <v>253</v>
      </c>
      <c r="J128" s="103"/>
      <c r="K128" s="103" t="s">
        <v>254</v>
      </c>
      <c r="L128" s="72"/>
      <c r="M128" s="70"/>
      <c r="N128" s="74" t="s">
        <v>37</v>
      </c>
      <c r="O128" s="72">
        <v>2</v>
      </c>
      <c r="P128" s="65">
        <v>52</v>
      </c>
      <c r="Q128" s="72" t="s">
        <v>218</v>
      </c>
      <c r="R128" s="62">
        <f t="shared" si="18"/>
        <v>104</v>
      </c>
      <c r="S128" s="62">
        <v>0</v>
      </c>
      <c r="T128" s="62">
        <v>0</v>
      </c>
      <c r="U128" s="62">
        <v>0</v>
      </c>
      <c r="V128" s="62">
        <v>0</v>
      </c>
      <c r="W128" s="62">
        <v>0</v>
      </c>
      <c r="X128" s="62">
        <v>0</v>
      </c>
      <c r="Y128" s="62">
        <f t="shared" si="19"/>
        <v>104</v>
      </c>
      <c r="Z128" s="62">
        <v>0</v>
      </c>
      <c r="AA128" s="62">
        <v>0</v>
      </c>
      <c r="AB128" s="62">
        <v>0</v>
      </c>
      <c r="AC128" s="62">
        <v>0</v>
      </c>
      <c r="AD128" s="62">
        <v>0</v>
      </c>
    </row>
    <row r="129" spans="1:34" s="28" customFormat="1" ht="71.400000000000006" customHeight="1" x14ac:dyDescent="0.3">
      <c r="A129" s="107" t="s">
        <v>30</v>
      </c>
      <c r="B129" s="107" t="s">
        <v>214</v>
      </c>
      <c r="C129" s="107" t="s">
        <v>214</v>
      </c>
      <c r="D129" s="68" t="s">
        <v>31</v>
      </c>
      <c r="E129" s="69" t="s">
        <v>32</v>
      </c>
      <c r="F129" s="68" t="s">
        <v>31</v>
      </c>
      <c r="G129" s="69" t="s">
        <v>52</v>
      </c>
      <c r="H129" s="70">
        <v>31301</v>
      </c>
      <c r="I129" s="99" t="s">
        <v>63</v>
      </c>
      <c r="J129" s="103"/>
      <c r="K129" s="103" t="s">
        <v>255</v>
      </c>
      <c r="L129" s="72" t="s">
        <v>256</v>
      </c>
      <c r="M129" s="70"/>
      <c r="N129" s="74" t="s">
        <v>37</v>
      </c>
      <c r="O129" s="72">
        <v>1</v>
      </c>
      <c r="P129" s="65">
        <v>558.88</v>
      </c>
      <c r="Q129" s="72" t="s">
        <v>218</v>
      </c>
      <c r="R129" s="62">
        <f t="shared" si="18"/>
        <v>558.88</v>
      </c>
      <c r="S129" s="62">
        <v>0</v>
      </c>
      <c r="T129" s="62">
        <v>0</v>
      </c>
      <c r="U129" s="62">
        <v>0</v>
      </c>
      <c r="V129" s="62">
        <v>0</v>
      </c>
      <c r="W129" s="62">
        <v>0</v>
      </c>
      <c r="X129" s="62">
        <v>0</v>
      </c>
      <c r="Y129" s="62">
        <f t="shared" si="19"/>
        <v>558.88</v>
      </c>
      <c r="Z129" s="62">
        <v>0</v>
      </c>
      <c r="AA129" s="62">
        <v>0</v>
      </c>
      <c r="AB129" s="62">
        <v>0</v>
      </c>
      <c r="AC129" s="62">
        <v>0</v>
      </c>
      <c r="AD129" s="62">
        <v>0</v>
      </c>
    </row>
    <row r="130" spans="1:34" s="28" customFormat="1" ht="71.400000000000006" customHeight="1" x14ac:dyDescent="0.3">
      <c r="A130" s="107" t="s">
        <v>30</v>
      </c>
      <c r="B130" s="107" t="s">
        <v>214</v>
      </c>
      <c r="C130" s="107" t="s">
        <v>214</v>
      </c>
      <c r="D130" s="68" t="s">
        <v>31</v>
      </c>
      <c r="E130" s="69" t="s">
        <v>32</v>
      </c>
      <c r="F130" s="68" t="s">
        <v>31</v>
      </c>
      <c r="G130" s="69" t="s">
        <v>52</v>
      </c>
      <c r="H130" s="70">
        <v>31301</v>
      </c>
      <c r="I130" s="99" t="s">
        <v>63</v>
      </c>
      <c r="J130" s="103"/>
      <c r="K130" s="103" t="s">
        <v>257</v>
      </c>
      <c r="L130" s="72"/>
      <c r="M130" s="70"/>
      <c r="N130" s="74" t="s">
        <v>37</v>
      </c>
      <c r="O130" s="72">
        <v>1</v>
      </c>
      <c r="P130" s="65">
        <v>1972</v>
      </c>
      <c r="Q130" s="72" t="s">
        <v>218</v>
      </c>
      <c r="R130" s="62">
        <f t="shared" si="18"/>
        <v>1972</v>
      </c>
      <c r="S130" s="62">
        <v>0</v>
      </c>
      <c r="T130" s="62">
        <v>0</v>
      </c>
      <c r="U130" s="62">
        <v>0</v>
      </c>
      <c r="V130" s="62">
        <v>0</v>
      </c>
      <c r="W130" s="62">
        <v>0</v>
      </c>
      <c r="X130" s="62">
        <v>0</v>
      </c>
      <c r="Y130" s="62">
        <f t="shared" si="19"/>
        <v>1972</v>
      </c>
      <c r="Z130" s="62">
        <v>0</v>
      </c>
      <c r="AA130" s="62">
        <v>0</v>
      </c>
      <c r="AB130" s="62">
        <v>0</v>
      </c>
      <c r="AC130" s="62">
        <v>0</v>
      </c>
      <c r="AD130" s="62">
        <v>0</v>
      </c>
    </row>
    <row r="131" spans="1:34" s="28" customFormat="1" ht="71.400000000000006" customHeight="1" x14ac:dyDescent="0.3">
      <c r="A131" s="107" t="s">
        <v>30</v>
      </c>
      <c r="B131" s="107" t="s">
        <v>214</v>
      </c>
      <c r="C131" s="107" t="s">
        <v>214</v>
      </c>
      <c r="D131" s="68" t="s">
        <v>31</v>
      </c>
      <c r="E131" s="69" t="s">
        <v>32</v>
      </c>
      <c r="F131" s="68" t="s">
        <v>31</v>
      </c>
      <c r="G131" s="69" t="s">
        <v>52</v>
      </c>
      <c r="H131" s="70">
        <v>35801</v>
      </c>
      <c r="I131" s="99" t="s">
        <v>161</v>
      </c>
      <c r="J131" s="103"/>
      <c r="K131" s="103"/>
      <c r="L131" s="72"/>
      <c r="M131" s="70"/>
      <c r="N131" s="74" t="s">
        <v>37</v>
      </c>
      <c r="O131" s="72">
        <v>4</v>
      </c>
      <c r="P131" s="65">
        <v>160</v>
      </c>
      <c r="Q131" s="72" t="s">
        <v>218</v>
      </c>
      <c r="R131" s="62">
        <f t="shared" si="18"/>
        <v>640</v>
      </c>
      <c r="S131" s="62">
        <v>0</v>
      </c>
      <c r="T131" s="62">
        <v>0</v>
      </c>
      <c r="U131" s="62">
        <v>0</v>
      </c>
      <c r="V131" s="62">
        <v>0</v>
      </c>
      <c r="W131" s="62">
        <v>0</v>
      </c>
      <c r="X131" s="62">
        <v>0</v>
      </c>
      <c r="Y131" s="62">
        <f t="shared" si="19"/>
        <v>640</v>
      </c>
      <c r="Z131" s="62">
        <v>0</v>
      </c>
      <c r="AA131" s="62">
        <v>0</v>
      </c>
      <c r="AB131" s="62">
        <v>0</v>
      </c>
      <c r="AC131" s="62">
        <v>0</v>
      </c>
      <c r="AD131" s="62">
        <v>0</v>
      </c>
    </row>
    <row r="132" spans="1:34" s="28" customFormat="1" ht="71.400000000000006" customHeight="1" x14ac:dyDescent="0.3">
      <c r="A132" s="107" t="s">
        <v>30</v>
      </c>
      <c r="B132" s="107" t="s">
        <v>214</v>
      </c>
      <c r="C132" s="107" t="s">
        <v>214</v>
      </c>
      <c r="D132" s="68" t="s">
        <v>31</v>
      </c>
      <c r="E132" s="69" t="s">
        <v>32</v>
      </c>
      <c r="F132" s="68" t="s">
        <v>31</v>
      </c>
      <c r="G132" s="69" t="s">
        <v>52</v>
      </c>
      <c r="H132" s="70">
        <v>35801</v>
      </c>
      <c r="I132" s="99" t="s">
        <v>161</v>
      </c>
      <c r="J132" s="103"/>
      <c r="K132" s="103"/>
      <c r="L132" s="72"/>
      <c r="M132" s="70"/>
      <c r="N132" s="74" t="s">
        <v>258</v>
      </c>
      <c r="O132" s="72">
        <v>1</v>
      </c>
      <c r="P132" s="65">
        <v>19337</v>
      </c>
      <c r="Q132" s="72" t="s">
        <v>218</v>
      </c>
      <c r="R132" s="62">
        <f t="shared" si="18"/>
        <v>19337</v>
      </c>
      <c r="S132" s="62">
        <v>0</v>
      </c>
      <c r="T132" s="62">
        <v>0</v>
      </c>
      <c r="U132" s="62">
        <v>0</v>
      </c>
      <c r="V132" s="62">
        <v>0</v>
      </c>
      <c r="W132" s="62">
        <v>0</v>
      </c>
      <c r="X132" s="62">
        <v>0</v>
      </c>
      <c r="Y132" s="62">
        <f t="shared" si="19"/>
        <v>19337</v>
      </c>
      <c r="Z132" s="62">
        <v>0</v>
      </c>
      <c r="AA132" s="62">
        <v>0</v>
      </c>
      <c r="AB132" s="62">
        <v>0</v>
      </c>
      <c r="AC132" s="62">
        <v>0</v>
      </c>
      <c r="AD132" s="62">
        <v>0</v>
      </c>
    </row>
    <row r="133" spans="1:34" s="28" customFormat="1" ht="71.400000000000006" customHeight="1" x14ac:dyDescent="0.3">
      <c r="A133" s="107" t="s">
        <v>30</v>
      </c>
      <c r="B133" s="107" t="s">
        <v>214</v>
      </c>
      <c r="C133" s="107" t="s">
        <v>214</v>
      </c>
      <c r="D133" s="68" t="s">
        <v>31</v>
      </c>
      <c r="E133" s="69" t="s">
        <v>32</v>
      </c>
      <c r="F133" s="68" t="s">
        <v>31</v>
      </c>
      <c r="G133" s="69" t="s">
        <v>52</v>
      </c>
      <c r="H133" s="70">
        <v>33801</v>
      </c>
      <c r="I133" s="99" t="s">
        <v>48</v>
      </c>
      <c r="J133" s="103"/>
      <c r="K133" s="103" t="s">
        <v>260</v>
      </c>
      <c r="L133" s="72" t="s">
        <v>261</v>
      </c>
      <c r="M133" s="70" t="s">
        <v>37</v>
      </c>
      <c r="N133" s="74" t="s">
        <v>185</v>
      </c>
      <c r="O133" s="72">
        <v>1</v>
      </c>
      <c r="P133" s="65">
        <v>29250</v>
      </c>
      <c r="Q133" s="72" t="s">
        <v>259</v>
      </c>
      <c r="R133" s="62">
        <f t="shared" si="18"/>
        <v>29250</v>
      </c>
      <c r="S133" s="62">
        <v>0</v>
      </c>
      <c r="T133" s="62">
        <v>0</v>
      </c>
      <c r="U133" s="62">
        <v>0</v>
      </c>
      <c r="V133" s="62">
        <v>0</v>
      </c>
      <c r="W133" s="62">
        <v>0</v>
      </c>
      <c r="X133" s="62">
        <v>0</v>
      </c>
      <c r="Y133" s="62">
        <f t="shared" si="19"/>
        <v>29250</v>
      </c>
      <c r="Z133" s="62">
        <v>0</v>
      </c>
      <c r="AA133" s="62">
        <v>0</v>
      </c>
      <c r="AB133" s="62">
        <v>0</v>
      </c>
      <c r="AC133" s="62">
        <v>0</v>
      </c>
      <c r="AD133" s="62">
        <v>0</v>
      </c>
    </row>
    <row r="134" spans="1:34" s="28" customFormat="1" ht="71.400000000000006" customHeight="1" x14ac:dyDescent="0.3">
      <c r="A134" s="107" t="s">
        <v>30</v>
      </c>
      <c r="B134" s="107" t="s">
        <v>214</v>
      </c>
      <c r="C134" s="107" t="s">
        <v>214</v>
      </c>
      <c r="D134" s="68" t="s">
        <v>31</v>
      </c>
      <c r="E134" s="69" t="s">
        <v>32</v>
      </c>
      <c r="F134" s="68" t="s">
        <v>31</v>
      </c>
      <c r="G134" s="69" t="s">
        <v>52</v>
      </c>
      <c r="H134" s="70">
        <v>33801</v>
      </c>
      <c r="I134" s="99" t="s">
        <v>48</v>
      </c>
      <c r="J134" s="103"/>
      <c r="K134" s="103" t="s">
        <v>262</v>
      </c>
      <c r="L134" s="99" t="s">
        <v>261</v>
      </c>
      <c r="M134" s="70" t="s">
        <v>37</v>
      </c>
      <c r="N134" s="74" t="s">
        <v>185</v>
      </c>
      <c r="O134" s="72">
        <v>1</v>
      </c>
      <c r="P134" s="65">
        <v>29250</v>
      </c>
      <c r="Q134" s="72" t="s">
        <v>259</v>
      </c>
      <c r="R134" s="62">
        <f t="shared" si="18"/>
        <v>29250</v>
      </c>
      <c r="S134" s="62">
        <v>0</v>
      </c>
      <c r="T134" s="62">
        <v>0</v>
      </c>
      <c r="U134" s="62">
        <v>0</v>
      </c>
      <c r="V134" s="62">
        <v>0</v>
      </c>
      <c r="W134" s="62">
        <v>0</v>
      </c>
      <c r="X134" s="62">
        <v>0</v>
      </c>
      <c r="Y134" s="62">
        <f t="shared" si="19"/>
        <v>29250</v>
      </c>
      <c r="Z134" s="62">
        <v>0</v>
      </c>
      <c r="AA134" s="62">
        <v>0</v>
      </c>
      <c r="AB134" s="62">
        <v>0</v>
      </c>
      <c r="AC134" s="62">
        <v>0</v>
      </c>
      <c r="AD134" s="62">
        <v>0</v>
      </c>
    </row>
    <row r="135" spans="1:34" s="28" customFormat="1" ht="71.400000000000006" customHeight="1" x14ac:dyDescent="0.3">
      <c r="A135" s="107" t="s">
        <v>30</v>
      </c>
      <c r="B135" s="107" t="s">
        <v>214</v>
      </c>
      <c r="C135" s="107" t="s">
        <v>214</v>
      </c>
      <c r="D135" s="68" t="s">
        <v>31</v>
      </c>
      <c r="E135" s="69" t="s">
        <v>32</v>
      </c>
      <c r="F135" s="68" t="s">
        <v>31</v>
      </c>
      <c r="G135" s="69" t="s">
        <v>52</v>
      </c>
      <c r="H135" s="70">
        <v>35801</v>
      </c>
      <c r="I135" s="99" t="s">
        <v>161</v>
      </c>
      <c r="J135" s="103"/>
      <c r="K135" s="103" t="s">
        <v>263</v>
      </c>
      <c r="L135" s="99" t="s">
        <v>264</v>
      </c>
      <c r="M135" s="70" t="s">
        <v>37</v>
      </c>
      <c r="N135" s="74" t="s">
        <v>149</v>
      </c>
      <c r="O135" s="72">
        <v>1</v>
      </c>
      <c r="P135" s="65">
        <v>31476</v>
      </c>
      <c r="Q135" s="72" t="s">
        <v>259</v>
      </c>
      <c r="R135" s="62">
        <f t="shared" si="18"/>
        <v>31476</v>
      </c>
      <c r="S135" s="62">
        <v>0</v>
      </c>
      <c r="T135" s="62">
        <v>0</v>
      </c>
      <c r="U135" s="62">
        <v>0</v>
      </c>
      <c r="V135" s="62">
        <v>0</v>
      </c>
      <c r="W135" s="62">
        <v>0</v>
      </c>
      <c r="X135" s="62">
        <v>0</v>
      </c>
      <c r="Y135" s="62">
        <f t="shared" si="19"/>
        <v>31476</v>
      </c>
      <c r="Z135" s="62">
        <v>0</v>
      </c>
      <c r="AA135" s="62">
        <v>0</v>
      </c>
      <c r="AB135" s="62">
        <v>0</v>
      </c>
      <c r="AC135" s="62">
        <v>0</v>
      </c>
      <c r="AD135" s="62">
        <v>0</v>
      </c>
    </row>
    <row r="136" spans="1:34" s="28" customFormat="1" ht="71.400000000000006" customHeight="1" x14ac:dyDescent="0.3">
      <c r="A136" s="107" t="s">
        <v>30</v>
      </c>
      <c r="B136" s="107" t="s">
        <v>214</v>
      </c>
      <c r="C136" s="107" t="s">
        <v>214</v>
      </c>
      <c r="D136" s="68" t="s">
        <v>31</v>
      </c>
      <c r="E136" s="69" t="s">
        <v>32</v>
      </c>
      <c r="F136" s="68" t="s">
        <v>31</v>
      </c>
      <c r="G136" s="69" t="s">
        <v>52</v>
      </c>
      <c r="H136" s="70">
        <v>35801</v>
      </c>
      <c r="I136" s="99" t="s">
        <v>161</v>
      </c>
      <c r="J136" s="103"/>
      <c r="K136" s="103" t="s">
        <v>265</v>
      </c>
      <c r="L136" s="99" t="s">
        <v>264</v>
      </c>
      <c r="M136" s="70" t="s">
        <v>37</v>
      </c>
      <c r="N136" s="74" t="s">
        <v>149</v>
      </c>
      <c r="O136" s="72">
        <v>1</v>
      </c>
      <c r="P136" s="65">
        <v>16756</v>
      </c>
      <c r="Q136" s="72" t="s">
        <v>259</v>
      </c>
      <c r="R136" s="62">
        <f t="shared" si="18"/>
        <v>16756</v>
      </c>
      <c r="S136" s="62">
        <v>0</v>
      </c>
      <c r="T136" s="62">
        <v>0</v>
      </c>
      <c r="U136" s="62">
        <v>0</v>
      </c>
      <c r="V136" s="62">
        <v>0</v>
      </c>
      <c r="W136" s="62">
        <v>0</v>
      </c>
      <c r="X136" s="62">
        <v>0</v>
      </c>
      <c r="Y136" s="62">
        <f t="shared" si="19"/>
        <v>16756</v>
      </c>
      <c r="Z136" s="62">
        <v>0</v>
      </c>
      <c r="AA136" s="62">
        <v>0</v>
      </c>
      <c r="AB136" s="62">
        <v>0</v>
      </c>
      <c r="AC136" s="62">
        <v>0</v>
      </c>
      <c r="AD136" s="62">
        <v>0</v>
      </c>
    </row>
    <row r="137" spans="1:34" s="28" customFormat="1" ht="71.400000000000006" customHeight="1" x14ac:dyDescent="0.3">
      <c r="A137" s="107" t="s">
        <v>30</v>
      </c>
      <c r="B137" s="107" t="s">
        <v>214</v>
      </c>
      <c r="C137" s="107" t="s">
        <v>214</v>
      </c>
      <c r="D137" s="68" t="s">
        <v>31</v>
      </c>
      <c r="E137" s="69" t="s">
        <v>153</v>
      </c>
      <c r="F137" s="68">
        <v>88</v>
      </c>
      <c r="G137" s="69" t="s">
        <v>155</v>
      </c>
      <c r="H137" s="70">
        <v>26102</v>
      </c>
      <c r="I137" s="99" t="s">
        <v>266</v>
      </c>
      <c r="J137" s="103" t="s">
        <v>176</v>
      </c>
      <c r="K137" s="103" t="s">
        <v>189</v>
      </c>
      <c r="L137" s="99" t="s">
        <v>267</v>
      </c>
      <c r="M137" s="70"/>
      <c r="N137" s="74" t="s">
        <v>191</v>
      </c>
      <c r="O137" s="72">
        <v>1</v>
      </c>
      <c r="P137" s="65">
        <v>4425</v>
      </c>
      <c r="Q137" s="72" t="s">
        <v>268</v>
      </c>
      <c r="R137" s="62">
        <f t="shared" si="18"/>
        <v>4425</v>
      </c>
      <c r="S137" s="62">
        <v>0</v>
      </c>
      <c r="T137" s="62">
        <v>0</v>
      </c>
      <c r="U137" s="62">
        <v>0</v>
      </c>
      <c r="V137" s="62">
        <v>0</v>
      </c>
      <c r="W137" s="62">
        <v>0</v>
      </c>
      <c r="X137" s="62">
        <v>0</v>
      </c>
      <c r="Y137" s="62">
        <f t="shared" si="19"/>
        <v>4425</v>
      </c>
      <c r="Z137" s="62">
        <v>0</v>
      </c>
      <c r="AA137" s="62">
        <v>0</v>
      </c>
      <c r="AB137" s="62">
        <v>0</v>
      </c>
      <c r="AC137" s="62">
        <v>0</v>
      </c>
      <c r="AD137" s="62">
        <v>0</v>
      </c>
    </row>
    <row r="138" spans="1:34" s="28" customFormat="1" ht="50.55" customHeight="1" x14ac:dyDescent="0.3">
      <c r="A138" s="48"/>
      <c r="B138" s="29"/>
      <c r="C138" s="29"/>
      <c r="D138" s="30"/>
      <c r="E138" s="31"/>
      <c r="F138" s="30"/>
      <c r="G138" s="31"/>
      <c r="H138" s="32"/>
      <c r="I138" s="20"/>
      <c r="J138" s="49"/>
      <c r="K138" s="50"/>
      <c r="L138" s="33"/>
      <c r="M138" s="51"/>
      <c r="N138" s="52"/>
      <c r="O138" s="53"/>
      <c r="P138" s="54"/>
      <c r="Q138" s="55"/>
      <c r="R138" s="56"/>
      <c r="S138" s="57"/>
      <c r="T138" s="58"/>
      <c r="U138" s="58"/>
      <c r="V138" s="58"/>
      <c r="W138" s="58"/>
      <c r="X138" s="58"/>
      <c r="Y138" s="59"/>
      <c r="Z138" s="57"/>
      <c r="AA138" s="57"/>
      <c r="AB138" s="57"/>
      <c r="AC138" s="57"/>
      <c r="AD138" s="58"/>
    </row>
    <row r="139" spans="1:34" s="28" customFormat="1" ht="25.05" customHeight="1" x14ac:dyDescent="0.3">
      <c r="A139" s="29"/>
      <c r="B139" s="29"/>
      <c r="C139" s="29"/>
      <c r="D139" s="30"/>
      <c r="E139" s="31"/>
      <c r="F139" s="35"/>
      <c r="G139" s="31"/>
      <c r="H139" s="31"/>
      <c r="I139" s="31"/>
      <c r="J139" s="31"/>
      <c r="K139" s="36"/>
      <c r="L139" s="33"/>
      <c r="M139" s="37"/>
      <c r="N139" s="32"/>
      <c r="O139" s="38"/>
      <c r="P139" s="39"/>
      <c r="Q139" s="37"/>
      <c r="R139" s="40"/>
      <c r="S139" s="41"/>
      <c r="T139" s="41"/>
      <c r="U139" s="41"/>
      <c r="V139" s="41"/>
      <c r="W139" s="40"/>
      <c r="X139" s="41"/>
      <c r="Y139" s="41"/>
      <c r="Z139" s="41"/>
      <c r="AA139" s="41"/>
      <c r="AB139" s="41"/>
      <c r="AC139" s="41"/>
      <c r="AD139" s="41"/>
      <c r="AE139" s="42"/>
      <c r="AF139" s="43"/>
      <c r="AG139" s="44"/>
      <c r="AH139" s="45"/>
    </row>
    <row r="140" spans="1:34" x14ac:dyDescent="0.3">
      <c r="A140" s="127" t="s">
        <v>15</v>
      </c>
      <c r="B140" s="127"/>
      <c r="C140" s="127"/>
      <c r="D140" s="127"/>
      <c r="E140" s="127"/>
      <c r="F140" s="127"/>
      <c r="G140" s="127"/>
      <c r="H140" s="127"/>
      <c r="I140" s="127"/>
      <c r="J140" s="3"/>
      <c r="K140" s="20"/>
      <c r="L140" s="22"/>
      <c r="M140" s="3"/>
      <c r="N140" s="4"/>
      <c r="O140" s="4"/>
      <c r="P140" s="12"/>
      <c r="Q140" s="21"/>
      <c r="R140" s="34">
        <f>SUM(R7:R139)</f>
        <v>921024.20999999985</v>
      </c>
      <c r="S140" s="5">
        <f>SUM(S7:S139)</f>
        <v>0</v>
      </c>
      <c r="T140" s="5">
        <f>SUM(T7:T139)</f>
        <v>0</v>
      </c>
      <c r="U140" s="5">
        <f>SUM(U7:U60)</f>
        <v>0</v>
      </c>
      <c r="V140" s="5">
        <f>SUM(V7:V139)</f>
        <v>0</v>
      </c>
      <c r="W140" s="34"/>
      <c r="X140" s="34">
        <f>SUM(X7:X60)</f>
        <v>0</v>
      </c>
      <c r="Y140" s="34">
        <f>SUM(Y7:Y139)</f>
        <v>921024.20999999985</v>
      </c>
      <c r="Z140" s="5">
        <f>SUM(Z7:Z27)</f>
        <v>0</v>
      </c>
      <c r="AA140" s="5">
        <f>SUM(AA7:AA27)</f>
        <v>0</v>
      </c>
      <c r="AB140" s="5">
        <f>SUM(AB7:AB27)</f>
        <v>0</v>
      </c>
      <c r="AC140" s="5">
        <f>SUM(AC7:AC27)</f>
        <v>0</v>
      </c>
      <c r="AD140" s="5">
        <f>SUM(AD7:AD27)</f>
        <v>0</v>
      </c>
    </row>
    <row r="141" spans="1:34" x14ac:dyDescent="0.3">
      <c r="K141" s="20"/>
    </row>
    <row r="142" spans="1:34" x14ac:dyDescent="0.3">
      <c r="K142" s="20"/>
      <c r="R142" s="11"/>
    </row>
    <row r="143" spans="1:34" x14ac:dyDescent="0.3">
      <c r="K143" s="20"/>
    </row>
    <row r="144" spans="1:34" x14ac:dyDescent="0.3">
      <c r="A144" s="128" t="s">
        <v>27</v>
      </c>
      <c r="B144" s="128"/>
      <c r="C144" s="128"/>
      <c r="D144" s="128"/>
      <c r="E144" s="128"/>
      <c r="F144" s="128"/>
      <c r="G144" s="128"/>
      <c r="H144" s="128"/>
      <c r="K144" s="20"/>
      <c r="W144" s="7"/>
    </row>
    <row r="145" spans="11:23" x14ac:dyDescent="0.3">
      <c r="K145" s="20"/>
      <c r="W145" s="7"/>
    </row>
    <row r="146" spans="11:23" x14ac:dyDescent="0.3">
      <c r="K146" s="20"/>
    </row>
    <row r="147" spans="11:23" x14ac:dyDescent="0.3">
      <c r="K147" s="20"/>
    </row>
    <row r="148" spans="11:23" x14ac:dyDescent="0.3">
      <c r="K148" s="20"/>
    </row>
    <row r="149" spans="11:23" x14ac:dyDescent="0.3">
      <c r="K149" s="20"/>
    </row>
    <row r="150" spans="11:23" x14ac:dyDescent="0.3">
      <c r="K150" s="20"/>
    </row>
    <row r="151" spans="11:23" x14ac:dyDescent="0.3">
      <c r="K151" s="20"/>
    </row>
    <row r="152" spans="11:23" x14ac:dyDescent="0.3">
      <c r="K152" s="20"/>
    </row>
    <row r="153" spans="11:23" x14ac:dyDescent="0.3">
      <c r="K153" s="20"/>
    </row>
    <row r="154" spans="11:23" x14ac:dyDescent="0.3">
      <c r="K154" s="20"/>
    </row>
    <row r="156" spans="11:23" x14ac:dyDescent="0.3">
      <c r="K156" s="27"/>
    </row>
  </sheetData>
  <sortState xmlns:xlrd2="http://schemas.microsoft.com/office/spreadsheetml/2017/richdata2" ref="A7:AD141">
    <sortCondition ref="H7:H141"/>
  </sortState>
  <mergeCells count="3">
    <mergeCell ref="A140:I140"/>
    <mergeCell ref="A144:H144"/>
    <mergeCell ref="A4:AD4"/>
  </mergeCells>
  <phoneticPr fontId="11" type="noConversion"/>
  <dataValidations count="1">
    <dataValidation type="decimal" allowBlank="1" showErrorMessage="1" errorTitle="Precio unitario" error="Escriba una cantidad numérica en esta celda." promptTitle="Precio unitario" sqref="P120:P126" xr:uid="{9538D1C6-F3BA-400C-9A5D-98C60746CEB8}">
      <formula1>0</formula1>
      <formula2>1000000000</formula2>
    </dataValidation>
  </dataValidation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2024-11-08T17:24:13Z</cp:lastPrinted>
  <dcterms:created xsi:type="dcterms:W3CDTF">2018-11-20T22:56:08Z</dcterms:created>
  <dcterms:modified xsi:type="dcterms:W3CDTF">2025-08-08T19:10:12Z</dcterms:modified>
</cp:coreProperties>
</file>