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edilberto.alcaide\Downloads\"/>
    </mc:Choice>
  </mc:AlternateContent>
  <xr:revisionPtr revIDLastSave="0" documentId="8_{66D8044E-241C-4825-BCC9-AF145682B5F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P" sheetId="112" r:id="rId1"/>
    <sheet name="Ene" sheetId="113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1" hidden="1">Ene!$A$10:$U$67</definedName>
    <definedName name="_xlnm._FilterDatabase" localSheetId="0" hidden="1">SP!$A$10:$S$27</definedName>
    <definedName name="a" localSheetId="1">#REF!</definedName>
    <definedName name="a" localSheetId="0">#REF!</definedName>
    <definedName name="a">#REF!</definedName>
    <definedName name="adquisicion">'[1]hoja oculta'!$C$2:$C$5</definedName>
    <definedName name="CEI" localSheetId="1">#REF!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1">#REF!</definedName>
    <definedName name="PARTIDAS" localSheetId="0">#REF!</definedName>
    <definedName name="PARTIDAS">#REF!</definedName>
    <definedName name="SRPL" localSheetId="1">#REF!</definedName>
    <definedName name="SRPL" localSheetId="0">#REF!</definedName>
    <definedName name="SRPL">#REF!</definedName>
    <definedName name="_xlnm.Print_Titles" localSheetId="1">Ene!$10:$10</definedName>
    <definedName name="_xlnm.Print_Titles" localSheetId="0">SP!$10:$10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41" i="112" l="1"/>
  <c r="P40" i="112"/>
  <c r="P39" i="112"/>
  <c r="P38" i="112"/>
  <c r="P37" i="112"/>
  <c r="P36" i="112"/>
  <c r="P35" i="112"/>
  <c r="P34" i="112"/>
  <c r="R27" i="112" l="1"/>
  <c r="R26" i="112"/>
  <c r="R25" i="112"/>
  <c r="R24" i="112"/>
  <c r="R23" i="112"/>
  <c r="R22" i="112"/>
  <c r="R21" i="112"/>
  <c r="R20" i="112"/>
  <c r="R19" i="112"/>
  <c r="R18" i="112"/>
  <c r="R17" i="112"/>
  <c r="R16" i="112"/>
  <c r="R15" i="112"/>
  <c r="R14" i="112"/>
  <c r="R13" i="112"/>
  <c r="R12" i="112"/>
  <c r="R11" i="112"/>
  <c r="S69" i="113" l="1"/>
  <c r="T67" i="113"/>
  <c r="R67" i="113"/>
  <c r="T66" i="113"/>
  <c r="R66" i="113"/>
  <c r="R65" i="113"/>
  <c r="P65" i="113" s="1"/>
  <c r="T65" i="113" s="1"/>
  <c r="U65" i="113" s="1"/>
  <c r="T64" i="113"/>
  <c r="R64" i="113"/>
  <c r="T63" i="113"/>
  <c r="R63" i="113"/>
  <c r="R62" i="113"/>
  <c r="P62" i="113" s="1"/>
  <c r="T62" i="113" s="1"/>
  <c r="U62" i="113" s="1"/>
  <c r="R61" i="113"/>
  <c r="P61" i="113" s="1"/>
  <c r="T61" i="113" s="1"/>
  <c r="U61" i="113" s="1"/>
  <c r="T60" i="113"/>
  <c r="R60" i="113"/>
  <c r="T59" i="113"/>
  <c r="V59" i="113" s="1"/>
  <c r="R59" i="113"/>
  <c r="T58" i="113"/>
  <c r="R58" i="113"/>
  <c r="T57" i="113"/>
  <c r="R57" i="113"/>
  <c r="R56" i="113"/>
  <c r="P56" i="113" s="1"/>
  <c r="T56" i="113" s="1"/>
  <c r="U56" i="113" s="1"/>
  <c r="R55" i="113"/>
  <c r="P55" i="113" s="1"/>
  <c r="T55" i="113" s="1"/>
  <c r="U55" i="113" s="1"/>
  <c r="T54" i="113"/>
  <c r="R54" i="113"/>
  <c r="T53" i="113"/>
  <c r="R53" i="113"/>
  <c r="R52" i="113"/>
  <c r="P52" i="113" s="1"/>
  <c r="T52" i="113" s="1"/>
  <c r="U52" i="113" s="1"/>
  <c r="R51" i="113"/>
  <c r="P51" i="113"/>
  <c r="T51" i="113" s="1"/>
  <c r="U51" i="113" s="1"/>
  <c r="T50" i="113"/>
  <c r="R50" i="113"/>
  <c r="U50" i="113" s="1"/>
  <c r="R49" i="113"/>
  <c r="P49" i="113" s="1"/>
  <c r="T49" i="113" s="1"/>
  <c r="U49" i="113" s="1"/>
  <c r="R48" i="113"/>
  <c r="P48" i="113" s="1"/>
  <c r="T48" i="113" s="1"/>
  <c r="U48" i="113" s="1"/>
  <c r="T47" i="113"/>
  <c r="R47" i="113"/>
  <c r="T46" i="113"/>
  <c r="U46" i="113" s="1"/>
  <c r="R46" i="113"/>
  <c r="T45" i="113"/>
  <c r="R45" i="113"/>
  <c r="T44" i="113"/>
  <c r="R44" i="113"/>
  <c r="T43" i="113"/>
  <c r="R43" i="113"/>
  <c r="T42" i="113"/>
  <c r="R42" i="113"/>
  <c r="T41" i="113"/>
  <c r="R41" i="113"/>
  <c r="T40" i="113"/>
  <c r="R40" i="113"/>
  <c r="T39" i="113"/>
  <c r="R39" i="113"/>
  <c r="T38" i="113"/>
  <c r="R38" i="113"/>
  <c r="T37" i="113"/>
  <c r="R37" i="113"/>
  <c r="T36" i="113"/>
  <c r="R36" i="113"/>
  <c r="T35" i="113"/>
  <c r="R35" i="113"/>
  <c r="T34" i="113"/>
  <c r="R34" i="113"/>
  <c r="T33" i="113"/>
  <c r="R33" i="113"/>
  <c r="U33" i="113" s="1"/>
  <c r="T32" i="113"/>
  <c r="R32" i="113"/>
  <c r="Q32" i="113"/>
  <c r="T31" i="113"/>
  <c r="R31" i="113"/>
  <c r="Q31" i="113"/>
  <c r="T30" i="113"/>
  <c r="R30" i="113"/>
  <c r="T29" i="113"/>
  <c r="U29" i="113" s="1"/>
  <c r="R29" i="113"/>
  <c r="R28" i="113"/>
  <c r="P28" i="113" s="1"/>
  <c r="T28" i="113" s="1"/>
  <c r="U28" i="113" s="1"/>
  <c r="T27" i="113"/>
  <c r="R27" i="113"/>
  <c r="T26" i="113"/>
  <c r="R26" i="113"/>
  <c r="T25" i="113"/>
  <c r="R25" i="113"/>
  <c r="T24" i="113"/>
  <c r="R24" i="113"/>
  <c r="T23" i="113"/>
  <c r="R23" i="113"/>
  <c r="T22" i="113"/>
  <c r="R22" i="113"/>
  <c r="T21" i="113"/>
  <c r="R21" i="113"/>
  <c r="T20" i="113"/>
  <c r="R20" i="113"/>
  <c r="T19" i="113"/>
  <c r="R19" i="113"/>
  <c r="T18" i="113"/>
  <c r="R18" i="113"/>
  <c r="T17" i="113"/>
  <c r="R17" i="113"/>
  <c r="T16" i="113"/>
  <c r="R16" i="113"/>
  <c r="R15" i="113"/>
  <c r="P15" i="113" s="1"/>
  <c r="T15" i="113" s="1"/>
  <c r="U15" i="113" s="1"/>
  <c r="R14" i="113"/>
  <c r="P14" i="113"/>
  <c r="T14" i="113" s="1"/>
  <c r="U14" i="113" s="1"/>
  <c r="R13" i="113"/>
  <c r="P13" i="113" s="1"/>
  <c r="T13" i="113" s="1"/>
  <c r="U13" i="113" s="1"/>
  <c r="R12" i="113"/>
  <c r="P12" i="113" s="1"/>
  <c r="T12" i="113" s="1"/>
  <c r="U12" i="113" s="1"/>
  <c r="T11" i="113"/>
  <c r="R11" i="113"/>
  <c r="U27" i="113" l="1"/>
  <c r="U47" i="113"/>
  <c r="U23" i="113"/>
  <c r="U18" i="113"/>
  <c r="U24" i="113"/>
  <c r="U39" i="113"/>
  <c r="U45" i="113"/>
  <c r="U42" i="113"/>
  <c r="U60" i="113"/>
  <c r="U64" i="113"/>
  <c r="U32" i="113"/>
  <c r="U31" i="113"/>
  <c r="U25" i="113"/>
  <c r="U19" i="113"/>
  <c r="U34" i="113"/>
  <c r="U35" i="113"/>
  <c r="U59" i="113"/>
  <c r="U11" i="113"/>
  <c r="U26" i="113"/>
  <c r="U38" i="113"/>
  <c r="U43" i="113"/>
  <c r="U37" i="113"/>
  <c r="U22" i="113"/>
  <c r="U40" i="113"/>
  <c r="U17" i="113"/>
  <c r="U41" i="113"/>
  <c r="U20" i="113"/>
  <c r="U57" i="113"/>
  <c r="U36" i="113"/>
  <c r="U63" i="113"/>
  <c r="U21" i="113"/>
  <c r="U58" i="113"/>
  <c r="U16" i="113"/>
  <c r="U53" i="113"/>
  <c r="U54" i="113"/>
  <c r="R69" i="113"/>
  <c r="U66" i="113"/>
  <c r="U30" i="113"/>
  <c r="U44" i="113"/>
  <c r="U67" i="113"/>
  <c r="P11" i="112" l="1"/>
  <c r="Q17" i="112" l="1"/>
  <c r="Q16" i="112"/>
  <c r="P25" i="112" l="1"/>
</calcChain>
</file>

<file path=xl/sharedStrings.xml><?xml version="1.0" encoding="utf-8"?>
<sst xmlns="http://schemas.openxmlformats.org/spreadsheetml/2006/main" count="1480" uniqueCount="252">
  <si>
    <t>PP</t>
  </si>
  <si>
    <t>CUC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</si>
  <si>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</si>
  <si>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</si>
  <si>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</si>
  <si>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</si>
  <si>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</si>
  <si>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</si>
  <si>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</si>
  <si>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</si>
  <si>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</si>
  <si>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</si>
  <si>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</si>
  <si>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</si>
  <si>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</si>
  <si>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</si>
  <si>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</si>
  <si>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</si>
  <si>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febrero</t>
  </si>
  <si>
    <t>Marzo</t>
  </si>
  <si>
    <t>Junio</t>
  </si>
  <si>
    <t>* El precio unitario con IVA, el total y el calendario financiero estan redondeados solo en el formato de presentación</t>
  </si>
  <si>
    <t>UR Presupuesta</t>
  </si>
  <si>
    <t xml:space="preserve">Programa Anual de Adquisiciones, Arrendamientos y Servicios del INE  2025 (PAAASINE) </t>
  </si>
  <si>
    <t>San Luis Potosí</t>
  </si>
  <si>
    <t>DELEGACIONALES</t>
  </si>
  <si>
    <t>OF12</t>
  </si>
  <si>
    <t>OF13</t>
  </si>
  <si>
    <t>OF15</t>
  </si>
  <si>
    <t>SP00</t>
  </si>
  <si>
    <t>001</t>
  </si>
  <si>
    <t>R009</t>
  </si>
  <si>
    <t>R002</t>
  </si>
  <si>
    <t>R003</t>
  </si>
  <si>
    <t>M001</t>
  </si>
  <si>
    <t>R005</t>
  </si>
  <si>
    <t>043</t>
  </si>
  <si>
    <t>044</t>
  </si>
  <si>
    <t>045</t>
  </si>
  <si>
    <t>088</t>
  </si>
  <si>
    <t>P12421O</t>
  </si>
  <si>
    <t>J13191O</t>
  </si>
  <si>
    <t>J13321O</t>
  </si>
  <si>
    <t>D15081O</t>
  </si>
  <si>
    <t>D15051O</t>
  </si>
  <si>
    <t>J15611O</t>
  </si>
  <si>
    <t>B00OD01</t>
  </si>
  <si>
    <t>B00CA01</t>
  </si>
  <si>
    <t>B00PE02</t>
  </si>
  <si>
    <t>B00MO02</t>
  </si>
  <si>
    <t>B00OD02</t>
  </si>
  <si>
    <t>Materiales y útiles de oficina</t>
  </si>
  <si>
    <t>Productos alimenticios para el personal que realiza labores de campo o de supervisión</t>
  </si>
  <si>
    <t>Combustibles, lubricantes y aditivos para vehículos terrestres, aéreos, marítimos, lacustres y fluviales destinados a servicios administrativos</t>
  </si>
  <si>
    <t>Materiales y útiles para el procesamiento en equipos y bienes informáticos</t>
  </si>
  <si>
    <t>Productos alimenticios para el personal en las instalaciones de las Unidades Responsables</t>
  </si>
  <si>
    <t>Productos alimenticios para el personal derivado de actividades extraordinarias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</si>
  <si>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</si>
  <si>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asignados a servidores públicos</t>
  </si>
  <si>
    <t>Material de apoyo informativo</t>
  </si>
  <si>
    <t>Vestuario y uniformes</t>
  </si>
  <si>
    <t>Refacciones y accesorios menores de mobiliario y equipo de administración, educacional y recreativo</t>
  </si>
  <si>
    <t>Refacciones y accesorios menores de equipo de transporte</t>
  </si>
  <si>
    <t>Servicio telefónico convencional</t>
  </si>
  <si>
    <t>Servicio postal</t>
  </si>
  <si>
    <t xml:space="preserve"> Arrendamiento de edificios y locales</t>
  </si>
  <si>
    <t>Arrendamiento de maquinaria y equipo</t>
  </si>
  <si>
    <t>Servicios para capacitación a servidores públicos</t>
  </si>
  <si>
    <t>Servicios de vigilancia</t>
  </si>
  <si>
    <t>Subcontratación de servicios con terceros</t>
  </si>
  <si>
    <t>Mantenimiento y conservación de vehículos terrestres, aéreos, marítimos, lacustres y fluviales</t>
  </si>
  <si>
    <t>Mantenimiento y conservación de maquinaria y equipo</t>
  </si>
  <si>
    <t>Servicios de lavandería, limpieza e higiene</t>
  </si>
  <si>
    <t>Servicios de jardinería y fumigación</t>
  </si>
  <si>
    <t>Pasajes aéreos nacionales para servidores públicos de mando en el desempeño de comisiones y funciones oficiales</t>
  </si>
  <si>
    <t>N/A</t>
  </si>
  <si>
    <t xml:space="preserve">Arrendamiento del inmuebles de la Junta Local Ejecutiva Local </t>
  </si>
  <si>
    <t>Convenio Modificatorio al Contrato INE/ARRE/SLP/004/2024</t>
  </si>
  <si>
    <t>Plurianual</t>
  </si>
  <si>
    <t>Servicios</t>
  </si>
  <si>
    <t>Arrendamiento</t>
  </si>
  <si>
    <t>Convenio Modificatorio al Contrato INE/SERV/SLP/013/2024</t>
  </si>
  <si>
    <t>Servicio de Vigilancia intramuros</t>
  </si>
  <si>
    <t>Anual</t>
  </si>
  <si>
    <t>Invitacion a cuando menos 3 personas</t>
  </si>
  <si>
    <t>Adjudicación Directa por monto</t>
  </si>
  <si>
    <t>Arrendamiento de tres equipos de fotocopiado</t>
  </si>
  <si>
    <t>Convenio Modificatorio al Contrato INE/SERV/SLP/14/2024</t>
  </si>
  <si>
    <t xml:space="preserve">Anual </t>
  </si>
  <si>
    <t>Convenio Modificatorio al Contrato INE/SERV/SLP/12/2024</t>
  </si>
  <si>
    <t>Servicio de suministro de combustible a través de tarjetas electrónicas, para el parque vehicular propio y arrendado a disposición del Instituto</t>
  </si>
  <si>
    <t>Comision por el servicio de suministro de combustible a través de tarjetas electrónicas, para el parque vehicular propio y arrendado a disposición del Instituto</t>
  </si>
  <si>
    <t>27100013-0004</t>
  </si>
  <si>
    <t>Playera para uso de Cartografia</t>
  </si>
  <si>
    <t>Pieza</t>
  </si>
  <si>
    <t>Compra Menor</t>
  </si>
  <si>
    <t>27101001-0011</t>
  </si>
  <si>
    <t>Camisa para Modulo</t>
  </si>
  <si>
    <t>Playera para el personal de Junta Local Ejecutiva</t>
  </si>
  <si>
    <t>Servicio de Limpieza en el inmueble que ocupa la Junta Local Ejecutiva en el estado de San Luis Potosí</t>
  </si>
  <si>
    <t>21501001-0002</t>
  </si>
  <si>
    <t>Suscripciones de periodicos y/o revistas</t>
  </si>
  <si>
    <t>22103001-0003</t>
  </si>
  <si>
    <t>Alimentos</t>
  </si>
  <si>
    <t>22104001-0075</t>
  </si>
  <si>
    <t>Pesos</t>
  </si>
  <si>
    <t>22106001-0003</t>
  </si>
  <si>
    <t>29301001-0102</t>
  </si>
  <si>
    <t>Archivero</t>
  </si>
  <si>
    <t>29601001-0006</t>
  </si>
  <si>
    <t>Llanta</t>
  </si>
  <si>
    <t>Servicio de Telefonia Convencional</t>
  </si>
  <si>
    <t xml:space="preserve">INE/110/2022 </t>
  </si>
  <si>
    <t xml:space="preserve">Servicio de Mensajeria Terrestres </t>
  </si>
  <si>
    <t>Servicio de capacitacion y evaluacion del persona en el eestado de San Luis Potosí</t>
  </si>
  <si>
    <t>Servicio de Mantenimiento al parque vehicular de la Junta Local Ejecutiva en el estado de San Luis Potosí</t>
  </si>
  <si>
    <t>Servicio de mantenimiento preventivo y correctivo a 18 equipos de aire acondicionado instalados en la junta local ejecutiva.</t>
  </si>
  <si>
    <t>Servicio de fumigacion en las instalaciones de la junta local ejecutiva para control de mosquitos, insectos rastreros y roedores.</t>
  </si>
  <si>
    <t>Servicio de Emision de boletos de Avion</t>
  </si>
  <si>
    <t>CAJA</t>
  </si>
  <si>
    <t>PIEZA</t>
  </si>
  <si>
    <t>Abierto</t>
  </si>
  <si>
    <t>21601001-0013</t>
  </si>
  <si>
    <t>21601001-0018</t>
  </si>
  <si>
    <t>Papel Higienico.</t>
  </si>
  <si>
    <t>Papel en toalla</t>
  </si>
  <si>
    <t>Material de Limpieza</t>
  </si>
  <si>
    <t>21401001-0570</t>
  </si>
  <si>
    <t>21401001-0024</t>
  </si>
  <si>
    <t>21401001-0383</t>
  </si>
  <si>
    <t>21401001-0384</t>
  </si>
  <si>
    <t>21100087-0015</t>
  </si>
  <si>
    <t>21100087-0022</t>
  </si>
  <si>
    <t>21101001-0375</t>
  </si>
  <si>
    <t>Caja con 5000 hojas de papel bond t/c</t>
  </si>
  <si>
    <t>Folder t/carta</t>
  </si>
  <si>
    <t>Ligas numero  10</t>
  </si>
  <si>
    <t>21100072-0010</t>
  </si>
  <si>
    <t>Caja</t>
  </si>
  <si>
    <t>Bolsa</t>
  </si>
  <si>
    <t>21100041-0042</t>
  </si>
  <si>
    <t>Libreta f/italiana pasta dura</t>
  </si>
  <si>
    <t>21100090-0002</t>
  </si>
  <si>
    <t>Pegamento 5000 de 21 ml.</t>
  </si>
  <si>
    <t>21100081-0015</t>
  </si>
  <si>
    <t>Etiqueta adhesiva  00 x 16</t>
  </si>
  <si>
    <t>21101001-0109</t>
  </si>
  <si>
    <t>Caja de archivo muerto t/especial 50 x 52 x 52</t>
  </si>
  <si>
    <t>Toner HP 6511x</t>
  </si>
  <si>
    <t>Toner HP 7553x</t>
  </si>
  <si>
    <t>Toner HP CF360 negro</t>
  </si>
  <si>
    <t>Toner HO CF361 CYAN</t>
  </si>
  <si>
    <t>cartucho tinta p/imp. lexmark 12a1970</t>
  </si>
  <si>
    <t>21400011-0043</t>
  </si>
  <si>
    <t>21400012-0022</t>
  </si>
  <si>
    <t>21400012-0034</t>
  </si>
  <si>
    <t>21400013-0278</t>
  </si>
  <si>
    <t>Toner p/fotocopiadora Xerox 1025</t>
  </si>
  <si>
    <t xml:space="preserve">Toner p/impresora Okidata B6100 </t>
  </si>
  <si>
    <t>Toner para impresora laser a color Kyocera Ecosys FS-C5030n, TK-512k</t>
  </si>
  <si>
    <t xml:space="preserve">Programa Anual de Adquisiciones, Arrendamientos y Servicios del INE JUNIO- 2025 (PAAASINE) </t>
  </si>
  <si>
    <t>SP01</t>
  </si>
  <si>
    <t>INE/SERV/SLP/17/2025</t>
  </si>
  <si>
    <t>Arrendamiento del inmuebles Modulo Fijo Distrital</t>
  </si>
  <si>
    <t>Convenio Modificatorio al Contrato INE/SLP/JDE01/005/2022</t>
  </si>
  <si>
    <t>Servicio de Limpieza en el inmueble que ocupa el Modulo Fijo Distrital</t>
  </si>
  <si>
    <t>INE/SERV/SLP/16/2025</t>
  </si>
  <si>
    <t>Adjudicacion directa</t>
  </si>
  <si>
    <t>SUBDELEGACIONAL</t>
  </si>
  <si>
    <t>INE</t>
  </si>
  <si>
    <t>SP02</t>
  </si>
  <si>
    <t>ARRENDAMIENTO DE MAQUINARIA Y EQUIPO</t>
  </si>
  <si>
    <t>ARRENDAMIENTO DE MAQUINARIA Y EQUIPO (FOTOCOPIADORA)</t>
  </si>
  <si>
    <t>INE/SERV/SLP/07/2025</t>
  </si>
  <si>
    <t>SERVICIOS DE LAVANDERIA LIMPIEZA E HIGIENE</t>
  </si>
  <si>
    <t>INE/SERV/SLP/08/2025</t>
  </si>
  <si>
    <t>SERVICIOS DE VIGILANCIA</t>
  </si>
  <si>
    <t>SERVICIO DE MONITOREO DE ALARMA EN EL MAC FIJO DEL R.F.E, DE LA JUNTA DISTRITAL EJECUTIVA 02</t>
  </si>
  <si>
    <t>SP03</t>
  </si>
  <si>
    <t>Arrendamiento del inmueble que ocupan las oficinas de la Junta Distrital Ejecutiva</t>
  </si>
  <si>
    <t>INE/ARR/SLP/03JDE/001/2025</t>
  </si>
  <si>
    <t>Servicio</t>
  </si>
  <si>
    <t>Adjudicación directa</t>
  </si>
  <si>
    <t>Arrendamiento del inmueble que ocupa el Módulo de Atención Ciudadano fijo</t>
  </si>
  <si>
    <t>INE/ARR/SLP/03JDE/002/2025</t>
  </si>
  <si>
    <t>Servicio de arrendamiento de equipos de fotocopiado.</t>
  </si>
  <si>
    <t>INE/SERV/SLP/JDE03/005/2025</t>
  </si>
  <si>
    <t>Servicio de limpieza del inmueble que ocupan las oficinas de la Junta Distrital Ejecutiva</t>
  </si>
  <si>
    <t>INE/SERV/SLP/03JDE/003/2025</t>
  </si>
  <si>
    <t>Servicio de limpieza del inmueble que ocupa el Módulo de Atención Ciudadana Fijo.</t>
  </si>
  <si>
    <t>INE/SERV/SLP/03JDE/004/2025</t>
  </si>
  <si>
    <t>Servicio de vigilancia de las oficinas que ocupa la Junta Distrital Ejecutiva</t>
  </si>
  <si>
    <t>INE/SLP/JDE03/006/2025</t>
  </si>
  <si>
    <t>(10 meses)</t>
  </si>
  <si>
    <t>Arrendamiento de vehículos</t>
  </si>
  <si>
    <t>Servicio de arrendamiento de vehículos para la recepción de paquetes electorales en sede del Consejo Distrital del 01 al 2 de junio de 2025.</t>
  </si>
  <si>
    <t>INE/SERV/PC/03JDE/SLP/009/2025</t>
  </si>
  <si>
    <t>-</t>
  </si>
  <si>
    <t>Aalimentos para personal dentro de las instalaciones para el día de la Jornada Electoral y Cómputos Distritales.</t>
  </si>
  <si>
    <t>INE/SERV/PC/03JDE/SLP/010/2025</t>
  </si>
  <si>
    <t>DELEGACIONAL</t>
  </si>
  <si>
    <t>SP04</t>
  </si>
  <si>
    <t>Arrendamiento de edificios y locales</t>
  </si>
  <si>
    <t xml:space="preserve"> </t>
  </si>
  <si>
    <t>Pago de servicio de arrendamiento del inmueble que ocupa las instalaciones de la 04 Junta Distrital Ejecutiva del Edo de SLP</t>
  </si>
  <si>
    <t>INE/ARR/SLP/08/2025</t>
  </si>
  <si>
    <t>SERVICIO</t>
  </si>
  <si>
    <t>Pago de servicio de arrendamiento del inmueble que ocupa las instalaciones del área de custodia militar / usos multiples de la 04 Junta Distrital Ejecutiva del Edo de SLP</t>
  </si>
  <si>
    <t>Pago del servicio de limpieza de las instalaciones de la 04 Junta Distrital Ejecutiva del Edo de S.L.P.</t>
  </si>
  <si>
    <t>INE/SERV/SLP/05/2025</t>
  </si>
  <si>
    <t>Pago de arrendamiento del inmueble que ocupa el MAC 240451</t>
  </si>
  <si>
    <t>Servicio de limpieza de las instalaciones del MAC 240451</t>
  </si>
  <si>
    <t>INE/SERV/SLP/06/2025.</t>
  </si>
  <si>
    <t>Servicio de arrendamiento de fotocopiadoras para las actividades de la Vocalia de Capacitacion Electoral y Educación Cívica.</t>
  </si>
  <si>
    <t>INE/ARR/SLP/05/2025</t>
  </si>
  <si>
    <t>Otros arrendamientos</t>
  </si>
  <si>
    <t>Arrendamiento de Mobiliario para los Computos dsitritales por el PEEPJF</t>
  </si>
  <si>
    <t>Arrendamiento de Mobiliario para el Equipamiento de Casillas para el PEEPJF</t>
  </si>
  <si>
    <t xml:space="preserve"> INE/SP04/001/2025</t>
  </si>
  <si>
    <t>J13322O</t>
  </si>
  <si>
    <t xml:space="preserve"> INE/SP04/002/2025</t>
  </si>
  <si>
    <t>SP05</t>
  </si>
  <si>
    <t>21101001-0011</t>
  </si>
  <si>
    <t>bolsa de plastico</t>
  </si>
  <si>
    <t>KG</t>
  </si>
  <si>
    <t>21401001-0040</t>
  </si>
  <si>
    <t>toner kyocera TK1152</t>
  </si>
  <si>
    <t>pieza</t>
  </si>
  <si>
    <t>Utensilio para el servicio de alimentación</t>
  </si>
  <si>
    <t>22301001-0069</t>
  </si>
  <si>
    <t>contenedores para colocar alimentos en los computos distritales y bombas de agua de garrafon</t>
  </si>
  <si>
    <t>paquete</t>
  </si>
  <si>
    <t>Material eléctrico y electrónico</t>
  </si>
  <si>
    <t>24601001-0341</t>
  </si>
  <si>
    <t>Grapas para el amarre de cables después del mantenimiento</t>
  </si>
  <si>
    <t>Plaguicidas, abonos y fertilizantes</t>
  </si>
  <si>
    <t>25201001-0003</t>
  </si>
  <si>
    <t>veneno para ratas para colocar en la bodega de material electoral</t>
  </si>
  <si>
    <t>29301001-0007</t>
  </si>
  <si>
    <t>soportes para laptop</t>
  </si>
  <si>
    <t>refacciones y accesorios para equipo de computo y telecomunicaciones</t>
  </si>
  <si>
    <t>29400015-0001</t>
  </si>
  <si>
    <t>maouse para equipo de computo</t>
  </si>
  <si>
    <t>29401001-0078</t>
  </si>
  <si>
    <t>memorias USB 64gb</t>
  </si>
  <si>
    <t>servicio postal</t>
  </si>
  <si>
    <t>mensajeria</t>
  </si>
  <si>
    <t>servicios</t>
  </si>
  <si>
    <t>Servicio de vigilancia</t>
  </si>
  <si>
    <t>Vigilancia</t>
  </si>
  <si>
    <t>Mantenimiento y conservacion de vehículos terrestres</t>
  </si>
  <si>
    <t>MANTENIMIENTO  A CAMIONETA CHEVROLET 2024 PLACAS TH-7086-H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</si>
</sst>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_-* #,##0.000_-;\-* #,##0.000_-;_-* &quot;-&quot;??_-;_-@_-"/>
  </numFmts>
  <fonts count="11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8"/>
      <color theme="1"/>
      <name val="Calibri"/>
      <family val="2"/>
      <scheme val="minor"/>
    </font>
    <font>
      <sz val="12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rgb="FF00000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62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7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2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2" fillId="0" borderId="0" applyAlignment="0"/>
    <xf numFmtId="0" fontId="77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98" fillId="0" borderId="0"/>
    <xf numFmtId="43" fontId="97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4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5" fillId="0" borderId="0"/>
    <xf numFmtId="44" fontId="37" fillId="0" borderId="0" applyFont="0" applyFill="0" applyBorder="0" applyAlignment="0" applyProtection="0"/>
    <xf numFmtId="0" fontId="105" fillId="0" borderId="0"/>
    <xf numFmtId="0" fontId="36" fillId="0" borderId="0"/>
    <xf numFmtId="44" fontId="105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7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5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43" fontId="10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97" fillId="0" borderId="0" applyNumberFormat="0" applyFill="0" applyBorder="0" applyAlignment="0" applyProtection="0"/>
    <xf numFmtId="0" fontId="97" fillId="0" borderId="0"/>
    <xf numFmtId="0" fontId="1" fillId="0" borderId="0"/>
    <xf numFmtId="0" fontId="1" fillId="0" borderId="0"/>
    <xf numFmtId="44" fontId="108" fillId="0" borderId="0" applyFont="0" applyFill="0" applyBorder="0" applyAlignment="0" applyProtection="0"/>
  </cellStyleXfs>
  <cellXfs count="59">
    <xf numFmtId="0" fontId="0" fillId="0" borderId="0" xfId="0"/>
    <xf numFmtId="0" fontId="103" fillId="0" borderId="0" xfId="6" applyFont="1"/>
    <xf numFmtId="0" fontId="103" fillId="0" borderId="0" xfId="6" applyFont="1" applyAlignment="1">
      <alignment horizontal="left" wrapText="1"/>
    </xf>
    <xf numFmtId="0" fontId="103" fillId="0" borderId="0" xfId="6" applyFont="1" applyAlignment="1">
      <alignment horizontal="center"/>
    </xf>
    <xf numFmtId="0" fontId="103" fillId="0" borderId="0" xfId="6" applyFont="1" applyAlignment="1">
      <alignment horizontal="right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0" fontId="96" fillId="2" borderId="1" xfId="2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center" vertical="center" wrapText="1"/>
    </xf>
    <xf numFmtId="3" fontId="96" fillId="2" borderId="1" xfId="2" applyNumberFormat="1" applyFont="1" applyFill="1" applyBorder="1" applyAlignment="1">
      <alignment horizontal="center" vertical="center" wrapText="1"/>
    </xf>
    <xf numFmtId="0" fontId="2" fillId="0" borderId="0" xfId="248"/>
    <xf numFmtId="0" fontId="2" fillId="0" borderId="0" xfId="249" applyAlignment="1">
      <alignment horizontal="center" vertical="center" wrapText="1"/>
    </xf>
    <xf numFmtId="1" fontId="100" fillId="0" borderId="1" xfId="249" applyNumberFormat="1" applyFont="1" applyBorder="1" applyAlignment="1">
      <alignment vertical="center" wrapText="1"/>
    </xf>
    <xf numFmtId="3" fontId="100" fillId="0" borderId="1" xfId="249" applyNumberFormat="1" applyFont="1" applyBorder="1" applyAlignment="1">
      <alignment vertical="center" wrapText="1"/>
    </xf>
    <xf numFmtId="0" fontId="101" fillId="0" borderId="0" xfId="249" applyFont="1" applyAlignment="1">
      <alignment horizontal="center" vertical="center" wrapText="1"/>
    </xf>
    <xf numFmtId="0" fontId="2" fillId="0" borderId="0" xfId="249"/>
    <xf numFmtId="1" fontId="2" fillId="0" borderId="0" xfId="249" applyNumberFormat="1" applyAlignment="1">
      <alignment horizontal="center"/>
    </xf>
    <xf numFmtId="0" fontId="2" fillId="0" borderId="0" xfId="249" applyAlignment="1">
      <alignment horizontal="left" wrapText="1"/>
    </xf>
    <xf numFmtId="0" fontId="2" fillId="0" borderId="0" xfId="249" applyAlignment="1">
      <alignment horizontal="center"/>
    </xf>
    <xf numFmtId="0" fontId="2" fillId="0" borderId="0" xfId="249" applyAlignment="1">
      <alignment horizontal="right"/>
    </xf>
    <xf numFmtId="0" fontId="2" fillId="0" borderId="0" xfId="249" applyAlignment="1">
      <alignment horizontal="left"/>
    </xf>
    <xf numFmtId="43" fontId="2" fillId="0" borderId="0" xfId="250" applyFont="1"/>
    <xf numFmtId="43" fontId="96" fillId="2" borderId="1" xfId="250" applyFont="1" applyFill="1" applyBorder="1" applyAlignment="1">
      <alignment horizontal="center" vertical="center" wrapText="1"/>
    </xf>
    <xf numFmtId="43" fontId="100" fillId="0" borderId="1" xfId="250" applyFont="1" applyBorder="1" applyAlignment="1">
      <alignment vertical="center" wrapText="1"/>
    </xf>
    <xf numFmtId="0" fontId="109" fillId="0" borderId="1" xfId="0" applyFont="1" applyBorder="1" applyAlignment="1">
      <alignment vertical="center" wrapText="1"/>
    </xf>
    <xf numFmtId="0" fontId="99" fillId="0" borderId="1" xfId="255" applyFont="1" applyBorder="1" applyAlignment="1">
      <alignment horizontal="center" vertical="center" wrapText="1"/>
    </xf>
    <xf numFmtId="43" fontId="2" fillId="0" borderId="0" xfId="250" applyFont="1" applyAlignment="1">
      <alignment horizontal="center" vertical="center" wrapText="1"/>
    </xf>
    <xf numFmtId="43" fontId="101" fillId="0" borderId="0" xfId="250" applyFont="1" applyAlignment="1">
      <alignment horizontal="center" vertical="center" wrapText="1"/>
    </xf>
    <xf numFmtId="43" fontId="103" fillId="0" borderId="0" xfId="250" applyFont="1"/>
    <xf numFmtId="43" fontId="2" fillId="0" borderId="0" xfId="249" applyNumberFormat="1" applyAlignment="1">
      <alignment horizontal="left"/>
    </xf>
    <xf numFmtId="165" fontId="103" fillId="0" borderId="0" xfId="6" applyNumberFormat="1" applyFont="1"/>
    <xf numFmtId="43" fontId="101" fillId="0" borderId="0" xfId="249" applyNumberFormat="1" applyFont="1" applyAlignment="1">
      <alignment horizontal="center" vertical="center" wrapText="1"/>
    </xf>
    <xf numFmtId="0" fontId="106" fillId="0" borderId="0" xfId="249" applyFont="1" applyAlignment="1">
      <alignment horizontal="center"/>
    </xf>
    <xf numFmtId="1" fontId="96" fillId="2" borderId="2" xfId="2" applyNumberFormat="1" applyFont="1" applyFill="1" applyBorder="1" applyAlignment="1">
      <alignment horizontal="center" vertical="center" wrapText="1"/>
    </xf>
    <xf numFmtId="1" fontId="96" fillId="2" borderId="3" xfId="2" applyNumberFormat="1" applyFont="1" applyFill="1" applyBorder="1" applyAlignment="1">
      <alignment horizontal="center" vertical="center" wrapText="1"/>
    </xf>
    <xf numFmtId="1" fontId="96" fillId="2" borderId="4" xfId="2" applyNumberFormat="1" applyFont="1" applyFill="1" applyBorder="1" applyAlignment="1">
      <alignment horizontal="center" vertical="center" wrapText="1"/>
    </xf>
    <xf numFmtId="43" fontId="110" fillId="3" borderId="5" xfId="250" applyFont="1" applyFill="1" applyBorder="1" applyAlignment="1">
      <alignment horizontal="center" vertical="center" wrapText="1"/>
    </xf>
    <xf numFmtId="0" fontId="99" fillId="0" borderId="1" xfId="249" applyFont="1" applyBorder="1" applyAlignment="1">
      <alignment horizontal="center" vertical="center" wrapText="1"/>
    </xf>
    <xf numFmtId="0" fontId="100" fillId="0" borderId="1" xfId="249" quotePrefix="1" applyFont="1" applyBorder="1" applyAlignment="1">
      <alignment horizontal="center" vertical="center" wrapText="1"/>
    </xf>
    <xf numFmtId="0" fontId="100" fillId="0" borderId="1" xfId="249" applyFont="1" applyBorder="1" applyAlignment="1">
      <alignment horizontal="center" vertical="center" wrapText="1"/>
    </xf>
    <xf numFmtId="4" fontId="100" fillId="0" borderId="1" xfId="249" applyNumberFormat="1" applyFont="1" applyBorder="1" applyAlignment="1">
      <alignment horizontal="left" vertical="center"/>
    </xf>
    <xf numFmtId="1" fontId="100" fillId="0" borderId="1" xfId="249" applyNumberFormat="1" applyFont="1" applyBorder="1" applyAlignment="1">
      <alignment vertical="center"/>
    </xf>
    <xf numFmtId="3" fontId="100" fillId="0" borderId="1" xfId="249" applyNumberFormat="1" applyFont="1" applyBorder="1" applyAlignment="1">
      <alignment horizontal="center" vertical="center" wrapText="1"/>
    </xf>
    <xf numFmtId="1" fontId="101" fillId="0" borderId="1" xfId="2" applyNumberFormat="1" applyFont="1" applyBorder="1" applyAlignment="1">
      <alignment horizontal="center" vertical="center"/>
    </xf>
    <xf numFmtId="3" fontId="101" fillId="0" borderId="1" xfId="2" applyNumberFormat="1" applyFont="1" applyBorder="1" applyAlignment="1">
      <alignment horizontal="center" vertical="center" wrapText="1"/>
    </xf>
    <xf numFmtId="44" fontId="100" fillId="0" borderId="1" xfId="261" applyFont="1" applyFill="1" applyBorder="1" applyAlignment="1">
      <alignment vertical="center" wrapText="1"/>
    </xf>
    <xf numFmtId="49" fontId="100" fillId="0" borderId="1" xfId="249" quotePrefix="1" applyNumberFormat="1" applyFont="1" applyBorder="1" applyAlignment="1">
      <alignment horizontal="center" vertical="center" wrapText="1"/>
    </xf>
    <xf numFmtId="0" fontId="99" fillId="0" borderId="2" xfId="249" applyFont="1" applyBorder="1" applyAlignment="1">
      <alignment horizontal="left" vertical="center"/>
    </xf>
    <xf numFmtId="0" fontId="99" fillId="0" borderId="2" xfId="249" applyFont="1" applyBorder="1" applyAlignment="1">
      <alignment horizontal="center" vertical="center"/>
    </xf>
    <xf numFmtId="0" fontId="100" fillId="0" borderId="1" xfId="249" quotePrefix="1" applyFont="1" applyBorder="1" applyAlignment="1">
      <alignment horizontal="center" vertical="center"/>
    </xf>
    <xf numFmtId="0" fontId="100" fillId="0" borderId="1" xfId="249" applyFont="1" applyBorder="1" applyAlignment="1">
      <alignment horizontal="center" vertical="center"/>
    </xf>
    <xf numFmtId="1" fontId="101" fillId="0" borderId="1" xfId="2" applyNumberFormat="1" applyFont="1" applyBorder="1" applyAlignment="1">
      <alignment horizontal="left" vertical="center"/>
    </xf>
    <xf numFmtId="3" fontId="100" fillId="0" borderId="1" xfId="249" applyNumberFormat="1" applyFont="1" applyBorder="1" applyAlignment="1">
      <alignment horizontal="left" vertical="center"/>
    </xf>
    <xf numFmtId="3" fontId="101" fillId="0" borderId="1" xfId="2" applyNumberFormat="1" applyFont="1" applyBorder="1" applyAlignment="1">
      <alignment horizontal="center" vertical="center"/>
    </xf>
    <xf numFmtId="3" fontId="100" fillId="0" borderId="1" xfId="249" applyNumberFormat="1" applyFont="1" applyBorder="1" applyAlignment="1">
      <alignment horizontal="center" vertical="center"/>
    </xf>
    <xf numFmtId="43" fontId="100" fillId="0" borderId="1" xfId="250" applyFont="1" applyFill="1" applyBorder="1" applyAlignment="1">
      <alignment vertical="center"/>
    </xf>
    <xf numFmtId="3" fontId="100" fillId="0" borderId="1" xfId="249" applyNumberFormat="1" applyFont="1" applyBorder="1" applyAlignment="1">
      <alignment vertical="center"/>
    </xf>
    <xf numFmtId="43" fontId="100" fillId="0" borderId="1" xfId="249" applyNumberFormat="1" applyFont="1" applyBorder="1" applyAlignment="1">
      <alignment vertical="center"/>
    </xf>
    <xf numFmtId="1" fontId="100" fillId="0" borderId="1" xfId="249" applyNumberFormat="1" applyFont="1" applyBorder="1" applyAlignment="1">
      <alignment horizontal="left" vertical="center"/>
    </xf>
  </cellXfs>
  <cellStyles count="262">
    <cellStyle name="Millares" xfId="250" builtinId="3"/>
    <cellStyle name="Millares 2" xfId="3" xr:uid="{00000000-0005-0000-0000-000000000000}"/>
    <cellStyle name="Millares 2 2" xfId="52" xr:uid="{00000000-0005-0000-0000-000001000000}"/>
    <cellStyle name="Millares 2 3" xfId="257" xr:uid="{101E4944-0AA1-4E71-8CBC-849E84FB9026}"/>
    <cellStyle name="Millares 3" xfId="252" xr:uid="{47A16BE4-CC54-4ADF-8F6E-C663AC97BD9C}"/>
    <cellStyle name="Moneda" xfId="261" builtinId="4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28" xfId="256" xr:uid="{58DEFE60-F889-47BC-A472-D42336C066EA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36" xfId="253" xr:uid="{6F21AEC1-A2B7-40F5-A5FA-34E1351DE414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 2" xfId="259" xr:uid="{831EE995-1040-47D1-98C1-5DDED8A339AD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29" xfId="237" xr:uid="{30166883-D05D-4027-9DAC-CFF2B0D12948}"/>
    <cellStyle name="Normal 2 2 2 3" xfId="9" xr:uid="{00000000-0005-0000-0000-00002C000000}"/>
    <cellStyle name="Normal 2 2 2 30" xfId="239" xr:uid="{1F2EFB8C-A11C-4876-81DD-CB10B2FB43AE}"/>
    <cellStyle name="Normal 2 2 2 31" xfId="241" xr:uid="{078331A0-B3E5-455E-B1F6-9537D2CA1AAF}"/>
    <cellStyle name="Normal 2 2 2 32" xfId="243" xr:uid="{81D49E7C-8798-4C56-887D-6E68CEC18084}"/>
    <cellStyle name="Normal 2 2 2 33" xfId="245" xr:uid="{C49DEC70-461D-4321-AEB3-151B9B8178BE}"/>
    <cellStyle name="Normal 2 2 2 34" xfId="247" xr:uid="{1BD5D03C-16C7-4B0E-B7BB-ABD8C0095323}"/>
    <cellStyle name="Normal 2 2 2 35" xfId="249" xr:uid="{2A613A22-BDCD-4CB0-B53E-9B67009806E3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8 2" xfId="260" xr:uid="{295B5EC4-880A-4731-9E05-76EA20894C79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62" xfId="255" xr:uid="{2555F82F-4A75-40E3-80D6-67BDC3C19883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2 5" xfId="258" xr:uid="{02530A1F-DDAE-4FFD-A629-390CDB272FCE}"/>
    <cellStyle name="Normal 3" xfId="165" xr:uid="{2E2A2491-FE67-451D-BF77-66C430B03543}"/>
    <cellStyle name="Normal 4" xfId="251" xr:uid="{8BE6D372-1A1F-4EE0-A291-D489EB8D6FFA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25" xfId="236" xr:uid="{381B0E4F-3CF2-4C32-AE8F-CA9EDD71F998}"/>
    <cellStyle name="Normal 5 2 26" xfId="238" xr:uid="{6FF0428E-37C9-490B-A648-1183F421D667}"/>
    <cellStyle name="Normal 5 2 27" xfId="240" xr:uid="{B863842B-D78E-4F21-A17E-C4B3605B891F}"/>
    <cellStyle name="Normal 5 2 28" xfId="242" xr:uid="{DDE7E357-470C-48FC-90CB-CCA7EB3C1F4E}"/>
    <cellStyle name="Normal 5 2 29" xfId="244" xr:uid="{6FDF49A4-D726-4194-976B-683476E31B30}"/>
    <cellStyle name="Normal 5 2 3" xfId="186" xr:uid="{5CFD1A08-8D9F-4633-96BC-4696FF1962E6}"/>
    <cellStyle name="Normal 5 2 30" xfId="246" xr:uid="{1F4DDF96-A085-4F4D-BC05-BCDFDE35C144}"/>
    <cellStyle name="Normal 5 2 31" xfId="248" xr:uid="{9F368F6F-03D8-4064-A91D-2ECA96D2AB92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56" xfId="254" xr:uid="{F173AF07-53D6-44A0-A9C5-8E35A7F5588A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EBAE37BC-DC24-4B24-8C21-D8006E69F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CF345C89-FAFE-4747-8A6E-C8287EB13A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1655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05397-EAAE-4D49-94ED-0EBED6B66CF8}">
  <dimension ref="A7:S62"/>
  <sheetViews>
    <sheetView tabSelected="1" zoomScale="90" zoomScaleNormal="90" workbookViewId="0">
      <selection activeCell="A33" sqref="A11:XFD33"/>
    </sheetView>
  </sheetViews>
  <sheetFormatPr baseColWidth="10" defaultColWidth="11.5703125" defaultRowHeight="15" x14ac:dyDescent="0.25"/>
  <cols>
    <col min="1" max="1" width="17.7109375" style="10" customWidth="1"/>
    <col min="2" max="2" width="10.7109375" style="10" customWidth="1"/>
    <col min="3" max="3" width="9.42578125" style="10" bestFit="1" customWidth="1"/>
    <col min="4" max="6" width="7.5703125" style="10" customWidth="1"/>
    <col min="7" max="7" width="9.5703125" style="10" customWidth="1"/>
    <col min="8" max="8" width="8.5703125" style="10" customWidth="1"/>
    <col min="9" max="9" width="27.5703125" style="10" customWidth="1"/>
    <col min="10" max="10" width="14.7109375" style="10" customWidth="1"/>
    <col min="11" max="11" width="30.140625" style="10" customWidth="1"/>
    <col min="12" max="12" width="25.5703125" style="10" customWidth="1"/>
    <col min="13" max="13" width="11.5703125" style="10"/>
    <col min="14" max="15" width="9.5703125" style="10" customWidth="1"/>
    <col min="16" max="16" width="11.7109375" style="10" customWidth="1"/>
    <col min="17" max="17" width="22.28515625" style="10" customWidth="1"/>
    <col min="18" max="18" width="14.85546875" style="21" bestFit="1" customWidth="1"/>
    <col min="19" max="19" width="13.28515625" style="21" bestFit="1" customWidth="1"/>
    <col min="20" max="16384" width="11.5703125" style="10"/>
  </cols>
  <sheetData>
    <row r="7" spans="1:19" ht="26.25" x14ac:dyDescent="0.4">
      <c r="A7" s="32" t="s">
        <v>160</v>
      </c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</row>
    <row r="8" spans="1:19" ht="26.25" x14ac:dyDescent="0.4">
      <c r="A8" s="32" t="s">
        <v>24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</row>
    <row r="10" spans="1:19" s="11" customFormat="1" ht="45" x14ac:dyDescent="0.2">
      <c r="A10" s="7" t="s">
        <v>3</v>
      </c>
      <c r="B10" s="7" t="s">
        <v>22</v>
      </c>
      <c r="C10" s="7" t="s">
        <v>4</v>
      </c>
      <c r="D10" s="7" t="s">
        <v>5</v>
      </c>
      <c r="E10" s="7" t="s">
        <v>0</v>
      </c>
      <c r="F10" s="7" t="s">
        <v>6</v>
      </c>
      <c r="G10" s="7" t="s">
        <v>7</v>
      </c>
      <c r="H10" s="8" t="s">
        <v>8</v>
      </c>
      <c r="I10" s="8" t="s">
        <v>9</v>
      </c>
      <c r="J10" s="8" t="s">
        <v>1</v>
      </c>
      <c r="K10" s="8" t="s">
        <v>10</v>
      </c>
      <c r="L10" s="8" t="s">
        <v>11</v>
      </c>
      <c r="M10" s="8" t="s">
        <v>12</v>
      </c>
      <c r="N10" s="8" t="s">
        <v>13</v>
      </c>
      <c r="O10" s="9" t="s">
        <v>14</v>
      </c>
      <c r="P10" s="8" t="s">
        <v>15</v>
      </c>
      <c r="Q10" s="9" t="s">
        <v>16</v>
      </c>
      <c r="R10" s="22" t="s">
        <v>17</v>
      </c>
      <c r="S10" s="22" t="s">
        <v>20</v>
      </c>
    </row>
    <row r="11" spans="1:19" ht="25.5" x14ac:dyDescent="0.25">
      <c r="A11" s="37" t="s">
        <v>25</v>
      </c>
      <c r="B11" s="37" t="s">
        <v>29</v>
      </c>
      <c r="C11" s="37" t="s">
        <v>29</v>
      </c>
      <c r="D11" s="38" t="s">
        <v>30</v>
      </c>
      <c r="E11" s="39" t="s">
        <v>34</v>
      </c>
      <c r="F11" s="38" t="s">
        <v>30</v>
      </c>
      <c r="G11" s="39" t="s">
        <v>46</v>
      </c>
      <c r="H11" s="5">
        <v>21101</v>
      </c>
      <c r="I11" s="40" t="s">
        <v>51</v>
      </c>
      <c r="J11" s="5" t="s">
        <v>132</v>
      </c>
      <c r="K11" s="41" t="s">
        <v>134</v>
      </c>
      <c r="L11" s="42"/>
      <c r="M11" s="43" t="s">
        <v>121</v>
      </c>
      <c r="N11" s="44" t="s">
        <v>138</v>
      </c>
      <c r="O11" s="42">
        <v>21</v>
      </c>
      <c r="P11" s="45">
        <f t="shared" ref="P11" si="0">R11/O11</f>
        <v>1047.2857142857142</v>
      </c>
      <c r="Q11" s="42" t="s">
        <v>85</v>
      </c>
      <c r="R11" s="36">
        <f t="shared" ref="R11:R27" si="1">SUM(S11:S11)</f>
        <v>21993</v>
      </c>
      <c r="S11" s="36">
        <v>21993</v>
      </c>
    </row>
    <row r="12" spans="1:19" ht="25.5" x14ac:dyDescent="0.25">
      <c r="A12" s="37" t="s">
        <v>25</v>
      </c>
      <c r="B12" s="37" t="s">
        <v>29</v>
      </c>
      <c r="C12" s="37" t="s">
        <v>29</v>
      </c>
      <c r="D12" s="38" t="s">
        <v>30</v>
      </c>
      <c r="E12" s="39" t="s">
        <v>34</v>
      </c>
      <c r="F12" s="38" t="s">
        <v>30</v>
      </c>
      <c r="G12" s="39" t="s">
        <v>46</v>
      </c>
      <c r="H12" s="5">
        <v>21401</v>
      </c>
      <c r="I12" s="40" t="s">
        <v>54</v>
      </c>
      <c r="J12" s="5" t="s">
        <v>128</v>
      </c>
      <c r="K12" s="41" t="s">
        <v>148</v>
      </c>
      <c r="L12" s="42"/>
      <c r="M12" s="43" t="s">
        <v>121</v>
      </c>
      <c r="N12" s="44" t="s">
        <v>94</v>
      </c>
      <c r="O12" s="42">
        <v>2</v>
      </c>
      <c r="P12" s="45">
        <v>5400</v>
      </c>
      <c r="Q12" s="42" t="s">
        <v>85</v>
      </c>
      <c r="R12" s="36">
        <f t="shared" si="1"/>
        <v>10800</v>
      </c>
      <c r="S12" s="36">
        <v>10800</v>
      </c>
    </row>
    <row r="13" spans="1:19" ht="25.5" x14ac:dyDescent="0.25">
      <c r="A13" s="37" t="s">
        <v>25</v>
      </c>
      <c r="B13" s="37" t="s">
        <v>29</v>
      </c>
      <c r="C13" s="37" t="s">
        <v>29</v>
      </c>
      <c r="D13" s="38" t="s">
        <v>30</v>
      </c>
      <c r="E13" s="39" t="s">
        <v>34</v>
      </c>
      <c r="F13" s="38" t="s">
        <v>30</v>
      </c>
      <c r="G13" s="39" t="s">
        <v>46</v>
      </c>
      <c r="H13" s="5">
        <v>21601</v>
      </c>
      <c r="I13" s="40" t="s">
        <v>126</v>
      </c>
      <c r="J13" s="5" t="s">
        <v>123</v>
      </c>
      <c r="K13" s="41" t="s">
        <v>125</v>
      </c>
      <c r="L13" s="42"/>
      <c r="M13" s="43" t="s">
        <v>121</v>
      </c>
      <c r="N13" s="44" t="s">
        <v>120</v>
      </c>
      <c r="O13" s="42">
        <v>60</v>
      </c>
      <c r="P13" s="45">
        <v>370</v>
      </c>
      <c r="Q13" s="42" t="s">
        <v>85</v>
      </c>
      <c r="R13" s="36">
        <f t="shared" si="1"/>
        <v>22200</v>
      </c>
      <c r="S13" s="36">
        <v>22200</v>
      </c>
    </row>
    <row r="14" spans="1:19" ht="38.25" x14ac:dyDescent="0.25">
      <c r="A14" s="37" t="s">
        <v>25</v>
      </c>
      <c r="B14" s="37" t="s">
        <v>29</v>
      </c>
      <c r="C14" s="37" t="s">
        <v>29</v>
      </c>
      <c r="D14" s="38" t="s">
        <v>30</v>
      </c>
      <c r="E14" s="39" t="s">
        <v>34</v>
      </c>
      <c r="F14" s="38" t="s">
        <v>30</v>
      </c>
      <c r="G14" s="39" t="s">
        <v>46</v>
      </c>
      <c r="H14" s="5">
        <v>26103</v>
      </c>
      <c r="I14" s="40" t="s">
        <v>53</v>
      </c>
      <c r="J14" s="5" t="s">
        <v>75</v>
      </c>
      <c r="K14" s="41" t="s">
        <v>90</v>
      </c>
      <c r="L14" s="42" t="s">
        <v>89</v>
      </c>
      <c r="M14" s="43" t="s">
        <v>83</v>
      </c>
      <c r="N14" s="44" t="s">
        <v>79</v>
      </c>
      <c r="O14" s="42">
        <v>1</v>
      </c>
      <c r="P14" s="45">
        <v>130307</v>
      </c>
      <c r="Q14" s="42" t="s">
        <v>85</v>
      </c>
      <c r="R14" s="36">
        <f t="shared" si="1"/>
        <v>23904</v>
      </c>
      <c r="S14" s="36">
        <v>23904</v>
      </c>
    </row>
    <row r="15" spans="1:19" ht="38.25" x14ac:dyDescent="0.25">
      <c r="A15" s="37" t="s">
        <v>25</v>
      </c>
      <c r="B15" s="37" t="s">
        <v>29</v>
      </c>
      <c r="C15" s="37" t="s">
        <v>29</v>
      </c>
      <c r="D15" s="38" t="s">
        <v>30</v>
      </c>
      <c r="E15" s="39" t="s">
        <v>34</v>
      </c>
      <c r="F15" s="38" t="s">
        <v>30</v>
      </c>
      <c r="G15" s="39" t="s">
        <v>46</v>
      </c>
      <c r="H15" s="5">
        <v>26104</v>
      </c>
      <c r="I15" s="40" t="s">
        <v>58</v>
      </c>
      <c r="J15" s="5" t="s">
        <v>75</v>
      </c>
      <c r="K15" s="41" t="s">
        <v>90</v>
      </c>
      <c r="L15" s="42" t="s">
        <v>89</v>
      </c>
      <c r="M15" s="43" t="s">
        <v>83</v>
      </c>
      <c r="N15" s="44" t="s">
        <v>79</v>
      </c>
      <c r="O15" s="42">
        <v>1</v>
      </c>
      <c r="P15" s="45">
        <v>35599</v>
      </c>
      <c r="Q15" s="42" t="s">
        <v>85</v>
      </c>
      <c r="R15" s="36">
        <f t="shared" si="1"/>
        <v>5099</v>
      </c>
      <c r="S15" s="36">
        <v>5099</v>
      </c>
    </row>
    <row r="16" spans="1:19" ht="15.75" x14ac:dyDescent="0.25">
      <c r="A16" s="37" t="s">
        <v>25</v>
      </c>
      <c r="B16" s="37" t="s">
        <v>29</v>
      </c>
      <c r="C16" s="37" t="s">
        <v>29</v>
      </c>
      <c r="D16" s="38" t="s">
        <v>30</v>
      </c>
      <c r="E16" s="39" t="s">
        <v>34</v>
      </c>
      <c r="F16" s="38" t="s">
        <v>30</v>
      </c>
      <c r="G16" s="39" t="s">
        <v>46</v>
      </c>
      <c r="H16" s="5">
        <v>31401</v>
      </c>
      <c r="I16" s="40" t="s">
        <v>63</v>
      </c>
      <c r="J16" s="5" t="s">
        <v>75</v>
      </c>
      <c r="K16" s="41" t="s">
        <v>111</v>
      </c>
      <c r="L16" s="42" t="s">
        <v>112</v>
      </c>
      <c r="M16" s="43" t="s">
        <v>78</v>
      </c>
      <c r="N16" s="44" t="s">
        <v>79</v>
      </c>
      <c r="O16" s="42">
        <v>12</v>
      </c>
      <c r="P16" s="45">
        <v>4000</v>
      </c>
      <c r="Q16" s="42">
        <f>O16*P16</f>
        <v>48000</v>
      </c>
      <c r="R16" s="36">
        <f t="shared" si="1"/>
        <v>4000</v>
      </c>
      <c r="S16" s="36">
        <v>4000</v>
      </c>
    </row>
    <row r="17" spans="1:19" ht="15.75" x14ac:dyDescent="0.25">
      <c r="A17" s="37" t="s">
        <v>25</v>
      </c>
      <c r="B17" s="37" t="s">
        <v>29</v>
      </c>
      <c r="C17" s="37" t="s">
        <v>29</v>
      </c>
      <c r="D17" s="38" t="s">
        <v>30</v>
      </c>
      <c r="E17" s="39" t="s">
        <v>34</v>
      </c>
      <c r="F17" s="38" t="s">
        <v>30</v>
      </c>
      <c r="G17" s="39" t="s">
        <v>46</v>
      </c>
      <c r="H17" s="5">
        <v>31801</v>
      </c>
      <c r="I17" s="40" t="s">
        <v>64</v>
      </c>
      <c r="J17" s="5" t="s">
        <v>75</v>
      </c>
      <c r="K17" s="41" t="s">
        <v>113</v>
      </c>
      <c r="L17" s="42"/>
      <c r="M17" s="43"/>
      <c r="N17" s="44" t="s">
        <v>79</v>
      </c>
      <c r="O17" s="42">
        <v>6</v>
      </c>
      <c r="P17" s="45">
        <v>10200</v>
      </c>
      <c r="Q17" s="42">
        <f>O17*P17</f>
        <v>61200</v>
      </c>
      <c r="R17" s="36">
        <f t="shared" si="1"/>
        <v>10200</v>
      </c>
      <c r="S17" s="36">
        <v>10200</v>
      </c>
    </row>
    <row r="18" spans="1:19" ht="25.5" x14ac:dyDescent="0.25">
      <c r="A18" s="37" t="s">
        <v>25</v>
      </c>
      <c r="B18" s="37" t="s">
        <v>29</v>
      </c>
      <c r="C18" s="37" t="s">
        <v>29</v>
      </c>
      <c r="D18" s="38" t="s">
        <v>30</v>
      </c>
      <c r="E18" s="39" t="s">
        <v>34</v>
      </c>
      <c r="F18" s="38" t="s">
        <v>30</v>
      </c>
      <c r="G18" s="39" t="s">
        <v>46</v>
      </c>
      <c r="H18" s="5">
        <v>32601</v>
      </c>
      <c r="I18" s="40" t="s">
        <v>66</v>
      </c>
      <c r="J18" s="5" t="s">
        <v>75</v>
      </c>
      <c r="K18" s="41" t="s">
        <v>86</v>
      </c>
      <c r="L18" s="42"/>
      <c r="M18" s="43" t="s">
        <v>88</v>
      </c>
      <c r="N18" s="44" t="s">
        <v>79</v>
      </c>
      <c r="O18" s="42">
        <v>1</v>
      </c>
      <c r="P18" s="45">
        <v>143500</v>
      </c>
      <c r="Q18" s="42" t="s">
        <v>85</v>
      </c>
      <c r="R18" s="36">
        <f t="shared" si="1"/>
        <v>14350</v>
      </c>
      <c r="S18" s="36">
        <v>14350</v>
      </c>
    </row>
    <row r="19" spans="1:19" ht="38.25" x14ac:dyDescent="0.25">
      <c r="A19" s="37" t="s">
        <v>25</v>
      </c>
      <c r="B19" s="37" t="s">
        <v>29</v>
      </c>
      <c r="C19" s="37" t="s">
        <v>29</v>
      </c>
      <c r="D19" s="38" t="s">
        <v>30</v>
      </c>
      <c r="E19" s="39" t="s">
        <v>34</v>
      </c>
      <c r="F19" s="38" t="s">
        <v>30</v>
      </c>
      <c r="G19" s="39" t="s">
        <v>46</v>
      </c>
      <c r="H19" s="5">
        <v>33901</v>
      </c>
      <c r="I19" s="40" t="s">
        <v>69</v>
      </c>
      <c r="J19" s="5" t="s">
        <v>75</v>
      </c>
      <c r="K19" s="41" t="s">
        <v>91</v>
      </c>
      <c r="L19" s="42" t="s">
        <v>89</v>
      </c>
      <c r="M19" s="43" t="s">
        <v>83</v>
      </c>
      <c r="N19" s="44" t="s">
        <v>79</v>
      </c>
      <c r="O19" s="42">
        <v>1</v>
      </c>
      <c r="P19" s="45">
        <v>13152</v>
      </c>
      <c r="Q19" s="42" t="s">
        <v>85</v>
      </c>
      <c r="R19" s="36">
        <f t="shared" si="1"/>
        <v>1096</v>
      </c>
      <c r="S19" s="36">
        <v>1096</v>
      </c>
    </row>
    <row r="20" spans="1:19" ht="38.25" x14ac:dyDescent="0.25">
      <c r="A20" s="37" t="s">
        <v>25</v>
      </c>
      <c r="B20" s="37" t="s">
        <v>29</v>
      </c>
      <c r="C20" s="37" t="s">
        <v>29</v>
      </c>
      <c r="D20" s="38" t="s">
        <v>30</v>
      </c>
      <c r="E20" s="39" t="s">
        <v>34</v>
      </c>
      <c r="F20" s="38" t="s">
        <v>30</v>
      </c>
      <c r="G20" s="39" t="s">
        <v>50</v>
      </c>
      <c r="H20" s="5">
        <v>32201</v>
      </c>
      <c r="I20" s="40" t="s">
        <v>65</v>
      </c>
      <c r="J20" s="5" t="s">
        <v>75</v>
      </c>
      <c r="K20" s="41" t="s">
        <v>76</v>
      </c>
      <c r="L20" s="42" t="s">
        <v>77</v>
      </c>
      <c r="M20" s="43" t="s">
        <v>78</v>
      </c>
      <c r="N20" s="44" t="s">
        <v>79</v>
      </c>
      <c r="O20" s="42">
        <v>1</v>
      </c>
      <c r="P20" s="45">
        <v>4874603</v>
      </c>
      <c r="Q20" s="42" t="s">
        <v>80</v>
      </c>
      <c r="R20" s="36">
        <f t="shared" si="1"/>
        <v>406217</v>
      </c>
      <c r="S20" s="36">
        <v>406217</v>
      </c>
    </row>
    <row r="21" spans="1:19" ht="25.5" x14ac:dyDescent="0.25">
      <c r="A21" s="37" t="s">
        <v>25</v>
      </c>
      <c r="B21" s="37" t="s">
        <v>29</v>
      </c>
      <c r="C21" s="37" t="s">
        <v>29</v>
      </c>
      <c r="D21" s="38" t="s">
        <v>30</v>
      </c>
      <c r="E21" s="39" t="s">
        <v>34</v>
      </c>
      <c r="F21" s="38" t="s">
        <v>30</v>
      </c>
      <c r="G21" s="39" t="s">
        <v>50</v>
      </c>
      <c r="H21" s="5">
        <v>33801</v>
      </c>
      <c r="I21" s="40" t="s">
        <v>68</v>
      </c>
      <c r="J21" s="5" t="s">
        <v>75</v>
      </c>
      <c r="K21" s="41" t="s">
        <v>82</v>
      </c>
      <c r="L21" s="42"/>
      <c r="M21" s="43" t="s">
        <v>83</v>
      </c>
      <c r="N21" s="44" t="s">
        <v>79</v>
      </c>
      <c r="O21" s="42">
        <v>1</v>
      </c>
      <c r="P21" s="45">
        <v>710000</v>
      </c>
      <c r="Q21" s="42" t="s">
        <v>85</v>
      </c>
      <c r="R21" s="36">
        <f t="shared" si="1"/>
        <v>71000</v>
      </c>
      <c r="S21" s="36">
        <v>71000</v>
      </c>
    </row>
    <row r="22" spans="1:19" ht="25.5" x14ac:dyDescent="0.25">
      <c r="A22" s="37" t="s">
        <v>25</v>
      </c>
      <c r="B22" s="37" t="s">
        <v>29</v>
      </c>
      <c r="C22" s="37" t="s">
        <v>29</v>
      </c>
      <c r="D22" s="38" t="s">
        <v>30</v>
      </c>
      <c r="E22" s="39" t="s">
        <v>34</v>
      </c>
      <c r="F22" s="38" t="s">
        <v>30</v>
      </c>
      <c r="G22" s="39" t="s">
        <v>50</v>
      </c>
      <c r="H22" s="5">
        <v>35801</v>
      </c>
      <c r="I22" s="40" t="s">
        <v>72</v>
      </c>
      <c r="J22" s="5" t="s">
        <v>75</v>
      </c>
      <c r="K22" s="41" t="s">
        <v>99</v>
      </c>
      <c r="L22" s="42"/>
      <c r="M22" s="43" t="s">
        <v>83</v>
      </c>
      <c r="N22" s="44" t="s">
        <v>79</v>
      </c>
      <c r="O22" s="42">
        <v>1</v>
      </c>
      <c r="P22" s="45">
        <v>457000</v>
      </c>
      <c r="Q22" s="42" t="s">
        <v>85</v>
      </c>
      <c r="R22" s="36">
        <f t="shared" si="1"/>
        <v>45700</v>
      </c>
      <c r="S22" s="36">
        <v>45700</v>
      </c>
    </row>
    <row r="23" spans="1:19" ht="38.25" x14ac:dyDescent="0.25">
      <c r="A23" s="37" t="s">
        <v>25</v>
      </c>
      <c r="B23" s="37" t="s">
        <v>29</v>
      </c>
      <c r="C23" s="37" t="s">
        <v>29</v>
      </c>
      <c r="D23" s="38" t="s">
        <v>30</v>
      </c>
      <c r="E23" s="39" t="s">
        <v>35</v>
      </c>
      <c r="F23" s="38" t="s">
        <v>38</v>
      </c>
      <c r="G23" s="39" t="s">
        <v>48</v>
      </c>
      <c r="H23" s="5">
        <v>26102</v>
      </c>
      <c r="I23" s="40" t="s">
        <v>57</v>
      </c>
      <c r="J23" s="5" t="s">
        <v>75</v>
      </c>
      <c r="K23" s="41" t="s">
        <v>90</v>
      </c>
      <c r="L23" s="42" t="s">
        <v>89</v>
      </c>
      <c r="M23" s="43" t="s">
        <v>83</v>
      </c>
      <c r="N23" s="44" t="s">
        <v>79</v>
      </c>
      <c r="O23" s="42">
        <v>1</v>
      </c>
      <c r="P23" s="45">
        <v>11672</v>
      </c>
      <c r="Q23" s="42" t="s">
        <v>85</v>
      </c>
      <c r="R23" s="36">
        <f t="shared" si="1"/>
        <v>1672</v>
      </c>
      <c r="S23" s="36">
        <v>1672</v>
      </c>
    </row>
    <row r="24" spans="1:19" ht="38.25" x14ac:dyDescent="0.25">
      <c r="A24" s="37" t="s">
        <v>25</v>
      </c>
      <c r="B24" s="37" t="s">
        <v>28</v>
      </c>
      <c r="C24" s="37" t="s">
        <v>29</v>
      </c>
      <c r="D24" s="38" t="s">
        <v>30</v>
      </c>
      <c r="E24" s="39" t="s">
        <v>33</v>
      </c>
      <c r="F24" s="38" t="s">
        <v>37</v>
      </c>
      <c r="G24" s="39" t="s">
        <v>43</v>
      </c>
      <c r="H24" s="5">
        <v>26102</v>
      </c>
      <c r="I24" s="40" t="s">
        <v>57</v>
      </c>
      <c r="J24" s="5" t="s">
        <v>75</v>
      </c>
      <c r="K24" s="41" t="s">
        <v>90</v>
      </c>
      <c r="L24" s="42" t="s">
        <v>89</v>
      </c>
      <c r="M24" s="43" t="s">
        <v>83</v>
      </c>
      <c r="N24" s="44" t="s">
        <v>79</v>
      </c>
      <c r="O24" s="42">
        <v>1</v>
      </c>
      <c r="P24" s="45">
        <v>6385</v>
      </c>
      <c r="Q24" s="42" t="s">
        <v>85</v>
      </c>
      <c r="R24" s="36">
        <f t="shared" si="1"/>
        <v>1910</v>
      </c>
      <c r="S24" s="36">
        <v>1910</v>
      </c>
    </row>
    <row r="25" spans="1:19" ht="25.5" x14ac:dyDescent="0.25">
      <c r="A25" s="37" t="s">
        <v>25</v>
      </c>
      <c r="B25" s="37" t="s">
        <v>26</v>
      </c>
      <c r="C25" s="37" t="s">
        <v>29</v>
      </c>
      <c r="D25" s="38" t="s">
        <v>30</v>
      </c>
      <c r="E25" s="39" t="s">
        <v>31</v>
      </c>
      <c r="F25" s="38" t="s">
        <v>30</v>
      </c>
      <c r="G25" s="39" t="s">
        <v>40</v>
      </c>
      <c r="H25" s="5">
        <v>21101</v>
      </c>
      <c r="I25" s="40" t="s">
        <v>51</v>
      </c>
      <c r="J25" s="5" t="s">
        <v>146</v>
      </c>
      <c r="K25" s="41" t="s">
        <v>147</v>
      </c>
      <c r="L25" s="42"/>
      <c r="M25" s="43" t="s">
        <v>121</v>
      </c>
      <c r="N25" s="44" t="s">
        <v>94</v>
      </c>
      <c r="O25" s="42">
        <v>103</v>
      </c>
      <c r="P25" s="45">
        <f>R25/O25</f>
        <v>11.883495145631068</v>
      </c>
      <c r="Q25" s="42" t="s">
        <v>85</v>
      </c>
      <c r="R25" s="36">
        <f t="shared" si="1"/>
        <v>1224</v>
      </c>
      <c r="S25" s="36">
        <v>1224</v>
      </c>
    </row>
    <row r="26" spans="1:19" ht="25.5" x14ac:dyDescent="0.25">
      <c r="A26" s="37" t="s">
        <v>25</v>
      </c>
      <c r="B26" s="37" t="s">
        <v>26</v>
      </c>
      <c r="C26" s="37" t="s">
        <v>29</v>
      </c>
      <c r="D26" s="38" t="s">
        <v>30</v>
      </c>
      <c r="E26" s="39" t="s">
        <v>31</v>
      </c>
      <c r="F26" s="38" t="s">
        <v>30</v>
      </c>
      <c r="G26" s="39" t="s">
        <v>40</v>
      </c>
      <c r="H26" s="5">
        <v>22103</v>
      </c>
      <c r="I26" s="40" t="s">
        <v>52</v>
      </c>
      <c r="J26" s="5" t="s">
        <v>102</v>
      </c>
      <c r="K26" s="41" t="s">
        <v>103</v>
      </c>
      <c r="L26" s="42"/>
      <c r="M26" s="43" t="s">
        <v>83</v>
      </c>
      <c r="N26" s="44" t="s">
        <v>105</v>
      </c>
      <c r="O26" s="42">
        <v>1</v>
      </c>
      <c r="P26" s="45">
        <v>218610</v>
      </c>
      <c r="Q26" s="42" t="s">
        <v>85</v>
      </c>
      <c r="R26" s="36">
        <f t="shared" si="1"/>
        <v>21861</v>
      </c>
      <c r="S26" s="36">
        <v>21861</v>
      </c>
    </row>
    <row r="27" spans="1:19" ht="38.25" x14ac:dyDescent="0.25">
      <c r="A27" s="37" t="s">
        <v>25</v>
      </c>
      <c r="B27" s="37" t="s">
        <v>26</v>
      </c>
      <c r="C27" s="37" t="s">
        <v>29</v>
      </c>
      <c r="D27" s="38" t="s">
        <v>30</v>
      </c>
      <c r="E27" s="39" t="s">
        <v>31</v>
      </c>
      <c r="F27" s="38" t="s">
        <v>30</v>
      </c>
      <c r="G27" s="39" t="s">
        <v>40</v>
      </c>
      <c r="H27" s="5">
        <v>26103</v>
      </c>
      <c r="I27" s="40" t="s">
        <v>53</v>
      </c>
      <c r="J27" s="5" t="s">
        <v>75</v>
      </c>
      <c r="K27" s="41" t="s">
        <v>90</v>
      </c>
      <c r="L27" s="42" t="s">
        <v>89</v>
      </c>
      <c r="M27" s="43" t="s">
        <v>83</v>
      </c>
      <c r="N27" s="44" t="s">
        <v>79</v>
      </c>
      <c r="O27" s="42">
        <v>1</v>
      </c>
      <c r="P27" s="45">
        <v>146330</v>
      </c>
      <c r="Q27" s="42" t="s">
        <v>85</v>
      </c>
      <c r="R27" s="36">
        <f t="shared" si="1"/>
        <v>14633</v>
      </c>
      <c r="S27" s="36">
        <v>14633</v>
      </c>
    </row>
    <row r="28" spans="1:19" ht="25.5" x14ac:dyDescent="0.25">
      <c r="A28" s="37" t="s">
        <v>25</v>
      </c>
      <c r="B28" s="37" t="s">
        <v>161</v>
      </c>
      <c r="C28" s="37" t="s">
        <v>161</v>
      </c>
      <c r="D28" s="38" t="s">
        <v>30</v>
      </c>
      <c r="E28" s="39" t="s">
        <v>34</v>
      </c>
      <c r="F28" s="38" t="s">
        <v>30</v>
      </c>
      <c r="G28" s="39" t="s">
        <v>50</v>
      </c>
      <c r="H28" s="5">
        <v>33801</v>
      </c>
      <c r="I28" s="40" t="s">
        <v>68</v>
      </c>
      <c r="J28" s="5" t="s">
        <v>75</v>
      </c>
      <c r="K28" s="41" t="s">
        <v>82</v>
      </c>
      <c r="L28" s="42" t="s">
        <v>162</v>
      </c>
      <c r="M28" s="43" t="s">
        <v>83</v>
      </c>
      <c r="N28" s="44" t="s">
        <v>79</v>
      </c>
      <c r="O28" s="42">
        <v>12</v>
      </c>
      <c r="P28" s="45">
        <v>34259</v>
      </c>
      <c r="Q28" s="42" t="s">
        <v>85</v>
      </c>
      <c r="R28" s="36">
        <v>35392</v>
      </c>
      <c r="S28" s="36">
        <v>35391.83</v>
      </c>
    </row>
    <row r="29" spans="1:19" ht="38.25" x14ac:dyDescent="0.25">
      <c r="A29" s="37" t="s">
        <v>25</v>
      </c>
      <c r="B29" s="37" t="s">
        <v>161</v>
      </c>
      <c r="C29" s="37" t="s">
        <v>161</v>
      </c>
      <c r="D29" s="38" t="s">
        <v>30</v>
      </c>
      <c r="E29" s="39" t="s">
        <v>35</v>
      </c>
      <c r="F29" s="38" t="s">
        <v>39</v>
      </c>
      <c r="G29" s="39" t="s">
        <v>49</v>
      </c>
      <c r="H29" s="5">
        <v>32201</v>
      </c>
      <c r="I29" s="40" t="s">
        <v>65</v>
      </c>
      <c r="J29" s="5" t="s">
        <v>75</v>
      </c>
      <c r="K29" s="41" t="s">
        <v>163</v>
      </c>
      <c r="L29" s="42" t="s">
        <v>164</v>
      </c>
      <c r="M29" s="43" t="s">
        <v>78</v>
      </c>
      <c r="N29" s="44" t="s">
        <v>79</v>
      </c>
      <c r="O29" s="42">
        <v>12</v>
      </c>
      <c r="P29" s="45">
        <v>16667</v>
      </c>
      <c r="Q29" s="42" t="s">
        <v>80</v>
      </c>
      <c r="R29" s="36">
        <v>16727</v>
      </c>
      <c r="S29" s="36">
        <v>16727</v>
      </c>
    </row>
    <row r="30" spans="1:19" ht="15.75" x14ac:dyDescent="0.25">
      <c r="A30" s="37" t="s">
        <v>25</v>
      </c>
      <c r="B30" s="37" t="s">
        <v>161</v>
      </c>
      <c r="C30" s="37" t="s">
        <v>161</v>
      </c>
      <c r="D30" s="38" t="s">
        <v>30</v>
      </c>
      <c r="E30" s="39" t="s">
        <v>35</v>
      </c>
      <c r="F30" s="38" t="s">
        <v>38</v>
      </c>
      <c r="G30" s="39" t="s">
        <v>49</v>
      </c>
      <c r="H30" s="5">
        <v>35801</v>
      </c>
      <c r="I30" s="40" t="s">
        <v>72</v>
      </c>
      <c r="J30" s="5" t="s">
        <v>75</v>
      </c>
      <c r="K30" s="41" t="s">
        <v>165</v>
      </c>
      <c r="L30" s="42" t="s">
        <v>166</v>
      </c>
      <c r="M30" s="43" t="s">
        <v>83</v>
      </c>
      <c r="N30" s="44" t="s">
        <v>79</v>
      </c>
      <c r="O30" s="42">
        <v>12</v>
      </c>
      <c r="P30" s="45">
        <v>8716</v>
      </c>
      <c r="Q30" s="42" t="s">
        <v>167</v>
      </c>
      <c r="R30" s="36">
        <v>8700</v>
      </c>
      <c r="S30" s="36">
        <v>8700</v>
      </c>
    </row>
    <row r="31" spans="1:19" ht="25.5" x14ac:dyDescent="0.25">
      <c r="A31" s="37" t="s">
        <v>168</v>
      </c>
      <c r="B31" s="37" t="s">
        <v>169</v>
      </c>
      <c r="C31" s="37" t="s">
        <v>170</v>
      </c>
      <c r="D31" s="38" t="s">
        <v>30</v>
      </c>
      <c r="E31" s="39" t="s">
        <v>34</v>
      </c>
      <c r="F31" s="38" t="s">
        <v>30</v>
      </c>
      <c r="G31" s="39" t="s">
        <v>46</v>
      </c>
      <c r="H31" s="5">
        <v>32601</v>
      </c>
      <c r="I31" s="40" t="s">
        <v>171</v>
      </c>
      <c r="J31" s="5" t="s">
        <v>75</v>
      </c>
      <c r="K31" s="41" t="s">
        <v>172</v>
      </c>
      <c r="L31" s="42" t="s">
        <v>173</v>
      </c>
      <c r="M31" s="43" t="s">
        <v>88</v>
      </c>
      <c r="N31" s="44" t="s">
        <v>79</v>
      </c>
      <c r="O31" s="42">
        <v>1</v>
      </c>
      <c r="P31" s="45">
        <v>2320</v>
      </c>
      <c r="Q31" s="42" t="s">
        <v>85</v>
      </c>
      <c r="R31" s="36">
        <v>2320</v>
      </c>
      <c r="S31" s="36">
        <v>2320</v>
      </c>
    </row>
    <row r="32" spans="1:19" ht="25.5" x14ac:dyDescent="0.25">
      <c r="A32" s="37" t="s">
        <v>168</v>
      </c>
      <c r="B32" s="37" t="s">
        <v>169</v>
      </c>
      <c r="C32" s="37" t="s">
        <v>170</v>
      </c>
      <c r="D32" s="38" t="s">
        <v>30</v>
      </c>
      <c r="E32" s="39" t="s">
        <v>34</v>
      </c>
      <c r="F32" s="38" t="s">
        <v>30</v>
      </c>
      <c r="G32" s="39" t="s">
        <v>50</v>
      </c>
      <c r="H32" s="5">
        <v>35801</v>
      </c>
      <c r="I32" s="40" t="s">
        <v>174</v>
      </c>
      <c r="J32" s="5" t="s">
        <v>75</v>
      </c>
      <c r="K32" s="41" t="s">
        <v>174</v>
      </c>
      <c r="L32" s="42" t="s">
        <v>175</v>
      </c>
      <c r="M32" s="43" t="s">
        <v>88</v>
      </c>
      <c r="N32" s="44" t="s">
        <v>79</v>
      </c>
      <c r="O32" s="42">
        <v>1</v>
      </c>
      <c r="P32" s="45">
        <v>12650</v>
      </c>
      <c r="Q32" s="42" t="s">
        <v>85</v>
      </c>
      <c r="R32" s="36">
        <v>12650</v>
      </c>
      <c r="S32" s="36">
        <v>12650</v>
      </c>
    </row>
    <row r="33" spans="1:19" ht="25.5" x14ac:dyDescent="0.25">
      <c r="A33" s="37" t="s">
        <v>168</v>
      </c>
      <c r="B33" s="37" t="s">
        <v>169</v>
      </c>
      <c r="C33" s="37" t="s">
        <v>170</v>
      </c>
      <c r="D33" s="38" t="s">
        <v>30</v>
      </c>
      <c r="E33" s="39" t="s">
        <v>35</v>
      </c>
      <c r="F33" s="38">
        <v>88</v>
      </c>
      <c r="G33" s="39" t="s">
        <v>49</v>
      </c>
      <c r="H33" s="5">
        <v>33801</v>
      </c>
      <c r="I33" s="40" t="s">
        <v>176</v>
      </c>
      <c r="J33" s="5" t="s">
        <v>75</v>
      </c>
      <c r="K33" s="41" t="s">
        <v>177</v>
      </c>
      <c r="L33" s="42"/>
      <c r="M33" s="43" t="s">
        <v>88</v>
      </c>
      <c r="N33" s="44" t="s">
        <v>79</v>
      </c>
      <c r="O33" s="42">
        <v>1</v>
      </c>
      <c r="P33" s="45">
        <v>476.99</v>
      </c>
      <c r="Q33" s="42" t="s">
        <v>85</v>
      </c>
      <c r="R33" s="36">
        <v>476.99</v>
      </c>
      <c r="S33" s="36">
        <v>476.99</v>
      </c>
    </row>
    <row r="34" spans="1:19" ht="15.75" x14ac:dyDescent="0.25">
      <c r="A34" s="37" t="s">
        <v>25</v>
      </c>
      <c r="B34" s="37" t="s">
        <v>178</v>
      </c>
      <c r="C34" s="37" t="s">
        <v>178</v>
      </c>
      <c r="D34" s="38" t="s">
        <v>30</v>
      </c>
      <c r="E34" s="39" t="s">
        <v>34</v>
      </c>
      <c r="F34" s="38" t="s">
        <v>30</v>
      </c>
      <c r="G34" s="39" t="s">
        <v>50</v>
      </c>
      <c r="H34" s="5">
        <v>32201</v>
      </c>
      <c r="I34" s="40" t="s">
        <v>65</v>
      </c>
      <c r="J34" s="5" t="s">
        <v>75</v>
      </c>
      <c r="K34" s="41" t="s">
        <v>179</v>
      </c>
      <c r="L34" s="42" t="s">
        <v>180</v>
      </c>
      <c r="M34" s="43" t="s">
        <v>83</v>
      </c>
      <c r="N34" s="44" t="s">
        <v>181</v>
      </c>
      <c r="O34" s="42">
        <v>1</v>
      </c>
      <c r="P34" s="45">
        <f t="shared" ref="P34:P38" si="2">U34</f>
        <v>0</v>
      </c>
      <c r="Q34" s="42" t="s">
        <v>182</v>
      </c>
      <c r="R34" s="36">
        <v>29806.12</v>
      </c>
      <c r="S34" s="36">
        <v>29806.12</v>
      </c>
    </row>
    <row r="35" spans="1:19" ht="15.75" x14ac:dyDescent="0.25">
      <c r="A35" s="37" t="s">
        <v>25</v>
      </c>
      <c r="B35" s="37" t="s">
        <v>178</v>
      </c>
      <c r="C35" s="37" t="s">
        <v>178</v>
      </c>
      <c r="D35" s="38" t="s">
        <v>30</v>
      </c>
      <c r="E35" s="39" t="s">
        <v>35</v>
      </c>
      <c r="F35" s="38" t="s">
        <v>39</v>
      </c>
      <c r="G35" s="39" t="s">
        <v>49</v>
      </c>
      <c r="H35" s="5">
        <v>32201</v>
      </c>
      <c r="I35" s="40" t="s">
        <v>65</v>
      </c>
      <c r="J35" s="5" t="s">
        <v>75</v>
      </c>
      <c r="K35" s="41" t="s">
        <v>183</v>
      </c>
      <c r="L35" s="42" t="s">
        <v>184</v>
      </c>
      <c r="M35" s="43" t="s">
        <v>83</v>
      </c>
      <c r="N35" s="44" t="s">
        <v>181</v>
      </c>
      <c r="O35" s="42">
        <v>1</v>
      </c>
      <c r="P35" s="45">
        <f t="shared" si="2"/>
        <v>0</v>
      </c>
      <c r="Q35" s="42" t="s">
        <v>182</v>
      </c>
      <c r="R35" s="36">
        <v>31860.66</v>
      </c>
      <c r="S35" s="36">
        <v>31860.66</v>
      </c>
    </row>
    <row r="36" spans="1:19" ht="15.75" x14ac:dyDescent="0.25">
      <c r="A36" s="37" t="s">
        <v>25</v>
      </c>
      <c r="B36" s="37" t="s">
        <v>178</v>
      </c>
      <c r="C36" s="37" t="s">
        <v>178</v>
      </c>
      <c r="D36" s="38" t="s">
        <v>30</v>
      </c>
      <c r="E36" s="39" t="s">
        <v>34</v>
      </c>
      <c r="F36" s="38" t="s">
        <v>30</v>
      </c>
      <c r="G36" s="39" t="s">
        <v>46</v>
      </c>
      <c r="H36" s="5">
        <v>32601</v>
      </c>
      <c r="I36" s="40" t="s">
        <v>66</v>
      </c>
      <c r="J36" s="5" t="s">
        <v>75</v>
      </c>
      <c r="K36" s="41" t="s">
        <v>185</v>
      </c>
      <c r="L36" s="42" t="s">
        <v>186</v>
      </c>
      <c r="M36" s="43" t="s">
        <v>83</v>
      </c>
      <c r="N36" s="44" t="s">
        <v>181</v>
      </c>
      <c r="O36" s="42">
        <v>1</v>
      </c>
      <c r="P36" s="45">
        <f t="shared" si="2"/>
        <v>0</v>
      </c>
      <c r="Q36" s="42" t="s">
        <v>182</v>
      </c>
      <c r="R36" s="36">
        <v>5175</v>
      </c>
      <c r="S36" s="36">
        <v>5175</v>
      </c>
    </row>
    <row r="37" spans="1:19" ht="15.75" x14ac:dyDescent="0.25">
      <c r="A37" s="37" t="s">
        <v>25</v>
      </c>
      <c r="B37" s="37" t="s">
        <v>178</v>
      </c>
      <c r="C37" s="37" t="s">
        <v>178</v>
      </c>
      <c r="D37" s="38" t="s">
        <v>30</v>
      </c>
      <c r="E37" s="39" t="s">
        <v>34</v>
      </c>
      <c r="F37" s="38" t="s">
        <v>30</v>
      </c>
      <c r="G37" s="39" t="s">
        <v>50</v>
      </c>
      <c r="H37" s="5">
        <v>35801</v>
      </c>
      <c r="I37" s="40" t="s">
        <v>72</v>
      </c>
      <c r="J37" s="5" t="s">
        <v>75</v>
      </c>
      <c r="K37" s="41" t="s">
        <v>187</v>
      </c>
      <c r="L37" s="5" t="s">
        <v>188</v>
      </c>
      <c r="M37" s="5" t="s">
        <v>83</v>
      </c>
      <c r="N37" s="44" t="s">
        <v>181</v>
      </c>
      <c r="O37" s="42">
        <v>1</v>
      </c>
      <c r="P37" s="45">
        <f t="shared" si="2"/>
        <v>0</v>
      </c>
      <c r="Q37" s="42" t="s">
        <v>182</v>
      </c>
      <c r="R37" s="36">
        <v>16543.34</v>
      </c>
      <c r="S37" s="36">
        <v>16543.34</v>
      </c>
    </row>
    <row r="38" spans="1:19" ht="15.75" x14ac:dyDescent="0.25">
      <c r="A38" s="37" t="s">
        <v>25</v>
      </c>
      <c r="B38" s="37" t="s">
        <v>178</v>
      </c>
      <c r="C38" s="37" t="s">
        <v>178</v>
      </c>
      <c r="D38" s="38" t="s">
        <v>30</v>
      </c>
      <c r="E38" s="39" t="s">
        <v>35</v>
      </c>
      <c r="F38" s="38" t="s">
        <v>39</v>
      </c>
      <c r="G38" s="39" t="s">
        <v>49</v>
      </c>
      <c r="H38" s="5">
        <v>35801</v>
      </c>
      <c r="I38" s="40" t="s">
        <v>72</v>
      </c>
      <c r="J38" s="5" t="s">
        <v>75</v>
      </c>
      <c r="K38" s="41" t="s">
        <v>189</v>
      </c>
      <c r="L38" s="42" t="s">
        <v>190</v>
      </c>
      <c r="M38" s="5" t="s">
        <v>83</v>
      </c>
      <c r="N38" s="44" t="s">
        <v>181</v>
      </c>
      <c r="O38" s="42">
        <v>1</v>
      </c>
      <c r="P38" s="45">
        <f t="shared" si="2"/>
        <v>0</v>
      </c>
      <c r="Q38" s="42" t="s">
        <v>182</v>
      </c>
      <c r="R38" s="36">
        <v>16543.34</v>
      </c>
      <c r="S38" s="36">
        <v>16543.34</v>
      </c>
    </row>
    <row r="39" spans="1:19" ht="15.75" x14ac:dyDescent="0.25">
      <c r="A39" s="37" t="s">
        <v>25</v>
      </c>
      <c r="B39" s="37" t="s">
        <v>178</v>
      </c>
      <c r="C39" s="37" t="s">
        <v>178</v>
      </c>
      <c r="D39" s="38" t="s">
        <v>30</v>
      </c>
      <c r="E39" s="39" t="s">
        <v>34</v>
      </c>
      <c r="F39" s="38" t="s">
        <v>30</v>
      </c>
      <c r="G39" s="39" t="s">
        <v>50</v>
      </c>
      <c r="H39" s="5">
        <v>33801</v>
      </c>
      <c r="I39" s="40" t="s">
        <v>68</v>
      </c>
      <c r="J39" s="5" t="s">
        <v>75</v>
      </c>
      <c r="K39" s="41" t="s">
        <v>191</v>
      </c>
      <c r="L39" s="5" t="s">
        <v>192</v>
      </c>
      <c r="M39" s="5" t="s">
        <v>193</v>
      </c>
      <c r="N39" s="44" t="s">
        <v>181</v>
      </c>
      <c r="O39" s="42">
        <v>1</v>
      </c>
      <c r="P39" s="45">
        <f>U39</f>
        <v>0</v>
      </c>
      <c r="Q39" s="42" t="s">
        <v>182</v>
      </c>
      <c r="R39" s="36">
        <v>35391.83</v>
      </c>
      <c r="S39" s="36">
        <v>35391.83</v>
      </c>
    </row>
    <row r="40" spans="1:19" ht="25.5" x14ac:dyDescent="0.25">
      <c r="A40" s="37" t="s">
        <v>25</v>
      </c>
      <c r="B40" s="37" t="s">
        <v>178</v>
      </c>
      <c r="C40" s="37" t="s">
        <v>178</v>
      </c>
      <c r="D40" s="38" t="s">
        <v>30</v>
      </c>
      <c r="E40" s="39" t="s">
        <v>32</v>
      </c>
      <c r="F40" s="46" t="s">
        <v>36</v>
      </c>
      <c r="G40" s="39" t="s">
        <v>42</v>
      </c>
      <c r="H40" s="5">
        <v>32502</v>
      </c>
      <c r="I40" s="40" t="s">
        <v>194</v>
      </c>
      <c r="J40" s="5" t="s">
        <v>75</v>
      </c>
      <c r="K40" s="41" t="s">
        <v>195</v>
      </c>
      <c r="L40" s="5" t="s">
        <v>196</v>
      </c>
      <c r="M40" s="5" t="s">
        <v>197</v>
      </c>
      <c r="N40" s="44" t="s">
        <v>181</v>
      </c>
      <c r="O40" s="42">
        <v>1</v>
      </c>
      <c r="P40" s="45">
        <f>U40</f>
        <v>0</v>
      </c>
      <c r="Q40" s="42" t="s">
        <v>182</v>
      </c>
      <c r="R40" s="36">
        <v>273500</v>
      </c>
      <c r="S40" s="36">
        <v>273500</v>
      </c>
    </row>
    <row r="41" spans="1:19" ht="25.5" x14ac:dyDescent="0.25">
      <c r="A41" s="37" t="s">
        <v>25</v>
      </c>
      <c r="B41" s="37" t="s">
        <v>178</v>
      </c>
      <c r="C41" s="37" t="s">
        <v>178</v>
      </c>
      <c r="D41" s="38" t="s">
        <v>30</v>
      </c>
      <c r="E41" s="39" t="s">
        <v>32</v>
      </c>
      <c r="F41" s="46" t="s">
        <v>36</v>
      </c>
      <c r="G41" s="39" t="s">
        <v>42</v>
      </c>
      <c r="H41" s="5">
        <v>22104</v>
      </c>
      <c r="I41" s="40" t="s">
        <v>103</v>
      </c>
      <c r="J41" s="5" t="s">
        <v>75</v>
      </c>
      <c r="K41" s="41" t="s">
        <v>198</v>
      </c>
      <c r="L41" s="5" t="s">
        <v>199</v>
      </c>
      <c r="M41" s="5" t="s">
        <v>197</v>
      </c>
      <c r="N41" s="44" t="s">
        <v>105</v>
      </c>
      <c r="O41" s="42">
        <v>1</v>
      </c>
      <c r="P41" s="45">
        <f>U41</f>
        <v>0</v>
      </c>
      <c r="Q41" s="42" t="s">
        <v>182</v>
      </c>
      <c r="R41" s="36">
        <v>429791.6</v>
      </c>
      <c r="S41" s="36">
        <v>429791.6</v>
      </c>
    </row>
    <row r="42" spans="1:19" x14ac:dyDescent="0.25">
      <c r="A42" s="47" t="s">
        <v>200</v>
      </c>
      <c r="B42" s="48" t="s">
        <v>201</v>
      </c>
      <c r="C42" s="48" t="s">
        <v>201</v>
      </c>
      <c r="D42" s="49" t="s">
        <v>30</v>
      </c>
      <c r="E42" s="50" t="s">
        <v>34</v>
      </c>
      <c r="F42" s="49" t="s">
        <v>30</v>
      </c>
      <c r="G42" s="50" t="s">
        <v>50</v>
      </c>
      <c r="H42" s="51">
        <v>32201</v>
      </c>
      <c r="I42" s="40" t="s">
        <v>202</v>
      </c>
      <c r="J42" s="51" t="s">
        <v>203</v>
      </c>
      <c r="K42" s="41" t="s">
        <v>204</v>
      </c>
      <c r="L42" s="52" t="s">
        <v>205</v>
      </c>
      <c r="M42" s="43" t="s">
        <v>206</v>
      </c>
      <c r="N42" s="53" t="s">
        <v>206</v>
      </c>
      <c r="O42" s="54">
        <v>1</v>
      </c>
      <c r="P42" s="55">
        <v>39266.730000000003</v>
      </c>
      <c r="Q42" s="56" t="s">
        <v>85</v>
      </c>
      <c r="R42" s="55">
        <v>40562.53</v>
      </c>
      <c r="S42" s="55">
        <v>40562.53</v>
      </c>
    </row>
    <row r="43" spans="1:19" x14ac:dyDescent="0.25">
      <c r="A43" s="47" t="s">
        <v>200</v>
      </c>
      <c r="B43" s="48" t="s">
        <v>201</v>
      </c>
      <c r="C43" s="48" t="s">
        <v>201</v>
      </c>
      <c r="D43" s="49" t="s">
        <v>30</v>
      </c>
      <c r="E43" s="50" t="s">
        <v>34</v>
      </c>
      <c r="F43" s="49" t="s">
        <v>30</v>
      </c>
      <c r="G43" s="50" t="s">
        <v>50</v>
      </c>
      <c r="H43" s="51">
        <v>32201</v>
      </c>
      <c r="I43" s="40" t="s">
        <v>202</v>
      </c>
      <c r="J43" s="51" t="s">
        <v>203</v>
      </c>
      <c r="K43" s="41" t="s">
        <v>207</v>
      </c>
      <c r="L43" s="52" t="s">
        <v>205</v>
      </c>
      <c r="M43" s="43" t="s">
        <v>206</v>
      </c>
      <c r="N43" s="53" t="s">
        <v>206</v>
      </c>
      <c r="O43" s="54">
        <v>1</v>
      </c>
      <c r="P43" s="55">
        <v>18103.02</v>
      </c>
      <c r="Q43" s="56" t="s">
        <v>85</v>
      </c>
      <c r="R43" s="55">
        <v>18700.417593999999</v>
      </c>
      <c r="S43" s="55">
        <v>18700.417593999999</v>
      </c>
    </row>
    <row r="44" spans="1:19" x14ac:dyDescent="0.25">
      <c r="A44" s="47" t="s">
        <v>200</v>
      </c>
      <c r="B44" s="48" t="s">
        <v>201</v>
      </c>
      <c r="C44" s="48" t="s">
        <v>201</v>
      </c>
      <c r="D44" s="49" t="s">
        <v>30</v>
      </c>
      <c r="E44" s="50" t="s">
        <v>34</v>
      </c>
      <c r="F44" s="49" t="s">
        <v>30</v>
      </c>
      <c r="G44" s="50" t="s">
        <v>50</v>
      </c>
      <c r="H44" s="51">
        <v>35801</v>
      </c>
      <c r="I44" s="40" t="s">
        <v>72</v>
      </c>
      <c r="J44" s="51" t="s">
        <v>203</v>
      </c>
      <c r="K44" s="41" t="s">
        <v>208</v>
      </c>
      <c r="L44" s="52" t="s">
        <v>209</v>
      </c>
      <c r="M44" s="53" t="s">
        <v>206</v>
      </c>
      <c r="N44" s="53" t="s">
        <v>206</v>
      </c>
      <c r="O44" s="54">
        <v>1</v>
      </c>
      <c r="P44" s="57">
        <v>15001.56</v>
      </c>
      <c r="Q44" s="56" t="s">
        <v>85</v>
      </c>
      <c r="R44" s="55">
        <v>15001.56</v>
      </c>
      <c r="S44" s="55">
        <v>15001.56</v>
      </c>
    </row>
    <row r="45" spans="1:19" x14ac:dyDescent="0.25">
      <c r="A45" s="47" t="s">
        <v>200</v>
      </c>
      <c r="B45" s="48" t="s">
        <v>201</v>
      </c>
      <c r="C45" s="48" t="s">
        <v>201</v>
      </c>
      <c r="D45" s="49" t="s">
        <v>30</v>
      </c>
      <c r="E45" s="50" t="s">
        <v>35</v>
      </c>
      <c r="F45" s="49" t="s">
        <v>39</v>
      </c>
      <c r="G45" s="50" t="s">
        <v>49</v>
      </c>
      <c r="H45" s="51">
        <v>32201</v>
      </c>
      <c r="I45" s="40" t="s">
        <v>202</v>
      </c>
      <c r="J45" s="51" t="s">
        <v>203</v>
      </c>
      <c r="K45" s="41" t="s">
        <v>210</v>
      </c>
      <c r="L45" s="52" t="s">
        <v>205</v>
      </c>
      <c r="M45" s="43" t="s">
        <v>206</v>
      </c>
      <c r="N45" s="53" t="s">
        <v>206</v>
      </c>
      <c r="O45" s="54">
        <v>1</v>
      </c>
      <c r="P45" s="57">
        <v>35145.71</v>
      </c>
      <c r="Q45" s="56" t="s">
        <v>85</v>
      </c>
      <c r="R45" s="55">
        <v>36305.519999999997</v>
      </c>
      <c r="S45" s="55">
        <v>36305.519999999997</v>
      </c>
    </row>
    <row r="46" spans="1:19" x14ac:dyDescent="0.25">
      <c r="A46" s="47" t="s">
        <v>200</v>
      </c>
      <c r="B46" s="48" t="s">
        <v>201</v>
      </c>
      <c r="C46" s="48" t="s">
        <v>201</v>
      </c>
      <c r="D46" s="49" t="s">
        <v>30</v>
      </c>
      <c r="E46" s="50" t="s">
        <v>35</v>
      </c>
      <c r="F46" s="49" t="s">
        <v>39</v>
      </c>
      <c r="G46" s="50" t="s">
        <v>49</v>
      </c>
      <c r="H46" s="51">
        <v>35801</v>
      </c>
      <c r="I46" s="40" t="s">
        <v>72</v>
      </c>
      <c r="J46" s="51" t="s">
        <v>203</v>
      </c>
      <c r="K46" s="41" t="s">
        <v>211</v>
      </c>
      <c r="L46" s="52" t="s">
        <v>212</v>
      </c>
      <c r="M46" s="43" t="s">
        <v>206</v>
      </c>
      <c r="N46" s="53" t="s">
        <v>206</v>
      </c>
      <c r="O46" s="54">
        <v>1</v>
      </c>
      <c r="P46" s="57">
        <v>15001.56</v>
      </c>
      <c r="Q46" s="56" t="s">
        <v>85</v>
      </c>
      <c r="R46" s="55">
        <v>15001.56</v>
      </c>
      <c r="S46" s="55">
        <v>15001.56</v>
      </c>
    </row>
    <row r="47" spans="1:19" x14ac:dyDescent="0.25">
      <c r="A47" s="47" t="s">
        <v>200</v>
      </c>
      <c r="B47" s="48" t="s">
        <v>201</v>
      </c>
      <c r="C47" s="48" t="s">
        <v>201</v>
      </c>
      <c r="D47" s="49" t="s">
        <v>30</v>
      </c>
      <c r="E47" s="50" t="s">
        <v>33</v>
      </c>
      <c r="F47" s="49" t="s">
        <v>37</v>
      </c>
      <c r="G47" s="50" t="s">
        <v>45</v>
      </c>
      <c r="H47" s="51">
        <v>32601</v>
      </c>
      <c r="I47" s="40" t="s">
        <v>66</v>
      </c>
      <c r="J47" s="51" t="s">
        <v>203</v>
      </c>
      <c r="K47" s="41" t="s">
        <v>213</v>
      </c>
      <c r="L47" s="52" t="s">
        <v>214</v>
      </c>
      <c r="M47" s="54" t="s">
        <v>206</v>
      </c>
      <c r="N47" s="53" t="s">
        <v>206</v>
      </c>
      <c r="O47" s="54">
        <v>1</v>
      </c>
      <c r="P47" s="57">
        <v>11484</v>
      </c>
      <c r="Q47" s="56" t="s">
        <v>85</v>
      </c>
      <c r="R47" s="55">
        <v>11484</v>
      </c>
      <c r="S47" s="55">
        <v>11484</v>
      </c>
    </row>
    <row r="48" spans="1:19" x14ac:dyDescent="0.25">
      <c r="A48" s="47" t="s">
        <v>200</v>
      </c>
      <c r="B48" s="48" t="s">
        <v>201</v>
      </c>
      <c r="C48" s="48" t="s">
        <v>201</v>
      </c>
      <c r="D48" s="49" t="s">
        <v>30</v>
      </c>
      <c r="E48" s="50" t="s">
        <v>32</v>
      </c>
      <c r="F48" s="49" t="s">
        <v>36</v>
      </c>
      <c r="G48" s="50" t="s">
        <v>42</v>
      </c>
      <c r="H48" s="51">
        <v>32903</v>
      </c>
      <c r="I48" s="40" t="s">
        <v>215</v>
      </c>
      <c r="J48" s="51" t="s">
        <v>203</v>
      </c>
      <c r="K48" s="40" t="s">
        <v>216</v>
      </c>
      <c r="L48" s="58">
        <v>2025020138</v>
      </c>
      <c r="M48" s="54" t="s">
        <v>206</v>
      </c>
      <c r="N48" s="53" t="s">
        <v>206</v>
      </c>
      <c r="O48" s="54">
        <v>1</v>
      </c>
      <c r="P48" s="57">
        <v>86304</v>
      </c>
      <c r="Q48" s="56" t="s">
        <v>85</v>
      </c>
      <c r="R48" s="55">
        <v>86304</v>
      </c>
      <c r="S48" s="55">
        <v>86304</v>
      </c>
    </row>
    <row r="49" spans="1:19" x14ac:dyDescent="0.25">
      <c r="A49" s="47" t="s">
        <v>200</v>
      </c>
      <c r="B49" s="48" t="s">
        <v>201</v>
      </c>
      <c r="C49" s="48" t="s">
        <v>201</v>
      </c>
      <c r="D49" s="49" t="s">
        <v>30</v>
      </c>
      <c r="E49" s="50" t="s">
        <v>32</v>
      </c>
      <c r="F49" s="49" t="s">
        <v>36</v>
      </c>
      <c r="G49" s="50" t="s">
        <v>42</v>
      </c>
      <c r="H49" s="51">
        <v>32903</v>
      </c>
      <c r="I49" s="40" t="s">
        <v>215</v>
      </c>
      <c r="J49" s="51" t="s">
        <v>203</v>
      </c>
      <c r="K49" s="40" t="s">
        <v>217</v>
      </c>
      <c r="L49" s="52" t="s">
        <v>218</v>
      </c>
      <c r="M49" s="54" t="s">
        <v>206</v>
      </c>
      <c r="N49" s="53" t="s">
        <v>206</v>
      </c>
      <c r="O49" s="54">
        <v>1</v>
      </c>
      <c r="P49" s="57">
        <v>70110.399999999994</v>
      </c>
      <c r="Q49" s="56" t="s">
        <v>85</v>
      </c>
      <c r="R49" s="55">
        <v>70110.399999999994</v>
      </c>
      <c r="S49" s="55">
        <v>70110.399999999994</v>
      </c>
    </row>
    <row r="50" spans="1:19" x14ac:dyDescent="0.25">
      <c r="A50" s="47" t="s">
        <v>200</v>
      </c>
      <c r="B50" s="48" t="s">
        <v>201</v>
      </c>
      <c r="C50" s="48" t="s">
        <v>201</v>
      </c>
      <c r="D50" s="49" t="s">
        <v>30</v>
      </c>
      <c r="E50" s="50" t="s">
        <v>33</v>
      </c>
      <c r="F50" s="49" t="s">
        <v>36</v>
      </c>
      <c r="G50" s="50" t="s">
        <v>219</v>
      </c>
      <c r="H50" s="51">
        <v>32903</v>
      </c>
      <c r="I50" s="40" t="s">
        <v>215</v>
      </c>
      <c r="J50" s="51" t="s">
        <v>203</v>
      </c>
      <c r="K50" s="40" t="s">
        <v>217</v>
      </c>
      <c r="L50" s="52" t="s">
        <v>220</v>
      </c>
      <c r="M50" s="54" t="s">
        <v>206</v>
      </c>
      <c r="N50" s="53" t="s">
        <v>206</v>
      </c>
      <c r="O50" s="54">
        <v>1</v>
      </c>
      <c r="P50" s="57">
        <v>70110.399999999994</v>
      </c>
      <c r="Q50" s="56" t="s">
        <v>85</v>
      </c>
      <c r="R50" s="55">
        <v>70110.399999999994</v>
      </c>
      <c r="S50" s="55">
        <v>70110.399999999994</v>
      </c>
    </row>
    <row r="51" spans="1:19" x14ac:dyDescent="0.25">
      <c r="A51" s="47" t="s">
        <v>25</v>
      </c>
      <c r="B51" s="48" t="s">
        <v>221</v>
      </c>
      <c r="C51" s="48" t="s">
        <v>221</v>
      </c>
      <c r="D51" s="49" t="s">
        <v>30</v>
      </c>
      <c r="E51" s="50" t="s">
        <v>34</v>
      </c>
      <c r="F51" s="49" t="s">
        <v>30</v>
      </c>
      <c r="G51" s="50" t="s">
        <v>46</v>
      </c>
      <c r="H51" s="51">
        <v>21101</v>
      </c>
      <c r="I51" s="40" t="s">
        <v>51</v>
      </c>
      <c r="J51" s="51" t="s">
        <v>222</v>
      </c>
      <c r="K51" s="40" t="s">
        <v>223</v>
      </c>
      <c r="L51" s="52"/>
      <c r="M51" s="54" t="s">
        <v>121</v>
      </c>
      <c r="N51" s="53" t="s">
        <v>224</v>
      </c>
      <c r="O51" s="54">
        <v>1</v>
      </c>
      <c r="P51" s="57">
        <v>523.71</v>
      </c>
      <c r="Q51" s="56"/>
      <c r="R51" s="55">
        <v>524</v>
      </c>
      <c r="S51" s="55">
        <v>524</v>
      </c>
    </row>
    <row r="52" spans="1:19" x14ac:dyDescent="0.25">
      <c r="A52" s="47" t="s">
        <v>25</v>
      </c>
      <c r="B52" s="48" t="s">
        <v>221</v>
      </c>
      <c r="C52" s="48" t="s">
        <v>221</v>
      </c>
      <c r="D52" s="49" t="s">
        <v>30</v>
      </c>
      <c r="E52" s="50" t="s">
        <v>34</v>
      </c>
      <c r="F52" s="49" t="s">
        <v>30</v>
      </c>
      <c r="G52" s="50" t="s">
        <v>46</v>
      </c>
      <c r="H52" s="51">
        <v>21401</v>
      </c>
      <c r="I52" s="40" t="s">
        <v>54</v>
      </c>
      <c r="J52" s="51" t="s">
        <v>225</v>
      </c>
      <c r="K52" s="40" t="s">
        <v>226</v>
      </c>
      <c r="L52" s="52"/>
      <c r="M52" s="54" t="s">
        <v>121</v>
      </c>
      <c r="N52" s="53" t="s">
        <v>227</v>
      </c>
      <c r="O52" s="54">
        <v>1</v>
      </c>
      <c r="P52" s="57">
        <v>1530</v>
      </c>
      <c r="Q52" s="56"/>
      <c r="R52" s="55">
        <v>1530</v>
      </c>
      <c r="S52" s="55">
        <v>1530</v>
      </c>
    </row>
    <row r="53" spans="1:19" x14ac:dyDescent="0.25">
      <c r="A53" s="47" t="s">
        <v>25</v>
      </c>
      <c r="B53" s="48" t="s">
        <v>221</v>
      </c>
      <c r="C53" s="48" t="s">
        <v>221</v>
      </c>
      <c r="D53" s="49" t="s">
        <v>30</v>
      </c>
      <c r="E53" s="50" t="s">
        <v>34</v>
      </c>
      <c r="F53" s="49" t="s">
        <v>30</v>
      </c>
      <c r="G53" s="50" t="s">
        <v>46</v>
      </c>
      <c r="H53" s="51">
        <v>22301</v>
      </c>
      <c r="I53" s="40" t="s">
        <v>228</v>
      </c>
      <c r="J53" s="51" t="s">
        <v>229</v>
      </c>
      <c r="K53" s="40" t="s">
        <v>230</v>
      </c>
      <c r="L53" s="52"/>
      <c r="M53" s="54" t="s">
        <v>121</v>
      </c>
      <c r="N53" s="53" t="s">
        <v>231</v>
      </c>
      <c r="O53" s="54">
        <v>1</v>
      </c>
      <c r="P53" s="57">
        <v>931</v>
      </c>
      <c r="Q53" s="56"/>
      <c r="R53" s="55">
        <v>931</v>
      </c>
      <c r="S53" s="55">
        <v>931</v>
      </c>
    </row>
    <row r="54" spans="1:19" x14ac:dyDescent="0.25">
      <c r="A54" s="47" t="s">
        <v>25</v>
      </c>
      <c r="B54" s="48" t="s">
        <v>221</v>
      </c>
      <c r="C54" s="48" t="s">
        <v>221</v>
      </c>
      <c r="D54" s="49" t="s">
        <v>30</v>
      </c>
      <c r="E54" s="50" t="s">
        <v>34</v>
      </c>
      <c r="F54" s="49" t="s">
        <v>30</v>
      </c>
      <c r="G54" s="50" t="s">
        <v>46</v>
      </c>
      <c r="H54" s="51">
        <v>24601</v>
      </c>
      <c r="I54" s="40" t="s">
        <v>232</v>
      </c>
      <c r="J54" s="51" t="s">
        <v>233</v>
      </c>
      <c r="K54" s="40" t="s">
        <v>234</v>
      </c>
      <c r="L54" s="52"/>
      <c r="M54" s="54" t="s">
        <v>121</v>
      </c>
      <c r="N54" s="53" t="s">
        <v>231</v>
      </c>
      <c r="O54" s="54">
        <v>1</v>
      </c>
      <c r="P54" s="57">
        <v>100</v>
      </c>
      <c r="Q54" s="56"/>
      <c r="R54" s="55">
        <v>100</v>
      </c>
      <c r="S54" s="55">
        <v>100</v>
      </c>
    </row>
    <row r="55" spans="1:19" x14ac:dyDescent="0.25">
      <c r="A55" s="47" t="s">
        <v>25</v>
      </c>
      <c r="B55" s="48" t="s">
        <v>221</v>
      </c>
      <c r="C55" s="48" t="s">
        <v>221</v>
      </c>
      <c r="D55" s="49" t="s">
        <v>30</v>
      </c>
      <c r="E55" s="50" t="s">
        <v>34</v>
      </c>
      <c r="F55" s="49" t="s">
        <v>30</v>
      </c>
      <c r="G55" s="50" t="s">
        <v>46</v>
      </c>
      <c r="H55" s="51">
        <v>25201</v>
      </c>
      <c r="I55" s="40" t="s">
        <v>235</v>
      </c>
      <c r="J55" s="51" t="s">
        <v>236</v>
      </c>
      <c r="K55" s="40" t="s">
        <v>237</v>
      </c>
      <c r="L55" s="52"/>
      <c r="M55" s="54" t="s">
        <v>121</v>
      </c>
      <c r="N55" s="53" t="s">
        <v>231</v>
      </c>
      <c r="O55" s="54">
        <v>1</v>
      </c>
      <c r="P55" s="57">
        <v>2500</v>
      </c>
      <c r="Q55" s="56"/>
      <c r="R55" s="55">
        <v>2500</v>
      </c>
      <c r="S55" s="55">
        <v>2500</v>
      </c>
    </row>
    <row r="56" spans="1:19" x14ac:dyDescent="0.25">
      <c r="A56" s="47" t="s">
        <v>25</v>
      </c>
      <c r="B56" s="48" t="s">
        <v>221</v>
      </c>
      <c r="C56" s="48" t="s">
        <v>221</v>
      </c>
      <c r="D56" s="49" t="s">
        <v>30</v>
      </c>
      <c r="E56" s="50" t="s">
        <v>34</v>
      </c>
      <c r="F56" s="49" t="s">
        <v>30</v>
      </c>
      <c r="G56" s="50" t="s">
        <v>46</v>
      </c>
      <c r="H56" s="51">
        <v>29301</v>
      </c>
      <c r="I56" s="40" t="s">
        <v>61</v>
      </c>
      <c r="J56" s="51" t="s">
        <v>238</v>
      </c>
      <c r="K56" s="40" t="s">
        <v>239</v>
      </c>
      <c r="L56" s="52"/>
      <c r="M56" s="54" t="s">
        <v>121</v>
      </c>
      <c r="N56" s="53" t="s">
        <v>227</v>
      </c>
      <c r="O56" s="54">
        <v>7</v>
      </c>
      <c r="P56" s="57">
        <v>498.8</v>
      </c>
      <c r="Q56" s="56"/>
      <c r="R56" s="55">
        <v>3491.6</v>
      </c>
      <c r="S56" s="55">
        <v>3491.6</v>
      </c>
    </row>
    <row r="57" spans="1:19" x14ac:dyDescent="0.25">
      <c r="A57" s="47" t="s">
        <v>25</v>
      </c>
      <c r="B57" s="48" t="s">
        <v>221</v>
      </c>
      <c r="C57" s="48" t="s">
        <v>221</v>
      </c>
      <c r="D57" s="49" t="s">
        <v>30</v>
      </c>
      <c r="E57" s="50" t="s">
        <v>34</v>
      </c>
      <c r="F57" s="49" t="s">
        <v>30</v>
      </c>
      <c r="G57" s="50" t="s">
        <v>46</v>
      </c>
      <c r="H57" s="51">
        <v>29401</v>
      </c>
      <c r="I57" s="40" t="s">
        <v>240</v>
      </c>
      <c r="J57" s="51" t="s">
        <v>241</v>
      </c>
      <c r="K57" s="40" t="s">
        <v>242</v>
      </c>
      <c r="L57" s="52"/>
      <c r="M57" s="54" t="s">
        <v>121</v>
      </c>
      <c r="N57" s="53" t="s">
        <v>227</v>
      </c>
      <c r="O57" s="54">
        <v>8</v>
      </c>
      <c r="P57" s="57">
        <v>58</v>
      </c>
      <c r="Q57" s="56"/>
      <c r="R57" s="55">
        <v>464</v>
      </c>
      <c r="S57" s="55">
        <v>464</v>
      </c>
    </row>
    <row r="58" spans="1:19" x14ac:dyDescent="0.25">
      <c r="A58" s="47" t="s">
        <v>25</v>
      </c>
      <c r="B58" s="48" t="s">
        <v>221</v>
      </c>
      <c r="C58" s="48" t="s">
        <v>221</v>
      </c>
      <c r="D58" s="49" t="s">
        <v>30</v>
      </c>
      <c r="E58" s="50" t="s">
        <v>34</v>
      </c>
      <c r="F58" s="49" t="s">
        <v>30</v>
      </c>
      <c r="G58" s="50" t="s">
        <v>46</v>
      </c>
      <c r="H58" s="51">
        <v>29401</v>
      </c>
      <c r="I58" s="40" t="s">
        <v>240</v>
      </c>
      <c r="J58" s="51" t="s">
        <v>243</v>
      </c>
      <c r="K58" s="40" t="s">
        <v>244</v>
      </c>
      <c r="L58" s="52"/>
      <c r="M58" s="54" t="s">
        <v>121</v>
      </c>
      <c r="N58" s="53" t="s">
        <v>227</v>
      </c>
      <c r="O58" s="54">
        <v>6</v>
      </c>
      <c r="P58" s="57">
        <v>104.4</v>
      </c>
      <c r="Q58" s="56"/>
      <c r="R58" s="55">
        <v>626.4</v>
      </c>
      <c r="S58" s="55">
        <v>626.4</v>
      </c>
    </row>
    <row r="59" spans="1:19" x14ac:dyDescent="0.25">
      <c r="A59" s="47" t="s">
        <v>25</v>
      </c>
      <c r="B59" s="48" t="s">
        <v>221</v>
      </c>
      <c r="C59" s="48" t="s">
        <v>221</v>
      </c>
      <c r="D59" s="49" t="s">
        <v>30</v>
      </c>
      <c r="E59" s="50" t="s">
        <v>34</v>
      </c>
      <c r="F59" s="49" t="s">
        <v>30</v>
      </c>
      <c r="G59" s="50" t="s">
        <v>46</v>
      </c>
      <c r="H59" s="51">
        <v>31801</v>
      </c>
      <c r="I59" s="40" t="s">
        <v>245</v>
      </c>
      <c r="J59" s="51"/>
      <c r="K59" s="40" t="s">
        <v>246</v>
      </c>
      <c r="L59" s="52"/>
      <c r="M59" s="54" t="s">
        <v>121</v>
      </c>
      <c r="N59" s="53" t="s">
        <v>247</v>
      </c>
      <c r="O59" s="54">
        <v>1</v>
      </c>
      <c r="P59" s="57">
        <v>1291</v>
      </c>
      <c r="Q59" s="56"/>
      <c r="R59" s="55">
        <v>1291</v>
      </c>
      <c r="S59" s="55">
        <v>1291</v>
      </c>
    </row>
    <row r="60" spans="1:19" x14ac:dyDescent="0.25">
      <c r="A60" s="47" t="s">
        <v>25</v>
      </c>
      <c r="B60" s="48" t="s">
        <v>221</v>
      </c>
      <c r="C60" s="48" t="s">
        <v>221</v>
      </c>
      <c r="D60" s="49" t="s">
        <v>30</v>
      </c>
      <c r="E60" s="50" t="s">
        <v>34</v>
      </c>
      <c r="F60" s="49" t="s">
        <v>30</v>
      </c>
      <c r="G60" s="50" t="s">
        <v>50</v>
      </c>
      <c r="H60" s="51">
        <v>33801</v>
      </c>
      <c r="I60" s="40" t="s">
        <v>248</v>
      </c>
      <c r="J60" s="51"/>
      <c r="K60" s="40" t="s">
        <v>249</v>
      </c>
      <c r="L60" s="52"/>
      <c r="M60" s="54" t="s">
        <v>121</v>
      </c>
      <c r="N60" s="53" t="s">
        <v>247</v>
      </c>
      <c r="O60" s="54">
        <v>1</v>
      </c>
      <c r="P60" s="57">
        <v>32093.95</v>
      </c>
      <c r="Q60" s="56"/>
      <c r="R60" s="55">
        <v>32093.95</v>
      </c>
      <c r="S60" s="55">
        <v>32093.95</v>
      </c>
    </row>
    <row r="61" spans="1:19" x14ac:dyDescent="0.25">
      <c r="A61" s="47" t="s">
        <v>25</v>
      </c>
      <c r="B61" s="48" t="s">
        <v>221</v>
      </c>
      <c r="C61" s="48" t="s">
        <v>221</v>
      </c>
      <c r="D61" s="49" t="s">
        <v>30</v>
      </c>
      <c r="E61" s="50" t="s">
        <v>34</v>
      </c>
      <c r="F61" s="49" t="s">
        <v>30</v>
      </c>
      <c r="G61" s="50" t="s">
        <v>50</v>
      </c>
      <c r="H61" s="51">
        <v>33801</v>
      </c>
      <c r="I61" s="40" t="s">
        <v>248</v>
      </c>
      <c r="J61" s="51"/>
      <c r="K61" s="40" t="s">
        <v>249</v>
      </c>
      <c r="L61" s="52"/>
      <c r="M61" s="54" t="s">
        <v>121</v>
      </c>
      <c r="N61" s="53" t="s">
        <v>247</v>
      </c>
      <c r="O61" s="54">
        <v>1</v>
      </c>
      <c r="P61" s="57">
        <v>33163.75</v>
      </c>
      <c r="Q61" s="56"/>
      <c r="R61" s="55">
        <v>33163.75</v>
      </c>
      <c r="S61" s="55">
        <v>33163.75</v>
      </c>
    </row>
    <row r="62" spans="1:19" x14ac:dyDescent="0.25">
      <c r="A62" s="47" t="s">
        <v>25</v>
      </c>
      <c r="B62" s="48" t="s">
        <v>221</v>
      </c>
      <c r="C62" s="48" t="s">
        <v>221</v>
      </c>
      <c r="D62" s="49" t="s">
        <v>30</v>
      </c>
      <c r="E62" s="50" t="s">
        <v>34</v>
      </c>
      <c r="F62" s="49" t="s">
        <v>30</v>
      </c>
      <c r="G62" s="50" t="s">
        <v>50</v>
      </c>
      <c r="H62" s="51">
        <v>35801</v>
      </c>
      <c r="I62" s="40" t="s">
        <v>250</v>
      </c>
      <c r="J62" s="51"/>
      <c r="K62" s="40" t="s">
        <v>251</v>
      </c>
      <c r="L62" s="52"/>
      <c r="M62" s="54" t="s">
        <v>121</v>
      </c>
      <c r="N62" s="53" t="s">
        <v>79</v>
      </c>
      <c r="O62" s="54">
        <v>1</v>
      </c>
      <c r="P62" s="57">
        <v>13677.56</v>
      </c>
      <c r="Q62" s="56"/>
      <c r="R62" s="55">
        <v>13677.56</v>
      </c>
      <c r="S62" s="55">
        <v>13677.56</v>
      </c>
    </row>
  </sheetData>
  <mergeCells count="2">
    <mergeCell ref="A7:S7"/>
    <mergeCell ref="A8:S8"/>
  </mergeCells>
  <pageMargins left="0" right="0" top="0" bottom="0" header="0" footer="0"/>
  <pageSetup paperSize="5" scale="4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6E7B0-C16A-45AF-B061-A5EAAA49DCE2}">
  <sheetPr filterMode="1"/>
  <dimension ref="A7:V72"/>
  <sheetViews>
    <sheetView topLeftCell="B1" zoomScale="90" zoomScaleNormal="90" workbookViewId="0">
      <selection activeCell="U77" sqref="U77"/>
    </sheetView>
  </sheetViews>
  <sheetFormatPr baseColWidth="10" defaultColWidth="11.5703125" defaultRowHeight="15" x14ac:dyDescent="0.25"/>
  <cols>
    <col min="1" max="1" width="15.42578125" style="10" bestFit="1" customWidth="1"/>
    <col min="2" max="2" width="10.7109375" style="10" customWidth="1"/>
    <col min="3" max="3" width="9.42578125" style="10" bestFit="1" customWidth="1"/>
    <col min="4" max="6" width="7.5703125" style="10" customWidth="1"/>
    <col min="7" max="7" width="9.5703125" style="10" customWidth="1"/>
    <col min="8" max="8" width="8.5703125" style="10" customWidth="1"/>
    <col min="9" max="9" width="27.5703125" style="10" customWidth="1"/>
    <col min="10" max="10" width="14.7109375" style="10" customWidth="1"/>
    <col min="11" max="11" width="30.140625" style="10" customWidth="1"/>
    <col min="12" max="12" width="25.5703125" style="10" customWidth="1"/>
    <col min="13" max="13" width="11.5703125" style="10"/>
    <col min="14" max="15" width="9.5703125" style="10" customWidth="1"/>
    <col min="16" max="16" width="11.7109375" style="10" customWidth="1"/>
    <col min="17" max="17" width="22.28515625" style="10" customWidth="1"/>
    <col min="18" max="18" width="14.85546875" style="21" bestFit="1" customWidth="1"/>
    <col min="19" max="19" width="13.28515625" style="21" bestFit="1" customWidth="1"/>
    <col min="20" max="20" width="12.140625" style="21" customWidth="1"/>
    <col min="21" max="21" width="11.7109375" style="21" customWidth="1"/>
    <col min="22" max="16384" width="11.5703125" style="10"/>
  </cols>
  <sheetData>
    <row r="7" spans="1:22" ht="26.25" x14ac:dyDescent="0.4">
      <c r="A7" s="32" t="s">
        <v>23</v>
      </c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</row>
    <row r="8" spans="1:22" ht="26.25" x14ac:dyDescent="0.4">
      <c r="A8" s="32" t="s">
        <v>24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</row>
    <row r="10" spans="1:22" s="11" customFormat="1" ht="45" x14ac:dyDescent="0.2">
      <c r="A10" s="7" t="s">
        <v>3</v>
      </c>
      <c r="B10" s="7" t="s">
        <v>22</v>
      </c>
      <c r="C10" s="7" t="s">
        <v>4</v>
      </c>
      <c r="D10" s="7" t="s">
        <v>5</v>
      </c>
      <c r="E10" s="7" t="s">
        <v>0</v>
      </c>
      <c r="F10" s="7" t="s">
        <v>6</v>
      </c>
      <c r="G10" s="7" t="s">
        <v>7</v>
      </c>
      <c r="H10" s="8" t="s">
        <v>8</v>
      </c>
      <c r="I10" s="8" t="s">
        <v>9</v>
      </c>
      <c r="J10" s="8" t="s">
        <v>1</v>
      </c>
      <c r="K10" s="8" t="s">
        <v>10</v>
      </c>
      <c r="L10" s="8" t="s">
        <v>11</v>
      </c>
      <c r="M10" s="8" t="s">
        <v>12</v>
      </c>
      <c r="N10" s="8" t="s">
        <v>13</v>
      </c>
      <c r="O10" s="9" t="s">
        <v>14</v>
      </c>
      <c r="P10" s="8" t="s">
        <v>15</v>
      </c>
      <c r="Q10" s="9" t="s">
        <v>16</v>
      </c>
      <c r="R10" s="22" t="s">
        <v>17</v>
      </c>
      <c r="S10" s="22" t="s">
        <v>18</v>
      </c>
      <c r="T10" s="26"/>
      <c r="U10" s="26"/>
      <c r="V10" s="22" t="s">
        <v>19</v>
      </c>
    </row>
    <row r="11" spans="1:22" s="14" customFormat="1" ht="12.75" hidden="1" x14ac:dyDescent="0.2">
      <c r="A11" s="25" t="s">
        <v>25</v>
      </c>
      <c r="B11" s="24" t="s">
        <v>29</v>
      </c>
      <c r="C11" s="24" t="s">
        <v>29</v>
      </c>
      <c r="D11" s="24" t="s">
        <v>30</v>
      </c>
      <c r="E11" s="24" t="s">
        <v>35</v>
      </c>
      <c r="F11" s="24" t="s">
        <v>38</v>
      </c>
      <c r="G11" s="24" t="s">
        <v>47</v>
      </c>
      <c r="H11" s="24">
        <v>27101</v>
      </c>
      <c r="I11" s="24" t="s">
        <v>60</v>
      </c>
      <c r="J11" s="5" t="s">
        <v>92</v>
      </c>
      <c r="K11" s="12" t="s">
        <v>93</v>
      </c>
      <c r="L11" s="13"/>
      <c r="M11" s="5" t="s">
        <v>83</v>
      </c>
      <c r="N11" s="6" t="s">
        <v>94</v>
      </c>
      <c r="O11" s="13">
        <v>20</v>
      </c>
      <c r="P11" s="13">
        <v>1032.75</v>
      </c>
      <c r="Q11" s="13" t="s">
        <v>95</v>
      </c>
      <c r="R11" s="23">
        <f t="shared" ref="R11:R42" si="0">SUM(S11:S11)</f>
        <v>0</v>
      </c>
      <c r="S11" s="23">
        <v>0</v>
      </c>
      <c r="T11" s="27">
        <f t="shared" ref="T11:T42" si="1">O11*P11</f>
        <v>20655</v>
      </c>
      <c r="U11" s="27">
        <f t="shared" ref="U11:U42" si="2">T11-R11</f>
        <v>20655</v>
      </c>
    </row>
    <row r="12" spans="1:22" s="14" customFormat="1" ht="25.5" hidden="1" x14ac:dyDescent="0.2">
      <c r="A12" s="25" t="s">
        <v>25</v>
      </c>
      <c r="B12" s="24" t="s">
        <v>29</v>
      </c>
      <c r="C12" s="24" t="s">
        <v>29</v>
      </c>
      <c r="D12" s="24" t="s">
        <v>30</v>
      </c>
      <c r="E12" s="24" t="s">
        <v>35</v>
      </c>
      <c r="F12" s="24" t="s">
        <v>39</v>
      </c>
      <c r="G12" s="24" t="s">
        <v>49</v>
      </c>
      <c r="H12" s="24">
        <v>27101</v>
      </c>
      <c r="I12" s="24" t="s">
        <v>60</v>
      </c>
      <c r="J12" s="5" t="s">
        <v>96</v>
      </c>
      <c r="K12" s="12" t="s">
        <v>97</v>
      </c>
      <c r="L12" s="13"/>
      <c r="M12" s="5" t="s">
        <v>83</v>
      </c>
      <c r="N12" s="6" t="s">
        <v>94</v>
      </c>
      <c r="O12" s="13">
        <v>200</v>
      </c>
      <c r="P12" s="13">
        <f>R12/200</f>
        <v>0</v>
      </c>
      <c r="Q12" s="13" t="s">
        <v>85</v>
      </c>
      <c r="R12" s="23">
        <f t="shared" si="0"/>
        <v>0</v>
      </c>
      <c r="S12" s="23">
        <v>0</v>
      </c>
      <c r="T12" s="27">
        <f t="shared" si="1"/>
        <v>0</v>
      </c>
      <c r="U12" s="27">
        <f t="shared" si="2"/>
        <v>0</v>
      </c>
    </row>
    <row r="13" spans="1:22" s="14" customFormat="1" ht="25.5" hidden="1" x14ac:dyDescent="0.2">
      <c r="A13" s="25" t="s">
        <v>25</v>
      </c>
      <c r="B13" s="24" t="s">
        <v>29</v>
      </c>
      <c r="C13" s="24" t="s">
        <v>29</v>
      </c>
      <c r="D13" s="24" t="s">
        <v>30</v>
      </c>
      <c r="E13" s="24" t="s">
        <v>34</v>
      </c>
      <c r="F13" s="24" t="s">
        <v>30</v>
      </c>
      <c r="G13" s="24" t="s">
        <v>46</v>
      </c>
      <c r="H13" s="24">
        <v>21101</v>
      </c>
      <c r="I13" s="24" t="s">
        <v>51</v>
      </c>
      <c r="J13" s="5" t="s">
        <v>131</v>
      </c>
      <c r="K13" s="12" t="s">
        <v>134</v>
      </c>
      <c r="L13" s="13"/>
      <c r="M13" s="5" t="s">
        <v>121</v>
      </c>
      <c r="N13" s="6" t="s">
        <v>138</v>
      </c>
      <c r="O13" s="13">
        <v>45</v>
      </c>
      <c r="P13" s="13">
        <f t="shared" ref="P13:P14" si="3">R13/O13</f>
        <v>0</v>
      </c>
      <c r="Q13" s="13" t="s">
        <v>85</v>
      </c>
      <c r="R13" s="23">
        <f t="shared" si="0"/>
        <v>0</v>
      </c>
      <c r="S13" s="23">
        <v>0</v>
      </c>
      <c r="T13" s="27">
        <f t="shared" si="1"/>
        <v>0</v>
      </c>
      <c r="U13" s="27">
        <f t="shared" si="2"/>
        <v>0</v>
      </c>
    </row>
    <row r="14" spans="1:22" s="14" customFormat="1" ht="25.5" hidden="1" x14ac:dyDescent="0.2">
      <c r="A14" s="25" t="s">
        <v>25</v>
      </c>
      <c r="B14" s="24" t="s">
        <v>29</v>
      </c>
      <c r="C14" s="24" t="s">
        <v>29</v>
      </c>
      <c r="D14" s="24" t="s">
        <v>30</v>
      </c>
      <c r="E14" s="24" t="s">
        <v>34</v>
      </c>
      <c r="F14" s="24" t="s">
        <v>30</v>
      </c>
      <c r="G14" s="24" t="s">
        <v>46</v>
      </c>
      <c r="H14" s="24">
        <v>21101</v>
      </c>
      <c r="I14" s="24" t="s">
        <v>51</v>
      </c>
      <c r="J14" s="5" t="s">
        <v>132</v>
      </c>
      <c r="K14" s="12" t="s">
        <v>134</v>
      </c>
      <c r="L14" s="13"/>
      <c r="M14" s="5" t="s">
        <v>121</v>
      </c>
      <c r="N14" s="6" t="s">
        <v>138</v>
      </c>
      <c r="O14" s="13">
        <v>21</v>
      </c>
      <c r="P14" s="13">
        <f t="shared" si="3"/>
        <v>0</v>
      </c>
      <c r="Q14" s="13" t="s">
        <v>85</v>
      </c>
      <c r="R14" s="23">
        <f t="shared" si="0"/>
        <v>0</v>
      </c>
      <c r="S14" s="23">
        <v>0</v>
      </c>
      <c r="T14" s="27">
        <f t="shared" si="1"/>
        <v>0</v>
      </c>
      <c r="U14" s="27">
        <f t="shared" si="2"/>
        <v>0</v>
      </c>
    </row>
    <row r="15" spans="1:22" s="14" customFormat="1" ht="25.5" hidden="1" x14ac:dyDescent="0.2">
      <c r="A15" s="25" t="s">
        <v>25</v>
      </c>
      <c r="B15" s="24" t="s">
        <v>29</v>
      </c>
      <c r="C15" s="24" t="s">
        <v>29</v>
      </c>
      <c r="D15" s="24" t="s">
        <v>30</v>
      </c>
      <c r="E15" s="24" t="s">
        <v>34</v>
      </c>
      <c r="F15" s="24" t="s">
        <v>30</v>
      </c>
      <c r="G15" s="24" t="s">
        <v>46</v>
      </c>
      <c r="H15" s="24">
        <v>21101</v>
      </c>
      <c r="I15" s="24" t="s">
        <v>51</v>
      </c>
      <c r="J15" s="5" t="s">
        <v>131</v>
      </c>
      <c r="K15" s="12" t="s">
        <v>134</v>
      </c>
      <c r="L15" s="13"/>
      <c r="M15" s="5" t="s">
        <v>121</v>
      </c>
      <c r="N15" s="6" t="s">
        <v>138</v>
      </c>
      <c r="O15" s="13">
        <v>22</v>
      </c>
      <c r="P15" s="13">
        <f>R15/O15</f>
        <v>0</v>
      </c>
      <c r="Q15" s="13" t="s">
        <v>85</v>
      </c>
      <c r="R15" s="23">
        <f t="shared" si="0"/>
        <v>0</v>
      </c>
      <c r="S15" s="23">
        <v>0</v>
      </c>
      <c r="T15" s="27">
        <f t="shared" si="1"/>
        <v>0</v>
      </c>
      <c r="U15" s="27">
        <f t="shared" si="2"/>
        <v>0</v>
      </c>
    </row>
    <row r="16" spans="1:22" s="14" customFormat="1" ht="25.5" hidden="1" x14ac:dyDescent="0.2">
      <c r="A16" s="25" t="s">
        <v>25</v>
      </c>
      <c r="B16" s="24" t="s">
        <v>29</v>
      </c>
      <c r="C16" s="24" t="s">
        <v>29</v>
      </c>
      <c r="D16" s="24" t="s">
        <v>30</v>
      </c>
      <c r="E16" s="24" t="s">
        <v>34</v>
      </c>
      <c r="F16" s="24" t="s">
        <v>30</v>
      </c>
      <c r="G16" s="24" t="s">
        <v>46</v>
      </c>
      <c r="H16" s="24">
        <v>21101</v>
      </c>
      <c r="I16" s="24" t="s">
        <v>51</v>
      </c>
      <c r="J16" s="5" t="s">
        <v>133</v>
      </c>
      <c r="K16" s="12" t="s">
        <v>135</v>
      </c>
      <c r="L16" s="13"/>
      <c r="M16" s="5" t="s">
        <v>121</v>
      </c>
      <c r="N16" s="6" t="s">
        <v>138</v>
      </c>
      <c r="O16" s="13">
        <v>1</v>
      </c>
      <c r="P16" s="13">
        <v>840</v>
      </c>
      <c r="Q16" s="13" t="s">
        <v>85</v>
      </c>
      <c r="R16" s="23">
        <f t="shared" si="0"/>
        <v>0</v>
      </c>
      <c r="S16" s="23">
        <v>0</v>
      </c>
      <c r="T16" s="27">
        <f t="shared" si="1"/>
        <v>840</v>
      </c>
      <c r="U16" s="27">
        <f t="shared" si="2"/>
        <v>840</v>
      </c>
    </row>
    <row r="17" spans="1:21" s="14" customFormat="1" ht="33.75" hidden="1" x14ac:dyDescent="0.2">
      <c r="A17" s="25" t="s">
        <v>25</v>
      </c>
      <c r="B17" s="24" t="s">
        <v>29</v>
      </c>
      <c r="C17" s="24" t="s">
        <v>29</v>
      </c>
      <c r="D17" s="24" t="s">
        <v>30</v>
      </c>
      <c r="E17" s="24" t="s">
        <v>34</v>
      </c>
      <c r="F17" s="24" t="s">
        <v>30</v>
      </c>
      <c r="G17" s="24" t="s">
        <v>46</v>
      </c>
      <c r="H17" s="24">
        <v>21401</v>
      </c>
      <c r="I17" s="24" t="s">
        <v>54</v>
      </c>
      <c r="J17" s="5" t="s">
        <v>127</v>
      </c>
      <c r="K17" s="12" t="s">
        <v>149</v>
      </c>
      <c r="L17" s="13"/>
      <c r="M17" s="5" t="s">
        <v>121</v>
      </c>
      <c r="N17" s="6" t="s">
        <v>94</v>
      </c>
      <c r="O17" s="13">
        <v>2</v>
      </c>
      <c r="P17" s="13">
        <v>8708</v>
      </c>
      <c r="Q17" s="13" t="s">
        <v>85</v>
      </c>
      <c r="R17" s="23">
        <f t="shared" si="0"/>
        <v>0</v>
      </c>
      <c r="S17" s="23">
        <v>0</v>
      </c>
      <c r="T17" s="27">
        <f t="shared" si="1"/>
        <v>17416</v>
      </c>
      <c r="U17" s="27">
        <f t="shared" si="2"/>
        <v>17416</v>
      </c>
    </row>
    <row r="18" spans="1:21" s="14" customFormat="1" ht="33.75" hidden="1" x14ac:dyDescent="0.2">
      <c r="A18" s="25" t="s">
        <v>25</v>
      </c>
      <c r="B18" s="24" t="s">
        <v>29</v>
      </c>
      <c r="C18" s="24" t="s">
        <v>29</v>
      </c>
      <c r="D18" s="24" t="s">
        <v>30</v>
      </c>
      <c r="E18" s="24" t="s">
        <v>34</v>
      </c>
      <c r="F18" s="24" t="s">
        <v>30</v>
      </c>
      <c r="G18" s="24" t="s">
        <v>46</v>
      </c>
      <c r="H18" s="24">
        <v>21401</v>
      </c>
      <c r="I18" s="24" t="s">
        <v>54</v>
      </c>
      <c r="J18" s="5" t="s">
        <v>128</v>
      </c>
      <c r="K18" s="12" t="s">
        <v>148</v>
      </c>
      <c r="L18" s="13"/>
      <c r="M18" s="5" t="s">
        <v>121</v>
      </c>
      <c r="N18" s="6" t="s">
        <v>94</v>
      </c>
      <c r="O18" s="13">
        <v>2</v>
      </c>
      <c r="P18" s="13">
        <v>5400</v>
      </c>
      <c r="Q18" s="13" t="s">
        <v>85</v>
      </c>
      <c r="R18" s="23">
        <f t="shared" si="0"/>
        <v>0</v>
      </c>
      <c r="S18" s="23">
        <v>0</v>
      </c>
      <c r="T18" s="27">
        <f t="shared" si="1"/>
        <v>10800</v>
      </c>
      <c r="U18" s="27">
        <f t="shared" si="2"/>
        <v>10800</v>
      </c>
    </row>
    <row r="19" spans="1:21" s="14" customFormat="1" ht="33.75" hidden="1" x14ac:dyDescent="0.2">
      <c r="A19" s="25" t="s">
        <v>25</v>
      </c>
      <c r="B19" s="24" t="s">
        <v>29</v>
      </c>
      <c r="C19" s="24" t="s">
        <v>29</v>
      </c>
      <c r="D19" s="24" t="s">
        <v>30</v>
      </c>
      <c r="E19" s="24" t="s">
        <v>34</v>
      </c>
      <c r="F19" s="24" t="s">
        <v>30</v>
      </c>
      <c r="G19" s="24" t="s">
        <v>46</v>
      </c>
      <c r="H19" s="24">
        <v>21401</v>
      </c>
      <c r="I19" s="24" t="s">
        <v>54</v>
      </c>
      <c r="J19" s="5" t="s">
        <v>129</v>
      </c>
      <c r="K19" s="12" t="s">
        <v>150</v>
      </c>
      <c r="L19" s="13"/>
      <c r="M19" s="5" t="s">
        <v>121</v>
      </c>
      <c r="N19" s="6" t="s">
        <v>94</v>
      </c>
      <c r="O19" s="13">
        <v>2</v>
      </c>
      <c r="P19" s="13">
        <v>11025</v>
      </c>
      <c r="Q19" s="13" t="s">
        <v>85</v>
      </c>
      <c r="R19" s="23">
        <f t="shared" si="0"/>
        <v>0</v>
      </c>
      <c r="S19" s="23">
        <v>0</v>
      </c>
      <c r="T19" s="27">
        <f t="shared" si="1"/>
        <v>22050</v>
      </c>
      <c r="U19" s="27">
        <f t="shared" si="2"/>
        <v>22050</v>
      </c>
    </row>
    <row r="20" spans="1:21" s="14" customFormat="1" ht="33.75" hidden="1" x14ac:dyDescent="0.2">
      <c r="A20" s="25" t="s">
        <v>25</v>
      </c>
      <c r="B20" s="24" t="s">
        <v>29</v>
      </c>
      <c r="C20" s="24" t="s">
        <v>29</v>
      </c>
      <c r="D20" s="24" t="s">
        <v>30</v>
      </c>
      <c r="E20" s="24" t="s">
        <v>34</v>
      </c>
      <c r="F20" s="24" t="s">
        <v>30</v>
      </c>
      <c r="G20" s="24" t="s">
        <v>46</v>
      </c>
      <c r="H20" s="24">
        <v>21401</v>
      </c>
      <c r="I20" s="24" t="s">
        <v>54</v>
      </c>
      <c r="J20" s="5" t="s">
        <v>130</v>
      </c>
      <c r="K20" s="12" t="s">
        <v>151</v>
      </c>
      <c r="L20" s="13"/>
      <c r="M20" s="5" t="s">
        <v>121</v>
      </c>
      <c r="N20" s="6" t="s">
        <v>94</v>
      </c>
      <c r="O20" s="13">
        <v>1</v>
      </c>
      <c r="P20" s="13">
        <v>12115</v>
      </c>
      <c r="Q20" s="13" t="s">
        <v>85</v>
      </c>
      <c r="R20" s="23">
        <f t="shared" si="0"/>
        <v>0</v>
      </c>
      <c r="S20" s="23">
        <v>0</v>
      </c>
      <c r="T20" s="27">
        <f t="shared" si="1"/>
        <v>12115</v>
      </c>
      <c r="U20" s="27">
        <f t="shared" si="2"/>
        <v>12115</v>
      </c>
    </row>
    <row r="21" spans="1:21" s="14" customFormat="1" ht="25.5" hidden="1" x14ac:dyDescent="0.2">
      <c r="A21" s="25" t="s">
        <v>25</v>
      </c>
      <c r="B21" s="24" t="s">
        <v>29</v>
      </c>
      <c r="C21" s="24" t="s">
        <v>29</v>
      </c>
      <c r="D21" s="24" t="s">
        <v>30</v>
      </c>
      <c r="E21" s="24" t="s">
        <v>34</v>
      </c>
      <c r="F21" s="24" t="s">
        <v>30</v>
      </c>
      <c r="G21" s="24" t="s">
        <v>46</v>
      </c>
      <c r="H21" s="24">
        <v>21501</v>
      </c>
      <c r="I21" s="24" t="s">
        <v>59</v>
      </c>
      <c r="J21" s="5" t="s">
        <v>100</v>
      </c>
      <c r="K21" s="12" t="s">
        <v>101</v>
      </c>
      <c r="L21" s="13"/>
      <c r="M21" s="5" t="s">
        <v>83</v>
      </c>
      <c r="N21" s="6" t="s">
        <v>94</v>
      </c>
      <c r="O21" s="13">
        <v>4</v>
      </c>
      <c r="P21" s="13">
        <v>4749</v>
      </c>
      <c r="Q21" s="13" t="s">
        <v>95</v>
      </c>
      <c r="R21" s="23">
        <f t="shared" si="0"/>
        <v>0</v>
      </c>
      <c r="S21" s="23">
        <v>0</v>
      </c>
      <c r="T21" s="27">
        <f t="shared" si="1"/>
        <v>18996</v>
      </c>
      <c r="U21" s="27">
        <f t="shared" si="2"/>
        <v>18996</v>
      </c>
    </row>
    <row r="22" spans="1:21" s="14" customFormat="1" ht="25.5" hidden="1" x14ac:dyDescent="0.2">
      <c r="A22" s="25" t="s">
        <v>25</v>
      </c>
      <c r="B22" s="24" t="s">
        <v>29</v>
      </c>
      <c r="C22" s="24" t="s">
        <v>29</v>
      </c>
      <c r="D22" s="24" t="s">
        <v>30</v>
      </c>
      <c r="E22" s="24" t="s">
        <v>34</v>
      </c>
      <c r="F22" s="24" t="s">
        <v>30</v>
      </c>
      <c r="G22" s="24" t="s">
        <v>46</v>
      </c>
      <c r="H22" s="24">
        <v>21601</v>
      </c>
      <c r="I22" s="24" t="s">
        <v>126</v>
      </c>
      <c r="J22" s="5" t="s">
        <v>122</v>
      </c>
      <c r="K22" s="12" t="s">
        <v>124</v>
      </c>
      <c r="L22" s="13"/>
      <c r="M22" s="5" t="s">
        <v>121</v>
      </c>
      <c r="N22" s="6" t="s">
        <v>119</v>
      </c>
      <c r="O22" s="13">
        <v>20</v>
      </c>
      <c r="P22" s="13">
        <v>647</v>
      </c>
      <c r="Q22" s="13" t="s">
        <v>85</v>
      </c>
      <c r="R22" s="23">
        <f t="shared" si="0"/>
        <v>0</v>
      </c>
      <c r="S22" s="23">
        <v>0</v>
      </c>
      <c r="T22" s="27">
        <f t="shared" si="1"/>
        <v>12940</v>
      </c>
      <c r="U22" s="27">
        <f t="shared" si="2"/>
        <v>12940</v>
      </c>
    </row>
    <row r="23" spans="1:21" s="14" customFormat="1" ht="25.5" hidden="1" x14ac:dyDescent="0.2">
      <c r="A23" s="25" t="s">
        <v>25</v>
      </c>
      <c r="B23" s="24" t="s">
        <v>29</v>
      </c>
      <c r="C23" s="24" t="s">
        <v>29</v>
      </c>
      <c r="D23" s="24" t="s">
        <v>30</v>
      </c>
      <c r="E23" s="24" t="s">
        <v>34</v>
      </c>
      <c r="F23" s="24" t="s">
        <v>30</v>
      </c>
      <c r="G23" s="24" t="s">
        <v>46</v>
      </c>
      <c r="H23" s="24">
        <v>21601</v>
      </c>
      <c r="I23" s="24" t="s">
        <v>126</v>
      </c>
      <c r="J23" s="5" t="s">
        <v>123</v>
      </c>
      <c r="K23" s="12" t="s">
        <v>125</v>
      </c>
      <c r="L23" s="13"/>
      <c r="M23" s="5" t="s">
        <v>121</v>
      </c>
      <c r="N23" s="6" t="s">
        <v>120</v>
      </c>
      <c r="O23" s="13">
        <v>60</v>
      </c>
      <c r="P23" s="13">
        <v>370</v>
      </c>
      <c r="Q23" s="13" t="s">
        <v>85</v>
      </c>
      <c r="R23" s="23">
        <f t="shared" si="0"/>
        <v>0</v>
      </c>
      <c r="S23" s="23">
        <v>0</v>
      </c>
      <c r="T23" s="27">
        <f t="shared" si="1"/>
        <v>22200</v>
      </c>
      <c r="U23" s="27">
        <f t="shared" si="2"/>
        <v>22200</v>
      </c>
    </row>
    <row r="24" spans="1:21" s="14" customFormat="1" ht="25.5" hidden="1" x14ac:dyDescent="0.2">
      <c r="A24" s="25" t="s">
        <v>25</v>
      </c>
      <c r="B24" s="24" t="s">
        <v>29</v>
      </c>
      <c r="C24" s="24" t="s">
        <v>29</v>
      </c>
      <c r="D24" s="24" t="s">
        <v>30</v>
      </c>
      <c r="E24" s="24" t="s">
        <v>34</v>
      </c>
      <c r="F24" s="24" t="s">
        <v>30</v>
      </c>
      <c r="G24" s="24" t="s">
        <v>46</v>
      </c>
      <c r="H24" s="24">
        <v>21601</v>
      </c>
      <c r="I24" s="24" t="s">
        <v>126</v>
      </c>
      <c r="J24" s="5" t="s">
        <v>122</v>
      </c>
      <c r="K24" s="12" t="s">
        <v>124</v>
      </c>
      <c r="L24" s="13"/>
      <c r="M24" s="5" t="s">
        <v>121</v>
      </c>
      <c r="N24" s="6" t="s">
        <v>119</v>
      </c>
      <c r="O24" s="13">
        <v>18</v>
      </c>
      <c r="P24" s="13">
        <v>647</v>
      </c>
      <c r="Q24" s="13" t="s">
        <v>85</v>
      </c>
      <c r="R24" s="23">
        <f t="shared" si="0"/>
        <v>0</v>
      </c>
      <c r="S24" s="23">
        <v>0</v>
      </c>
      <c r="T24" s="27">
        <f t="shared" si="1"/>
        <v>11646</v>
      </c>
      <c r="U24" s="27">
        <f t="shared" si="2"/>
        <v>11646</v>
      </c>
    </row>
    <row r="25" spans="1:21" s="14" customFormat="1" ht="25.5" hidden="1" x14ac:dyDescent="0.2">
      <c r="A25" s="25" t="s">
        <v>25</v>
      </c>
      <c r="B25" s="24" t="s">
        <v>29</v>
      </c>
      <c r="C25" s="24" t="s">
        <v>29</v>
      </c>
      <c r="D25" s="24" t="s">
        <v>30</v>
      </c>
      <c r="E25" s="24" t="s">
        <v>34</v>
      </c>
      <c r="F25" s="24" t="s">
        <v>30</v>
      </c>
      <c r="G25" s="24" t="s">
        <v>46</v>
      </c>
      <c r="H25" s="24">
        <v>21601</v>
      </c>
      <c r="I25" s="24" t="s">
        <v>126</v>
      </c>
      <c r="J25" s="5" t="s">
        <v>123</v>
      </c>
      <c r="K25" s="12" t="s">
        <v>125</v>
      </c>
      <c r="L25" s="13"/>
      <c r="M25" s="5" t="s">
        <v>121</v>
      </c>
      <c r="N25" s="6" t="s">
        <v>120</v>
      </c>
      <c r="O25" s="13">
        <v>24</v>
      </c>
      <c r="P25" s="13">
        <v>370</v>
      </c>
      <c r="Q25" s="13" t="s">
        <v>85</v>
      </c>
      <c r="R25" s="23">
        <f t="shared" si="0"/>
        <v>0</v>
      </c>
      <c r="S25" s="23">
        <v>0</v>
      </c>
      <c r="T25" s="27">
        <f t="shared" si="1"/>
        <v>8880</v>
      </c>
      <c r="U25" s="27">
        <f t="shared" si="2"/>
        <v>8880</v>
      </c>
    </row>
    <row r="26" spans="1:21" s="14" customFormat="1" ht="63.75" hidden="1" x14ac:dyDescent="0.2">
      <c r="A26" s="25" t="s">
        <v>25</v>
      </c>
      <c r="B26" s="24" t="s">
        <v>29</v>
      </c>
      <c r="C26" s="24" t="s">
        <v>29</v>
      </c>
      <c r="D26" s="24" t="s">
        <v>30</v>
      </c>
      <c r="E26" s="24" t="s">
        <v>34</v>
      </c>
      <c r="F26" s="24" t="s">
        <v>30</v>
      </c>
      <c r="G26" s="24" t="s">
        <v>46</v>
      </c>
      <c r="H26" s="24">
        <v>26103</v>
      </c>
      <c r="I26" s="24" t="s">
        <v>53</v>
      </c>
      <c r="J26" s="5" t="s">
        <v>75</v>
      </c>
      <c r="K26" s="12" t="s">
        <v>90</v>
      </c>
      <c r="L26" s="13" t="s">
        <v>89</v>
      </c>
      <c r="M26" s="5" t="s">
        <v>83</v>
      </c>
      <c r="N26" s="6" t="s">
        <v>79</v>
      </c>
      <c r="O26" s="13">
        <v>1</v>
      </c>
      <c r="P26" s="13">
        <v>130307</v>
      </c>
      <c r="Q26" s="13" t="s">
        <v>85</v>
      </c>
      <c r="R26" s="23">
        <f t="shared" si="0"/>
        <v>5000</v>
      </c>
      <c r="S26" s="23">
        <v>5000</v>
      </c>
      <c r="T26" s="27">
        <f t="shared" si="1"/>
        <v>130307</v>
      </c>
      <c r="U26" s="27">
        <f t="shared" si="2"/>
        <v>125307</v>
      </c>
    </row>
    <row r="27" spans="1:21" s="14" customFormat="1" ht="63.75" hidden="1" x14ac:dyDescent="0.2">
      <c r="A27" s="25" t="s">
        <v>25</v>
      </c>
      <c r="B27" s="24" t="s">
        <v>29</v>
      </c>
      <c r="C27" s="24" t="s">
        <v>29</v>
      </c>
      <c r="D27" s="24" t="s">
        <v>30</v>
      </c>
      <c r="E27" s="24" t="s">
        <v>34</v>
      </c>
      <c r="F27" s="24" t="s">
        <v>30</v>
      </c>
      <c r="G27" s="24" t="s">
        <v>46</v>
      </c>
      <c r="H27" s="24">
        <v>26104</v>
      </c>
      <c r="I27" s="24" t="s">
        <v>58</v>
      </c>
      <c r="J27" s="5" t="s">
        <v>75</v>
      </c>
      <c r="K27" s="12" t="s">
        <v>90</v>
      </c>
      <c r="L27" s="13" t="s">
        <v>89</v>
      </c>
      <c r="M27" s="5" t="s">
        <v>83</v>
      </c>
      <c r="N27" s="6" t="s">
        <v>79</v>
      </c>
      <c r="O27" s="13">
        <v>1</v>
      </c>
      <c r="P27" s="13">
        <v>35599</v>
      </c>
      <c r="Q27" s="13" t="s">
        <v>85</v>
      </c>
      <c r="R27" s="23">
        <f t="shared" si="0"/>
        <v>6100</v>
      </c>
      <c r="S27" s="23">
        <v>6100</v>
      </c>
      <c r="T27" s="27">
        <f t="shared" si="1"/>
        <v>35599</v>
      </c>
      <c r="U27" s="27">
        <f t="shared" si="2"/>
        <v>29499</v>
      </c>
    </row>
    <row r="28" spans="1:21" s="14" customFormat="1" ht="25.5" hidden="1" x14ac:dyDescent="0.2">
      <c r="A28" s="25" t="s">
        <v>25</v>
      </c>
      <c r="B28" s="24" t="s">
        <v>29</v>
      </c>
      <c r="C28" s="24" t="s">
        <v>29</v>
      </c>
      <c r="D28" s="24" t="s">
        <v>30</v>
      </c>
      <c r="E28" s="24" t="s">
        <v>34</v>
      </c>
      <c r="F28" s="24" t="s">
        <v>30</v>
      </c>
      <c r="G28" s="24" t="s">
        <v>46</v>
      </c>
      <c r="H28" s="24">
        <v>27101</v>
      </c>
      <c r="I28" s="24" t="s">
        <v>60</v>
      </c>
      <c r="J28" s="5" t="s">
        <v>92</v>
      </c>
      <c r="K28" s="12" t="s">
        <v>98</v>
      </c>
      <c r="L28" s="13"/>
      <c r="M28" s="5" t="s">
        <v>83</v>
      </c>
      <c r="N28" s="6" t="s">
        <v>94</v>
      </c>
      <c r="O28" s="13">
        <v>20</v>
      </c>
      <c r="P28" s="13">
        <f>R28/20</f>
        <v>0</v>
      </c>
      <c r="Q28" s="13" t="s">
        <v>95</v>
      </c>
      <c r="R28" s="23">
        <f t="shared" si="0"/>
        <v>0</v>
      </c>
      <c r="S28" s="23">
        <v>0</v>
      </c>
      <c r="T28" s="27">
        <f t="shared" si="1"/>
        <v>0</v>
      </c>
      <c r="U28" s="27">
        <f t="shared" si="2"/>
        <v>0</v>
      </c>
    </row>
    <row r="29" spans="1:21" s="14" customFormat="1" ht="33.75" hidden="1" x14ac:dyDescent="0.2">
      <c r="A29" s="25" t="s">
        <v>25</v>
      </c>
      <c r="B29" s="24" t="s">
        <v>29</v>
      </c>
      <c r="C29" s="24" t="s">
        <v>29</v>
      </c>
      <c r="D29" s="24" t="s">
        <v>30</v>
      </c>
      <c r="E29" s="24" t="s">
        <v>34</v>
      </c>
      <c r="F29" s="24" t="s">
        <v>30</v>
      </c>
      <c r="G29" s="24" t="s">
        <v>46</v>
      </c>
      <c r="H29" s="24">
        <v>29301</v>
      </c>
      <c r="I29" s="24" t="s">
        <v>61</v>
      </c>
      <c r="J29" s="5" t="s">
        <v>107</v>
      </c>
      <c r="K29" s="12" t="s">
        <v>108</v>
      </c>
      <c r="L29" s="13"/>
      <c r="M29" s="5" t="s">
        <v>83</v>
      </c>
      <c r="N29" s="6" t="s">
        <v>94</v>
      </c>
      <c r="O29" s="13">
        <v>4</v>
      </c>
      <c r="P29" s="13">
        <v>2625</v>
      </c>
      <c r="Q29" s="13" t="s">
        <v>95</v>
      </c>
      <c r="R29" s="23">
        <f t="shared" si="0"/>
        <v>0</v>
      </c>
      <c r="S29" s="23">
        <v>0</v>
      </c>
      <c r="T29" s="27">
        <f t="shared" si="1"/>
        <v>10500</v>
      </c>
      <c r="U29" s="27">
        <f t="shared" si="2"/>
        <v>10500</v>
      </c>
    </row>
    <row r="30" spans="1:21" s="14" customFormat="1" ht="22.5" hidden="1" x14ac:dyDescent="0.2">
      <c r="A30" s="25" t="s">
        <v>25</v>
      </c>
      <c r="B30" s="24" t="s">
        <v>29</v>
      </c>
      <c r="C30" s="24" t="s">
        <v>29</v>
      </c>
      <c r="D30" s="24" t="s">
        <v>30</v>
      </c>
      <c r="E30" s="24" t="s">
        <v>34</v>
      </c>
      <c r="F30" s="24" t="s">
        <v>30</v>
      </c>
      <c r="G30" s="24" t="s">
        <v>46</v>
      </c>
      <c r="H30" s="24">
        <v>29601</v>
      </c>
      <c r="I30" s="24" t="s">
        <v>62</v>
      </c>
      <c r="J30" s="5" t="s">
        <v>109</v>
      </c>
      <c r="K30" s="12" t="s">
        <v>110</v>
      </c>
      <c r="L30" s="13"/>
      <c r="M30" s="5" t="s">
        <v>83</v>
      </c>
      <c r="N30" s="6" t="s">
        <v>94</v>
      </c>
      <c r="O30" s="13">
        <v>6</v>
      </c>
      <c r="P30" s="13">
        <v>4910.666666666667</v>
      </c>
      <c r="Q30" s="13"/>
      <c r="R30" s="23">
        <f t="shared" si="0"/>
        <v>0</v>
      </c>
      <c r="S30" s="23">
        <v>0</v>
      </c>
      <c r="T30" s="27">
        <f t="shared" si="1"/>
        <v>29464</v>
      </c>
      <c r="U30" s="27">
        <f t="shared" si="2"/>
        <v>29464</v>
      </c>
    </row>
    <row r="31" spans="1:21" s="14" customFormat="1" ht="12.75" hidden="1" x14ac:dyDescent="0.2">
      <c r="A31" s="25" t="s">
        <v>25</v>
      </c>
      <c r="B31" s="24" t="s">
        <v>29</v>
      </c>
      <c r="C31" s="24" t="s">
        <v>29</v>
      </c>
      <c r="D31" s="24" t="s">
        <v>30</v>
      </c>
      <c r="E31" s="24" t="s">
        <v>34</v>
      </c>
      <c r="F31" s="24" t="s">
        <v>30</v>
      </c>
      <c r="G31" s="24" t="s">
        <v>46</v>
      </c>
      <c r="H31" s="24">
        <v>31401</v>
      </c>
      <c r="I31" s="24" t="s">
        <v>63</v>
      </c>
      <c r="J31" s="5" t="s">
        <v>75</v>
      </c>
      <c r="K31" s="12" t="s">
        <v>111</v>
      </c>
      <c r="L31" s="13" t="s">
        <v>112</v>
      </c>
      <c r="M31" s="5" t="s">
        <v>78</v>
      </c>
      <c r="N31" s="6" t="s">
        <v>79</v>
      </c>
      <c r="O31" s="13">
        <v>12</v>
      </c>
      <c r="P31" s="13">
        <v>4000</v>
      </c>
      <c r="Q31" s="13">
        <f>O31*P31</f>
        <v>48000</v>
      </c>
      <c r="R31" s="23">
        <f t="shared" si="0"/>
        <v>4000</v>
      </c>
      <c r="S31" s="23">
        <v>4000</v>
      </c>
      <c r="T31" s="27">
        <f t="shared" si="1"/>
        <v>48000</v>
      </c>
      <c r="U31" s="27">
        <f t="shared" si="2"/>
        <v>44000</v>
      </c>
    </row>
    <row r="32" spans="1:21" s="14" customFormat="1" ht="12.75" hidden="1" x14ac:dyDescent="0.2">
      <c r="A32" s="25" t="s">
        <v>25</v>
      </c>
      <c r="B32" s="24" t="s">
        <v>29</v>
      </c>
      <c r="C32" s="24" t="s">
        <v>29</v>
      </c>
      <c r="D32" s="24" t="s">
        <v>30</v>
      </c>
      <c r="E32" s="24" t="s">
        <v>34</v>
      </c>
      <c r="F32" s="24" t="s">
        <v>30</v>
      </c>
      <c r="G32" s="24" t="s">
        <v>46</v>
      </c>
      <c r="H32" s="24">
        <v>31801</v>
      </c>
      <c r="I32" s="24" t="s">
        <v>64</v>
      </c>
      <c r="J32" s="5" t="s">
        <v>75</v>
      </c>
      <c r="K32" s="12" t="s">
        <v>113</v>
      </c>
      <c r="L32" s="13"/>
      <c r="M32" s="5"/>
      <c r="N32" s="6" t="s">
        <v>79</v>
      </c>
      <c r="O32" s="13">
        <v>6</v>
      </c>
      <c r="P32" s="13">
        <v>10200</v>
      </c>
      <c r="Q32" s="13">
        <f>O32*P32</f>
        <v>61200</v>
      </c>
      <c r="R32" s="23">
        <f t="shared" si="0"/>
        <v>0</v>
      </c>
      <c r="S32" s="23">
        <v>0</v>
      </c>
      <c r="T32" s="27">
        <f t="shared" si="1"/>
        <v>61200</v>
      </c>
      <c r="U32" s="27">
        <f t="shared" si="2"/>
        <v>61200</v>
      </c>
    </row>
    <row r="33" spans="1:21" s="14" customFormat="1" ht="38.25" hidden="1" x14ac:dyDescent="0.2">
      <c r="A33" s="25" t="s">
        <v>25</v>
      </c>
      <c r="B33" s="24" t="s">
        <v>29</v>
      </c>
      <c r="C33" s="24" t="s">
        <v>29</v>
      </c>
      <c r="D33" s="24" t="s">
        <v>30</v>
      </c>
      <c r="E33" s="24" t="s">
        <v>34</v>
      </c>
      <c r="F33" s="24" t="s">
        <v>30</v>
      </c>
      <c r="G33" s="24" t="s">
        <v>46</v>
      </c>
      <c r="H33" s="24">
        <v>32601</v>
      </c>
      <c r="I33" s="24" t="s">
        <v>66</v>
      </c>
      <c r="J33" s="5" t="s">
        <v>75</v>
      </c>
      <c r="K33" s="12" t="s">
        <v>86</v>
      </c>
      <c r="L33" s="13" t="s">
        <v>87</v>
      </c>
      <c r="M33" s="5" t="s">
        <v>88</v>
      </c>
      <c r="N33" s="6" t="s">
        <v>79</v>
      </c>
      <c r="O33" s="13">
        <v>1</v>
      </c>
      <c r="P33" s="13">
        <v>28700</v>
      </c>
      <c r="Q33" s="13" t="s">
        <v>85</v>
      </c>
      <c r="R33" s="23">
        <f t="shared" si="0"/>
        <v>0</v>
      </c>
      <c r="S33" s="23">
        <v>0</v>
      </c>
      <c r="T33" s="27">
        <f t="shared" si="1"/>
        <v>28700</v>
      </c>
      <c r="U33" s="27">
        <f t="shared" si="2"/>
        <v>28700</v>
      </c>
    </row>
    <row r="34" spans="1:21" s="14" customFormat="1" ht="25.5" hidden="1" x14ac:dyDescent="0.2">
      <c r="A34" s="25" t="s">
        <v>25</v>
      </c>
      <c r="B34" s="24" t="s">
        <v>29</v>
      </c>
      <c r="C34" s="24" t="s">
        <v>29</v>
      </c>
      <c r="D34" s="24" t="s">
        <v>30</v>
      </c>
      <c r="E34" s="24" t="s">
        <v>34</v>
      </c>
      <c r="F34" s="24" t="s">
        <v>30</v>
      </c>
      <c r="G34" s="24" t="s">
        <v>46</v>
      </c>
      <c r="H34" s="24">
        <v>32601</v>
      </c>
      <c r="I34" s="24" t="s">
        <v>66</v>
      </c>
      <c r="J34" s="5" t="s">
        <v>75</v>
      </c>
      <c r="K34" s="12" t="s">
        <v>86</v>
      </c>
      <c r="L34" s="13"/>
      <c r="M34" s="5" t="s">
        <v>88</v>
      </c>
      <c r="N34" s="6" t="s">
        <v>79</v>
      </c>
      <c r="O34" s="13">
        <v>1</v>
      </c>
      <c r="P34" s="13">
        <v>143500</v>
      </c>
      <c r="Q34" s="13" t="s">
        <v>85</v>
      </c>
      <c r="R34" s="23">
        <f t="shared" si="0"/>
        <v>0</v>
      </c>
      <c r="S34" s="23">
        <v>0</v>
      </c>
      <c r="T34" s="27">
        <f t="shared" si="1"/>
        <v>143500</v>
      </c>
      <c r="U34" s="27">
        <f t="shared" si="2"/>
        <v>143500</v>
      </c>
    </row>
    <row r="35" spans="1:21" s="14" customFormat="1" ht="38.25" hidden="1" x14ac:dyDescent="0.2">
      <c r="A35" s="25" t="s">
        <v>25</v>
      </c>
      <c r="B35" s="24" t="s">
        <v>29</v>
      </c>
      <c r="C35" s="24" t="s">
        <v>29</v>
      </c>
      <c r="D35" s="24" t="s">
        <v>30</v>
      </c>
      <c r="E35" s="24" t="s">
        <v>34</v>
      </c>
      <c r="F35" s="24" t="s">
        <v>30</v>
      </c>
      <c r="G35" s="24" t="s">
        <v>46</v>
      </c>
      <c r="H35" s="24">
        <v>33401</v>
      </c>
      <c r="I35" s="24" t="s">
        <v>67</v>
      </c>
      <c r="J35" s="5" t="s">
        <v>75</v>
      </c>
      <c r="K35" s="12" t="s">
        <v>114</v>
      </c>
      <c r="L35" s="13"/>
      <c r="M35" s="5"/>
      <c r="N35" s="6" t="s">
        <v>79</v>
      </c>
      <c r="O35" s="13">
        <v>1</v>
      </c>
      <c r="P35" s="13">
        <v>180000</v>
      </c>
      <c r="Q35" s="13" t="s">
        <v>85</v>
      </c>
      <c r="R35" s="23">
        <f t="shared" si="0"/>
        <v>0</v>
      </c>
      <c r="S35" s="23">
        <v>0</v>
      </c>
      <c r="T35" s="27">
        <f t="shared" si="1"/>
        <v>180000</v>
      </c>
      <c r="U35" s="27">
        <f t="shared" si="2"/>
        <v>180000</v>
      </c>
    </row>
    <row r="36" spans="1:21" s="14" customFormat="1" ht="76.5" hidden="1" x14ac:dyDescent="0.2">
      <c r="A36" s="25" t="s">
        <v>25</v>
      </c>
      <c r="B36" s="24" t="s">
        <v>29</v>
      </c>
      <c r="C36" s="24" t="s">
        <v>29</v>
      </c>
      <c r="D36" s="24" t="s">
        <v>30</v>
      </c>
      <c r="E36" s="24" t="s">
        <v>34</v>
      </c>
      <c r="F36" s="24" t="s">
        <v>30</v>
      </c>
      <c r="G36" s="24" t="s">
        <v>46</v>
      </c>
      <c r="H36" s="24">
        <v>33901</v>
      </c>
      <c r="I36" s="24" t="s">
        <v>69</v>
      </c>
      <c r="J36" s="5" t="s">
        <v>75</v>
      </c>
      <c r="K36" s="12" t="s">
        <v>91</v>
      </c>
      <c r="L36" s="13" t="s">
        <v>89</v>
      </c>
      <c r="M36" s="5" t="s">
        <v>83</v>
      </c>
      <c r="N36" s="6" t="s">
        <v>79</v>
      </c>
      <c r="O36" s="13">
        <v>1</v>
      </c>
      <c r="P36" s="13">
        <v>13152</v>
      </c>
      <c r="Q36" s="13" t="s">
        <v>85</v>
      </c>
      <c r="R36" s="23">
        <f t="shared" si="0"/>
        <v>1096</v>
      </c>
      <c r="S36" s="23">
        <v>1096</v>
      </c>
      <c r="T36" s="27">
        <f t="shared" si="1"/>
        <v>13152</v>
      </c>
      <c r="U36" s="27">
        <f t="shared" si="2"/>
        <v>12056</v>
      </c>
    </row>
    <row r="37" spans="1:21" s="14" customFormat="1" ht="51" hidden="1" x14ac:dyDescent="0.2">
      <c r="A37" s="25" t="s">
        <v>25</v>
      </c>
      <c r="B37" s="24" t="s">
        <v>29</v>
      </c>
      <c r="C37" s="24" t="s">
        <v>29</v>
      </c>
      <c r="D37" s="24" t="s">
        <v>30</v>
      </c>
      <c r="E37" s="24" t="s">
        <v>34</v>
      </c>
      <c r="F37" s="24" t="s">
        <v>30</v>
      </c>
      <c r="G37" s="24" t="s">
        <v>46</v>
      </c>
      <c r="H37" s="24">
        <v>35501</v>
      </c>
      <c r="I37" s="24" t="s">
        <v>70</v>
      </c>
      <c r="J37" s="5" t="s">
        <v>75</v>
      </c>
      <c r="K37" s="12" t="s">
        <v>115</v>
      </c>
      <c r="L37" s="13"/>
      <c r="M37" s="5" t="s">
        <v>83</v>
      </c>
      <c r="N37" s="6" t="s">
        <v>79</v>
      </c>
      <c r="O37" s="13">
        <v>20</v>
      </c>
      <c r="P37" s="13">
        <v>4530</v>
      </c>
      <c r="Q37" s="13" t="s">
        <v>85</v>
      </c>
      <c r="R37" s="23">
        <f t="shared" si="0"/>
        <v>0</v>
      </c>
      <c r="S37" s="23">
        <v>0</v>
      </c>
      <c r="T37" s="27">
        <f t="shared" si="1"/>
        <v>90600</v>
      </c>
      <c r="U37" s="27">
        <f t="shared" si="2"/>
        <v>90600</v>
      </c>
    </row>
    <row r="38" spans="1:21" s="14" customFormat="1" ht="45" hidden="1" x14ac:dyDescent="0.2">
      <c r="A38" s="25" t="s">
        <v>25</v>
      </c>
      <c r="B38" s="24" t="s">
        <v>29</v>
      </c>
      <c r="C38" s="24" t="s">
        <v>29</v>
      </c>
      <c r="D38" s="24" t="s">
        <v>30</v>
      </c>
      <c r="E38" s="24" t="s">
        <v>34</v>
      </c>
      <c r="F38" s="24" t="s">
        <v>30</v>
      </c>
      <c r="G38" s="24" t="s">
        <v>46</v>
      </c>
      <c r="H38" s="24">
        <v>37104</v>
      </c>
      <c r="I38" s="24" t="s">
        <v>74</v>
      </c>
      <c r="J38" s="5" t="s">
        <v>75</v>
      </c>
      <c r="K38" s="12" t="s">
        <v>118</v>
      </c>
      <c r="L38" s="13"/>
      <c r="M38" s="5" t="s">
        <v>83</v>
      </c>
      <c r="N38" s="6" t="s">
        <v>79</v>
      </c>
      <c r="O38" s="13">
        <v>2</v>
      </c>
      <c r="P38" s="13">
        <v>10834.5</v>
      </c>
      <c r="Q38" s="13" t="s">
        <v>95</v>
      </c>
      <c r="R38" s="23">
        <f t="shared" si="0"/>
        <v>0</v>
      </c>
      <c r="S38" s="23">
        <v>0</v>
      </c>
      <c r="T38" s="27">
        <f t="shared" si="1"/>
        <v>21669</v>
      </c>
      <c r="U38" s="27">
        <f t="shared" si="2"/>
        <v>21669</v>
      </c>
    </row>
    <row r="39" spans="1:21" s="14" customFormat="1" ht="38.25" hidden="1" x14ac:dyDescent="0.2">
      <c r="A39" s="25" t="s">
        <v>25</v>
      </c>
      <c r="B39" s="24" t="s">
        <v>29</v>
      </c>
      <c r="C39" s="24" t="s">
        <v>29</v>
      </c>
      <c r="D39" s="24" t="s">
        <v>30</v>
      </c>
      <c r="E39" s="24" t="s">
        <v>34</v>
      </c>
      <c r="F39" s="24" t="s">
        <v>30</v>
      </c>
      <c r="G39" s="24" t="s">
        <v>50</v>
      </c>
      <c r="H39" s="24">
        <v>32201</v>
      </c>
      <c r="I39" s="24" t="s">
        <v>65</v>
      </c>
      <c r="J39" s="5" t="s">
        <v>75</v>
      </c>
      <c r="K39" s="12" t="s">
        <v>76</v>
      </c>
      <c r="L39" s="13" t="s">
        <v>77</v>
      </c>
      <c r="M39" s="5" t="s">
        <v>78</v>
      </c>
      <c r="N39" s="6" t="s">
        <v>79</v>
      </c>
      <c r="O39" s="13">
        <v>1</v>
      </c>
      <c r="P39" s="13">
        <v>4874603</v>
      </c>
      <c r="Q39" s="13" t="s">
        <v>80</v>
      </c>
      <c r="R39" s="23">
        <f t="shared" si="0"/>
        <v>0</v>
      </c>
      <c r="S39" s="23">
        <v>0</v>
      </c>
      <c r="T39" s="27">
        <f t="shared" si="1"/>
        <v>4874603</v>
      </c>
      <c r="U39" s="27">
        <f t="shared" si="2"/>
        <v>4874603</v>
      </c>
    </row>
    <row r="40" spans="1:21" s="14" customFormat="1" ht="38.25" hidden="1" x14ac:dyDescent="0.2">
      <c r="A40" s="25" t="s">
        <v>25</v>
      </c>
      <c r="B40" s="24" t="s">
        <v>29</v>
      </c>
      <c r="C40" s="24" t="s">
        <v>29</v>
      </c>
      <c r="D40" s="24" t="s">
        <v>30</v>
      </c>
      <c r="E40" s="24" t="s">
        <v>34</v>
      </c>
      <c r="F40" s="24" t="s">
        <v>30</v>
      </c>
      <c r="G40" s="24" t="s">
        <v>50</v>
      </c>
      <c r="H40" s="24">
        <v>33801</v>
      </c>
      <c r="I40" s="24" t="s">
        <v>68</v>
      </c>
      <c r="J40" s="5" t="s">
        <v>75</v>
      </c>
      <c r="K40" s="12" t="s">
        <v>82</v>
      </c>
      <c r="L40" s="13" t="s">
        <v>81</v>
      </c>
      <c r="M40" s="5" t="s">
        <v>83</v>
      </c>
      <c r="N40" s="6" t="s">
        <v>79</v>
      </c>
      <c r="O40" s="13">
        <v>1</v>
      </c>
      <c r="P40" s="13">
        <v>142000</v>
      </c>
      <c r="Q40" s="13" t="s">
        <v>84</v>
      </c>
      <c r="R40" s="23">
        <f t="shared" si="0"/>
        <v>0</v>
      </c>
      <c r="S40" s="23">
        <v>0</v>
      </c>
      <c r="T40" s="27">
        <f t="shared" si="1"/>
        <v>142000</v>
      </c>
      <c r="U40" s="27">
        <f t="shared" si="2"/>
        <v>142000</v>
      </c>
    </row>
    <row r="41" spans="1:21" s="14" customFormat="1" ht="25.5" hidden="1" x14ac:dyDescent="0.2">
      <c r="A41" s="25" t="s">
        <v>25</v>
      </c>
      <c r="B41" s="24" t="s">
        <v>29</v>
      </c>
      <c r="C41" s="24" t="s">
        <v>29</v>
      </c>
      <c r="D41" s="24" t="s">
        <v>30</v>
      </c>
      <c r="E41" s="24" t="s">
        <v>34</v>
      </c>
      <c r="F41" s="24" t="s">
        <v>30</v>
      </c>
      <c r="G41" s="24" t="s">
        <v>50</v>
      </c>
      <c r="H41" s="24">
        <v>33801</v>
      </c>
      <c r="I41" s="24" t="s">
        <v>68</v>
      </c>
      <c r="J41" s="5" t="s">
        <v>75</v>
      </c>
      <c r="K41" s="12" t="s">
        <v>82</v>
      </c>
      <c r="L41" s="13"/>
      <c r="M41" s="5" t="s">
        <v>83</v>
      </c>
      <c r="N41" s="6" t="s">
        <v>79</v>
      </c>
      <c r="O41" s="13">
        <v>1</v>
      </c>
      <c r="P41" s="13">
        <v>710000</v>
      </c>
      <c r="Q41" s="13" t="s">
        <v>85</v>
      </c>
      <c r="R41" s="23">
        <f t="shared" si="0"/>
        <v>0</v>
      </c>
      <c r="S41" s="23">
        <v>0</v>
      </c>
      <c r="T41" s="27">
        <f t="shared" si="1"/>
        <v>710000</v>
      </c>
      <c r="U41" s="27">
        <f t="shared" si="2"/>
        <v>710000</v>
      </c>
    </row>
    <row r="42" spans="1:21" s="14" customFormat="1" ht="51" hidden="1" x14ac:dyDescent="0.2">
      <c r="A42" s="25" t="s">
        <v>25</v>
      </c>
      <c r="B42" s="24" t="s">
        <v>29</v>
      </c>
      <c r="C42" s="24" t="s">
        <v>29</v>
      </c>
      <c r="D42" s="24" t="s">
        <v>30</v>
      </c>
      <c r="E42" s="24" t="s">
        <v>34</v>
      </c>
      <c r="F42" s="24" t="s">
        <v>30</v>
      </c>
      <c r="G42" s="24" t="s">
        <v>50</v>
      </c>
      <c r="H42" s="24">
        <v>35701</v>
      </c>
      <c r="I42" s="24" t="s">
        <v>71</v>
      </c>
      <c r="J42" s="5"/>
      <c r="K42" s="12" t="s">
        <v>116</v>
      </c>
      <c r="L42" s="13" t="s">
        <v>83</v>
      </c>
      <c r="M42" s="5"/>
      <c r="N42" s="6" t="s">
        <v>79</v>
      </c>
      <c r="O42" s="13">
        <v>20</v>
      </c>
      <c r="P42" s="13">
        <v>2300</v>
      </c>
      <c r="Q42" s="13" t="s">
        <v>85</v>
      </c>
      <c r="R42" s="23">
        <f t="shared" si="0"/>
        <v>0</v>
      </c>
      <c r="S42" s="23">
        <v>0</v>
      </c>
      <c r="T42" s="27">
        <f t="shared" si="1"/>
        <v>46000</v>
      </c>
      <c r="U42" s="27">
        <f t="shared" si="2"/>
        <v>46000</v>
      </c>
    </row>
    <row r="43" spans="1:21" s="14" customFormat="1" ht="38.25" hidden="1" x14ac:dyDescent="0.2">
      <c r="A43" s="25" t="s">
        <v>25</v>
      </c>
      <c r="B43" s="24" t="s">
        <v>29</v>
      </c>
      <c r="C43" s="24" t="s">
        <v>29</v>
      </c>
      <c r="D43" s="24" t="s">
        <v>30</v>
      </c>
      <c r="E43" s="24" t="s">
        <v>34</v>
      </c>
      <c r="F43" s="24" t="s">
        <v>30</v>
      </c>
      <c r="G43" s="24" t="s">
        <v>50</v>
      </c>
      <c r="H43" s="24">
        <v>35801</v>
      </c>
      <c r="I43" s="24" t="s">
        <v>72</v>
      </c>
      <c r="J43" s="5" t="s">
        <v>75</v>
      </c>
      <c r="K43" s="12" t="s">
        <v>99</v>
      </c>
      <c r="L43" s="13" t="s">
        <v>81</v>
      </c>
      <c r="M43" s="5" t="s">
        <v>83</v>
      </c>
      <c r="N43" s="6" t="s">
        <v>79</v>
      </c>
      <c r="O43" s="13">
        <v>1</v>
      </c>
      <c r="P43" s="13">
        <v>91400</v>
      </c>
      <c r="Q43" s="13" t="s">
        <v>85</v>
      </c>
      <c r="R43" s="23">
        <f t="shared" ref="R43:R67" si="4">SUM(S43:S43)</f>
        <v>0</v>
      </c>
      <c r="S43" s="23">
        <v>0</v>
      </c>
      <c r="T43" s="27">
        <f t="shared" ref="T43:T67" si="5">O43*P43</f>
        <v>91400</v>
      </c>
      <c r="U43" s="27">
        <f t="shared" ref="U43:U67" si="6">T43-R43</f>
        <v>91400</v>
      </c>
    </row>
    <row r="44" spans="1:21" s="14" customFormat="1" ht="59.25" hidden="1" customHeight="1" x14ac:dyDescent="0.2">
      <c r="A44" s="25" t="s">
        <v>25</v>
      </c>
      <c r="B44" s="24" t="s">
        <v>29</v>
      </c>
      <c r="C44" s="24" t="s">
        <v>29</v>
      </c>
      <c r="D44" s="24" t="s">
        <v>30</v>
      </c>
      <c r="E44" s="24" t="s">
        <v>34</v>
      </c>
      <c r="F44" s="24" t="s">
        <v>30</v>
      </c>
      <c r="G44" s="24" t="s">
        <v>50</v>
      </c>
      <c r="H44" s="24">
        <v>35801</v>
      </c>
      <c r="I44" s="24" t="s">
        <v>72</v>
      </c>
      <c r="J44" s="5" t="s">
        <v>75</v>
      </c>
      <c r="K44" s="12" t="s">
        <v>99</v>
      </c>
      <c r="L44" s="13"/>
      <c r="M44" s="5" t="s">
        <v>83</v>
      </c>
      <c r="N44" s="6" t="s">
        <v>79</v>
      </c>
      <c r="O44" s="13">
        <v>1</v>
      </c>
      <c r="P44" s="13">
        <v>457000</v>
      </c>
      <c r="Q44" s="13" t="s">
        <v>85</v>
      </c>
      <c r="R44" s="23">
        <f t="shared" si="4"/>
        <v>0</v>
      </c>
      <c r="S44" s="23">
        <v>0</v>
      </c>
      <c r="T44" s="27">
        <f t="shared" si="5"/>
        <v>457000</v>
      </c>
      <c r="U44" s="27">
        <f t="shared" si="6"/>
        <v>457000</v>
      </c>
    </row>
    <row r="45" spans="1:21" s="14" customFormat="1" ht="63.75" hidden="1" x14ac:dyDescent="0.2">
      <c r="A45" s="25" t="s">
        <v>25</v>
      </c>
      <c r="B45" s="24" t="s">
        <v>29</v>
      </c>
      <c r="C45" s="24" t="s">
        <v>29</v>
      </c>
      <c r="D45" s="24" t="s">
        <v>30</v>
      </c>
      <c r="E45" s="24" t="s">
        <v>34</v>
      </c>
      <c r="F45" s="24" t="s">
        <v>30</v>
      </c>
      <c r="G45" s="24" t="s">
        <v>50</v>
      </c>
      <c r="H45" s="24">
        <v>35901</v>
      </c>
      <c r="I45" s="24" t="s">
        <v>73</v>
      </c>
      <c r="J45" s="5" t="s">
        <v>75</v>
      </c>
      <c r="K45" s="12" t="s">
        <v>117</v>
      </c>
      <c r="L45" s="13"/>
      <c r="M45" s="5" t="s">
        <v>83</v>
      </c>
      <c r="N45" s="6" t="s">
        <v>79</v>
      </c>
      <c r="O45" s="13">
        <v>2</v>
      </c>
      <c r="P45" s="13">
        <v>17000</v>
      </c>
      <c r="Q45" s="13" t="s">
        <v>95</v>
      </c>
      <c r="R45" s="23">
        <f t="shared" si="4"/>
        <v>0</v>
      </c>
      <c r="S45" s="23">
        <v>0</v>
      </c>
      <c r="T45" s="27">
        <f t="shared" si="5"/>
        <v>34000</v>
      </c>
      <c r="U45" s="27">
        <f t="shared" si="6"/>
        <v>34000</v>
      </c>
    </row>
    <row r="46" spans="1:21" s="14" customFormat="1" ht="63.75" hidden="1" x14ac:dyDescent="0.2">
      <c r="A46" s="25" t="s">
        <v>25</v>
      </c>
      <c r="B46" s="24" t="s">
        <v>29</v>
      </c>
      <c r="C46" s="24" t="s">
        <v>29</v>
      </c>
      <c r="D46" s="24" t="s">
        <v>30</v>
      </c>
      <c r="E46" s="24" t="s">
        <v>35</v>
      </c>
      <c r="F46" s="24" t="s">
        <v>38</v>
      </c>
      <c r="G46" s="24" t="s">
        <v>48</v>
      </c>
      <c r="H46" s="24">
        <v>26102</v>
      </c>
      <c r="I46" s="24" t="s">
        <v>57</v>
      </c>
      <c r="J46" s="5" t="s">
        <v>75</v>
      </c>
      <c r="K46" s="12" t="s">
        <v>90</v>
      </c>
      <c r="L46" s="13" t="s">
        <v>89</v>
      </c>
      <c r="M46" s="5" t="s">
        <v>83</v>
      </c>
      <c r="N46" s="6" t="s">
        <v>79</v>
      </c>
      <c r="O46" s="13">
        <v>1</v>
      </c>
      <c r="P46" s="13">
        <v>11672</v>
      </c>
      <c r="Q46" s="13" t="s">
        <v>85</v>
      </c>
      <c r="R46" s="23">
        <f t="shared" si="4"/>
        <v>2000</v>
      </c>
      <c r="S46" s="23">
        <v>2000</v>
      </c>
      <c r="T46" s="27">
        <f t="shared" si="5"/>
        <v>11672</v>
      </c>
      <c r="U46" s="27">
        <f t="shared" si="6"/>
        <v>9672</v>
      </c>
    </row>
    <row r="47" spans="1:21" s="14" customFormat="1" ht="63.75" hidden="1" x14ac:dyDescent="0.2">
      <c r="A47" s="25" t="s">
        <v>25</v>
      </c>
      <c r="B47" s="24" t="s">
        <v>28</v>
      </c>
      <c r="C47" s="24" t="s">
        <v>29</v>
      </c>
      <c r="D47" s="24" t="s">
        <v>30</v>
      </c>
      <c r="E47" s="24" t="s">
        <v>33</v>
      </c>
      <c r="F47" s="24" t="s">
        <v>37</v>
      </c>
      <c r="G47" s="24" t="s">
        <v>44</v>
      </c>
      <c r="H47" s="24">
        <v>26102</v>
      </c>
      <c r="I47" s="24" t="s">
        <v>57</v>
      </c>
      <c r="J47" s="5" t="s">
        <v>75</v>
      </c>
      <c r="K47" s="12" t="s">
        <v>90</v>
      </c>
      <c r="L47" s="13" t="s">
        <v>89</v>
      </c>
      <c r="M47" s="5" t="s">
        <v>83</v>
      </c>
      <c r="N47" s="6" t="s">
        <v>79</v>
      </c>
      <c r="O47" s="13">
        <v>1</v>
      </c>
      <c r="P47" s="13">
        <v>7409</v>
      </c>
      <c r="Q47" s="13" t="s">
        <v>85</v>
      </c>
      <c r="R47" s="23">
        <f t="shared" si="4"/>
        <v>0</v>
      </c>
      <c r="S47" s="23">
        <v>0</v>
      </c>
      <c r="T47" s="27">
        <f t="shared" si="5"/>
        <v>7409</v>
      </c>
      <c r="U47" s="27">
        <f t="shared" si="6"/>
        <v>7409</v>
      </c>
    </row>
    <row r="48" spans="1:21" s="14" customFormat="1" ht="25.5" hidden="1" x14ac:dyDescent="0.2">
      <c r="A48" s="25" t="s">
        <v>25</v>
      </c>
      <c r="B48" s="24" t="s">
        <v>28</v>
      </c>
      <c r="C48" s="24" t="s">
        <v>29</v>
      </c>
      <c r="D48" s="24" t="s">
        <v>30</v>
      </c>
      <c r="E48" s="24" t="s">
        <v>33</v>
      </c>
      <c r="F48" s="24" t="s">
        <v>37</v>
      </c>
      <c r="G48" s="24" t="s">
        <v>43</v>
      </c>
      <c r="H48" s="24">
        <v>21101</v>
      </c>
      <c r="I48" s="24" t="s">
        <v>51</v>
      </c>
      <c r="J48" s="5" t="s">
        <v>137</v>
      </c>
      <c r="K48" s="12" t="s">
        <v>136</v>
      </c>
      <c r="L48" s="13"/>
      <c r="M48" s="5" t="s">
        <v>121</v>
      </c>
      <c r="N48" s="6" t="s">
        <v>139</v>
      </c>
      <c r="O48" s="13">
        <v>5</v>
      </c>
      <c r="P48" s="13">
        <f>R48/O48</f>
        <v>0</v>
      </c>
      <c r="Q48" s="13" t="s">
        <v>85</v>
      </c>
      <c r="R48" s="23">
        <f t="shared" si="4"/>
        <v>0</v>
      </c>
      <c r="S48" s="23">
        <v>0</v>
      </c>
      <c r="T48" s="27">
        <f t="shared" si="5"/>
        <v>0</v>
      </c>
      <c r="U48" s="27">
        <f t="shared" si="6"/>
        <v>0</v>
      </c>
    </row>
    <row r="49" spans="1:22" s="14" customFormat="1" ht="33.75" hidden="1" x14ac:dyDescent="0.2">
      <c r="A49" s="25" t="s">
        <v>25</v>
      </c>
      <c r="B49" s="24" t="s">
        <v>28</v>
      </c>
      <c r="C49" s="24" t="s">
        <v>29</v>
      </c>
      <c r="D49" s="24" t="s">
        <v>30</v>
      </c>
      <c r="E49" s="24" t="s">
        <v>33</v>
      </c>
      <c r="F49" s="24" t="s">
        <v>37</v>
      </c>
      <c r="G49" s="24" t="s">
        <v>43</v>
      </c>
      <c r="H49" s="24">
        <v>21401</v>
      </c>
      <c r="I49" s="24" t="s">
        <v>54</v>
      </c>
      <c r="J49" s="5" t="s">
        <v>154</v>
      </c>
      <c r="K49" s="12" t="s">
        <v>157</v>
      </c>
      <c r="L49" s="13"/>
      <c r="M49" s="5" t="s">
        <v>121</v>
      </c>
      <c r="N49" s="6" t="s">
        <v>94</v>
      </c>
      <c r="O49" s="13">
        <v>1</v>
      </c>
      <c r="P49" s="13">
        <f>R49/O49</f>
        <v>0</v>
      </c>
      <c r="Q49" s="13" t="s">
        <v>85</v>
      </c>
      <c r="R49" s="23">
        <f t="shared" si="4"/>
        <v>0</v>
      </c>
      <c r="S49" s="23">
        <v>0</v>
      </c>
      <c r="T49" s="27">
        <f t="shared" si="5"/>
        <v>0</v>
      </c>
      <c r="U49" s="27">
        <f t="shared" si="6"/>
        <v>0</v>
      </c>
    </row>
    <row r="50" spans="1:22" s="14" customFormat="1" ht="63.75" hidden="1" x14ac:dyDescent="0.2">
      <c r="A50" s="25" t="s">
        <v>25</v>
      </c>
      <c r="B50" s="24" t="s">
        <v>28</v>
      </c>
      <c r="C50" s="24" t="s">
        <v>29</v>
      </c>
      <c r="D50" s="24" t="s">
        <v>30</v>
      </c>
      <c r="E50" s="24" t="s">
        <v>33</v>
      </c>
      <c r="F50" s="24" t="s">
        <v>37</v>
      </c>
      <c r="G50" s="24" t="s">
        <v>43</v>
      </c>
      <c r="H50" s="24">
        <v>26102</v>
      </c>
      <c r="I50" s="24" t="s">
        <v>57</v>
      </c>
      <c r="J50" s="5" t="s">
        <v>75</v>
      </c>
      <c r="K50" s="12" t="s">
        <v>90</v>
      </c>
      <c r="L50" s="13" t="s">
        <v>89</v>
      </c>
      <c r="M50" s="5" t="s">
        <v>83</v>
      </c>
      <c r="N50" s="6" t="s">
        <v>79</v>
      </c>
      <c r="O50" s="13">
        <v>1</v>
      </c>
      <c r="P50" s="13">
        <v>6385</v>
      </c>
      <c r="Q50" s="13" t="s">
        <v>85</v>
      </c>
      <c r="R50" s="23">
        <f t="shared" si="4"/>
        <v>0</v>
      </c>
      <c r="S50" s="23">
        <v>0</v>
      </c>
      <c r="T50" s="27">
        <f t="shared" si="5"/>
        <v>6385</v>
      </c>
      <c r="U50" s="27">
        <f t="shared" si="6"/>
        <v>6385</v>
      </c>
    </row>
    <row r="51" spans="1:22" s="14" customFormat="1" ht="25.5" hidden="1" x14ac:dyDescent="0.2">
      <c r="A51" s="25" t="s">
        <v>25</v>
      </c>
      <c r="B51" s="24" t="s">
        <v>27</v>
      </c>
      <c r="C51" s="24" t="s">
        <v>29</v>
      </c>
      <c r="D51" s="24" t="s">
        <v>30</v>
      </c>
      <c r="E51" s="24" t="s">
        <v>32</v>
      </c>
      <c r="F51" s="24" t="s">
        <v>36</v>
      </c>
      <c r="G51" s="24" t="s">
        <v>41</v>
      </c>
      <c r="H51" s="24">
        <v>21101</v>
      </c>
      <c r="I51" s="24" t="s">
        <v>51</v>
      </c>
      <c r="J51" s="5" t="s">
        <v>140</v>
      </c>
      <c r="K51" s="12" t="s">
        <v>141</v>
      </c>
      <c r="L51" s="13"/>
      <c r="M51" s="5" t="s">
        <v>121</v>
      </c>
      <c r="N51" s="6" t="s">
        <v>94</v>
      </c>
      <c r="O51" s="13">
        <v>25</v>
      </c>
      <c r="P51" s="13">
        <f>R51/O51</f>
        <v>37.92</v>
      </c>
      <c r="Q51" s="13" t="s">
        <v>85</v>
      </c>
      <c r="R51" s="23">
        <f t="shared" si="4"/>
        <v>948</v>
      </c>
      <c r="S51" s="23">
        <v>948</v>
      </c>
      <c r="T51" s="27">
        <f t="shared" si="5"/>
        <v>948</v>
      </c>
      <c r="U51" s="27">
        <f t="shared" si="6"/>
        <v>0</v>
      </c>
    </row>
    <row r="52" spans="1:22" s="14" customFormat="1" ht="33.75" hidden="1" x14ac:dyDescent="0.2">
      <c r="A52" s="25" t="s">
        <v>25</v>
      </c>
      <c r="B52" s="24" t="s">
        <v>27</v>
      </c>
      <c r="C52" s="24" t="s">
        <v>29</v>
      </c>
      <c r="D52" s="24" t="s">
        <v>30</v>
      </c>
      <c r="E52" s="24" t="s">
        <v>32</v>
      </c>
      <c r="F52" s="24" t="s">
        <v>36</v>
      </c>
      <c r="G52" s="24" t="s">
        <v>41</v>
      </c>
      <c r="H52" s="24">
        <v>21401</v>
      </c>
      <c r="I52" s="24" t="s">
        <v>54</v>
      </c>
      <c r="J52" s="5" t="s">
        <v>156</v>
      </c>
      <c r="K52" s="12" t="s">
        <v>159</v>
      </c>
      <c r="L52" s="13"/>
      <c r="M52" s="5" t="s">
        <v>121</v>
      </c>
      <c r="N52" s="6" t="s">
        <v>94</v>
      </c>
      <c r="O52" s="13">
        <v>1</v>
      </c>
      <c r="P52" s="13">
        <f>R52/O52</f>
        <v>0</v>
      </c>
      <c r="Q52" s="13" t="s">
        <v>85</v>
      </c>
      <c r="R52" s="23">
        <f t="shared" si="4"/>
        <v>0</v>
      </c>
      <c r="S52" s="23">
        <v>0</v>
      </c>
      <c r="T52" s="27">
        <f t="shared" si="5"/>
        <v>0</v>
      </c>
      <c r="U52" s="27">
        <f t="shared" si="6"/>
        <v>0</v>
      </c>
    </row>
    <row r="53" spans="1:22" s="14" customFormat="1" ht="33.75" hidden="1" x14ac:dyDescent="0.2">
      <c r="A53" s="25" t="s">
        <v>25</v>
      </c>
      <c r="B53" s="24" t="s">
        <v>27</v>
      </c>
      <c r="C53" s="24" t="s">
        <v>29</v>
      </c>
      <c r="D53" s="24" t="s">
        <v>30</v>
      </c>
      <c r="E53" s="24" t="s">
        <v>32</v>
      </c>
      <c r="F53" s="24" t="s">
        <v>36</v>
      </c>
      <c r="G53" s="24" t="s">
        <v>41</v>
      </c>
      <c r="H53" s="24">
        <v>22104</v>
      </c>
      <c r="I53" s="24" t="s">
        <v>55</v>
      </c>
      <c r="J53" s="5" t="s">
        <v>104</v>
      </c>
      <c r="K53" s="12" t="s">
        <v>103</v>
      </c>
      <c r="L53" s="13"/>
      <c r="M53" s="5" t="s">
        <v>83</v>
      </c>
      <c r="N53" s="6" t="s">
        <v>105</v>
      </c>
      <c r="O53" s="13">
        <v>1</v>
      </c>
      <c r="P53" s="13">
        <v>169544</v>
      </c>
      <c r="Q53" s="13" t="s">
        <v>85</v>
      </c>
      <c r="R53" s="23">
        <f t="shared" si="4"/>
        <v>1281</v>
      </c>
      <c r="S53" s="23">
        <v>1281</v>
      </c>
      <c r="T53" s="27">
        <f t="shared" si="5"/>
        <v>169544</v>
      </c>
      <c r="U53" s="27">
        <f t="shared" si="6"/>
        <v>168263</v>
      </c>
    </row>
    <row r="54" spans="1:22" s="14" customFormat="1" ht="63.75" hidden="1" x14ac:dyDescent="0.2">
      <c r="A54" s="25" t="s">
        <v>25</v>
      </c>
      <c r="B54" s="24" t="s">
        <v>27</v>
      </c>
      <c r="C54" s="24" t="s">
        <v>29</v>
      </c>
      <c r="D54" s="24" t="s">
        <v>30</v>
      </c>
      <c r="E54" s="24" t="s">
        <v>32</v>
      </c>
      <c r="F54" s="24" t="s">
        <v>36</v>
      </c>
      <c r="G54" s="24" t="s">
        <v>41</v>
      </c>
      <c r="H54" s="24">
        <v>26103</v>
      </c>
      <c r="I54" s="24" t="s">
        <v>53</v>
      </c>
      <c r="J54" s="5" t="s">
        <v>75</v>
      </c>
      <c r="K54" s="12" t="s">
        <v>90</v>
      </c>
      <c r="L54" s="13" t="s">
        <v>89</v>
      </c>
      <c r="M54" s="5" t="s">
        <v>83</v>
      </c>
      <c r="N54" s="6" t="s">
        <v>79</v>
      </c>
      <c r="O54" s="13">
        <v>1</v>
      </c>
      <c r="P54" s="13">
        <v>7004</v>
      </c>
      <c r="Q54" s="13" t="s">
        <v>85</v>
      </c>
      <c r="R54" s="23">
        <f t="shared" si="4"/>
        <v>0</v>
      </c>
      <c r="S54" s="23">
        <v>0</v>
      </c>
      <c r="T54" s="27">
        <f t="shared" si="5"/>
        <v>7004</v>
      </c>
      <c r="U54" s="27">
        <f t="shared" si="6"/>
        <v>7004</v>
      </c>
    </row>
    <row r="55" spans="1:22" s="14" customFormat="1" ht="25.5" x14ac:dyDescent="0.2">
      <c r="A55" s="25" t="s">
        <v>25</v>
      </c>
      <c r="B55" s="24" t="s">
        <v>27</v>
      </c>
      <c r="C55" s="24" t="s">
        <v>29</v>
      </c>
      <c r="D55" s="24" t="s">
        <v>30</v>
      </c>
      <c r="E55" s="24" t="s">
        <v>32</v>
      </c>
      <c r="F55" s="24" t="s">
        <v>36</v>
      </c>
      <c r="G55" s="24" t="s">
        <v>42</v>
      </c>
      <c r="H55" s="24">
        <v>21101</v>
      </c>
      <c r="I55" s="24" t="s">
        <v>51</v>
      </c>
      <c r="J55" s="5" t="s">
        <v>142</v>
      </c>
      <c r="K55" s="12" t="s">
        <v>143</v>
      </c>
      <c r="L55" s="13"/>
      <c r="M55" s="5" t="s">
        <v>121</v>
      </c>
      <c r="N55" s="6" t="s">
        <v>94</v>
      </c>
      <c r="O55" s="13">
        <v>18</v>
      </c>
      <c r="P55" s="13">
        <f>R55/O55</f>
        <v>0</v>
      </c>
      <c r="Q55" s="13" t="s">
        <v>85</v>
      </c>
      <c r="R55" s="23">
        <f t="shared" si="4"/>
        <v>0</v>
      </c>
      <c r="S55" s="23">
        <v>0</v>
      </c>
      <c r="T55" s="27">
        <f t="shared" si="5"/>
        <v>0</v>
      </c>
      <c r="U55" s="27">
        <f t="shared" si="6"/>
        <v>0</v>
      </c>
    </row>
    <row r="56" spans="1:22" s="14" customFormat="1" ht="33.75" x14ac:dyDescent="0.2">
      <c r="A56" s="25" t="s">
        <v>25</v>
      </c>
      <c r="B56" s="24" t="s">
        <v>27</v>
      </c>
      <c r="C56" s="24" t="s">
        <v>29</v>
      </c>
      <c r="D56" s="24" t="s">
        <v>30</v>
      </c>
      <c r="E56" s="24" t="s">
        <v>32</v>
      </c>
      <c r="F56" s="24" t="s">
        <v>36</v>
      </c>
      <c r="G56" s="24" t="s">
        <v>42</v>
      </c>
      <c r="H56" s="24">
        <v>21401</v>
      </c>
      <c r="I56" s="24" t="s">
        <v>54</v>
      </c>
      <c r="J56" s="5" t="s">
        <v>155</v>
      </c>
      <c r="K56" s="12" t="s">
        <v>158</v>
      </c>
      <c r="L56" s="13"/>
      <c r="M56" s="5" t="s">
        <v>121</v>
      </c>
      <c r="N56" s="6" t="s">
        <v>94</v>
      </c>
      <c r="O56" s="13">
        <v>2</v>
      </c>
      <c r="P56" s="13">
        <f>R56/O56</f>
        <v>0</v>
      </c>
      <c r="Q56" s="13" t="s">
        <v>85</v>
      </c>
      <c r="R56" s="23">
        <f t="shared" si="4"/>
        <v>0</v>
      </c>
      <c r="S56" s="23">
        <v>0</v>
      </c>
      <c r="T56" s="27">
        <f t="shared" si="5"/>
        <v>0</v>
      </c>
      <c r="U56" s="27">
        <f t="shared" si="6"/>
        <v>0</v>
      </c>
    </row>
    <row r="57" spans="1:22" s="14" customFormat="1" ht="33.75" hidden="1" x14ac:dyDescent="0.2">
      <c r="A57" s="25" t="s">
        <v>25</v>
      </c>
      <c r="B57" s="24" t="s">
        <v>27</v>
      </c>
      <c r="C57" s="24" t="s">
        <v>29</v>
      </c>
      <c r="D57" s="24" t="s">
        <v>30</v>
      </c>
      <c r="E57" s="24" t="s">
        <v>32</v>
      </c>
      <c r="F57" s="24" t="s">
        <v>36</v>
      </c>
      <c r="G57" s="24" t="s">
        <v>42</v>
      </c>
      <c r="H57" s="24">
        <v>22104</v>
      </c>
      <c r="I57" s="24" t="s">
        <v>55</v>
      </c>
      <c r="J57" s="5" t="s">
        <v>104</v>
      </c>
      <c r="K57" s="12" t="s">
        <v>103</v>
      </c>
      <c r="L57" s="13"/>
      <c r="M57" s="5" t="s">
        <v>83</v>
      </c>
      <c r="N57" s="6" t="s">
        <v>105</v>
      </c>
      <c r="O57" s="13">
        <v>1</v>
      </c>
      <c r="P57" s="13">
        <v>100682</v>
      </c>
      <c r="Q57" s="13" t="s">
        <v>85</v>
      </c>
      <c r="R57" s="23">
        <f t="shared" si="4"/>
        <v>0</v>
      </c>
      <c r="S57" s="23">
        <v>0</v>
      </c>
      <c r="T57" s="27">
        <f t="shared" si="5"/>
        <v>100682</v>
      </c>
      <c r="U57" s="27">
        <f t="shared" si="6"/>
        <v>100682</v>
      </c>
    </row>
    <row r="58" spans="1:22" s="14" customFormat="1" ht="33.75" hidden="1" x14ac:dyDescent="0.2">
      <c r="A58" s="25" t="s">
        <v>25</v>
      </c>
      <c r="B58" s="24" t="s">
        <v>27</v>
      </c>
      <c r="C58" s="24" t="s">
        <v>29</v>
      </c>
      <c r="D58" s="24" t="s">
        <v>30</v>
      </c>
      <c r="E58" s="24" t="s">
        <v>32</v>
      </c>
      <c r="F58" s="24" t="s">
        <v>36</v>
      </c>
      <c r="G58" s="24" t="s">
        <v>42</v>
      </c>
      <c r="H58" s="24">
        <v>22106</v>
      </c>
      <c r="I58" s="24" t="s">
        <v>56</v>
      </c>
      <c r="J58" s="5" t="s">
        <v>106</v>
      </c>
      <c r="K58" s="12" t="s">
        <v>103</v>
      </c>
      <c r="L58" s="13"/>
      <c r="M58" s="5"/>
      <c r="N58" s="6" t="s">
        <v>105</v>
      </c>
      <c r="O58" s="13">
        <v>1</v>
      </c>
      <c r="P58" s="13">
        <v>105000</v>
      </c>
      <c r="Q58" s="13" t="s">
        <v>85</v>
      </c>
      <c r="R58" s="23">
        <f t="shared" si="4"/>
        <v>0</v>
      </c>
      <c r="S58" s="23">
        <v>0</v>
      </c>
      <c r="T58" s="27">
        <f t="shared" si="5"/>
        <v>105000</v>
      </c>
      <c r="U58" s="27">
        <f t="shared" si="6"/>
        <v>105000</v>
      </c>
    </row>
    <row r="59" spans="1:22" s="14" customFormat="1" ht="63.75" x14ac:dyDescent="0.2">
      <c r="A59" s="25" t="s">
        <v>25</v>
      </c>
      <c r="B59" s="24" t="s">
        <v>27</v>
      </c>
      <c r="C59" s="24" t="s">
        <v>29</v>
      </c>
      <c r="D59" s="24" t="s">
        <v>30</v>
      </c>
      <c r="E59" s="24" t="s">
        <v>32</v>
      </c>
      <c r="F59" s="24" t="s">
        <v>36</v>
      </c>
      <c r="G59" s="24" t="s">
        <v>42</v>
      </c>
      <c r="H59" s="24">
        <v>26102</v>
      </c>
      <c r="I59" s="24" t="s">
        <v>57</v>
      </c>
      <c r="J59" s="5" t="s">
        <v>75</v>
      </c>
      <c r="K59" s="12" t="s">
        <v>90</v>
      </c>
      <c r="L59" s="13" t="s">
        <v>89</v>
      </c>
      <c r="M59" s="5" t="s">
        <v>83</v>
      </c>
      <c r="N59" s="6" t="s">
        <v>79</v>
      </c>
      <c r="O59" s="13">
        <v>1</v>
      </c>
      <c r="P59" s="13">
        <v>19617</v>
      </c>
      <c r="Q59" s="13" t="s">
        <v>85</v>
      </c>
      <c r="R59" s="23">
        <f t="shared" si="4"/>
        <v>778.69</v>
      </c>
      <c r="S59" s="23">
        <v>778.69</v>
      </c>
      <c r="T59" s="27">
        <f t="shared" si="5"/>
        <v>19617</v>
      </c>
      <c r="U59" s="27">
        <f t="shared" si="6"/>
        <v>18838.310000000001</v>
      </c>
      <c r="V59" s="31">
        <f>T59-S59</f>
        <v>18838.310000000001</v>
      </c>
    </row>
    <row r="60" spans="1:22" s="14" customFormat="1" ht="63.75" hidden="1" x14ac:dyDescent="0.2">
      <c r="A60" s="25" t="s">
        <v>25</v>
      </c>
      <c r="B60" s="24" t="s">
        <v>27</v>
      </c>
      <c r="C60" s="24" t="s">
        <v>29</v>
      </c>
      <c r="D60" s="24" t="s">
        <v>30</v>
      </c>
      <c r="E60" s="24" t="s">
        <v>32</v>
      </c>
      <c r="F60" s="24" t="s">
        <v>36</v>
      </c>
      <c r="G60" s="24" t="s">
        <v>42</v>
      </c>
      <c r="H60" s="24">
        <v>26104</v>
      </c>
      <c r="I60" s="24" t="s">
        <v>58</v>
      </c>
      <c r="J60" s="5" t="s">
        <v>75</v>
      </c>
      <c r="K60" s="12" t="s">
        <v>90</v>
      </c>
      <c r="L60" s="13" t="s">
        <v>89</v>
      </c>
      <c r="M60" s="5" t="s">
        <v>83</v>
      </c>
      <c r="N60" s="6" t="s">
        <v>79</v>
      </c>
      <c r="O60" s="13">
        <v>1</v>
      </c>
      <c r="P60" s="13">
        <v>4841</v>
      </c>
      <c r="Q60" s="13" t="s">
        <v>85</v>
      </c>
      <c r="R60" s="23">
        <f t="shared" si="4"/>
        <v>0</v>
      </c>
      <c r="S60" s="23">
        <v>0</v>
      </c>
      <c r="T60" s="27">
        <f t="shared" si="5"/>
        <v>4841</v>
      </c>
      <c r="U60" s="27">
        <f t="shared" si="6"/>
        <v>4841</v>
      </c>
    </row>
    <row r="61" spans="1:22" s="14" customFormat="1" ht="25.5" hidden="1" x14ac:dyDescent="0.2">
      <c r="A61" s="25" t="s">
        <v>25</v>
      </c>
      <c r="B61" s="24" t="s">
        <v>28</v>
      </c>
      <c r="C61" s="24" t="s">
        <v>29</v>
      </c>
      <c r="D61" s="24" t="s">
        <v>30</v>
      </c>
      <c r="E61" s="24" t="s">
        <v>33</v>
      </c>
      <c r="F61" s="24" t="s">
        <v>37</v>
      </c>
      <c r="G61" s="24" t="s">
        <v>45</v>
      </c>
      <c r="H61" s="24">
        <v>21101</v>
      </c>
      <c r="I61" s="24" t="s">
        <v>51</v>
      </c>
      <c r="J61" s="5" t="s">
        <v>144</v>
      </c>
      <c r="K61" s="12" t="s">
        <v>145</v>
      </c>
      <c r="L61" s="13"/>
      <c r="M61" s="5" t="s">
        <v>121</v>
      </c>
      <c r="N61" s="6" t="s">
        <v>94</v>
      </c>
      <c r="O61" s="13">
        <v>18</v>
      </c>
      <c r="P61" s="13">
        <f>R61/O61</f>
        <v>40.444444444444443</v>
      </c>
      <c r="Q61" s="13" t="s">
        <v>85</v>
      </c>
      <c r="R61" s="23">
        <f t="shared" si="4"/>
        <v>728</v>
      </c>
      <c r="S61" s="23">
        <v>728</v>
      </c>
      <c r="T61" s="27">
        <f t="shared" si="5"/>
        <v>728</v>
      </c>
      <c r="U61" s="27">
        <f t="shared" si="6"/>
        <v>0</v>
      </c>
    </row>
    <row r="62" spans="1:22" s="14" customFormat="1" ht="33.75" hidden="1" x14ac:dyDescent="0.2">
      <c r="A62" s="25" t="s">
        <v>25</v>
      </c>
      <c r="B62" s="24" t="s">
        <v>28</v>
      </c>
      <c r="C62" s="24" t="s">
        <v>29</v>
      </c>
      <c r="D62" s="24" t="s">
        <v>30</v>
      </c>
      <c r="E62" s="24" t="s">
        <v>33</v>
      </c>
      <c r="F62" s="24" t="s">
        <v>37</v>
      </c>
      <c r="G62" s="24" t="s">
        <v>45</v>
      </c>
      <c r="H62" s="24">
        <v>21401</v>
      </c>
      <c r="I62" s="24" t="s">
        <v>54</v>
      </c>
      <c r="J62" s="5" t="s">
        <v>153</v>
      </c>
      <c r="K62" s="12" t="s">
        <v>152</v>
      </c>
      <c r="L62" s="13"/>
      <c r="M62" s="5" t="s">
        <v>121</v>
      </c>
      <c r="N62" s="6" t="s">
        <v>94</v>
      </c>
      <c r="O62" s="13">
        <v>5</v>
      </c>
      <c r="P62" s="13">
        <f>R62/O62</f>
        <v>1714.4</v>
      </c>
      <c r="Q62" s="13" t="s">
        <v>85</v>
      </c>
      <c r="R62" s="23">
        <f t="shared" si="4"/>
        <v>8572</v>
      </c>
      <c r="S62" s="23">
        <v>8572</v>
      </c>
      <c r="T62" s="27">
        <f t="shared" si="5"/>
        <v>8572</v>
      </c>
      <c r="U62" s="27">
        <f t="shared" si="6"/>
        <v>0</v>
      </c>
    </row>
    <row r="63" spans="1:22" s="14" customFormat="1" ht="33.75" hidden="1" x14ac:dyDescent="0.2">
      <c r="A63" s="25" t="s">
        <v>25</v>
      </c>
      <c r="B63" s="24" t="s">
        <v>28</v>
      </c>
      <c r="C63" s="24" t="s">
        <v>29</v>
      </c>
      <c r="D63" s="24" t="s">
        <v>30</v>
      </c>
      <c r="E63" s="24" t="s">
        <v>33</v>
      </c>
      <c r="F63" s="24" t="s">
        <v>37</v>
      </c>
      <c r="G63" s="24" t="s">
        <v>45</v>
      </c>
      <c r="H63" s="24">
        <v>22104</v>
      </c>
      <c r="I63" s="24" t="s">
        <v>55</v>
      </c>
      <c r="J63" s="5" t="s">
        <v>104</v>
      </c>
      <c r="K63" s="12" t="s">
        <v>103</v>
      </c>
      <c r="L63" s="13"/>
      <c r="M63" s="5" t="s">
        <v>83</v>
      </c>
      <c r="N63" s="6" t="s">
        <v>105</v>
      </c>
      <c r="O63" s="13">
        <v>1</v>
      </c>
      <c r="P63" s="13">
        <v>17130</v>
      </c>
      <c r="Q63" s="13" t="s">
        <v>85</v>
      </c>
      <c r="R63" s="23">
        <f t="shared" si="4"/>
        <v>8565</v>
      </c>
      <c r="S63" s="23">
        <v>8565</v>
      </c>
      <c r="T63" s="27">
        <f t="shared" si="5"/>
        <v>17130</v>
      </c>
      <c r="U63" s="27">
        <f t="shared" si="6"/>
        <v>8565</v>
      </c>
    </row>
    <row r="64" spans="1:22" s="14" customFormat="1" ht="63.75" hidden="1" x14ac:dyDescent="0.2">
      <c r="A64" s="25" t="s">
        <v>25</v>
      </c>
      <c r="B64" s="24" t="s">
        <v>28</v>
      </c>
      <c r="C64" s="24" t="s">
        <v>29</v>
      </c>
      <c r="D64" s="24" t="s">
        <v>30</v>
      </c>
      <c r="E64" s="24" t="s">
        <v>33</v>
      </c>
      <c r="F64" s="24" t="s">
        <v>37</v>
      </c>
      <c r="G64" s="24" t="s">
        <v>45</v>
      </c>
      <c r="H64" s="24">
        <v>26102</v>
      </c>
      <c r="I64" s="24" t="s">
        <v>57</v>
      </c>
      <c r="J64" s="5" t="s">
        <v>75</v>
      </c>
      <c r="K64" s="12" t="s">
        <v>90</v>
      </c>
      <c r="L64" s="13" t="s">
        <v>89</v>
      </c>
      <c r="M64" s="5" t="s">
        <v>83</v>
      </c>
      <c r="N64" s="6" t="s">
        <v>79</v>
      </c>
      <c r="O64" s="13">
        <v>1</v>
      </c>
      <c r="P64" s="13">
        <v>82154</v>
      </c>
      <c r="Q64" s="13" t="s">
        <v>85</v>
      </c>
      <c r="R64" s="23">
        <f t="shared" si="4"/>
        <v>3653</v>
      </c>
      <c r="S64" s="23">
        <v>3653</v>
      </c>
      <c r="T64" s="27">
        <f t="shared" si="5"/>
        <v>82154</v>
      </c>
      <c r="U64" s="27">
        <f t="shared" si="6"/>
        <v>78501</v>
      </c>
    </row>
    <row r="65" spans="1:21" s="14" customFormat="1" ht="25.5" hidden="1" x14ac:dyDescent="0.2">
      <c r="A65" s="25" t="s">
        <v>25</v>
      </c>
      <c r="B65" s="24" t="s">
        <v>26</v>
      </c>
      <c r="C65" s="24" t="s">
        <v>29</v>
      </c>
      <c r="D65" s="24" t="s">
        <v>30</v>
      </c>
      <c r="E65" s="24" t="s">
        <v>31</v>
      </c>
      <c r="F65" s="24" t="s">
        <v>30</v>
      </c>
      <c r="G65" s="24" t="s">
        <v>40</v>
      </c>
      <c r="H65" s="24">
        <v>21101</v>
      </c>
      <c r="I65" s="24" t="s">
        <v>51</v>
      </c>
      <c r="J65" s="5" t="s">
        <v>146</v>
      </c>
      <c r="K65" s="12" t="s">
        <v>147</v>
      </c>
      <c r="L65" s="13"/>
      <c r="M65" s="5" t="s">
        <v>121</v>
      </c>
      <c r="N65" s="6" t="s">
        <v>94</v>
      </c>
      <c r="O65" s="13">
        <v>103</v>
      </c>
      <c r="P65" s="13">
        <f>R65/O65</f>
        <v>0</v>
      </c>
      <c r="Q65" s="13" t="s">
        <v>85</v>
      </c>
      <c r="R65" s="23">
        <f t="shared" si="4"/>
        <v>0</v>
      </c>
      <c r="S65" s="23">
        <v>0</v>
      </c>
      <c r="T65" s="27">
        <f t="shared" si="5"/>
        <v>0</v>
      </c>
      <c r="U65" s="27">
        <f t="shared" si="6"/>
        <v>0</v>
      </c>
    </row>
    <row r="66" spans="1:21" s="14" customFormat="1" ht="33.75" hidden="1" x14ac:dyDescent="0.2">
      <c r="A66" s="25" t="s">
        <v>25</v>
      </c>
      <c r="B66" s="24" t="s">
        <v>26</v>
      </c>
      <c r="C66" s="24" t="s">
        <v>29</v>
      </c>
      <c r="D66" s="24" t="s">
        <v>30</v>
      </c>
      <c r="E66" s="24" t="s">
        <v>31</v>
      </c>
      <c r="F66" s="24" t="s">
        <v>30</v>
      </c>
      <c r="G66" s="24" t="s">
        <v>40</v>
      </c>
      <c r="H66" s="24">
        <v>22103</v>
      </c>
      <c r="I66" s="24" t="s">
        <v>52</v>
      </c>
      <c r="J66" s="5" t="s">
        <v>102</v>
      </c>
      <c r="K66" s="12" t="s">
        <v>103</v>
      </c>
      <c r="L66" s="13"/>
      <c r="M66" s="5" t="s">
        <v>83</v>
      </c>
      <c r="N66" s="6" t="s">
        <v>105</v>
      </c>
      <c r="O66" s="13">
        <v>1</v>
      </c>
      <c r="P66" s="13">
        <v>218610</v>
      </c>
      <c r="Q66" s="13" t="s">
        <v>85</v>
      </c>
      <c r="R66" s="23">
        <f t="shared" si="4"/>
        <v>0</v>
      </c>
      <c r="S66" s="23">
        <v>0</v>
      </c>
      <c r="T66" s="27">
        <f t="shared" si="5"/>
        <v>218610</v>
      </c>
      <c r="U66" s="27">
        <f t="shared" si="6"/>
        <v>218610</v>
      </c>
    </row>
    <row r="67" spans="1:21" s="14" customFormat="1" ht="63.75" hidden="1" x14ac:dyDescent="0.2">
      <c r="A67" s="25" t="s">
        <v>25</v>
      </c>
      <c r="B67" s="24" t="s">
        <v>26</v>
      </c>
      <c r="C67" s="24" t="s">
        <v>29</v>
      </c>
      <c r="D67" s="24" t="s">
        <v>30</v>
      </c>
      <c r="E67" s="24" t="s">
        <v>31</v>
      </c>
      <c r="F67" s="24" t="s">
        <v>30</v>
      </c>
      <c r="G67" s="24" t="s">
        <v>40</v>
      </c>
      <c r="H67" s="24">
        <v>26103</v>
      </c>
      <c r="I67" s="24" t="s">
        <v>53</v>
      </c>
      <c r="J67" s="5" t="s">
        <v>75</v>
      </c>
      <c r="K67" s="12" t="s">
        <v>90</v>
      </c>
      <c r="L67" s="13" t="s">
        <v>89</v>
      </c>
      <c r="M67" s="5" t="s">
        <v>83</v>
      </c>
      <c r="N67" s="6" t="s">
        <v>79</v>
      </c>
      <c r="O67" s="13">
        <v>1</v>
      </c>
      <c r="P67" s="13">
        <v>146330</v>
      </c>
      <c r="Q67" s="13" t="s">
        <v>85</v>
      </c>
      <c r="R67" s="23">
        <f t="shared" si="4"/>
        <v>0</v>
      </c>
      <c r="S67" s="23">
        <v>0</v>
      </c>
      <c r="T67" s="27">
        <f t="shared" si="5"/>
        <v>146330</v>
      </c>
      <c r="U67" s="27">
        <f t="shared" si="6"/>
        <v>146330</v>
      </c>
    </row>
    <row r="69" spans="1:21" s="1" customFormat="1" x14ac:dyDescent="0.2">
      <c r="A69" s="33" t="s">
        <v>2</v>
      </c>
      <c r="B69" s="34"/>
      <c r="C69" s="34"/>
      <c r="D69" s="34"/>
      <c r="E69" s="34"/>
      <c r="F69" s="34"/>
      <c r="G69" s="34"/>
      <c r="H69" s="34"/>
      <c r="I69" s="35"/>
      <c r="K69" s="2"/>
      <c r="L69" s="3"/>
      <c r="M69" s="3"/>
      <c r="O69" s="4"/>
      <c r="Q69" s="30"/>
      <c r="R69" s="22">
        <f>SUBTOTAL(9,R11:R67)</f>
        <v>778.69</v>
      </c>
      <c r="S69" s="22">
        <f t="shared" ref="S69" si="7">SUBTOTAL(9,S11:S67)</f>
        <v>778.69</v>
      </c>
      <c r="T69" s="28"/>
      <c r="U69" s="28"/>
    </row>
    <row r="70" spans="1:21" s="15" customFormat="1" x14ac:dyDescent="0.25">
      <c r="H70" s="16"/>
      <c r="I70" s="17"/>
      <c r="K70" s="17"/>
      <c r="L70" s="18"/>
      <c r="M70" s="18"/>
      <c r="O70" s="19"/>
      <c r="Q70" s="20"/>
      <c r="R70" s="21"/>
      <c r="S70" s="21"/>
      <c r="T70" s="21"/>
      <c r="U70" s="21"/>
    </row>
    <row r="71" spans="1:21" s="15" customFormat="1" x14ac:dyDescent="0.25">
      <c r="H71" s="16"/>
      <c r="I71" s="17"/>
      <c r="K71" s="17"/>
      <c r="L71" s="18"/>
      <c r="M71" s="18"/>
      <c r="O71" s="19"/>
      <c r="Q71" s="29"/>
      <c r="R71" s="21"/>
      <c r="S71" s="21"/>
      <c r="T71" s="21"/>
      <c r="U71" s="21"/>
    </row>
    <row r="72" spans="1:21" s="15" customFormat="1" x14ac:dyDescent="0.25">
      <c r="A72" s="33" t="s">
        <v>21</v>
      </c>
      <c r="B72" s="34"/>
      <c r="C72" s="34"/>
      <c r="D72" s="34"/>
      <c r="E72" s="34"/>
      <c r="F72" s="34"/>
      <c r="G72" s="34"/>
      <c r="H72" s="34"/>
      <c r="I72" s="35"/>
      <c r="K72" s="17"/>
      <c r="L72" s="18"/>
      <c r="M72" s="18"/>
      <c r="O72" s="19"/>
      <c r="Q72" s="20"/>
      <c r="R72" s="21"/>
      <c r="S72" s="21"/>
      <c r="T72" s="21"/>
      <c r="U72" s="21"/>
    </row>
  </sheetData>
  <autoFilter ref="A10:U67" xr:uid="{97605397-EAAE-4D49-94ED-0EBED6B66CF8}">
    <filterColumn colId="6">
      <filters>
        <filter val="D15081O"/>
        <filter val="J13321O"/>
      </filters>
    </filterColumn>
    <filterColumn colId="18">
      <filters>
        <filter val="19,617.00"/>
        <filter val="3,865.00"/>
        <filter val="963.00"/>
      </filters>
    </filterColumn>
  </autoFilter>
  <mergeCells count="4">
    <mergeCell ref="A7:S7"/>
    <mergeCell ref="A8:S8"/>
    <mergeCell ref="A69:I69"/>
    <mergeCell ref="A72:I7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SP</vt:lpstr>
      <vt:lpstr>Ene</vt:lpstr>
      <vt:lpstr>Ene!Títulos_a_imprimir</vt:lpstr>
      <vt:lpstr>SP!Títulos_a_imprimir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ALCAIDE CUAMATZI EDILBERTO</cp:lastModifiedBy>
  <dcterms:created xsi:type="dcterms:W3CDTF">2017-07-18T17:53:45Z</dcterms:created>
  <dcterms:modified xsi:type="dcterms:W3CDTF">2025-08-01T19:39:09Z</dcterms:modified>
</cp:coreProperties>
</file>