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San Luis Potosí/"/>
    </mc:Choice>
  </mc:AlternateContent>
  <xr:revisionPtr revIDLastSave="0" documentId="8_{2EA15E01-6242-45F3-834E-EBBCBCB8378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P" sheetId="112" r:id="rId1"/>
    <sheet name="Ene" sheetId="113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Ene!$A$10:$U$67</definedName>
    <definedName name="_xlnm._FilterDatabase" localSheetId="0" hidden="1">SP!$A$10:$S$32</definedName>
    <definedName name="a" localSheetId="1">#REF!</definedName>
    <definedName name="a" localSheetId="0">#REF!</definedName>
    <definedName name="a">#REF!</definedName>
    <definedName name="adquisicion">'[1]hoja oculta'!$C$2:$C$5</definedName>
    <definedName name="CEI" localSheetId="1">#REF!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1">#REF!</definedName>
    <definedName name="PARTIDAS" localSheetId="0">#REF!</definedName>
    <definedName name="PARTIDAS">#REF!</definedName>
    <definedName name="SRPL" localSheetId="1">#REF!</definedName>
    <definedName name="SRPL" localSheetId="0">#REF!</definedName>
    <definedName name="SRPL">#REF!</definedName>
    <definedName name="_xlnm.Print_Titles" localSheetId="1">Ene!$10:$10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71" i="112" l="1"/>
  <c r="R75" i="112"/>
  <c r="R74" i="112"/>
  <c r="R73" i="112"/>
  <c r="R72" i="112"/>
  <c r="R61" i="112"/>
  <c r="R60" i="112"/>
  <c r="P48" i="112" l="1"/>
  <c r="P47" i="112"/>
  <c r="P46" i="112"/>
  <c r="P45" i="112"/>
  <c r="P44" i="112"/>
  <c r="P43" i="112"/>
  <c r="P42" i="112"/>
  <c r="P41" i="112"/>
  <c r="P40" i="112"/>
  <c r="R32" i="112" l="1"/>
  <c r="R31" i="112"/>
  <c r="R30" i="112"/>
  <c r="R29" i="112"/>
  <c r="R28" i="112"/>
  <c r="R27" i="112"/>
  <c r="R26" i="112"/>
  <c r="R25" i="112"/>
  <c r="R24" i="112"/>
  <c r="R23" i="112"/>
  <c r="R22" i="112"/>
  <c r="R21" i="112"/>
  <c r="R20" i="112"/>
  <c r="R19" i="112"/>
  <c r="R18" i="112"/>
  <c r="R17" i="112"/>
  <c r="R16" i="112"/>
  <c r="R15" i="112"/>
  <c r="R14" i="112"/>
  <c r="R13" i="112"/>
  <c r="R12" i="112"/>
  <c r="S79" i="112" l="1"/>
  <c r="V59" i="113"/>
  <c r="S69" i="113"/>
  <c r="T67" i="113"/>
  <c r="R67" i="113"/>
  <c r="T66" i="113"/>
  <c r="R66" i="113"/>
  <c r="R65" i="113"/>
  <c r="P65" i="113" s="1"/>
  <c r="T65" i="113" s="1"/>
  <c r="U65" i="113" s="1"/>
  <c r="T64" i="113"/>
  <c r="U64" i="113" s="1"/>
  <c r="R64" i="113"/>
  <c r="T63" i="113"/>
  <c r="R63" i="113"/>
  <c r="R62" i="113"/>
  <c r="P62" i="113" s="1"/>
  <c r="T62" i="113" s="1"/>
  <c r="U62" i="113" s="1"/>
  <c r="R61" i="113"/>
  <c r="P61" i="113" s="1"/>
  <c r="T61" i="113" s="1"/>
  <c r="U61" i="113" s="1"/>
  <c r="T60" i="113"/>
  <c r="U60" i="113" s="1"/>
  <c r="R60" i="113"/>
  <c r="T59" i="113"/>
  <c r="R59" i="113"/>
  <c r="T58" i="113"/>
  <c r="R58" i="113"/>
  <c r="T57" i="113"/>
  <c r="R57" i="113"/>
  <c r="R56" i="113"/>
  <c r="P56" i="113"/>
  <c r="T56" i="113" s="1"/>
  <c r="U56" i="113" s="1"/>
  <c r="R55" i="113"/>
  <c r="P55" i="113" s="1"/>
  <c r="T55" i="113" s="1"/>
  <c r="U55" i="113" s="1"/>
  <c r="T54" i="113"/>
  <c r="R54" i="113"/>
  <c r="T53" i="113"/>
  <c r="R53" i="113"/>
  <c r="R52" i="113"/>
  <c r="P52" i="113" s="1"/>
  <c r="T52" i="113" s="1"/>
  <c r="U52" i="113" s="1"/>
  <c r="R51" i="113"/>
  <c r="P51" i="113"/>
  <c r="T51" i="113" s="1"/>
  <c r="U51" i="113" s="1"/>
  <c r="T50" i="113"/>
  <c r="R50" i="113"/>
  <c r="U50" i="113" s="1"/>
  <c r="R49" i="113"/>
  <c r="P49" i="113" s="1"/>
  <c r="T49" i="113" s="1"/>
  <c r="U49" i="113" s="1"/>
  <c r="R48" i="113"/>
  <c r="P48" i="113" s="1"/>
  <c r="T48" i="113" s="1"/>
  <c r="U48" i="113" s="1"/>
  <c r="T47" i="113"/>
  <c r="U47" i="113" s="1"/>
  <c r="R47" i="113"/>
  <c r="T46" i="113"/>
  <c r="U46" i="113" s="1"/>
  <c r="R46" i="113"/>
  <c r="T45" i="113"/>
  <c r="U45" i="113" s="1"/>
  <c r="R45" i="113"/>
  <c r="T44" i="113"/>
  <c r="R44" i="113"/>
  <c r="T43" i="113"/>
  <c r="R43" i="113"/>
  <c r="U42" i="113"/>
  <c r="T42" i="113"/>
  <c r="R42" i="113"/>
  <c r="T41" i="113"/>
  <c r="R41" i="113"/>
  <c r="T40" i="113"/>
  <c r="R40" i="113"/>
  <c r="T39" i="113"/>
  <c r="U39" i="113" s="1"/>
  <c r="R39" i="113"/>
  <c r="T38" i="113"/>
  <c r="R38" i="113"/>
  <c r="T37" i="113"/>
  <c r="R37" i="113"/>
  <c r="T36" i="113"/>
  <c r="R36" i="113"/>
  <c r="T35" i="113"/>
  <c r="U35" i="113" s="1"/>
  <c r="R35" i="113"/>
  <c r="T34" i="113"/>
  <c r="U34" i="113" s="1"/>
  <c r="R34" i="113"/>
  <c r="T33" i="113"/>
  <c r="R33" i="113"/>
  <c r="U33" i="113" s="1"/>
  <c r="T32" i="113"/>
  <c r="U32" i="113" s="1"/>
  <c r="R32" i="113"/>
  <c r="Q32" i="113"/>
  <c r="T31" i="113"/>
  <c r="U31" i="113" s="1"/>
  <c r="R31" i="113"/>
  <c r="Q31" i="113"/>
  <c r="T30" i="113"/>
  <c r="R30" i="113"/>
  <c r="T29" i="113"/>
  <c r="U29" i="113" s="1"/>
  <c r="R29" i="113"/>
  <c r="R28" i="113"/>
  <c r="P28" i="113" s="1"/>
  <c r="T28" i="113" s="1"/>
  <c r="U28" i="113" s="1"/>
  <c r="T27" i="113"/>
  <c r="R27" i="113"/>
  <c r="U27" i="113" s="1"/>
  <c r="T26" i="113"/>
  <c r="R26" i="113"/>
  <c r="T25" i="113"/>
  <c r="U25" i="113" s="1"/>
  <c r="R25" i="113"/>
  <c r="T24" i="113"/>
  <c r="U24" i="113" s="1"/>
  <c r="R24" i="113"/>
  <c r="T23" i="113"/>
  <c r="R23" i="113"/>
  <c r="U23" i="113" s="1"/>
  <c r="T22" i="113"/>
  <c r="R22" i="113"/>
  <c r="T21" i="113"/>
  <c r="R21" i="113"/>
  <c r="T20" i="113"/>
  <c r="R20" i="113"/>
  <c r="T19" i="113"/>
  <c r="U19" i="113" s="1"/>
  <c r="R19" i="113"/>
  <c r="T18" i="113"/>
  <c r="U18" i="113" s="1"/>
  <c r="R18" i="113"/>
  <c r="T17" i="113"/>
  <c r="R17" i="113"/>
  <c r="T16" i="113"/>
  <c r="R16" i="113"/>
  <c r="R15" i="113"/>
  <c r="P15" i="113" s="1"/>
  <c r="T15" i="113" s="1"/>
  <c r="U15" i="113" s="1"/>
  <c r="R14" i="113"/>
  <c r="P14" i="113"/>
  <c r="T14" i="113" s="1"/>
  <c r="U14" i="113" s="1"/>
  <c r="R13" i="113"/>
  <c r="P13" i="113" s="1"/>
  <c r="T13" i="113" s="1"/>
  <c r="U13" i="113" s="1"/>
  <c r="R12" i="113"/>
  <c r="P12" i="113" s="1"/>
  <c r="T12" i="113" s="1"/>
  <c r="U12" i="113" s="1"/>
  <c r="T11" i="113"/>
  <c r="R11" i="113"/>
  <c r="U59" i="113" l="1"/>
  <c r="U11" i="113"/>
  <c r="U26" i="113"/>
  <c r="U38" i="113"/>
  <c r="U43" i="113"/>
  <c r="U37" i="113"/>
  <c r="U22" i="113"/>
  <c r="U40" i="113"/>
  <c r="U17" i="113"/>
  <c r="U41" i="113"/>
  <c r="U20" i="113"/>
  <c r="U57" i="113"/>
  <c r="U36" i="113"/>
  <c r="U63" i="113"/>
  <c r="U21" i="113"/>
  <c r="U58" i="113"/>
  <c r="U16" i="113"/>
  <c r="U53" i="113"/>
  <c r="U54" i="113"/>
  <c r="R69" i="113"/>
  <c r="U66" i="113"/>
  <c r="U30" i="113"/>
  <c r="U44" i="113"/>
  <c r="U67" i="113"/>
  <c r="Q15" i="112" l="1"/>
  <c r="R11" i="112" l="1"/>
  <c r="R79" i="112" l="1"/>
  <c r="P24" i="112"/>
  <c r="P30" i="112"/>
  <c r="P23" i="112"/>
  <c r="P27" i="112"/>
</calcChain>
</file>

<file path=xl/sharedStrings.xml><?xml version="1.0" encoding="utf-8"?>
<sst xmlns="http://schemas.openxmlformats.org/spreadsheetml/2006/main" count="1683" uniqueCount="276">
  <si>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</si>
  <si>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</si>
  <si>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</si>
  <si>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</si>
  <si>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</si>
  <si>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</si>
  <si>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</si>
  <si>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</si>
  <si>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</si>
  <si>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</si>
  <si>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</si>
  <si>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</si>
  <si>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</si>
  <si>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</si>
  <si>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</si>
  <si>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</si>
  <si>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</si>
  <si>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</si>
  <si>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</si>
  <si>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</si>
  <si>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Mayo</t>
  </si>
  <si>
    <t>* El precio unitario con IVA, el total y el calendario financiero estan redondeados solo en el formato de presentación</t>
  </si>
  <si>
    <t>UR Presupuesta</t>
  </si>
  <si>
    <t xml:space="preserve">Programa Anual de Adquisiciones, Arrendamientos y Servicios del INE  2025 (PAAASINE) </t>
  </si>
  <si>
    <t>San Luis Potosí</t>
  </si>
  <si>
    <t>DELEGACIONALES</t>
  </si>
  <si>
    <t>OF12</t>
  </si>
  <si>
    <t>OF13</t>
  </si>
  <si>
    <t>OF15</t>
  </si>
  <si>
    <t>SP00</t>
  </si>
  <si>
    <t>001</t>
  </si>
  <si>
    <t>R009</t>
  </si>
  <si>
    <t>R002</t>
  </si>
  <si>
    <t>R003</t>
  </si>
  <si>
    <t>M001</t>
  </si>
  <si>
    <t>R005</t>
  </si>
  <si>
    <t>043</t>
  </si>
  <si>
    <t>044</t>
  </si>
  <si>
    <t>045</t>
  </si>
  <si>
    <t>088</t>
  </si>
  <si>
    <t>P12421O</t>
  </si>
  <si>
    <t>J13191O</t>
  </si>
  <si>
    <t>J13321O</t>
  </si>
  <si>
    <t>D15081O</t>
  </si>
  <si>
    <t>D15051O</t>
  </si>
  <si>
    <t>J15611O</t>
  </si>
  <si>
    <t>B00OD01</t>
  </si>
  <si>
    <t>B00CA01</t>
  </si>
  <si>
    <t>B00PE02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</si>
  <si>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</si>
  <si>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</si>
  <si>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</si>
  <si>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</si>
  <si>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</si>
  <si>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</si>
  <si>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</si>
  <si>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</si>
  <si>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</si>
  <si>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</si>
  <si>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Material de apoyo informativo</t>
  </si>
  <si>
    <t>Vestuario y uniformes</t>
  </si>
  <si>
    <t>Refacciones y accesorios menores de mobiliario y equipo de administración, educacional y recreativo</t>
  </si>
  <si>
    <t>Refacciones y accesorios menores de equipo de transporte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</si>
  <si>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</si>
  <si>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</si>
  <si>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</si>
  <si>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</si>
  <si>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</si>
  <si>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</si>
  <si>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</si>
  <si>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</si>
  <si>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</si>
  <si>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</si>
  <si>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</si>
  <si>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</si>
  <si>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</si>
  <si>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</si>
  <si>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</si>
  <si>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</si>
  <si>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</si>
  <si>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</si>
  <si>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Convenio Modificatorio al Contrato INE/SERV/SLP/013/2024</t>
  </si>
  <si>
    <t>Servicio de Vigilancia intramuros</t>
  </si>
  <si>
    <t>Anual</t>
  </si>
  <si>
    <t>Invitacion a cuando menos 3 personas</t>
  </si>
  <si>
    <t>Adjudicación Directa por monto</t>
  </si>
  <si>
    <t>Arrendamiento de tres equipos de fotocopiado</t>
  </si>
  <si>
    <t>Convenio Modificatorio al Contrato INE/SERV/SLP/14/2024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</si>
  <si>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</si>
  <si>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</si>
  <si>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</si>
  <si>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</si>
  <si>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27100013-0004</t>
  </si>
  <si>
    <t>Playera para uso de Cartografia</t>
  </si>
  <si>
    <t>Pieza</t>
  </si>
  <si>
    <t>Compra Menor</t>
  </si>
  <si>
    <t>27101001-0011</t>
  </si>
  <si>
    <t>Camisa para Modulo</t>
  </si>
  <si>
    <t>Playera para el personal de Junta Local Ejecutiva</t>
  </si>
  <si>
    <t>Servicio de Limpieza en el inmueble que ocupa la Junta Local Ejecutiva en el estado de San Luis Potosí</t>
  </si>
  <si>
    <t>21501001-0002</t>
  </si>
  <si>
    <t>Suscripciones de periodicos y/o revistas</t>
  </si>
  <si>
    <t>22103001-0003</t>
  </si>
  <si>
    <t>Alimentos</t>
  </si>
  <si>
    <t>22104001-0075</t>
  </si>
  <si>
    <t>Pesos</t>
  </si>
  <si>
    <t>22106001-0003</t>
  </si>
  <si>
    <t>29301001-0102</t>
  </si>
  <si>
    <t>Archivero</t>
  </si>
  <si>
    <t>29601001-0006</t>
  </si>
  <si>
    <t>Llanta</t>
  </si>
  <si>
    <t>Servicio de Telefonia Convencional</t>
  </si>
  <si>
    <t xml:space="preserve">INE/110/2022 </t>
  </si>
  <si>
    <t xml:space="preserve">Servicio de Mensajeria Terrestres </t>
  </si>
  <si>
    <t>Servicio de capacitacion y evaluacion del persona en el eestado de San Luis Potosí</t>
  </si>
  <si>
    <t>Servicio de Mantenimiento al parque vehicular de la Junta Local Ejecutiva en el estado de San Luis Potosí</t>
  </si>
  <si>
    <t>Servicio de mantenimiento preventivo y correctivo a 18 equipos de aire acondicionado instalados en la junta local ejecutiva.</t>
  </si>
  <si>
    <t>Servicio de fumigacion en las instalaciones de la junta local ejecutiva para control de mosquitos, insectos rastreros y roedores.</t>
  </si>
  <si>
    <t>Servicio de Emision de boletos de Avion</t>
  </si>
  <si>
    <t>CAJA</t>
  </si>
  <si>
    <t>PIEZA</t>
  </si>
  <si>
    <t>Abierto</t>
  </si>
  <si>
    <t>21601001-0013</t>
  </si>
  <si>
    <t>21601001-0018</t>
  </si>
  <si>
    <t>Papel Higienico.</t>
  </si>
  <si>
    <t>Papel en toalla</t>
  </si>
  <si>
    <t>Material de Limpieza</t>
  </si>
  <si>
    <t>21401001-0570</t>
  </si>
  <si>
    <t>21401001-0024</t>
  </si>
  <si>
    <t>21401001-0383</t>
  </si>
  <si>
    <t>21401001-0384</t>
  </si>
  <si>
    <t>21100087-0015</t>
  </si>
  <si>
    <t>21100087-0022</t>
  </si>
  <si>
    <t>21101001-0375</t>
  </si>
  <si>
    <t>Caja con 5000 hojas de papel bond t/c</t>
  </si>
  <si>
    <t>Folder t/carta</t>
  </si>
  <si>
    <t>Ligas numero  10</t>
  </si>
  <si>
    <t>21100072-0010</t>
  </si>
  <si>
    <t>Caja</t>
  </si>
  <si>
    <t>Bolsa</t>
  </si>
  <si>
    <t>21100041-0042</t>
  </si>
  <si>
    <t>Libreta f/italiana pasta dura</t>
  </si>
  <si>
    <t>21100090-0002</t>
  </si>
  <si>
    <t>Pegamento 5000 de 21 ml.</t>
  </si>
  <si>
    <t>21100081-0015</t>
  </si>
  <si>
    <t>Etiqueta adhesiva  00 x 16</t>
  </si>
  <si>
    <t>21101001-0109</t>
  </si>
  <si>
    <t>Caja de archivo muerto t/especial 50 x 52 x 52</t>
  </si>
  <si>
    <t>Toner HP 6511x</t>
  </si>
  <si>
    <t>Toner HP 7553x</t>
  </si>
  <si>
    <t>Toner HP CF360 negro</t>
  </si>
  <si>
    <t>Toner HO CF361 CYAN</t>
  </si>
  <si>
    <t>cartucho tinta p/imp. lexmark 12a1970</t>
  </si>
  <si>
    <t>21400011-0043</t>
  </si>
  <si>
    <t>21400012-0022</t>
  </si>
  <si>
    <t>21400012-0034</t>
  </si>
  <si>
    <t>21400013-0278</t>
  </si>
  <si>
    <t>Toner p/fotocopiadora Xerox 1025</t>
  </si>
  <si>
    <t xml:space="preserve">Toner p/impresora Okidata B6100 </t>
  </si>
  <si>
    <t>Toner para impresora laser a color Kyocera Ecosys FS-C5030n, TK-512k</t>
  </si>
  <si>
    <t xml:space="preserve">Programa Anual de Adquisiciones, Arrendamientos y Servicios del INE Mayo  2025 (PAAASINE) </t>
  </si>
  <si>
    <t xml:space="preserve"> INE/SERV/SLP/01/2025</t>
  </si>
  <si>
    <t>SP01</t>
  </si>
  <si>
    <t xml:space="preserve"> INE/SERV/SLP/17/2025</t>
  </si>
  <si>
    <t>Servicio de Limpieza en el inmueble que ocupa la Junta Distritall Ejecutiva en el estado de San Luis Potosí</t>
  </si>
  <si>
    <t>INE/SERV/SLP/15/2025</t>
  </si>
  <si>
    <t>Servicio de Limpieza en el inmueble que ocupa el Modulo Fijo Distrital</t>
  </si>
  <si>
    <t>INE/SERV/SLP/16/2025</t>
  </si>
  <si>
    <t>Arrendamiento del inmuebles Modulo Fijo Distrital</t>
  </si>
  <si>
    <t>Convenio Modificatorio al Contrato INE/SLP/JDE01/005/2022</t>
  </si>
  <si>
    <t>SUBDELEGACIONAL</t>
  </si>
  <si>
    <t>SP02</t>
  </si>
  <si>
    <t>ARRENDAMIENTO DE MAQUINARIA Y EQUIPO</t>
  </si>
  <si>
    <t>ARRENDAMIENTO DE MAQUINARIA Y EQUIPO (FOTOCOPIADORA)</t>
  </si>
  <si>
    <t>INE/SERV/SLP/07/2025</t>
  </si>
  <si>
    <t>SERVICIOS DE LAVANDERIA LIMPIEZA E HIGIENE</t>
  </si>
  <si>
    <t>INE/SERV/SLP/08/2025</t>
  </si>
  <si>
    <t>SERVICIOS DE VIGILANCIA</t>
  </si>
  <si>
    <t>SERVICIO DE MONITOREO DE ALARMA EN EL MAC FIJO DEL R.F.E, DE LA JUNTA DISTRITAL EJECUTIVA 02</t>
  </si>
  <si>
    <t>SP03</t>
  </si>
  <si>
    <t>Arrendamiento del inmueble que ocupan las oficinas de la Junta Distrital Ejecutiva</t>
  </si>
  <si>
    <t>INE/ARR/SLP/03JDE/001/2025</t>
  </si>
  <si>
    <t>Servicio</t>
  </si>
  <si>
    <t>Adjudicación directa</t>
  </si>
  <si>
    <t>Arrendamiento del inmueble que ocupa el Módulo de Atención Ciudadano fijo</t>
  </si>
  <si>
    <t>INE/ARR/SLP/03JDE/002/2025</t>
  </si>
  <si>
    <t>Servicio de arrendamiento de equipos de fotocopiado.</t>
  </si>
  <si>
    <t>INE/SERV/SLP/JDE03/005/2025</t>
  </si>
  <si>
    <t>Servicio de limpieza del inmueble que ocupan las oficinas de la Junta Distrital Ejecutiva</t>
  </si>
  <si>
    <t>INE/SERV/SLP/03JDE/003/2025</t>
  </si>
  <si>
    <t>Servicio de limpieza del inmueble que ocupa el Módulo de Atención Ciudadana Fijo.</t>
  </si>
  <si>
    <t>INE/SERV/SLP/03JDE/004/2025</t>
  </si>
  <si>
    <t>Servicio de vigilancia de las oficinas que ocupa la Junta Distrital Ejecutiva</t>
  </si>
  <si>
    <t>INE/SLP/JDE03/006/2025</t>
  </si>
  <si>
    <t>(10 meses)</t>
  </si>
  <si>
    <t>Arrendamiento de vehículos</t>
  </si>
  <si>
    <t>Servicio de arrendamiento de vehículos para la entrega y resguardo de paquetes electorales a PMDC del 27 al 28 de junio 2025.</t>
  </si>
  <si>
    <t>INE/SERV/PC/03JDE/SLP/008/2025</t>
  </si>
  <si>
    <t>-</t>
  </si>
  <si>
    <t>Servicio de arrendamiento de vehículos para la recepción de paquetes electorales en sede del Consejo Distrital del 01 al 2 de junio de 2025.</t>
  </si>
  <si>
    <t>INE/SERV/PC/03JDE/SLP/009/2025</t>
  </si>
  <si>
    <t>Aalimentos para personal dentro de las instalaciones para el día de la Jornada Electoral y Cómputos Distritales.</t>
  </si>
  <si>
    <t>INE/SERV/PC/03JDE/SLP/010/2025</t>
  </si>
  <si>
    <t>SP04</t>
  </si>
  <si>
    <t xml:space="preserve"> </t>
  </si>
  <si>
    <t>Pago del servicio de limpieza de las instalaciones de la 04 Junta Distrital Ejecutiva del Edo de S.L.P.</t>
  </si>
  <si>
    <t>INE/SERV/SLP/05/2025</t>
  </si>
  <si>
    <t>SERVICIO</t>
  </si>
  <si>
    <t>Servicio de limpieza de las instalaciones del MAC 240451</t>
  </si>
  <si>
    <t>INE/SERV/SLP/06/2025.</t>
  </si>
  <si>
    <t>Difusión de mensajes sobre programas y actividadesInstitucionales</t>
  </si>
  <si>
    <t>Lonas para la difusion de mensajes sobre programas y actividades institucionales para la campaña de Promocion de la Participacion Ciudadana del PEEPJF</t>
  </si>
  <si>
    <t xml:space="preserve"> INE-SERV-SLP-024-2025</t>
  </si>
  <si>
    <t>Video promocional en dos puntos para difusion de Mensajes sobre Programas y Actividades Institucionales de la Campaña Promocion de la participación ciudadana del PEEPJF</t>
  </si>
  <si>
    <t xml:space="preserve"> INE-SERV-SLP-025-2025</t>
  </si>
  <si>
    <t>Arrendamiento de vehículos terrestres, aéreos, marítimos,lacustres y fluviales para servicios públicos y la operación deprogramas públicos</t>
  </si>
  <si>
    <t xml:space="preserve">Arrendamiento de vehiculos de servicio de transporte privado para traslado y distribución de documentación y materiales electorales a Funcionarios de Mesas Directivas de Casilla para el PEEPJF </t>
  </si>
  <si>
    <t xml:space="preserve"> INE/ARR/SLP/06/2025</t>
  </si>
  <si>
    <t>Arrendamiento de vehiculos de servicio de transporte privado por traslado de paquetes y materiales electorales de los CRYT fijos ubicados en los minicipios a la sede del Consejo Elcetoral 04 dttal.</t>
  </si>
  <si>
    <t xml:space="preserve"> INE/ARR/SLP/07/2025</t>
  </si>
  <si>
    <t>SP05</t>
  </si>
  <si>
    <t>toner para imresora Ecosy P7240CDN</t>
  </si>
  <si>
    <t>KIT</t>
  </si>
  <si>
    <t>Material eléctrico y electrónico</t>
  </si>
  <si>
    <t>22104001-0087</t>
  </si>
  <si>
    <t>paquete</t>
  </si>
  <si>
    <t>22104001-0160</t>
  </si>
  <si>
    <t>22104001-0115</t>
  </si>
  <si>
    <t>29401001-0078</t>
  </si>
  <si>
    <t>memorias ubs 64GB</t>
  </si>
  <si>
    <t>Servicio de agua</t>
  </si>
  <si>
    <t>servicio de agua potable</t>
  </si>
  <si>
    <t>anual</t>
  </si>
  <si>
    <t>servicios</t>
  </si>
  <si>
    <t>servicio postal</t>
  </si>
  <si>
    <t>envío de mensajería</t>
  </si>
  <si>
    <t>Otros servicios comerciales</t>
  </si>
  <si>
    <t>servicio de limpieza en plaza comercial</t>
  </si>
  <si>
    <t>Mantenimiento y conservacion de bienes informáticos</t>
  </si>
  <si>
    <t>mantenimiento a impresora del asistente de Vocalía Secretarial</t>
  </si>
  <si>
    <t>Mantenimiento y conservacion de vehículos terrestres</t>
  </si>
  <si>
    <t>MANTENIMIENTO MENOR A LA CAMIONETA CON PLACAS TN-6018-F</t>
  </si>
  <si>
    <t>MANTENIMIENTO  A CAMIONETA CHEVROLET 2024 PLACAS TH-7086-H</t>
  </si>
  <si>
    <t>Mantenimiento a ponchadura de llanta</t>
  </si>
  <si>
    <t>MANTENIMIENTO A LA CAMIONEA CHEVROLET SILVERADO MODELO 2004 CON PLACAS TH-6018</t>
  </si>
  <si>
    <t>SP07</t>
  </si>
  <si>
    <t>Arrendamiento de edificios y locales</t>
  </si>
  <si>
    <t>SERVICIO DE ARRENDAMIENTO DE INTALACIONES DE LA 07 JUNTA DISTRITAL EJECUTIVA</t>
  </si>
  <si>
    <t>Convenio modificatorio al Contrato INE/ARR/SLP/01/2024</t>
  </si>
  <si>
    <t>PLURIANUAL</t>
  </si>
  <si>
    <t>ADJUDICACIÓN DIRECTA</t>
  </si>
  <si>
    <t>Servicio de vigilancia</t>
  </si>
  <si>
    <t>SERVICIO DE VIGILANCIA DE LAS INTALACIONES</t>
  </si>
  <si>
    <t>Convenio Modificatorio al Contrato INE/SERV/SLP/013/2025</t>
  </si>
  <si>
    <t>MENSUAL</t>
  </si>
  <si>
    <t>INVITACION A CUENDO MENOS TRES PERSONAS</t>
  </si>
  <si>
    <t>INE/SERV/SLP/14/2025</t>
  </si>
  <si>
    <t>ANUAL</t>
  </si>
  <si>
    <t>Servicio de lavanderías y limpieza</t>
  </si>
  <si>
    <t>CONVENIO MODIFICATORIO AL CONTRATO MODIFICATORIO INE/SERV/SLP/01/2024</t>
  </si>
  <si>
    <t>CONTRATO</t>
  </si>
  <si>
    <t>CONTRATO INE/SERV/SLP/01/2025</t>
  </si>
  <si>
    <t>M001 - R002 - R005</t>
  </si>
  <si>
    <t>26102, 26103 y 26104</t>
  </si>
  <si>
    <t>Pedido contrato para el servicio de combustible</t>
  </si>
  <si>
    <t>Pedido contrato del servicio de combustible</t>
  </si>
  <si>
    <t>PEDIDO</t>
  </si>
  <si>
    <t>PEDIDO CONTRATO</t>
  </si>
  <si>
    <t>M001 - R002 - R005-R003</t>
  </si>
  <si>
    <t>Servicio de suministro de combustible</t>
  </si>
  <si>
    <t>CONTRATO INE/SERV/SLP/019/2025</t>
  </si>
  <si>
    <t>INE/SER/SLP/03/2025</t>
  </si>
  <si>
    <t xml:space="preserve"> INE/SERV/SLP/02/2025</t>
  </si>
  <si>
    <t xml:space="preserve"> INE/SERV/SLP/04/2025</t>
  </si>
  <si>
    <t xml:space="preserve"> INE/ADQ/SLP/01/2025</t>
  </si>
  <si>
    <t xml:space="preserve"> INE/ADQ/SLP/03/2025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</si>
</sst>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  <numFmt numFmtId="166" formatCode="_-* #,##0_-;\-* #,##0_-;_-* &quot;-&quot;??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45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96" fillId="2" borderId="1" xfId="250" applyFont="1" applyFill="1" applyBorder="1" applyAlignment="1">
      <alignment horizontal="center" vertical="center" wrapText="1"/>
    </xf>
    <xf numFmtId="43" fontId="100" fillId="0" borderId="1" xfId="250" applyFont="1" applyBorder="1" applyAlignment="1">
      <alignment vertical="center" wrapText="1"/>
    </xf>
    <xf numFmtId="0" fontId="109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43" fontId="2" fillId="0" borderId="0" xfId="250" applyFont="1" applyAlignment="1">
      <alignment horizontal="center" vertical="center" wrapText="1"/>
    </xf>
    <xf numFmtId="43" fontId="101" fillId="0" borderId="0" xfId="250" applyFont="1" applyAlignment="1">
      <alignment horizontal="center" vertical="center" wrapText="1"/>
    </xf>
    <xf numFmtId="43" fontId="103" fillId="0" borderId="0" xfId="250" applyFont="1"/>
    <xf numFmtId="43" fontId="2" fillId="0" borderId="0" xfId="249" applyNumberFormat="1" applyAlignment="1">
      <alignment horizontal="left"/>
    </xf>
    <xf numFmtId="165" fontId="103" fillId="0" borderId="0" xfId="6" applyNumberFormat="1" applyFont="1"/>
    <xf numFmtId="43" fontId="101" fillId="0" borderId="0" xfId="249" applyNumberFormat="1" applyFont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0" fillId="0" borderId="1" xfId="0" applyFont="1" applyBorder="1" applyAlignment="1">
      <alignment horizontal="right" vertical="center" wrapText="1"/>
    </xf>
    <xf numFmtId="0" fontId="100" fillId="0" borderId="1" xfId="0" applyFont="1" applyBorder="1" applyAlignment="1">
      <alignment vertical="center" wrapText="1"/>
    </xf>
    <xf numFmtId="4" fontId="100" fillId="0" borderId="1" xfId="1" applyNumberFormat="1" applyFon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110" fillId="3" borderId="1" xfId="0" applyFont="1" applyFill="1" applyBorder="1" applyAlignment="1" applyProtection="1">
      <alignment horizontal="center" vertical="center" wrapText="1"/>
      <protection locked="0"/>
    </xf>
    <xf numFmtId="166" fontId="96" fillId="2" borderId="1" xfId="250" applyNumberFormat="1" applyFont="1" applyFill="1" applyBorder="1" applyAlignment="1">
      <alignment horizontal="center" vertical="center" wrapText="1"/>
    </xf>
    <xf numFmtId="166" fontId="100" fillId="0" borderId="1" xfId="250" applyNumberFormat="1" applyFont="1" applyBorder="1" applyAlignment="1">
      <alignment vertical="center" wrapText="1"/>
    </xf>
    <xf numFmtId="166" fontId="2" fillId="0" borderId="0" xfId="250" applyNumberFormat="1" applyFont="1"/>
    <xf numFmtId="0" fontId="106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110914</xdr:colOff>
      <xdr:row>0</xdr:row>
      <xdr:rowOff>119944</xdr:rowOff>
    </xdr:from>
    <xdr:ext cx="2168029" cy="874889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4" y="119944"/>
          <a:ext cx="2168029" cy="87488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345C89-FAFE-4747-8A6E-C8287EB13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U81"/>
  <sheetViews>
    <sheetView tabSelected="1" zoomScale="90" zoomScaleNormal="90" workbookViewId="0">
      <selection activeCell="D3" sqref="D3"/>
    </sheetView>
  </sheetViews>
  <sheetFormatPr baseColWidth="10" defaultColWidth="11.54296875" defaultRowHeight="14.5" x14ac:dyDescent="0.35"/>
  <cols>
    <col min="1" max="1" width="22.269531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40" bestFit="1" customWidth="1"/>
    <col min="19" max="19" width="13.26953125" style="40" bestFit="1" customWidth="1"/>
    <col min="20" max="16384" width="11.54296875" style="10"/>
  </cols>
  <sheetData>
    <row r="7" spans="1:19" ht="26" x14ac:dyDescent="0.6">
      <c r="A7" s="41" t="s">
        <v>160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</row>
    <row r="8" spans="1:19" ht="26" x14ac:dyDescent="0.6">
      <c r="A8" s="41" t="s">
        <v>24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</row>
    <row r="10" spans="1:19" s="11" customFormat="1" ht="43.5" x14ac:dyDescent="0.25">
      <c r="A10" s="7" t="s">
        <v>3</v>
      </c>
      <c r="B10" s="7" t="s">
        <v>22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38" t="s">
        <v>17</v>
      </c>
      <c r="S10" s="38" t="s">
        <v>20</v>
      </c>
    </row>
    <row r="11" spans="1:19" s="14" customFormat="1" ht="13" x14ac:dyDescent="0.25">
      <c r="A11" s="25" t="s">
        <v>25</v>
      </c>
      <c r="B11" s="24" t="s">
        <v>29</v>
      </c>
      <c r="C11" s="24" t="s">
        <v>29</v>
      </c>
      <c r="D11" s="24" t="s">
        <v>30</v>
      </c>
      <c r="E11" s="24" t="s">
        <v>35</v>
      </c>
      <c r="F11" s="24" t="s">
        <v>38</v>
      </c>
      <c r="G11" s="24" t="s">
        <v>47</v>
      </c>
      <c r="H11" s="24">
        <v>27101</v>
      </c>
      <c r="I11" s="24" t="s">
        <v>60</v>
      </c>
      <c r="J11" s="5" t="s">
        <v>92</v>
      </c>
      <c r="K11" s="12" t="s">
        <v>93</v>
      </c>
      <c r="L11" s="13"/>
      <c r="M11" s="5" t="s">
        <v>83</v>
      </c>
      <c r="N11" s="6" t="s">
        <v>94</v>
      </c>
      <c r="O11" s="13">
        <v>20</v>
      </c>
      <c r="P11" s="13">
        <v>1032.75</v>
      </c>
      <c r="Q11" s="13" t="s">
        <v>95</v>
      </c>
      <c r="R11" s="39">
        <f t="shared" ref="R11:R32" si="0">SUM(S11:S11)</f>
        <v>20655</v>
      </c>
      <c r="S11" s="39">
        <v>20655</v>
      </c>
    </row>
    <row r="12" spans="1:19" s="14" customFormat="1" ht="52" x14ac:dyDescent="0.25">
      <c r="A12" s="25" t="s">
        <v>25</v>
      </c>
      <c r="B12" s="24" t="s">
        <v>29</v>
      </c>
      <c r="C12" s="24" t="s">
        <v>29</v>
      </c>
      <c r="D12" s="24" t="s">
        <v>30</v>
      </c>
      <c r="E12" s="24" t="s">
        <v>34</v>
      </c>
      <c r="F12" s="24" t="s">
        <v>30</v>
      </c>
      <c r="G12" s="24" t="s">
        <v>46</v>
      </c>
      <c r="H12" s="24">
        <v>26103</v>
      </c>
      <c r="I12" s="24" t="s">
        <v>53</v>
      </c>
      <c r="J12" s="5" t="s">
        <v>75</v>
      </c>
      <c r="K12" s="12" t="s">
        <v>90</v>
      </c>
      <c r="L12" s="13" t="s">
        <v>161</v>
      </c>
      <c r="M12" s="5" t="s">
        <v>83</v>
      </c>
      <c r="N12" s="6" t="s">
        <v>79</v>
      </c>
      <c r="O12" s="13">
        <v>1</v>
      </c>
      <c r="P12" s="13">
        <v>130307</v>
      </c>
      <c r="Q12" s="13" t="s">
        <v>85</v>
      </c>
      <c r="R12" s="39">
        <f t="shared" si="0"/>
        <v>23904</v>
      </c>
      <c r="S12" s="39">
        <v>23904</v>
      </c>
    </row>
    <row r="13" spans="1:19" s="14" customFormat="1" ht="52" x14ac:dyDescent="0.25">
      <c r="A13" s="25" t="s">
        <v>25</v>
      </c>
      <c r="B13" s="24" t="s">
        <v>29</v>
      </c>
      <c r="C13" s="24" t="s">
        <v>29</v>
      </c>
      <c r="D13" s="24" t="s">
        <v>30</v>
      </c>
      <c r="E13" s="24" t="s">
        <v>34</v>
      </c>
      <c r="F13" s="24" t="s">
        <v>30</v>
      </c>
      <c r="G13" s="24" t="s">
        <v>46</v>
      </c>
      <c r="H13" s="24">
        <v>26104</v>
      </c>
      <c r="I13" s="24" t="s">
        <v>58</v>
      </c>
      <c r="J13" s="5" t="s">
        <v>75</v>
      </c>
      <c r="K13" s="12" t="s">
        <v>90</v>
      </c>
      <c r="L13" s="13" t="s">
        <v>161</v>
      </c>
      <c r="M13" s="5" t="s">
        <v>83</v>
      </c>
      <c r="N13" s="6" t="s">
        <v>79</v>
      </c>
      <c r="O13" s="13">
        <v>1</v>
      </c>
      <c r="P13" s="13">
        <v>35599</v>
      </c>
      <c r="Q13" s="13" t="s">
        <v>85</v>
      </c>
      <c r="R13" s="39">
        <f t="shared" si="0"/>
        <v>6100</v>
      </c>
      <c r="S13" s="39">
        <v>6100</v>
      </c>
    </row>
    <row r="14" spans="1:19" s="14" customFormat="1" ht="21" x14ac:dyDescent="0.25">
      <c r="A14" s="25" t="s">
        <v>25</v>
      </c>
      <c r="B14" s="24" t="s">
        <v>29</v>
      </c>
      <c r="C14" s="24" t="s">
        <v>29</v>
      </c>
      <c r="D14" s="24" t="s">
        <v>30</v>
      </c>
      <c r="E14" s="24" t="s">
        <v>34</v>
      </c>
      <c r="F14" s="24" t="s">
        <v>30</v>
      </c>
      <c r="G14" s="24" t="s">
        <v>46</v>
      </c>
      <c r="H14" s="24">
        <v>29601</v>
      </c>
      <c r="I14" s="24" t="s">
        <v>62</v>
      </c>
      <c r="J14" s="5" t="s">
        <v>109</v>
      </c>
      <c r="K14" s="12" t="s">
        <v>110</v>
      </c>
      <c r="L14" s="13"/>
      <c r="M14" s="5" t="s">
        <v>83</v>
      </c>
      <c r="N14" s="6" t="s">
        <v>94</v>
      </c>
      <c r="O14" s="13">
        <v>6</v>
      </c>
      <c r="P14" s="13">
        <v>4910.666666666667</v>
      </c>
      <c r="Q14" s="13"/>
      <c r="R14" s="39">
        <f t="shared" si="0"/>
        <v>29464</v>
      </c>
      <c r="S14" s="39">
        <v>29464</v>
      </c>
    </row>
    <row r="15" spans="1:19" s="14" customFormat="1" ht="13" x14ac:dyDescent="0.25">
      <c r="A15" s="25" t="s">
        <v>25</v>
      </c>
      <c r="B15" s="24" t="s">
        <v>29</v>
      </c>
      <c r="C15" s="24" t="s">
        <v>29</v>
      </c>
      <c r="D15" s="24" t="s">
        <v>30</v>
      </c>
      <c r="E15" s="24" t="s">
        <v>34</v>
      </c>
      <c r="F15" s="24" t="s">
        <v>30</v>
      </c>
      <c r="G15" s="24" t="s">
        <v>46</v>
      </c>
      <c r="H15" s="24">
        <v>31401</v>
      </c>
      <c r="I15" s="24" t="s">
        <v>63</v>
      </c>
      <c r="J15" s="5" t="s">
        <v>75</v>
      </c>
      <c r="K15" s="12" t="s">
        <v>111</v>
      </c>
      <c r="L15" s="13" t="s">
        <v>112</v>
      </c>
      <c r="M15" s="5" t="s">
        <v>78</v>
      </c>
      <c r="N15" s="6" t="s">
        <v>79</v>
      </c>
      <c r="O15" s="13">
        <v>12</v>
      </c>
      <c r="P15" s="13">
        <v>4000</v>
      </c>
      <c r="Q15" s="13">
        <f>O15*P15</f>
        <v>48000</v>
      </c>
      <c r="R15" s="39">
        <f t="shared" si="0"/>
        <v>4000</v>
      </c>
      <c r="S15" s="39">
        <v>4000</v>
      </c>
    </row>
    <row r="16" spans="1:19" s="14" customFormat="1" ht="26" x14ac:dyDescent="0.25">
      <c r="A16" s="25" t="s">
        <v>25</v>
      </c>
      <c r="B16" s="24" t="s">
        <v>29</v>
      </c>
      <c r="C16" s="24" t="s">
        <v>29</v>
      </c>
      <c r="D16" s="24" t="s">
        <v>30</v>
      </c>
      <c r="E16" s="24" t="s">
        <v>34</v>
      </c>
      <c r="F16" s="24" t="s">
        <v>30</v>
      </c>
      <c r="G16" s="24" t="s">
        <v>46</v>
      </c>
      <c r="H16" s="24">
        <v>32601</v>
      </c>
      <c r="I16" s="24" t="s">
        <v>66</v>
      </c>
      <c r="J16" s="5" t="s">
        <v>75</v>
      </c>
      <c r="K16" s="12" t="s">
        <v>86</v>
      </c>
      <c r="L16" s="13" t="s">
        <v>271</v>
      </c>
      <c r="M16" s="5" t="s">
        <v>88</v>
      </c>
      <c r="N16" s="6" t="s">
        <v>79</v>
      </c>
      <c r="O16" s="13">
        <v>1</v>
      </c>
      <c r="P16" s="13">
        <v>143500</v>
      </c>
      <c r="Q16" s="13" t="s">
        <v>85</v>
      </c>
      <c r="R16" s="39">
        <f t="shared" si="0"/>
        <v>14350</v>
      </c>
      <c r="S16" s="39">
        <v>14350</v>
      </c>
    </row>
    <row r="17" spans="1:19" s="14" customFormat="1" ht="65" x14ac:dyDescent="0.25">
      <c r="A17" s="25" t="s">
        <v>25</v>
      </c>
      <c r="B17" s="24" t="s">
        <v>29</v>
      </c>
      <c r="C17" s="24" t="s">
        <v>29</v>
      </c>
      <c r="D17" s="24" t="s">
        <v>30</v>
      </c>
      <c r="E17" s="24" t="s">
        <v>34</v>
      </c>
      <c r="F17" s="24" t="s">
        <v>30</v>
      </c>
      <c r="G17" s="24" t="s">
        <v>46</v>
      </c>
      <c r="H17" s="24">
        <v>33901</v>
      </c>
      <c r="I17" s="24" t="s">
        <v>69</v>
      </c>
      <c r="J17" s="5" t="s">
        <v>75</v>
      </c>
      <c r="K17" s="12" t="s">
        <v>91</v>
      </c>
      <c r="L17" s="13" t="s">
        <v>161</v>
      </c>
      <c r="M17" s="5" t="s">
        <v>83</v>
      </c>
      <c r="N17" s="6" t="s">
        <v>79</v>
      </c>
      <c r="O17" s="13">
        <v>1</v>
      </c>
      <c r="P17" s="13">
        <v>13152</v>
      </c>
      <c r="Q17" s="13" t="s">
        <v>85</v>
      </c>
      <c r="R17" s="39">
        <f t="shared" si="0"/>
        <v>1096</v>
      </c>
      <c r="S17" s="39">
        <v>1096</v>
      </c>
    </row>
    <row r="18" spans="1:19" s="14" customFormat="1" ht="31.5" x14ac:dyDescent="0.25">
      <c r="A18" s="25" t="s">
        <v>25</v>
      </c>
      <c r="B18" s="24" t="s">
        <v>29</v>
      </c>
      <c r="C18" s="24" t="s">
        <v>29</v>
      </c>
      <c r="D18" s="24" t="s">
        <v>30</v>
      </c>
      <c r="E18" s="24" t="s">
        <v>34</v>
      </c>
      <c r="F18" s="24" t="s">
        <v>30</v>
      </c>
      <c r="G18" s="24" t="s">
        <v>46</v>
      </c>
      <c r="H18" s="24">
        <v>37104</v>
      </c>
      <c r="I18" s="24" t="s">
        <v>74</v>
      </c>
      <c r="J18" s="5" t="s">
        <v>75</v>
      </c>
      <c r="K18" s="12" t="s">
        <v>118</v>
      </c>
      <c r="L18" s="13"/>
      <c r="M18" s="5" t="s">
        <v>83</v>
      </c>
      <c r="N18" s="6" t="s">
        <v>79</v>
      </c>
      <c r="O18" s="13">
        <v>2</v>
      </c>
      <c r="P18" s="13">
        <v>10834.5</v>
      </c>
      <c r="Q18" s="13" t="s">
        <v>95</v>
      </c>
      <c r="R18" s="39">
        <f t="shared" si="0"/>
        <v>8669</v>
      </c>
      <c r="S18" s="39">
        <v>8669</v>
      </c>
    </row>
    <row r="19" spans="1:19" s="14" customFormat="1" ht="39" x14ac:dyDescent="0.25">
      <c r="A19" s="25" t="s">
        <v>25</v>
      </c>
      <c r="B19" s="24" t="s">
        <v>29</v>
      </c>
      <c r="C19" s="24" t="s">
        <v>29</v>
      </c>
      <c r="D19" s="24" t="s">
        <v>30</v>
      </c>
      <c r="E19" s="24" t="s">
        <v>34</v>
      </c>
      <c r="F19" s="24" t="s">
        <v>30</v>
      </c>
      <c r="G19" s="24" t="s">
        <v>50</v>
      </c>
      <c r="H19" s="24">
        <v>32201</v>
      </c>
      <c r="I19" s="24" t="s">
        <v>65</v>
      </c>
      <c r="J19" s="5" t="s">
        <v>75</v>
      </c>
      <c r="K19" s="12" t="s">
        <v>76</v>
      </c>
      <c r="L19" s="13" t="s">
        <v>77</v>
      </c>
      <c r="M19" s="5" t="s">
        <v>78</v>
      </c>
      <c r="N19" s="6" t="s">
        <v>79</v>
      </c>
      <c r="O19" s="13">
        <v>1</v>
      </c>
      <c r="P19" s="13">
        <v>4874603</v>
      </c>
      <c r="Q19" s="13" t="s">
        <v>80</v>
      </c>
      <c r="R19" s="39">
        <f t="shared" si="0"/>
        <v>406217</v>
      </c>
      <c r="S19" s="39">
        <v>406217</v>
      </c>
    </row>
    <row r="20" spans="1:19" s="14" customFormat="1" ht="26" x14ac:dyDescent="0.25">
      <c r="A20" s="25" t="s">
        <v>25</v>
      </c>
      <c r="B20" s="24" t="s">
        <v>29</v>
      </c>
      <c r="C20" s="24" t="s">
        <v>29</v>
      </c>
      <c r="D20" s="24" t="s">
        <v>30</v>
      </c>
      <c r="E20" s="24" t="s">
        <v>34</v>
      </c>
      <c r="F20" s="24" t="s">
        <v>30</v>
      </c>
      <c r="G20" s="24" t="s">
        <v>50</v>
      </c>
      <c r="H20" s="24">
        <v>33801</v>
      </c>
      <c r="I20" s="24" t="s">
        <v>68</v>
      </c>
      <c r="J20" s="5" t="s">
        <v>75</v>
      </c>
      <c r="K20" s="12" t="s">
        <v>82</v>
      </c>
      <c r="L20" s="13" t="s">
        <v>272</v>
      </c>
      <c r="M20" s="5" t="s">
        <v>83</v>
      </c>
      <c r="N20" s="6" t="s">
        <v>79</v>
      </c>
      <c r="O20" s="13">
        <v>1</v>
      </c>
      <c r="P20" s="13">
        <v>710000</v>
      </c>
      <c r="Q20" s="13" t="s">
        <v>85</v>
      </c>
      <c r="R20" s="39">
        <f t="shared" si="0"/>
        <v>71000</v>
      </c>
      <c r="S20" s="39">
        <v>71000</v>
      </c>
    </row>
    <row r="21" spans="1:19" s="14" customFormat="1" ht="59.25" customHeight="1" x14ac:dyDescent="0.25">
      <c r="A21" s="25" t="s">
        <v>25</v>
      </c>
      <c r="B21" s="24" t="s">
        <v>29</v>
      </c>
      <c r="C21" s="24" t="s">
        <v>29</v>
      </c>
      <c r="D21" s="24" t="s">
        <v>30</v>
      </c>
      <c r="E21" s="24" t="s">
        <v>34</v>
      </c>
      <c r="F21" s="24" t="s">
        <v>30</v>
      </c>
      <c r="G21" s="24" t="s">
        <v>50</v>
      </c>
      <c r="H21" s="24">
        <v>35801</v>
      </c>
      <c r="I21" s="24" t="s">
        <v>72</v>
      </c>
      <c r="J21" s="5" t="s">
        <v>75</v>
      </c>
      <c r="K21" s="12" t="s">
        <v>99</v>
      </c>
      <c r="L21" s="13" t="s">
        <v>273</v>
      </c>
      <c r="M21" s="5" t="s">
        <v>83</v>
      </c>
      <c r="N21" s="6" t="s">
        <v>79</v>
      </c>
      <c r="O21" s="13">
        <v>1</v>
      </c>
      <c r="P21" s="13">
        <v>457000</v>
      </c>
      <c r="Q21" s="13" t="s">
        <v>85</v>
      </c>
      <c r="R21" s="39">
        <f t="shared" si="0"/>
        <v>45700</v>
      </c>
      <c r="S21" s="39">
        <v>45700</v>
      </c>
    </row>
    <row r="22" spans="1:19" s="14" customFormat="1" ht="52.5" x14ac:dyDescent="0.25">
      <c r="A22" s="25" t="s">
        <v>25</v>
      </c>
      <c r="B22" s="24" t="s">
        <v>29</v>
      </c>
      <c r="C22" s="24" t="s">
        <v>29</v>
      </c>
      <c r="D22" s="24" t="s">
        <v>30</v>
      </c>
      <c r="E22" s="24" t="s">
        <v>35</v>
      </c>
      <c r="F22" s="24" t="s">
        <v>38</v>
      </c>
      <c r="G22" s="24" t="s">
        <v>48</v>
      </c>
      <c r="H22" s="24">
        <v>26102</v>
      </c>
      <c r="I22" s="24" t="s">
        <v>57</v>
      </c>
      <c r="J22" s="5" t="s">
        <v>75</v>
      </c>
      <c r="K22" s="12" t="s">
        <v>90</v>
      </c>
      <c r="L22" s="13" t="s">
        <v>161</v>
      </c>
      <c r="M22" s="5" t="s">
        <v>83</v>
      </c>
      <c r="N22" s="6" t="s">
        <v>79</v>
      </c>
      <c r="O22" s="13">
        <v>1</v>
      </c>
      <c r="P22" s="13">
        <v>11672</v>
      </c>
      <c r="Q22" s="13" t="s">
        <v>85</v>
      </c>
      <c r="R22" s="39">
        <f t="shared" si="0"/>
        <v>2000</v>
      </c>
      <c r="S22" s="39">
        <v>2000</v>
      </c>
    </row>
    <row r="23" spans="1:19" s="14" customFormat="1" ht="26" x14ac:dyDescent="0.25">
      <c r="A23" s="25" t="s">
        <v>25</v>
      </c>
      <c r="B23" s="24" t="s">
        <v>27</v>
      </c>
      <c r="C23" s="24" t="s">
        <v>29</v>
      </c>
      <c r="D23" s="24" t="s">
        <v>30</v>
      </c>
      <c r="E23" s="24" t="s">
        <v>32</v>
      </c>
      <c r="F23" s="24" t="s">
        <v>36</v>
      </c>
      <c r="G23" s="24" t="s">
        <v>41</v>
      </c>
      <c r="H23" s="24">
        <v>21101</v>
      </c>
      <c r="I23" s="24" t="s">
        <v>51</v>
      </c>
      <c r="J23" s="5" t="s">
        <v>140</v>
      </c>
      <c r="K23" s="12" t="s">
        <v>141</v>
      </c>
      <c r="L23" s="13" t="s">
        <v>274</v>
      </c>
      <c r="M23" s="5" t="s">
        <v>121</v>
      </c>
      <c r="N23" s="6" t="s">
        <v>94</v>
      </c>
      <c r="O23" s="13">
        <v>25</v>
      </c>
      <c r="P23" s="13">
        <f>R23/O23</f>
        <v>125.52</v>
      </c>
      <c r="Q23" s="13" t="s">
        <v>85</v>
      </c>
      <c r="R23" s="39">
        <f t="shared" si="0"/>
        <v>3138</v>
      </c>
      <c r="S23" s="39">
        <v>3138</v>
      </c>
    </row>
    <row r="24" spans="1:19" s="14" customFormat="1" ht="26" x14ac:dyDescent="0.25">
      <c r="A24" s="25" t="s">
        <v>25</v>
      </c>
      <c r="B24" s="24" t="s">
        <v>27</v>
      </c>
      <c r="C24" s="24" t="s">
        <v>29</v>
      </c>
      <c r="D24" s="24" t="s">
        <v>30</v>
      </c>
      <c r="E24" s="24" t="s">
        <v>32</v>
      </c>
      <c r="F24" s="24" t="s">
        <v>36</v>
      </c>
      <c r="G24" s="24" t="s">
        <v>41</v>
      </c>
      <c r="H24" s="24">
        <v>21401</v>
      </c>
      <c r="I24" s="24" t="s">
        <v>54</v>
      </c>
      <c r="J24" s="5" t="s">
        <v>156</v>
      </c>
      <c r="K24" s="12" t="s">
        <v>159</v>
      </c>
      <c r="L24" s="13" t="s">
        <v>275</v>
      </c>
      <c r="M24" s="5" t="s">
        <v>121</v>
      </c>
      <c r="N24" s="6" t="s">
        <v>94</v>
      </c>
      <c r="O24" s="13">
        <v>1</v>
      </c>
      <c r="P24" s="13">
        <f>R24/O24</f>
        <v>4114</v>
      </c>
      <c r="Q24" s="13" t="s">
        <v>85</v>
      </c>
      <c r="R24" s="39">
        <f t="shared" si="0"/>
        <v>4114</v>
      </c>
      <c r="S24" s="39">
        <v>4114</v>
      </c>
    </row>
    <row r="25" spans="1:19" s="14" customFormat="1" ht="31.5" x14ac:dyDescent="0.25">
      <c r="A25" s="25" t="s">
        <v>25</v>
      </c>
      <c r="B25" s="24" t="s">
        <v>27</v>
      </c>
      <c r="C25" s="24" t="s">
        <v>29</v>
      </c>
      <c r="D25" s="24" t="s">
        <v>30</v>
      </c>
      <c r="E25" s="24" t="s">
        <v>32</v>
      </c>
      <c r="F25" s="24" t="s">
        <v>36</v>
      </c>
      <c r="G25" s="24" t="s">
        <v>41</v>
      </c>
      <c r="H25" s="24">
        <v>22104</v>
      </c>
      <c r="I25" s="24" t="s">
        <v>55</v>
      </c>
      <c r="J25" s="5" t="s">
        <v>104</v>
      </c>
      <c r="K25" s="12" t="s">
        <v>103</v>
      </c>
      <c r="L25" s="13"/>
      <c r="M25" s="5" t="s">
        <v>83</v>
      </c>
      <c r="N25" s="6" t="s">
        <v>105</v>
      </c>
      <c r="O25" s="13">
        <v>1</v>
      </c>
      <c r="P25" s="13">
        <v>169544</v>
      </c>
      <c r="Q25" s="13" t="s">
        <v>85</v>
      </c>
      <c r="R25" s="39">
        <f t="shared" si="0"/>
        <v>164420</v>
      </c>
      <c r="S25" s="39">
        <v>164420</v>
      </c>
    </row>
    <row r="26" spans="1:19" s="14" customFormat="1" ht="52" x14ac:dyDescent="0.25">
      <c r="A26" s="25" t="s">
        <v>25</v>
      </c>
      <c r="B26" s="24" t="s">
        <v>27</v>
      </c>
      <c r="C26" s="24" t="s">
        <v>29</v>
      </c>
      <c r="D26" s="24" t="s">
        <v>30</v>
      </c>
      <c r="E26" s="24" t="s">
        <v>32</v>
      </c>
      <c r="F26" s="24" t="s">
        <v>36</v>
      </c>
      <c r="G26" s="24" t="s">
        <v>41</v>
      </c>
      <c r="H26" s="24">
        <v>26103</v>
      </c>
      <c r="I26" s="24" t="s">
        <v>53</v>
      </c>
      <c r="J26" s="5" t="s">
        <v>75</v>
      </c>
      <c r="K26" s="12" t="s">
        <v>90</v>
      </c>
      <c r="L26" s="13" t="s">
        <v>161</v>
      </c>
      <c r="M26" s="5" t="s">
        <v>83</v>
      </c>
      <c r="N26" s="6" t="s">
        <v>79</v>
      </c>
      <c r="O26" s="13">
        <v>1</v>
      </c>
      <c r="P26" s="13">
        <v>7004</v>
      </c>
      <c r="Q26" s="13" t="s">
        <v>85</v>
      </c>
      <c r="R26" s="39">
        <f t="shared" si="0"/>
        <v>7004</v>
      </c>
      <c r="S26" s="39">
        <v>7004</v>
      </c>
    </row>
    <row r="27" spans="1:19" s="14" customFormat="1" ht="26" x14ac:dyDescent="0.25">
      <c r="A27" s="25" t="s">
        <v>25</v>
      </c>
      <c r="B27" s="24" t="s">
        <v>27</v>
      </c>
      <c r="C27" s="24" t="s">
        <v>29</v>
      </c>
      <c r="D27" s="24" t="s">
        <v>30</v>
      </c>
      <c r="E27" s="24" t="s">
        <v>32</v>
      </c>
      <c r="F27" s="24" t="s">
        <v>36</v>
      </c>
      <c r="G27" s="24" t="s">
        <v>42</v>
      </c>
      <c r="H27" s="24">
        <v>21101</v>
      </c>
      <c r="I27" s="24" t="s">
        <v>51</v>
      </c>
      <c r="J27" s="5" t="s">
        <v>142</v>
      </c>
      <c r="K27" s="12" t="s">
        <v>143</v>
      </c>
      <c r="L27" s="13" t="s">
        <v>274</v>
      </c>
      <c r="M27" s="5" t="s">
        <v>121</v>
      </c>
      <c r="N27" s="6" t="s">
        <v>94</v>
      </c>
      <c r="O27" s="13">
        <v>18</v>
      </c>
      <c r="P27" s="13">
        <f>R27/O27</f>
        <v>97.444444444444443</v>
      </c>
      <c r="Q27" s="13" t="s">
        <v>85</v>
      </c>
      <c r="R27" s="39">
        <f t="shared" si="0"/>
        <v>1754</v>
      </c>
      <c r="S27" s="39">
        <v>1754</v>
      </c>
    </row>
    <row r="28" spans="1:19" s="14" customFormat="1" ht="31.5" x14ac:dyDescent="0.25">
      <c r="A28" s="25" t="s">
        <v>25</v>
      </c>
      <c r="B28" s="24" t="s">
        <v>27</v>
      </c>
      <c r="C28" s="24" t="s">
        <v>29</v>
      </c>
      <c r="D28" s="24" t="s">
        <v>30</v>
      </c>
      <c r="E28" s="24" t="s">
        <v>32</v>
      </c>
      <c r="F28" s="24" t="s">
        <v>36</v>
      </c>
      <c r="G28" s="24" t="s">
        <v>42</v>
      </c>
      <c r="H28" s="24">
        <v>22104</v>
      </c>
      <c r="I28" s="24" t="s">
        <v>55</v>
      </c>
      <c r="J28" s="5" t="s">
        <v>104</v>
      </c>
      <c r="K28" s="12" t="s">
        <v>103</v>
      </c>
      <c r="L28" s="13"/>
      <c r="M28" s="5" t="s">
        <v>83</v>
      </c>
      <c r="N28" s="6" t="s">
        <v>105</v>
      </c>
      <c r="O28" s="13">
        <v>1</v>
      </c>
      <c r="P28" s="13">
        <v>100682</v>
      </c>
      <c r="Q28" s="13" t="s">
        <v>85</v>
      </c>
      <c r="R28" s="39">
        <f t="shared" si="0"/>
        <v>100682</v>
      </c>
      <c r="S28" s="39">
        <v>100682</v>
      </c>
    </row>
    <row r="29" spans="1:19" s="14" customFormat="1" ht="52" x14ac:dyDescent="0.25">
      <c r="A29" s="25" t="s">
        <v>25</v>
      </c>
      <c r="B29" s="24" t="s">
        <v>27</v>
      </c>
      <c r="C29" s="24" t="s">
        <v>29</v>
      </c>
      <c r="D29" s="24" t="s">
        <v>30</v>
      </c>
      <c r="E29" s="24" t="s">
        <v>32</v>
      </c>
      <c r="F29" s="24" t="s">
        <v>36</v>
      </c>
      <c r="G29" s="24" t="s">
        <v>42</v>
      </c>
      <c r="H29" s="24">
        <v>26104</v>
      </c>
      <c r="I29" s="24" t="s">
        <v>58</v>
      </c>
      <c r="J29" s="5" t="s">
        <v>75</v>
      </c>
      <c r="K29" s="12" t="s">
        <v>90</v>
      </c>
      <c r="L29" s="13" t="s">
        <v>161</v>
      </c>
      <c r="M29" s="5" t="s">
        <v>83</v>
      </c>
      <c r="N29" s="6" t="s">
        <v>79</v>
      </c>
      <c r="O29" s="13">
        <v>1</v>
      </c>
      <c r="P29" s="13">
        <v>4841</v>
      </c>
      <c r="Q29" s="13" t="s">
        <v>85</v>
      </c>
      <c r="R29" s="39">
        <f t="shared" si="0"/>
        <v>4841</v>
      </c>
      <c r="S29" s="39">
        <v>4841</v>
      </c>
    </row>
    <row r="30" spans="1:19" s="14" customFormat="1" ht="26" x14ac:dyDescent="0.25">
      <c r="A30" s="25" t="s">
        <v>25</v>
      </c>
      <c r="B30" s="24" t="s">
        <v>26</v>
      </c>
      <c r="C30" s="24" t="s">
        <v>29</v>
      </c>
      <c r="D30" s="24" t="s">
        <v>30</v>
      </c>
      <c r="E30" s="24" t="s">
        <v>31</v>
      </c>
      <c r="F30" s="24" t="s">
        <v>30</v>
      </c>
      <c r="G30" s="24" t="s">
        <v>40</v>
      </c>
      <c r="H30" s="24">
        <v>21101</v>
      </c>
      <c r="I30" s="24" t="s">
        <v>51</v>
      </c>
      <c r="J30" s="5" t="s">
        <v>146</v>
      </c>
      <c r="K30" s="12" t="s">
        <v>147</v>
      </c>
      <c r="L30" s="13" t="s">
        <v>274</v>
      </c>
      <c r="M30" s="5" t="s">
        <v>121</v>
      </c>
      <c r="N30" s="6" t="s">
        <v>94</v>
      </c>
      <c r="O30" s="13">
        <v>103</v>
      </c>
      <c r="P30" s="13">
        <f>R30/O30</f>
        <v>5.941747572815534</v>
      </c>
      <c r="Q30" s="13" t="s">
        <v>85</v>
      </c>
      <c r="R30" s="39">
        <f t="shared" si="0"/>
        <v>612</v>
      </c>
      <c r="S30" s="39">
        <v>612</v>
      </c>
    </row>
    <row r="31" spans="1:19" s="14" customFormat="1" ht="26" x14ac:dyDescent="0.25">
      <c r="A31" s="25" t="s">
        <v>25</v>
      </c>
      <c r="B31" s="24" t="s">
        <v>26</v>
      </c>
      <c r="C31" s="24" t="s">
        <v>29</v>
      </c>
      <c r="D31" s="24" t="s">
        <v>30</v>
      </c>
      <c r="E31" s="24" t="s">
        <v>31</v>
      </c>
      <c r="F31" s="24" t="s">
        <v>30</v>
      </c>
      <c r="G31" s="24" t="s">
        <v>40</v>
      </c>
      <c r="H31" s="24">
        <v>22103</v>
      </c>
      <c r="I31" s="24" t="s">
        <v>52</v>
      </c>
      <c r="J31" s="5" t="s">
        <v>102</v>
      </c>
      <c r="K31" s="12" t="s">
        <v>103</v>
      </c>
      <c r="L31" s="13"/>
      <c r="M31" s="5" t="s">
        <v>83</v>
      </c>
      <c r="N31" s="6" t="s">
        <v>105</v>
      </c>
      <c r="O31" s="13">
        <v>1</v>
      </c>
      <c r="P31" s="13">
        <v>218610</v>
      </c>
      <c r="Q31" s="13" t="s">
        <v>85</v>
      </c>
      <c r="R31" s="39">
        <f t="shared" si="0"/>
        <v>10930</v>
      </c>
      <c r="S31" s="39">
        <v>10930</v>
      </c>
    </row>
    <row r="32" spans="1:19" s="14" customFormat="1" ht="52" x14ac:dyDescent="0.25">
      <c r="A32" s="25" t="s">
        <v>25</v>
      </c>
      <c r="B32" s="24" t="s">
        <v>26</v>
      </c>
      <c r="C32" s="24" t="s">
        <v>29</v>
      </c>
      <c r="D32" s="24" t="s">
        <v>30</v>
      </c>
      <c r="E32" s="24" t="s">
        <v>31</v>
      </c>
      <c r="F32" s="24" t="s">
        <v>30</v>
      </c>
      <c r="G32" s="24" t="s">
        <v>40</v>
      </c>
      <c r="H32" s="24">
        <v>26103</v>
      </c>
      <c r="I32" s="24" t="s">
        <v>53</v>
      </c>
      <c r="J32" s="5" t="s">
        <v>75</v>
      </c>
      <c r="K32" s="12" t="s">
        <v>90</v>
      </c>
      <c r="L32" s="13" t="s">
        <v>161</v>
      </c>
      <c r="M32" s="5" t="s">
        <v>83</v>
      </c>
      <c r="N32" s="6" t="s">
        <v>79</v>
      </c>
      <c r="O32" s="13">
        <v>1</v>
      </c>
      <c r="P32" s="13">
        <v>146330</v>
      </c>
      <c r="Q32" s="13" t="s">
        <v>85</v>
      </c>
      <c r="R32" s="39">
        <f t="shared" si="0"/>
        <v>7316</v>
      </c>
      <c r="S32" s="39">
        <v>7316</v>
      </c>
    </row>
    <row r="33" spans="1:21" s="14" customFormat="1" ht="26" x14ac:dyDescent="0.25">
      <c r="A33" s="37" t="s">
        <v>170</v>
      </c>
      <c r="B33" s="24" t="s">
        <v>162</v>
      </c>
      <c r="C33" s="24" t="s">
        <v>162</v>
      </c>
      <c r="D33" s="24" t="s">
        <v>30</v>
      </c>
      <c r="E33" s="32" t="s">
        <v>34</v>
      </c>
      <c r="F33" s="32" t="s">
        <v>30</v>
      </c>
      <c r="G33" s="32" t="s">
        <v>50</v>
      </c>
      <c r="H33" s="33">
        <v>33801</v>
      </c>
      <c r="I33" s="34" t="s">
        <v>68</v>
      </c>
      <c r="J33" s="5" t="s">
        <v>75</v>
      </c>
      <c r="K33" s="12" t="s">
        <v>82</v>
      </c>
      <c r="L33" s="12" t="s">
        <v>163</v>
      </c>
      <c r="M33" s="5" t="s">
        <v>83</v>
      </c>
      <c r="N33" s="6" t="s">
        <v>79</v>
      </c>
      <c r="O33" s="13">
        <v>12</v>
      </c>
      <c r="P33" s="35">
        <v>34259</v>
      </c>
      <c r="Q33" s="13" t="s">
        <v>84</v>
      </c>
      <c r="R33" s="39">
        <v>34252</v>
      </c>
      <c r="S33" s="39">
        <v>34252</v>
      </c>
      <c r="T33" s="27"/>
      <c r="U33" s="27"/>
    </row>
    <row r="34" spans="1:21" s="14" customFormat="1" ht="39" x14ac:dyDescent="0.25">
      <c r="A34" s="37" t="s">
        <v>170</v>
      </c>
      <c r="B34" s="24" t="s">
        <v>162</v>
      </c>
      <c r="C34" s="24" t="s">
        <v>162</v>
      </c>
      <c r="D34" s="24" t="s">
        <v>30</v>
      </c>
      <c r="E34" s="32" t="s">
        <v>34</v>
      </c>
      <c r="F34" s="32" t="s">
        <v>30</v>
      </c>
      <c r="G34" s="32" t="s">
        <v>50</v>
      </c>
      <c r="H34" s="33">
        <v>35801</v>
      </c>
      <c r="I34" s="34" t="s">
        <v>72</v>
      </c>
      <c r="J34" s="5" t="s">
        <v>75</v>
      </c>
      <c r="K34" s="12" t="s">
        <v>164</v>
      </c>
      <c r="L34" s="12" t="s">
        <v>165</v>
      </c>
      <c r="M34" s="5" t="s">
        <v>83</v>
      </c>
      <c r="N34" s="6" t="s">
        <v>79</v>
      </c>
      <c r="O34" s="13">
        <v>12</v>
      </c>
      <c r="P34" s="35">
        <v>11555</v>
      </c>
      <c r="Q34" s="13" t="s">
        <v>85</v>
      </c>
      <c r="R34" s="39">
        <v>11555</v>
      </c>
      <c r="S34" s="39">
        <v>11555</v>
      </c>
      <c r="T34" s="27"/>
      <c r="U34" s="27"/>
    </row>
    <row r="35" spans="1:21" s="14" customFormat="1" ht="26" x14ac:dyDescent="0.25">
      <c r="A35" s="37" t="s">
        <v>170</v>
      </c>
      <c r="B35" s="24" t="s">
        <v>162</v>
      </c>
      <c r="C35" s="24" t="s">
        <v>162</v>
      </c>
      <c r="D35" s="24" t="s">
        <v>30</v>
      </c>
      <c r="E35" s="32" t="s">
        <v>35</v>
      </c>
      <c r="F35" s="36" t="s">
        <v>38</v>
      </c>
      <c r="G35" s="32" t="s">
        <v>49</v>
      </c>
      <c r="H35" s="33">
        <v>35801</v>
      </c>
      <c r="I35" s="34" t="s">
        <v>72</v>
      </c>
      <c r="J35" s="5" t="s">
        <v>75</v>
      </c>
      <c r="K35" s="12" t="s">
        <v>166</v>
      </c>
      <c r="L35" s="12" t="s">
        <v>167</v>
      </c>
      <c r="M35" s="5" t="s">
        <v>83</v>
      </c>
      <c r="N35" s="6" t="s">
        <v>79</v>
      </c>
      <c r="O35" s="13">
        <v>12</v>
      </c>
      <c r="P35" s="35">
        <v>8716</v>
      </c>
      <c r="Q35" s="13" t="s">
        <v>85</v>
      </c>
      <c r="R35" s="39">
        <v>8700</v>
      </c>
      <c r="S35" s="39">
        <v>8700</v>
      </c>
      <c r="T35" s="27"/>
      <c r="U35" s="27"/>
    </row>
    <row r="36" spans="1:21" s="14" customFormat="1" ht="39" x14ac:dyDescent="0.25">
      <c r="A36" s="37" t="s">
        <v>170</v>
      </c>
      <c r="B36" s="24" t="s">
        <v>162</v>
      </c>
      <c r="C36" s="24" t="s">
        <v>162</v>
      </c>
      <c r="D36" s="24" t="s">
        <v>30</v>
      </c>
      <c r="E36" s="32" t="s">
        <v>35</v>
      </c>
      <c r="F36" s="32" t="s">
        <v>39</v>
      </c>
      <c r="G36" s="32" t="s">
        <v>49</v>
      </c>
      <c r="H36" s="33">
        <v>32201</v>
      </c>
      <c r="I36" s="34" t="s">
        <v>65</v>
      </c>
      <c r="J36" s="5" t="s">
        <v>75</v>
      </c>
      <c r="K36" s="12" t="s">
        <v>168</v>
      </c>
      <c r="L36" s="13" t="s">
        <v>169</v>
      </c>
      <c r="M36" s="5" t="s">
        <v>78</v>
      </c>
      <c r="N36" s="6" t="s">
        <v>79</v>
      </c>
      <c r="O36" s="13">
        <v>12</v>
      </c>
      <c r="P36" s="13">
        <v>16667</v>
      </c>
      <c r="Q36" s="13" t="s">
        <v>80</v>
      </c>
      <c r="R36" s="39">
        <v>16727</v>
      </c>
      <c r="S36" s="39">
        <v>16726.5</v>
      </c>
      <c r="T36" s="27"/>
      <c r="U36" s="27"/>
    </row>
    <row r="37" spans="1:21" s="14" customFormat="1" ht="26" x14ac:dyDescent="0.25">
      <c r="A37" s="37" t="s">
        <v>170</v>
      </c>
      <c r="B37" s="24" t="s">
        <v>171</v>
      </c>
      <c r="C37" s="24" t="s">
        <v>171</v>
      </c>
      <c r="D37" s="24" t="s">
        <v>30</v>
      </c>
      <c r="E37" s="32" t="s">
        <v>34</v>
      </c>
      <c r="F37" s="32" t="s">
        <v>30</v>
      </c>
      <c r="G37" s="32" t="s">
        <v>46</v>
      </c>
      <c r="H37" s="33">
        <v>32601</v>
      </c>
      <c r="I37" s="34" t="s">
        <v>172</v>
      </c>
      <c r="J37" s="5" t="s">
        <v>75</v>
      </c>
      <c r="K37" s="12" t="s">
        <v>173</v>
      </c>
      <c r="L37" s="13" t="s">
        <v>174</v>
      </c>
      <c r="M37" s="5" t="s">
        <v>88</v>
      </c>
      <c r="N37" s="6" t="s">
        <v>79</v>
      </c>
      <c r="O37" s="13">
        <v>1</v>
      </c>
      <c r="P37" s="13">
        <v>2320</v>
      </c>
      <c r="Q37" s="13" t="s">
        <v>85</v>
      </c>
      <c r="R37" s="39">
        <v>2320</v>
      </c>
      <c r="S37" s="39">
        <v>2320</v>
      </c>
      <c r="T37" s="27"/>
      <c r="U37" s="27"/>
    </row>
    <row r="38" spans="1:21" s="14" customFormat="1" ht="26" x14ac:dyDescent="0.25">
      <c r="A38" s="37" t="s">
        <v>170</v>
      </c>
      <c r="B38" s="24" t="s">
        <v>171</v>
      </c>
      <c r="C38" s="24" t="s">
        <v>171</v>
      </c>
      <c r="D38" s="24" t="s">
        <v>30</v>
      </c>
      <c r="E38" s="32" t="s">
        <v>34</v>
      </c>
      <c r="F38" s="32" t="s">
        <v>30</v>
      </c>
      <c r="G38" s="32" t="s">
        <v>50</v>
      </c>
      <c r="H38" s="33">
        <v>35801</v>
      </c>
      <c r="I38" s="34" t="s">
        <v>175</v>
      </c>
      <c r="J38" s="5" t="s">
        <v>75</v>
      </c>
      <c r="K38" s="12" t="s">
        <v>175</v>
      </c>
      <c r="L38" s="13" t="s">
        <v>176</v>
      </c>
      <c r="M38" s="5" t="s">
        <v>88</v>
      </c>
      <c r="N38" s="6" t="s">
        <v>79</v>
      </c>
      <c r="O38" s="13">
        <v>1</v>
      </c>
      <c r="P38" s="13">
        <v>12650</v>
      </c>
      <c r="Q38" s="13" t="s">
        <v>85</v>
      </c>
      <c r="R38" s="39">
        <v>12650</v>
      </c>
      <c r="S38" s="39">
        <v>12650</v>
      </c>
      <c r="T38" s="27"/>
      <c r="U38" s="27"/>
    </row>
    <row r="39" spans="1:21" s="14" customFormat="1" ht="39" x14ac:dyDescent="0.25">
      <c r="A39" s="37" t="s">
        <v>170</v>
      </c>
      <c r="B39" s="24" t="s">
        <v>171</v>
      </c>
      <c r="C39" s="24" t="s">
        <v>171</v>
      </c>
      <c r="D39" s="24" t="s">
        <v>30</v>
      </c>
      <c r="E39" s="32" t="s">
        <v>35</v>
      </c>
      <c r="F39" s="32" t="s">
        <v>39</v>
      </c>
      <c r="G39" s="32" t="s">
        <v>49</v>
      </c>
      <c r="H39" s="33">
        <v>33801</v>
      </c>
      <c r="I39" s="34" t="s">
        <v>177</v>
      </c>
      <c r="J39" s="5" t="s">
        <v>75</v>
      </c>
      <c r="K39" s="12" t="s">
        <v>178</v>
      </c>
      <c r="L39" s="13"/>
      <c r="M39" s="5" t="s">
        <v>88</v>
      </c>
      <c r="N39" s="6" t="s">
        <v>79</v>
      </c>
      <c r="O39" s="13">
        <v>1</v>
      </c>
      <c r="P39" s="13">
        <v>476.99</v>
      </c>
      <c r="Q39" s="13" t="s">
        <v>85</v>
      </c>
      <c r="R39" s="39">
        <v>476.99</v>
      </c>
      <c r="S39" s="39">
        <v>476.99</v>
      </c>
      <c r="T39" s="27"/>
      <c r="U39" s="27"/>
    </row>
    <row r="40" spans="1:21" s="14" customFormat="1" ht="39" x14ac:dyDescent="0.25">
      <c r="A40" s="37" t="s">
        <v>170</v>
      </c>
      <c r="B40" s="24" t="s">
        <v>179</v>
      </c>
      <c r="C40" s="24" t="s">
        <v>179</v>
      </c>
      <c r="D40" s="24" t="s">
        <v>30</v>
      </c>
      <c r="E40" s="32" t="s">
        <v>34</v>
      </c>
      <c r="F40" s="32" t="s">
        <v>30</v>
      </c>
      <c r="G40" s="32" t="s">
        <v>50</v>
      </c>
      <c r="H40" s="33">
        <v>32201</v>
      </c>
      <c r="I40" s="34" t="s">
        <v>65</v>
      </c>
      <c r="J40" s="5" t="s">
        <v>75</v>
      </c>
      <c r="K40" s="12" t="s">
        <v>180</v>
      </c>
      <c r="L40" s="13" t="s">
        <v>181</v>
      </c>
      <c r="M40" s="5" t="s">
        <v>83</v>
      </c>
      <c r="N40" s="6" t="s">
        <v>182</v>
      </c>
      <c r="O40" s="13">
        <v>1</v>
      </c>
      <c r="P40" s="13">
        <f t="shared" ref="P40:P48" si="1">U40</f>
        <v>0</v>
      </c>
      <c r="Q40" s="13" t="s">
        <v>183</v>
      </c>
      <c r="R40" s="39">
        <v>29806.12</v>
      </c>
      <c r="S40" s="39">
        <v>29806.12</v>
      </c>
      <c r="T40" s="27"/>
      <c r="U40" s="27"/>
    </row>
    <row r="41" spans="1:21" s="14" customFormat="1" ht="39" x14ac:dyDescent="0.25">
      <c r="A41" s="37" t="s">
        <v>170</v>
      </c>
      <c r="B41" s="24" t="s">
        <v>179</v>
      </c>
      <c r="C41" s="24" t="s">
        <v>179</v>
      </c>
      <c r="D41" s="24" t="s">
        <v>30</v>
      </c>
      <c r="E41" s="32" t="s">
        <v>35</v>
      </c>
      <c r="F41" s="32" t="s">
        <v>39</v>
      </c>
      <c r="G41" s="32" t="s">
        <v>49</v>
      </c>
      <c r="H41" s="33">
        <v>32201</v>
      </c>
      <c r="I41" s="34" t="s">
        <v>65</v>
      </c>
      <c r="J41" s="5" t="s">
        <v>75</v>
      </c>
      <c r="K41" s="12" t="s">
        <v>184</v>
      </c>
      <c r="L41" s="13" t="s">
        <v>185</v>
      </c>
      <c r="M41" s="5" t="s">
        <v>83</v>
      </c>
      <c r="N41" s="6" t="s">
        <v>182</v>
      </c>
      <c r="O41" s="13">
        <v>1</v>
      </c>
      <c r="P41" s="13">
        <f t="shared" si="1"/>
        <v>0</v>
      </c>
      <c r="Q41" s="13" t="s">
        <v>183</v>
      </c>
      <c r="R41" s="39">
        <v>31860.66</v>
      </c>
      <c r="S41" s="39">
        <v>31860.66</v>
      </c>
      <c r="T41" s="27"/>
      <c r="U41" s="27"/>
    </row>
    <row r="42" spans="1:21" s="14" customFormat="1" ht="26" x14ac:dyDescent="0.25">
      <c r="A42" s="37" t="s">
        <v>170</v>
      </c>
      <c r="B42" s="24" t="s">
        <v>179</v>
      </c>
      <c r="C42" s="24" t="s">
        <v>179</v>
      </c>
      <c r="D42" s="24" t="s">
        <v>30</v>
      </c>
      <c r="E42" s="32" t="s">
        <v>34</v>
      </c>
      <c r="F42" s="32" t="s">
        <v>30</v>
      </c>
      <c r="G42" s="32" t="s">
        <v>46</v>
      </c>
      <c r="H42" s="33">
        <v>32601</v>
      </c>
      <c r="I42" s="34" t="s">
        <v>66</v>
      </c>
      <c r="J42" s="5" t="s">
        <v>75</v>
      </c>
      <c r="K42" s="12" t="s">
        <v>186</v>
      </c>
      <c r="L42" s="13" t="s">
        <v>187</v>
      </c>
      <c r="M42" s="5" t="s">
        <v>83</v>
      </c>
      <c r="N42" s="6" t="s">
        <v>182</v>
      </c>
      <c r="O42" s="13">
        <v>1</v>
      </c>
      <c r="P42" s="13">
        <f t="shared" si="1"/>
        <v>0</v>
      </c>
      <c r="Q42" s="13" t="s">
        <v>183</v>
      </c>
      <c r="R42" s="39">
        <v>5175</v>
      </c>
      <c r="S42" s="39">
        <v>5175</v>
      </c>
      <c r="T42" s="27"/>
      <c r="U42" s="27"/>
    </row>
    <row r="43" spans="1:21" s="14" customFormat="1" ht="39" x14ac:dyDescent="0.25">
      <c r="A43" s="37" t="s">
        <v>170</v>
      </c>
      <c r="B43" s="24" t="s">
        <v>179</v>
      </c>
      <c r="C43" s="24" t="s">
        <v>179</v>
      </c>
      <c r="D43" s="24" t="s">
        <v>30</v>
      </c>
      <c r="E43" s="32" t="s">
        <v>34</v>
      </c>
      <c r="F43" s="32" t="s">
        <v>30</v>
      </c>
      <c r="G43" s="32" t="s">
        <v>50</v>
      </c>
      <c r="H43" s="33">
        <v>35801</v>
      </c>
      <c r="I43" s="34" t="s">
        <v>72</v>
      </c>
      <c r="J43" s="5" t="s">
        <v>75</v>
      </c>
      <c r="K43" s="12" t="s">
        <v>188</v>
      </c>
      <c r="L43" s="13" t="s">
        <v>189</v>
      </c>
      <c r="M43" s="5" t="s">
        <v>83</v>
      </c>
      <c r="N43" s="6" t="s">
        <v>182</v>
      </c>
      <c r="O43" s="13">
        <v>1</v>
      </c>
      <c r="P43" s="13">
        <f t="shared" si="1"/>
        <v>0</v>
      </c>
      <c r="Q43" s="13" t="s">
        <v>183</v>
      </c>
      <c r="R43" s="39">
        <v>16543.34</v>
      </c>
      <c r="S43" s="39">
        <v>16543.34</v>
      </c>
      <c r="T43" s="27"/>
      <c r="U43" s="27"/>
    </row>
    <row r="44" spans="1:21" s="14" customFormat="1" ht="39" x14ac:dyDescent="0.25">
      <c r="A44" s="37" t="s">
        <v>170</v>
      </c>
      <c r="B44" s="24" t="s">
        <v>179</v>
      </c>
      <c r="C44" s="24" t="s">
        <v>179</v>
      </c>
      <c r="D44" s="24" t="s">
        <v>30</v>
      </c>
      <c r="E44" s="32" t="s">
        <v>35</v>
      </c>
      <c r="F44" s="32" t="s">
        <v>39</v>
      </c>
      <c r="G44" s="32" t="s">
        <v>49</v>
      </c>
      <c r="H44" s="33">
        <v>35801</v>
      </c>
      <c r="I44" s="34" t="s">
        <v>72</v>
      </c>
      <c r="J44" s="5" t="s">
        <v>75</v>
      </c>
      <c r="K44" s="12" t="s">
        <v>190</v>
      </c>
      <c r="L44" s="13" t="s">
        <v>191</v>
      </c>
      <c r="M44" s="5" t="s">
        <v>83</v>
      </c>
      <c r="N44" s="6" t="s">
        <v>182</v>
      </c>
      <c r="O44" s="13">
        <v>1</v>
      </c>
      <c r="P44" s="13">
        <f t="shared" si="1"/>
        <v>0</v>
      </c>
      <c r="Q44" s="13" t="s">
        <v>183</v>
      </c>
      <c r="R44" s="39">
        <v>16543.34</v>
      </c>
      <c r="S44" s="39">
        <v>16543.34</v>
      </c>
      <c r="T44" s="27"/>
      <c r="U44" s="27"/>
    </row>
    <row r="45" spans="1:21" s="14" customFormat="1" ht="26" x14ac:dyDescent="0.25">
      <c r="A45" s="37" t="s">
        <v>170</v>
      </c>
      <c r="B45" s="24" t="s">
        <v>179</v>
      </c>
      <c r="C45" s="24" t="s">
        <v>179</v>
      </c>
      <c r="D45" s="24" t="s">
        <v>30</v>
      </c>
      <c r="E45" s="32" t="s">
        <v>34</v>
      </c>
      <c r="F45" s="32" t="s">
        <v>30</v>
      </c>
      <c r="G45" s="32" t="s">
        <v>50</v>
      </c>
      <c r="H45" s="33">
        <v>33801</v>
      </c>
      <c r="I45" s="34" t="s">
        <v>68</v>
      </c>
      <c r="J45" s="5" t="s">
        <v>75</v>
      </c>
      <c r="K45" s="12" t="s">
        <v>192</v>
      </c>
      <c r="L45" s="13" t="s">
        <v>193</v>
      </c>
      <c r="M45" s="5" t="s">
        <v>194</v>
      </c>
      <c r="N45" s="6" t="s">
        <v>182</v>
      </c>
      <c r="O45" s="13">
        <v>1</v>
      </c>
      <c r="P45" s="13">
        <f t="shared" si="1"/>
        <v>0</v>
      </c>
      <c r="Q45" s="13" t="s">
        <v>183</v>
      </c>
      <c r="R45" s="39">
        <v>35391.83</v>
      </c>
      <c r="S45" s="39">
        <v>35391.83</v>
      </c>
      <c r="T45" s="27"/>
      <c r="U45" s="27"/>
    </row>
    <row r="46" spans="1:21" s="14" customFormat="1" ht="52" x14ac:dyDescent="0.25">
      <c r="A46" s="37" t="s">
        <v>170</v>
      </c>
      <c r="B46" s="24" t="s">
        <v>179</v>
      </c>
      <c r="C46" s="24" t="s">
        <v>179</v>
      </c>
      <c r="D46" s="24" t="s">
        <v>30</v>
      </c>
      <c r="E46" s="32" t="s">
        <v>32</v>
      </c>
      <c r="F46" s="32" t="s">
        <v>36</v>
      </c>
      <c r="G46" s="32" t="s">
        <v>42</v>
      </c>
      <c r="H46" s="33">
        <v>32502</v>
      </c>
      <c r="I46" s="34" t="s">
        <v>195</v>
      </c>
      <c r="J46" s="5" t="s">
        <v>75</v>
      </c>
      <c r="K46" s="12" t="s">
        <v>196</v>
      </c>
      <c r="L46" s="13" t="s">
        <v>197</v>
      </c>
      <c r="M46" s="5" t="s">
        <v>198</v>
      </c>
      <c r="N46" s="6" t="s">
        <v>182</v>
      </c>
      <c r="O46" s="13">
        <v>1</v>
      </c>
      <c r="P46" s="13">
        <f t="shared" si="1"/>
        <v>0</v>
      </c>
      <c r="Q46" s="13" t="s">
        <v>183</v>
      </c>
      <c r="R46" s="39">
        <v>171999.96</v>
      </c>
      <c r="S46" s="39">
        <v>171999.96</v>
      </c>
      <c r="T46" s="27"/>
      <c r="U46" s="27"/>
    </row>
    <row r="47" spans="1:21" s="14" customFormat="1" ht="65" x14ac:dyDescent="0.25">
      <c r="A47" s="37" t="s">
        <v>170</v>
      </c>
      <c r="B47" s="24" t="s">
        <v>179</v>
      </c>
      <c r="C47" s="24" t="s">
        <v>179</v>
      </c>
      <c r="D47" s="24" t="s">
        <v>30</v>
      </c>
      <c r="E47" s="32" t="s">
        <v>32</v>
      </c>
      <c r="F47" s="32" t="s">
        <v>36</v>
      </c>
      <c r="G47" s="32" t="s">
        <v>42</v>
      </c>
      <c r="H47" s="33">
        <v>32502</v>
      </c>
      <c r="I47" s="34" t="s">
        <v>195</v>
      </c>
      <c r="J47" s="5" t="s">
        <v>75</v>
      </c>
      <c r="K47" s="12" t="s">
        <v>199</v>
      </c>
      <c r="L47" s="13" t="s">
        <v>200</v>
      </c>
      <c r="M47" s="5" t="s">
        <v>198</v>
      </c>
      <c r="N47" s="6" t="s">
        <v>182</v>
      </c>
      <c r="O47" s="13">
        <v>1</v>
      </c>
      <c r="P47" s="13">
        <f t="shared" si="1"/>
        <v>0</v>
      </c>
      <c r="Q47" s="13" t="s">
        <v>183</v>
      </c>
      <c r="R47" s="39">
        <v>273500</v>
      </c>
      <c r="S47" s="39">
        <v>273500</v>
      </c>
      <c r="T47" s="27"/>
      <c r="U47" s="27"/>
    </row>
    <row r="48" spans="1:21" s="14" customFormat="1" ht="52" x14ac:dyDescent="0.25">
      <c r="A48" s="37" t="s">
        <v>170</v>
      </c>
      <c r="B48" s="24" t="s">
        <v>179</v>
      </c>
      <c r="C48" s="24" t="s">
        <v>179</v>
      </c>
      <c r="D48" s="24" t="s">
        <v>30</v>
      </c>
      <c r="E48" s="32" t="s">
        <v>32</v>
      </c>
      <c r="F48" s="32" t="s">
        <v>36</v>
      </c>
      <c r="G48" s="32" t="s">
        <v>42</v>
      </c>
      <c r="H48" s="33">
        <v>22104</v>
      </c>
      <c r="I48" s="34" t="s">
        <v>103</v>
      </c>
      <c r="J48" s="5" t="s">
        <v>75</v>
      </c>
      <c r="K48" s="12" t="s">
        <v>201</v>
      </c>
      <c r="L48" s="13" t="s">
        <v>202</v>
      </c>
      <c r="M48" s="5" t="s">
        <v>198</v>
      </c>
      <c r="N48" s="6" t="s">
        <v>105</v>
      </c>
      <c r="O48" s="13">
        <v>1</v>
      </c>
      <c r="P48" s="13">
        <f t="shared" si="1"/>
        <v>0</v>
      </c>
      <c r="Q48" s="13" t="s">
        <v>183</v>
      </c>
      <c r="R48" s="39">
        <v>429791.6</v>
      </c>
      <c r="S48" s="39">
        <v>429791.6</v>
      </c>
      <c r="T48" s="27"/>
      <c r="U48" s="27"/>
    </row>
    <row r="49" spans="1:21" s="14" customFormat="1" ht="39" x14ac:dyDescent="0.25">
      <c r="A49" s="37" t="s">
        <v>170</v>
      </c>
      <c r="B49" s="24" t="s">
        <v>203</v>
      </c>
      <c r="C49" s="24" t="s">
        <v>203</v>
      </c>
      <c r="D49" s="24" t="s">
        <v>30</v>
      </c>
      <c r="E49" s="32" t="s">
        <v>34</v>
      </c>
      <c r="F49" s="32" t="s">
        <v>30</v>
      </c>
      <c r="G49" s="32" t="s">
        <v>50</v>
      </c>
      <c r="H49" s="33">
        <v>35801</v>
      </c>
      <c r="I49" s="34" t="s">
        <v>72</v>
      </c>
      <c r="J49" s="5" t="s">
        <v>204</v>
      </c>
      <c r="K49" s="12" t="s">
        <v>205</v>
      </c>
      <c r="L49" s="13" t="s">
        <v>206</v>
      </c>
      <c r="M49" s="5" t="s">
        <v>207</v>
      </c>
      <c r="N49" s="6" t="s">
        <v>207</v>
      </c>
      <c r="O49" s="13">
        <v>2</v>
      </c>
      <c r="P49" s="13">
        <v>15001.56</v>
      </c>
      <c r="Q49" s="13" t="s">
        <v>85</v>
      </c>
      <c r="R49" s="39">
        <v>30003.119999999999</v>
      </c>
      <c r="S49" s="39">
        <v>30003.119999999999</v>
      </c>
      <c r="T49" s="27"/>
      <c r="U49" s="27"/>
    </row>
    <row r="50" spans="1:21" s="14" customFormat="1" ht="26" x14ac:dyDescent="0.25">
      <c r="A50" s="37" t="s">
        <v>170</v>
      </c>
      <c r="B50" s="24" t="s">
        <v>203</v>
      </c>
      <c r="C50" s="24" t="s">
        <v>203</v>
      </c>
      <c r="D50" s="24" t="s">
        <v>30</v>
      </c>
      <c r="E50" s="32" t="s">
        <v>35</v>
      </c>
      <c r="F50" s="32" t="s">
        <v>39</v>
      </c>
      <c r="G50" s="32" t="s">
        <v>49</v>
      </c>
      <c r="H50" s="33">
        <v>35801</v>
      </c>
      <c r="I50" s="34" t="s">
        <v>72</v>
      </c>
      <c r="J50" s="5" t="s">
        <v>204</v>
      </c>
      <c r="K50" s="12" t="s">
        <v>208</v>
      </c>
      <c r="L50" s="13" t="s">
        <v>209</v>
      </c>
      <c r="M50" s="5" t="s">
        <v>207</v>
      </c>
      <c r="N50" s="6" t="s">
        <v>207</v>
      </c>
      <c r="O50" s="13">
        <v>2</v>
      </c>
      <c r="P50" s="13">
        <v>15001.56</v>
      </c>
      <c r="Q50" s="13" t="s">
        <v>85</v>
      </c>
      <c r="R50" s="39">
        <v>30003.119999999999</v>
      </c>
      <c r="S50" s="39">
        <v>30003.119999999999</v>
      </c>
      <c r="T50" s="27"/>
      <c r="U50" s="27"/>
    </row>
    <row r="51" spans="1:21" s="14" customFormat="1" ht="65" x14ac:dyDescent="0.25">
      <c r="A51" s="37" t="s">
        <v>170</v>
      </c>
      <c r="B51" s="24" t="s">
        <v>203</v>
      </c>
      <c r="C51" s="24" t="s">
        <v>203</v>
      </c>
      <c r="D51" s="24" t="s">
        <v>30</v>
      </c>
      <c r="E51" s="32" t="s">
        <v>33</v>
      </c>
      <c r="F51" s="32" t="s">
        <v>37</v>
      </c>
      <c r="G51" s="32" t="s">
        <v>45</v>
      </c>
      <c r="H51" s="33">
        <v>36101</v>
      </c>
      <c r="I51" s="34" t="s">
        <v>210</v>
      </c>
      <c r="J51" s="5" t="s">
        <v>204</v>
      </c>
      <c r="K51" s="12" t="s">
        <v>211</v>
      </c>
      <c r="L51" s="13" t="s">
        <v>212</v>
      </c>
      <c r="M51" s="5" t="s">
        <v>207</v>
      </c>
      <c r="N51" s="6" t="s">
        <v>207</v>
      </c>
      <c r="O51" s="13">
        <v>1</v>
      </c>
      <c r="P51" s="13">
        <v>14704</v>
      </c>
      <c r="Q51" s="13" t="s">
        <v>85</v>
      </c>
      <c r="R51" s="39">
        <v>14704</v>
      </c>
      <c r="S51" s="39">
        <v>14704</v>
      </c>
      <c r="T51" s="27"/>
      <c r="U51" s="27"/>
    </row>
    <row r="52" spans="1:21" s="14" customFormat="1" ht="78" x14ac:dyDescent="0.25">
      <c r="A52" s="37" t="s">
        <v>170</v>
      </c>
      <c r="B52" s="24" t="s">
        <v>203</v>
      </c>
      <c r="C52" s="24" t="s">
        <v>203</v>
      </c>
      <c r="D52" s="24" t="s">
        <v>30</v>
      </c>
      <c r="E52" s="32" t="s">
        <v>33</v>
      </c>
      <c r="F52" s="32" t="s">
        <v>37</v>
      </c>
      <c r="G52" s="32" t="s">
        <v>45</v>
      </c>
      <c r="H52" s="33">
        <v>36101</v>
      </c>
      <c r="I52" s="34" t="s">
        <v>210</v>
      </c>
      <c r="J52" s="5" t="s">
        <v>204</v>
      </c>
      <c r="K52" s="12" t="s">
        <v>213</v>
      </c>
      <c r="L52" s="13" t="s">
        <v>214</v>
      </c>
      <c r="M52" s="5" t="s">
        <v>207</v>
      </c>
      <c r="N52" s="6" t="s">
        <v>207</v>
      </c>
      <c r="O52" s="13">
        <v>1</v>
      </c>
      <c r="P52" s="13">
        <v>2900</v>
      </c>
      <c r="Q52" s="13" t="s">
        <v>85</v>
      </c>
      <c r="R52" s="39">
        <v>2900</v>
      </c>
      <c r="S52" s="39">
        <v>2900</v>
      </c>
      <c r="T52" s="27"/>
      <c r="U52" s="27"/>
    </row>
    <row r="53" spans="1:21" s="14" customFormat="1" ht="78" x14ac:dyDescent="0.25">
      <c r="A53" s="37" t="s">
        <v>170</v>
      </c>
      <c r="B53" s="24" t="s">
        <v>203</v>
      </c>
      <c r="C53" s="24" t="s">
        <v>203</v>
      </c>
      <c r="D53" s="24" t="s">
        <v>30</v>
      </c>
      <c r="E53" s="32" t="s">
        <v>32</v>
      </c>
      <c r="F53" s="32" t="s">
        <v>36</v>
      </c>
      <c r="G53" s="32" t="s">
        <v>42</v>
      </c>
      <c r="H53" s="33">
        <v>32502</v>
      </c>
      <c r="I53" s="34" t="s">
        <v>215</v>
      </c>
      <c r="J53" s="5" t="s">
        <v>204</v>
      </c>
      <c r="K53" s="12" t="s">
        <v>216</v>
      </c>
      <c r="L53" s="13" t="s">
        <v>217</v>
      </c>
      <c r="M53" s="5" t="s">
        <v>207</v>
      </c>
      <c r="N53" s="6" t="s">
        <v>207</v>
      </c>
      <c r="O53" s="13">
        <v>1</v>
      </c>
      <c r="P53" s="13">
        <v>141520</v>
      </c>
      <c r="Q53" s="13" t="s">
        <v>85</v>
      </c>
      <c r="R53" s="39">
        <v>141520</v>
      </c>
      <c r="S53" s="39">
        <v>141520</v>
      </c>
      <c r="T53" s="27"/>
      <c r="U53" s="27"/>
    </row>
    <row r="54" spans="1:21" s="14" customFormat="1" ht="78" x14ac:dyDescent="0.25">
      <c r="A54" s="37" t="s">
        <v>170</v>
      </c>
      <c r="B54" s="24" t="s">
        <v>203</v>
      </c>
      <c r="C54" s="24" t="s">
        <v>203</v>
      </c>
      <c r="D54" s="24" t="s">
        <v>30</v>
      </c>
      <c r="E54" s="32" t="s">
        <v>33</v>
      </c>
      <c r="F54" s="32" t="s">
        <v>37</v>
      </c>
      <c r="G54" s="32" t="s">
        <v>45</v>
      </c>
      <c r="H54" s="33">
        <v>36101</v>
      </c>
      <c r="I54" s="34" t="s">
        <v>215</v>
      </c>
      <c r="J54" s="5" t="s">
        <v>204</v>
      </c>
      <c r="K54" s="12" t="s">
        <v>218</v>
      </c>
      <c r="L54" s="13" t="s">
        <v>219</v>
      </c>
      <c r="M54" s="5" t="s">
        <v>207</v>
      </c>
      <c r="N54" s="6" t="s">
        <v>207</v>
      </c>
      <c r="O54" s="13">
        <v>1</v>
      </c>
      <c r="P54" s="13">
        <v>190240</v>
      </c>
      <c r="Q54" s="13" t="s">
        <v>85</v>
      </c>
      <c r="R54" s="39">
        <v>190240</v>
      </c>
      <c r="S54" s="39">
        <v>190240</v>
      </c>
      <c r="T54" s="27"/>
      <c r="U54" s="27"/>
    </row>
    <row r="55" spans="1:21" s="14" customFormat="1" ht="39" x14ac:dyDescent="0.25">
      <c r="A55" s="37" t="s">
        <v>170</v>
      </c>
      <c r="B55" s="24" t="s">
        <v>220</v>
      </c>
      <c r="C55" s="24" t="s">
        <v>220</v>
      </c>
      <c r="D55" s="24" t="s">
        <v>30</v>
      </c>
      <c r="E55" s="32" t="s">
        <v>34</v>
      </c>
      <c r="F55" s="32" t="s">
        <v>30</v>
      </c>
      <c r="G55" s="32" t="s">
        <v>46</v>
      </c>
      <c r="H55" s="33">
        <v>21401</v>
      </c>
      <c r="I55" s="34" t="s">
        <v>54</v>
      </c>
      <c r="J55" s="5" t="s">
        <v>156</v>
      </c>
      <c r="K55" s="12" t="s">
        <v>221</v>
      </c>
      <c r="L55" s="13"/>
      <c r="M55" s="5" t="s">
        <v>121</v>
      </c>
      <c r="N55" s="6" t="s">
        <v>222</v>
      </c>
      <c r="O55" s="13">
        <v>1</v>
      </c>
      <c r="P55" s="13">
        <v>12325.34</v>
      </c>
      <c r="Q55" s="13"/>
      <c r="R55" s="39">
        <v>1325</v>
      </c>
      <c r="S55" s="39">
        <v>1325</v>
      </c>
      <c r="T55" s="27"/>
      <c r="U55" s="27"/>
    </row>
    <row r="56" spans="1:21" s="14" customFormat="1" ht="39" x14ac:dyDescent="0.25">
      <c r="A56" s="37" t="s">
        <v>170</v>
      </c>
      <c r="B56" s="24" t="s">
        <v>220</v>
      </c>
      <c r="C56" s="24" t="s">
        <v>220</v>
      </c>
      <c r="D56" s="24" t="s">
        <v>30</v>
      </c>
      <c r="E56" s="32" t="s">
        <v>34</v>
      </c>
      <c r="F56" s="32" t="s">
        <v>30</v>
      </c>
      <c r="G56" s="32" t="s">
        <v>46</v>
      </c>
      <c r="H56" s="33">
        <v>22104</v>
      </c>
      <c r="I56" s="34" t="s">
        <v>223</v>
      </c>
      <c r="J56" s="5" t="s">
        <v>224</v>
      </c>
      <c r="K56" s="12" t="s">
        <v>55</v>
      </c>
      <c r="L56" s="13"/>
      <c r="M56" s="5" t="s">
        <v>121</v>
      </c>
      <c r="N56" s="6" t="s">
        <v>225</v>
      </c>
      <c r="O56" s="13">
        <v>1</v>
      </c>
      <c r="P56" s="13">
        <v>94</v>
      </c>
      <c r="Q56" s="13"/>
      <c r="R56" s="39">
        <v>94</v>
      </c>
      <c r="S56" s="39">
        <v>94</v>
      </c>
      <c r="T56" s="27"/>
      <c r="U56" s="27"/>
    </row>
    <row r="57" spans="1:21" s="14" customFormat="1" ht="39" x14ac:dyDescent="0.25">
      <c r="A57" s="37" t="s">
        <v>170</v>
      </c>
      <c r="B57" s="24" t="s">
        <v>220</v>
      </c>
      <c r="C57" s="24" t="s">
        <v>220</v>
      </c>
      <c r="D57" s="24" t="s">
        <v>30</v>
      </c>
      <c r="E57" s="32" t="s">
        <v>34</v>
      </c>
      <c r="F57" s="32" t="s">
        <v>30</v>
      </c>
      <c r="G57" s="32" t="s">
        <v>46</v>
      </c>
      <c r="H57" s="33">
        <v>22104</v>
      </c>
      <c r="I57" s="34" t="s">
        <v>223</v>
      </c>
      <c r="J57" s="5" t="s">
        <v>226</v>
      </c>
      <c r="K57" s="12" t="s">
        <v>55</v>
      </c>
      <c r="L57" s="13"/>
      <c r="M57" s="5" t="s">
        <v>121</v>
      </c>
      <c r="N57" s="6" t="s">
        <v>225</v>
      </c>
      <c r="O57" s="13">
        <v>2</v>
      </c>
      <c r="P57" s="13">
        <v>169</v>
      </c>
      <c r="Q57" s="13"/>
      <c r="R57" s="39">
        <v>338</v>
      </c>
      <c r="S57" s="39">
        <v>338</v>
      </c>
      <c r="T57" s="27"/>
      <c r="U57" s="27"/>
    </row>
    <row r="58" spans="1:21" s="14" customFormat="1" ht="39" x14ac:dyDescent="0.25">
      <c r="A58" s="37" t="s">
        <v>170</v>
      </c>
      <c r="B58" s="24" t="s">
        <v>220</v>
      </c>
      <c r="C58" s="24" t="s">
        <v>220</v>
      </c>
      <c r="D58" s="24" t="s">
        <v>30</v>
      </c>
      <c r="E58" s="32" t="s">
        <v>34</v>
      </c>
      <c r="F58" s="32" t="s">
        <v>30</v>
      </c>
      <c r="G58" s="32" t="s">
        <v>46</v>
      </c>
      <c r="H58" s="33">
        <v>22104</v>
      </c>
      <c r="I58" s="34" t="s">
        <v>223</v>
      </c>
      <c r="J58" s="5" t="s">
        <v>227</v>
      </c>
      <c r="K58" s="12" t="s">
        <v>55</v>
      </c>
      <c r="L58" s="13"/>
      <c r="M58" s="5" t="s">
        <v>121</v>
      </c>
      <c r="N58" s="6" t="s">
        <v>225</v>
      </c>
      <c r="O58" s="13">
        <v>2</v>
      </c>
      <c r="P58" s="13">
        <v>265</v>
      </c>
      <c r="Q58" s="13"/>
      <c r="R58" s="39">
        <v>530</v>
      </c>
      <c r="S58" s="39">
        <v>530</v>
      </c>
      <c r="T58" s="27"/>
      <c r="U58" s="27"/>
    </row>
    <row r="59" spans="1:21" s="14" customFormat="1" ht="15.5" x14ac:dyDescent="0.25">
      <c r="A59" s="37" t="s">
        <v>170</v>
      </c>
      <c r="B59" s="24" t="s">
        <v>220</v>
      </c>
      <c r="C59" s="24" t="s">
        <v>220</v>
      </c>
      <c r="D59" s="24" t="s">
        <v>30</v>
      </c>
      <c r="E59" s="32" t="s">
        <v>34</v>
      </c>
      <c r="F59" s="32" t="s">
        <v>30</v>
      </c>
      <c r="G59" s="32" t="s">
        <v>46</v>
      </c>
      <c r="H59" s="33">
        <v>29401</v>
      </c>
      <c r="I59" s="34" t="s">
        <v>223</v>
      </c>
      <c r="J59" s="5" t="s">
        <v>228</v>
      </c>
      <c r="K59" s="12" t="s">
        <v>229</v>
      </c>
      <c r="L59" s="13"/>
      <c r="M59" s="5" t="s">
        <v>121</v>
      </c>
      <c r="N59" s="6" t="s">
        <v>225</v>
      </c>
      <c r="O59" s="13">
        <v>5</v>
      </c>
      <c r="P59" s="13">
        <v>122.96</v>
      </c>
      <c r="Q59" s="13"/>
      <c r="R59" s="39">
        <v>615</v>
      </c>
      <c r="S59" s="39">
        <v>615</v>
      </c>
      <c r="T59" s="27"/>
      <c r="U59" s="27"/>
    </row>
    <row r="60" spans="1:21" s="14" customFormat="1" ht="15.5" x14ac:dyDescent="0.25">
      <c r="A60" s="37" t="s">
        <v>170</v>
      </c>
      <c r="B60" s="24" t="s">
        <v>220</v>
      </c>
      <c r="C60" s="24" t="s">
        <v>220</v>
      </c>
      <c r="D60" s="24" t="s">
        <v>30</v>
      </c>
      <c r="E60" s="32" t="s">
        <v>34</v>
      </c>
      <c r="F60" s="32" t="s">
        <v>30</v>
      </c>
      <c r="G60" s="32" t="s">
        <v>50</v>
      </c>
      <c r="H60" s="33">
        <v>31301</v>
      </c>
      <c r="I60" s="34" t="s">
        <v>230</v>
      </c>
      <c r="J60" s="5"/>
      <c r="K60" s="12" t="s">
        <v>231</v>
      </c>
      <c r="L60" s="13"/>
      <c r="M60" s="5" t="s">
        <v>232</v>
      </c>
      <c r="N60" s="6" t="s">
        <v>233</v>
      </c>
      <c r="O60" s="13">
        <v>1</v>
      </c>
      <c r="P60" s="13">
        <v>5018</v>
      </c>
      <c r="Q60" s="13"/>
      <c r="R60" s="39">
        <f t="shared" ref="R60:R61" si="2">SUBTOTAL(9,S60:AD60)</f>
        <v>5018</v>
      </c>
      <c r="S60" s="39">
        <v>5018</v>
      </c>
      <c r="T60" s="27"/>
      <c r="U60" s="27"/>
    </row>
    <row r="61" spans="1:21" s="14" customFormat="1" ht="15.5" x14ac:dyDescent="0.25">
      <c r="A61" s="37" t="s">
        <v>170</v>
      </c>
      <c r="B61" s="24" t="s">
        <v>220</v>
      </c>
      <c r="C61" s="24" t="s">
        <v>220</v>
      </c>
      <c r="D61" s="24" t="s">
        <v>30</v>
      </c>
      <c r="E61" s="32" t="s">
        <v>34</v>
      </c>
      <c r="F61" s="32" t="s">
        <v>30</v>
      </c>
      <c r="G61" s="32" t="s">
        <v>49</v>
      </c>
      <c r="H61" s="33">
        <v>31301</v>
      </c>
      <c r="I61" s="34" t="s">
        <v>230</v>
      </c>
      <c r="J61" s="5"/>
      <c r="K61" s="12" t="s">
        <v>231</v>
      </c>
      <c r="L61" s="13"/>
      <c r="M61" s="5" t="s">
        <v>232</v>
      </c>
      <c r="N61" s="6" t="s">
        <v>233</v>
      </c>
      <c r="O61" s="13">
        <v>1</v>
      </c>
      <c r="P61" s="13">
        <v>1182</v>
      </c>
      <c r="Q61" s="13"/>
      <c r="R61" s="39">
        <f t="shared" si="2"/>
        <v>1182</v>
      </c>
      <c r="S61" s="39">
        <v>1182</v>
      </c>
      <c r="T61" s="27"/>
      <c r="U61" s="27"/>
    </row>
    <row r="62" spans="1:21" s="14" customFormat="1" ht="15.5" x14ac:dyDescent="0.25">
      <c r="A62" s="37" t="s">
        <v>170</v>
      </c>
      <c r="B62" s="24" t="s">
        <v>220</v>
      </c>
      <c r="C62" s="24" t="s">
        <v>220</v>
      </c>
      <c r="D62" s="24" t="s">
        <v>30</v>
      </c>
      <c r="E62" s="32" t="s">
        <v>34</v>
      </c>
      <c r="F62" s="32" t="s">
        <v>30</v>
      </c>
      <c r="G62" s="32" t="s">
        <v>46</v>
      </c>
      <c r="H62" s="33">
        <v>31801</v>
      </c>
      <c r="I62" s="34" t="s">
        <v>234</v>
      </c>
      <c r="J62" s="5"/>
      <c r="K62" s="12" t="s">
        <v>235</v>
      </c>
      <c r="L62" s="13"/>
      <c r="M62" s="5" t="s">
        <v>121</v>
      </c>
      <c r="N62" s="6" t="s">
        <v>233</v>
      </c>
      <c r="O62" s="13">
        <v>1</v>
      </c>
      <c r="P62" s="13">
        <v>421.83</v>
      </c>
      <c r="Q62" s="13"/>
      <c r="R62" s="39">
        <v>422</v>
      </c>
      <c r="S62" s="39">
        <v>422</v>
      </c>
      <c r="T62" s="27"/>
      <c r="U62" s="27"/>
    </row>
    <row r="63" spans="1:21" s="14" customFormat="1" ht="15.5" x14ac:dyDescent="0.25">
      <c r="A63" s="37" t="s">
        <v>170</v>
      </c>
      <c r="B63" s="24" t="s">
        <v>220</v>
      </c>
      <c r="C63" s="24" t="s">
        <v>220</v>
      </c>
      <c r="D63" s="24" t="s">
        <v>30</v>
      </c>
      <c r="E63" s="32" t="s">
        <v>34</v>
      </c>
      <c r="F63" s="32" t="s">
        <v>30</v>
      </c>
      <c r="G63" s="32" t="s">
        <v>46</v>
      </c>
      <c r="H63" s="33">
        <v>31801</v>
      </c>
      <c r="I63" s="34" t="s">
        <v>234</v>
      </c>
      <c r="J63" s="5"/>
      <c r="K63" s="12" t="s">
        <v>235</v>
      </c>
      <c r="L63" s="13"/>
      <c r="M63" s="5" t="s">
        <v>121</v>
      </c>
      <c r="N63" s="6" t="s">
        <v>233</v>
      </c>
      <c r="O63" s="13">
        <v>1</v>
      </c>
      <c r="P63" s="13">
        <v>476</v>
      </c>
      <c r="Q63" s="13"/>
      <c r="R63" s="39">
        <v>476</v>
      </c>
      <c r="S63" s="39">
        <v>476</v>
      </c>
      <c r="T63" s="27"/>
      <c r="U63" s="27"/>
    </row>
    <row r="64" spans="1:21" s="14" customFormat="1" ht="26" x14ac:dyDescent="0.25">
      <c r="A64" s="37" t="s">
        <v>170</v>
      </c>
      <c r="B64" s="24" t="s">
        <v>220</v>
      </c>
      <c r="C64" s="24" t="s">
        <v>220</v>
      </c>
      <c r="D64" s="24" t="s">
        <v>30</v>
      </c>
      <c r="E64" s="32" t="s">
        <v>34</v>
      </c>
      <c r="F64" s="32" t="s">
        <v>30</v>
      </c>
      <c r="G64" s="32" t="s">
        <v>46</v>
      </c>
      <c r="H64" s="33">
        <v>33602</v>
      </c>
      <c r="I64" s="34" t="s">
        <v>236</v>
      </c>
      <c r="J64" s="5"/>
      <c r="K64" s="12" t="s">
        <v>237</v>
      </c>
      <c r="L64" s="13"/>
      <c r="M64" s="5" t="s">
        <v>121</v>
      </c>
      <c r="N64" s="6" t="s">
        <v>233</v>
      </c>
      <c r="O64" s="13">
        <v>1</v>
      </c>
      <c r="P64" s="13">
        <v>4420.41</v>
      </c>
      <c r="Q64" s="13"/>
      <c r="R64" s="39">
        <v>4420</v>
      </c>
      <c r="S64" s="39">
        <v>4420</v>
      </c>
      <c r="T64" s="27"/>
      <c r="U64" s="27"/>
    </row>
    <row r="65" spans="1:21" s="14" customFormat="1" ht="26" x14ac:dyDescent="0.25">
      <c r="A65" s="37" t="s">
        <v>170</v>
      </c>
      <c r="B65" s="24" t="s">
        <v>220</v>
      </c>
      <c r="C65" s="24" t="s">
        <v>220</v>
      </c>
      <c r="D65" s="24" t="s">
        <v>30</v>
      </c>
      <c r="E65" s="32" t="s">
        <v>34</v>
      </c>
      <c r="F65" s="32" t="s">
        <v>30</v>
      </c>
      <c r="G65" s="32" t="s">
        <v>46</v>
      </c>
      <c r="H65" s="33">
        <v>33602</v>
      </c>
      <c r="I65" s="34" t="s">
        <v>236</v>
      </c>
      <c r="J65" s="5"/>
      <c r="K65" s="12" t="s">
        <v>237</v>
      </c>
      <c r="L65" s="13"/>
      <c r="M65" s="5" t="s">
        <v>121</v>
      </c>
      <c r="N65" s="6" t="s">
        <v>233</v>
      </c>
      <c r="O65" s="13">
        <v>1</v>
      </c>
      <c r="P65" s="13">
        <v>4801</v>
      </c>
      <c r="Q65" s="13"/>
      <c r="R65" s="39">
        <v>4801</v>
      </c>
      <c r="S65" s="39">
        <v>4801</v>
      </c>
      <c r="T65" s="27"/>
      <c r="U65" s="27"/>
    </row>
    <row r="66" spans="1:21" s="14" customFormat="1" ht="26" x14ac:dyDescent="0.25">
      <c r="A66" s="37" t="s">
        <v>170</v>
      </c>
      <c r="B66" s="24" t="s">
        <v>220</v>
      </c>
      <c r="C66" s="24" t="s">
        <v>220</v>
      </c>
      <c r="D66" s="24" t="s">
        <v>30</v>
      </c>
      <c r="E66" s="32" t="s">
        <v>34</v>
      </c>
      <c r="F66" s="32" t="s">
        <v>30</v>
      </c>
      <c r="G66" s="32" t="s">
        <v>46</v>
      </c>
      <c r="H66" s="33">
        <v>35301</v>
      </c>
      <c r="I66" s="34" t="s">
        <v>238</v>
      </c>
      <c r="J66" s="5"/>
      <c r="K66" s="12" t="s">
        <v>239</v>
      </c>
      <c r="L66" s="13"/>
      <c r="M66" s="5" t="s">
        <v>121</v>
      </c>
      <c r="N66" s="6" t="s">
        <v>233</v>
      </c>
      <c r="O66" s="13">
        <v>1</v>
      </c>
      <c r="P66" s="13">
        <v>1039</v>
      </c>
      <c r="Q66" s="13"/>
      <c r="R66" s="39">
        <v>1039</v>
      </c>
      <c r="S66" s="39">
        <v>1039</v>
      </c>
      <c r="T66" s="27"/>
      <c r="U66" s="27"/>
    </row>
    <row r="67" spans="1:21" s="14" customFormat="1" ht="26" x14ac:dyDescent="0.25">
      <c r="A67" s="37" t="s">
        <v>170</v>
      </c>
      <c r="B67" s="24" t="s">
        <v>220</v>
      </c>
      <c r="C67" s="24" t="s">
        <v>220</v>
      </c>
      <c r="D67" s="24" t="s">
        <v>30</v>
      </c>
      <c r="E67" s="32" t="s">
        <v>34</v>
      </c>
      <c r="F67" s="32" t="s">
        <v>30</v>
      </c>
      <c r="G67" s="32" t="s">
        <v>46</v>
      </c>
      <c r="H67" s="33">
        <v>35501</v>
      </c>
      <c r="I67" s="34" t="s">
        <v>240</v>
      </c>
      <c r="J67" s="5"/>
      <c r="K67" s="12" t="s">
        <v>241</v>
      </c>
      <c r="L67" s="13"/>
      <c r="M67" s="5" t="s">
        <v>121</v>
      </c>
      <c r="N67" s="6" t="s">
        <v>79</v>
      </c>
      <c r="O67" s="13">
        <v>1</v>
      </c>
      <c r="P67" s="13">
        <v>1670</v>
      </c>
      <c r="Q67" s="13"/>
      <c r="R67" s="39">
        <v>1670</v>
      </c>
      <c r="S67" s="39">
        <v>1670</v>
      </c>
      <c r="T67" s="27"/>
      <c r="U67" s="27"/>
    </row>
    <row r="68" spans="1:21" s="14" customFormat="1" ht="26" x14ac:dyDescent="0.25">
      <c r="A68" s="37" t="s">
        <v>170</v>
      </c>
      <c r="B68" s="24" t="s">
        <v>220</v>
      </c>
      <c r="C68" s="24" t="s">
        <v>220</v>
      </c>
      <c r="D68" s="24" t="s">
        <v>30</v>
      </c>
      <c r="E68" s="32" t="s">
        <v>34</v>
      </c>
      <c r="F68" s="32" t="s">
        <v>30</v>
      </c>
      <c r="G68" s="32" t="s">
        <v>46</v>
      </c>
      <c r="H68" s="33">
        <v>35501</v>
      </c>
      <c r="I68" s="34" t="s">
        <v>240</v>
      </c>
      <c r="J68" s="5"/>
      <c r="K68" s="12" t="s">
        <v>242</v>
      </c>
      <c r="L68" s="13"/>
      <c r="M68" s="5" t="s">
        <v>121</v>
      </c>
      <c r="N68" s="6" t="s">
        <v>79</v>
      </c>
      <c r="O68" s="13">
        <v>1</v>
      </c>
      <c r="P68" s="13">
        <v>4412</v>
      </c>
      <c r="Q68" s="13"/>
      <c r="R68" s="39">
        <v>4412</v>
      </c>
      <c r="S68" s="39">
        <v>4412</v>
      </c>
      <c r="T68" s="27"/>
      <c r="U68" s="27"/>
    </row>
    <row r="69" spans="1:21" s="14" customFormat="1" ht="26" x14ac:dyDescent="0.25">
      <c r="A69" s="37" t="s">
        <v>170</v>
      </c>
      <c r="B69" s="24" t="s">
        <v>220</v>
      </c>
      <c r="C69" s="24" t="s">
        <v>220</v>
      </c>
      <c r="D69" s="24" t="s">
        <v>30</v>
      </c>
      <c r="E69" s="32" t="s">
        <v>34</v>
      </c>
      <c r="F69" s="32" t="s">
        <v>30</v>
      </c>
      <c r="G69" s="32" t="s">
        <v>46</v>
      </c>
      <c r="H69" s="33">
        <v>35501</v>
      </c>
      <c r="I69" s="34" t="s">
        <v>240</v>
      </c>
      <c r="J69" s="5"/>
      <c r="K69" s="12" t="s">
        <v>243</v>
      </c>
      <c r="L69" s="13"/>
      <c r="M69" s="5" t="s">
        <v>121</v>
      </c>
      <c r="N69" s="6" t="s">
        <v>79</v>
      </c>
      <c r="O69" s="13">
        <v>1</v>
      </c>
      <c r="P69" s="13">
        <v>100</v>
      </c>
      <c r="Q69" s="13"/>
      <c r="R69" s="39">
        <v>100</v>
      </c>
      <c r="S69" s="39">
        <v>100</v>
      </c>
      <c r="T69" s="27"/>
      <c r="U69" s="27"/>
    </row>
    <row r="70" spans="1:21" s="14" customFormat="1" ht="39" x14ac:dyDescent="0.25">
      <c r="A70" s="37" t="s">
        <v>170</v>
      </c>
      <c r="B70" s="24" t="s">
        <v>220</v>
      </c>
      <c r="C70" s="24" t="s">
        <v>220</v>
      </c>
      <c r="D70" s="24" t="s">
        <v>30</v>
      </c>
      <c r="E70" s="32" t="s">
        <v>34</v>
      </c>
      <c r="F70" s="32" t="s">
        <v>30</v>
      </c>
      <c r="G70" s="32" t="s">
        <v>46</v>
      </c>
      <c r="H70" s="33">
        <v>35501</v>
      </c>
      <c r="I70" s="34" t="s">
        <v>240</v>
      </c>
      <c r="J70" s="5"/>
      <c r="K70" s="12" t="s">
        <v>244</v>
      </c>
      <c r="L70" s="13"/>
      <c r="M70" s="5" t="s">
        <v>121</v>
      </c>
      <c r="N70" s="6" t="s">
        <v>79</v>
      </c>
      <c r="O70" s="13">
        <v>1</v>
      </c>
      <c r="P70" s="13">
        <v>1508</v>
      </c>
      <c r="Q70" s="13"/>
      <c r="R70" s="39">
        <v>1508</v>
      </c>
      <c r="S70" s="39">
        <v>1508</v>
      </c>
      <c r="T70" s="27"/>
      <c r="U70" s="27"/>
    </row>
    <row r="71" spans="1:21" s="14" customFormat="1" ht="39" x14ac:dyDescent="0.25">
      <c r="A71" s="37" t="s">
        <v>170</v>
      </c>
      <c r="B71" s="24" t="s">
        <v>245</v>
      </c>
      <c r="C71" s="24" t="s">
        <v>245</v>
      </c>
      <c r="D71" s="24" t="s">
        <v>30</v>
      </c>
      <c r="E71" s="32" t="s">
        <v>34</v>
      </c>
      <c r="F71" s="32" t="s">
        <v>30</v>
      </c>
      <c r="G71" s="32" t="s">
        <v>50</v>
      </c>
      <c r="H71" s="33">
        <v>32201</v>
      </c>
      <c r="I71" s="34" t="s">
        <v>246</v>
      </c>
      <c r="J71" s="5" t="s">
        <v>75</v>
      </c>
      <c r="K71" s="12" t="s">
        <v>247</v>
      </c>
      <c r="L71" s="13" t="s">
        <v>248</v>
      </c>
      <c r="M71" s="5" t="s">
        <v>249</v>
      </c>
      <c r="N71" s="6" t="s">
        <v>207</v>
      </c>
      <c r="O71" s="13">
        <v>1</v>
      </c>
      <c r="P71" s="13">
        <v>1147844.78</v>
      </c>
      <c r="Q71" s="13" t="s">
        <v>250</v>
      </c>
      <c r="R71" s="39">
        <f>SUM(S71:AD71)</f>
        <v>382614.92</v>
      </c>
      <c r="S71" s="39">
        <v>382614.92</v>
      </c>
      <c r="T71" s="27"/>
      <c r="U71" s="27"/>
    </row>
    <row r="72" spans="1:21" s="14" customFormat="1" ht="39" x14ac:dyDescent="0.25">
      <c r="A72" s="37" t="s">
        <v>170</v>
      </c>
      <c r="B72" s="24" t="s">
        <v>245</v>
      </c>
      <c r="C72" s="24" t="s">
        <v>245</v>
      </c>
      <c r="D72" s="24" t="s">
        <v>30</v>
      </c>
      <c r="E72" s="32" t="s">
        <v>34</v>
      </c>
      <c r="F72" s="32" t="s">
        <v>30</v>
      </c>
      <c r="G72" s="32" t="s">
        <v>50</v>
      </c>
      <c r="H72" s="33">
        <v>33801</v>
      </c>
      <c r="I72" s="34" t="s">
        <v>251</v>
      </c>
      <c r="J72" s="5" t="s">
        <v>75</v>
      </c>
      <c r="K72" s="12" t="s">
        <v>252</v>
      </c>
      <c r="L72" s="13" t="s">
        <v>253</v>
      </c>
      <c r="M72" s="5" t="s">
        <v>254</v>
      </c>
      <c r="N72" s="6" t="s">
        <v>207</v>
      </c>
      <c r="O72" s="13">
        <v>1</v>
      </c>
      <c r="P72" s="13">
        <v>142000</v>
      </c>
      <c r="Q72" s="13" t="s">
        <v>255</v>
      </c>
      <c r="R72" s="39">
        <f>SUM(S72:T72)</f>
        <v>61588.11</v>
      </c>
      <c r="S72" s="39">
        <v>61588.11</v>
      </c>
      <c r="T72" s="27"/>
      <c r="U72" s="27"/>
    </row>
    <row r="73" spans="1:21" s="14" customFormat="1" ht="26" x14ac:dyDescent="0.25">
      <c r="A73" s="37" t="s">
        <v>170</v>
      </c>
      <c r="B73" s="24" t="s">
        <v>245</v>
      </c>
      <c r="C73" s="24" t="s">
        <v>245</v>
      </c>
      <c r="D73" s="24" t="s">
        <v>30</v>
      </c>
      <c r="E73" s="32" t="s">
        <v>34</v>
      </c>
      <c r="F73" s="32" t="s">
        <v>30</v>
      </c>
      <c r="G73" s="32" t="s">
        <v>50</v>
      </c>
      <c r="H73" s="33">
        <v>33801</v>
      </c>
      <c r="I73" s="34" t="s">
        <v>251</v>
      </c>
      <c r="J73" s="5" t="s">
        <v>75</v>
      </c>
      <c r="K73" s="12" t="s">
        <v>252</v>
      </c>
      <c r="L73" s="13" t="s">
        <v>256</v>
      </c>
      <c r="M73" s="5" t="s">
        <v>257</v>
      </c>
      <c r="N73" s="6" t="s">
        <v>207</v>
      </c>
      <c r="O73" s="13">
        <v>1</v>
      </c>
      <c r="P73" s="13">
        <v>403362</v>
      </c>
      <c r="Q73" s="13" t="s">
        <v>250</v>
      </c>
      <c r="R73" s="39">
        <f>SUM(S73:AD73)</f>
        <v>101480</v>
      </c>
      <c r="S73" s="39">
        <v>101480</v>
      </c>
      <c r="T73" s="27"/>
      <c r="U73" s="27"/>
    </row>
    <row r="74" spans="1:21" s="14" customFormat="1" ht="39" x14ac:dyDescent="0.25">
      <c r="A74" s="37" t="s">
        <v>170</v>
      </c>
      <c r="B74" s="24" t="s">
        <v>245</v>
      </c>
      <c r="C74" s="24" t="s">
        <v>245</v>
      </c>
      <c r="D74" s="24" t="s">
        <v>30</v>
      </c>
      <c r="E74" s="32" t="s">
        <v>34</v>
      </c>
      <c r="F74" s="32" t="s">
        <v>30</v>
      </c>
      <c r="G74" s="32" t="s">
        <v>50</v>
      </c>
      <c r="H74" s="33">
        <v>35801</v>
      </c>
      <c r="I74" s="34" t="s">
        <v>258</v>
      </c>
      <c r="J74" s="5" t="s">
        <v>75</v>
      </c>
      <c r="K74" s="12" t="s">
        <v>259</v>
      </c>
      <c r="L74" s="13" t="s">
        <v>260</v>
      </c>
      <c r="M74" s="5" t="s">
        <v>254</v>
      </c>
      <c r="N74" s="6" t="s">
        <v>207</v>
      </c>
      <c r="O74" s="13">
        <v>1</v>
      </c>
      <c r="P74" s="13">
        <v>12400</v>
      </c>
      <c r="Q74" s="13" t="s">
        <v>250</v>
      </c>
      <c r="R74" s="39">
        <f>SUM(S74:AD74)</f>
        <v>12400</v>
      </c>
      <c r="S74" s="39">
        <v>12400</v>
      </c>
      <c r="T74" s="27"/>
      <c r="U74" s="27"/>
    </row>
    <row r="75" spans="1:21" s="14" customFormat="1" ht="15.5" x14ac:dyDescent="0.25">
      <c r="A75" s="37" t="s">
        <v>170</v>
      </c>
      <c r="B75" s="24" t="s">
        <v>245</v>
      </c>
      <c r="C75" s="24" t="s">
        <v>245</v>
      </c>
      <c r="D75" s="24" t="s">
        <v>30</v>
      </c>
      <c r="E75" s="32" t="s">
        <v>34</v>
      </c>
      <c r="F75" s="32" t="s">
        <v>30</v>
      </c>
      <c r="G75" s="32" t="s">
        <v>50</v>
      </c>
      <c r="H75" s="33">
        <v>35801</v>
      </c>
      <c r="I75" s="34" t="s">
        <v>258</v>
      </c>
      <c r="J75" s="5" t="s">
        <v>75</v>
      </c>
      <c r="K75" s="12" t="s">
        <v>261</v>
      </c>
      <c r="L75" s="13" t="s">
        <v>260</v>
      </c>
      <c r="M75" s="5" t="s">
        <v>257</v>
      </c>
      <c r="N75" s="6" t="s">
        <v>207</v>
      </c>
      <c r="O75" s="13">
        <v>1</v>
      </c>
      <c r="P75" s="13">
        <v>336772</v>
      </c>
      <c r="Q75" s="13" t="s">
        <v>250</v>
      </c>
      <c r="R75" s="39">
        <f>SUM(S75:AD75)</f>
        <v>96565.680000000008</v>
      </c>
      <c r="S75" s="39">
        <v>96565.680000000008</v>
      </c>
      <c r="T75" s="27"/>
      <c r="U75" s="27"/>
    </row>
    <row r="76" spans="1:21" s="14" customFormat="1" ht="39" x14ac:dyDescent="0.25">
      <c r="A76" s="37" t="s">
        <v>170</v>
      </c>
      <c r="B76" s="24" t="s">
        <v>245</v>
      </c>
      <c r="C76" s="24" t="s">
        <v>245</v>
      </c>
      <c r="D76" s="24" t="s">
        <v>30</v>
      </c>
      <c r="E76" s="32" t="s">
        <v>262</v>
      </c>
      <c r="F76" s="32" t="s">
        <v>30</v>
      </c>
      <c r="G76" s="32" t="s">
        <v>50</v>
      </c>
      <c r="H76" s="33" t="s">
        <v>263</v>
      </c>
      <c r="I76" s="34" t="s">
        <v>264</v>
      </c>
      <c r="J76" s="5" t="s">
        <v>75</v>
      </c>
      <c r="K76" s="12" t="s">
        <v>265</v>
      </c>
      <c r="L76" s="13"/>
      <c r="M76" s="5" t="s">
        <v>266</v>
      </c>
      <c r="N76" s="6" t="s">
        <v>207</v>
      </c>
      <c r="O76" s="13">
        <v>1</v>
      </c>
      <c r="P76" s="13">
        <v>40901.64</v>
      </c>
      <c r="Q76" s="13" t="s">
        <v>267</v>
      </c>
      <c r="R76" s="39">
        <v>40901</v>
      </c>
      <c r="S76" s="39">
        <v>40901</v>
      </c>
      <c r="T76" s="27"/>
      <c r="U76" s="27"/>
    </row>
    <row r="77" spans="1:21" s="14" customFormat="1" ht="50" x14ac:dyDescent="0.25">
      <c r="A77" s="37" t="s">
        <v>170</v>
      </c>
      <c r="B77" s="24" t="s">
        <v>245</v>
      </c>
      <c r="C77" s="24" t="s">
        <v>245</v>
      </c>
      <c r="D77" s="24" t="s">
        <v>30</v>
      </c>
      <c r="E77" s="32" t="s">
        <v>268</v>
      </c>
      <c r="F77" s="32" t="s">
        <v>30</v>
      </c>
      <c r="G77" s="32" t="s">
        <v>50</v>
      </c>
      <c r="H77" s="33" t="s">
        <v>263</v>
      </c>
      <c r="I77" s="34" t="s">
        <v>269</v>
      </c>
      <c r="J77" s="5" t="s">
        <v>75</v>
      </c>
      <c r="K77" s="12" t="s">
        <v>270</v>
      </c>
      <c r="L77" s="13" t="s">
        <v>260</v>
      </c>
      <c r="M77" s="5" t="s">
        <v>257</v>
      </c>
      <c r="N77" s="6" t="s">
        <v>207</v>
      </c>
      <c r="O77" s="13">
        <v>1</v>
      </c>
      <c r="P77" s="13">
        <v>17421.62</v>
      </c>
      <c r="Q77" s="13" t="s">
        <v>250</v>
      </c>
      <c r="R77" s="39">
        <v>17421.62</v>
      </c>
      <c r="S77" s="39">
        <v>17421.62</v>
      </c>
      <c r="T77" s="27"/>
      <c r="U77" s="27"/>
    </row>
    <row r="79" spans="1:21" s="1" customFormat="1" x14ac:dyDescent="0.3">
      <c r="A79" s="42" t="s">
        <v>2</v>
      </c>
      <c r="B79" s="43"/>
      <c r="C79" s="43"/>
      <c r="D79" s="43"/>
      <c r="E79" s="43"/>
      <c r="F79" s="43"/>
      <c r="G79" s="43"/>
      <c r="H79" s="43"/>
      <c r="I79" s="44"/>
      <c r="K79" s="2"/>
      <c r="L79" s="3"/>
      <c r="M79" s="3"/>
      <c r="O79" s="4"/>
      <c r="Q79" s="30"/>
      <c r="R79" s="38">
        <f>SUBTOTAL(9,R11:R78)</f>
        <v>3179350.4100000006</v>
      </c>
      <c r="S79" s="38">
        <f>SUBTOTAL(9,S11:S78)</f>
        <v>3185549.9100000006</v>
      </c>
    </row>
    <row r="80" spans="1:21" s="15" customFormat="1" x14ac:dyDescent="0.35">
      <c r="H80" s="16"/>
      <c r="I80" s="17"/>
      <c r="K80" s="17"/>
      <c r="L80" s="18"/>
      <c r="M80" s="18"/>
      <c r="O80" s="19"/>
      <c r="Q80" s="20"/>
      <c r="R80" s="40"/>
      <c r="S80" s="40"/>
    </row>
    <row r="81" spans="8:19" s="15" customFormat="1" x14ac:dyDescent="0.35">
      <c r="H81" s="16"/>
      <c r="I81" s="17"/>
      <c r="K81" s="17"/>
      <c r="L81" s="18"/>
      <c r="M81" s="18"/>
      <c r="O81" s="19"/>
      <c r="Q81" s="29"/>
      <c r="R81" s="40"/>
      <c r="S81" s="40"/>
    </row>
  </sheetData>
  <mergeCells count="3">
    <mergeCell ref="A7:S7"/>
    <mergeCell ref="A79:I79"/>
    <mergeCell ref="A8:S8"/>
  </mergeCells>
  <pageMargins left="0" right="0" top="0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E7B0-C16A-45AF-B061-A5EAAA49DCE2}">
  <sheetPr filterMode="1"/>
  <dimension ref="A7:V72"/>
  <sheetViews>
    <sheetView topLeftCell="B1" zoomScale="90" zoomScaleNormal="90" workbookViewId="0">
      <selection activeCell="U77" sqref="U77"/>
    </sheetView>
  </sheetViews>
  <sheetFormatPr baseColWidth="10" defaultColWidth="11.54296875" defaultRowHeight="14.5" x14ac:dyDescent="0.35"/>
  <cols>
    <col min="1" max="1" width="15.453125" style="10" bestFit="1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20" width="12.1796875" style="21" customWidth="1"/>
    <col min="21" max="21" width="11.7265625" style="21" customWidth="1"/>
    <col min="22" max="16384" width="11.54296875" style="10"/>
  </cols>
  <sheetData>
    <row r="7" spans="1:22" ht="26" x14ac:dyDescent="0.6">
      <c r="A7" s="41" t="s">
        <v>23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</row>
    <row r="8" spans="1:22" ht="26" x14ac:dyDescent="0.6">
      <c r="A8" s="41" t="s">
        <v>24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</row>
    <row r="10" spans="1:22" s="11" customFormat="1" ht="43.5" x14ac:dyDescent="0.25">
      <c r="A10" s="7" t="s">
        <v>3</v>
      </c>
      <c r="B10" s="7" t="s">
        <v>22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22" t="s">
        <v>17</v>
      </c>
      <c r="S10" s="22" t="s">
        <v>18</v>
      </c>
      <c r="T10" s="26"/>
      <c r="U10" s="26"/>
      <c r="V10" s="22" t="s">
        <v>19</v>
      </c>
    </row>
    <row r="11" spans="1:22" s="14" customFormat="1" ht="13" hidden="1" x14ac:dyDescent="0.25">
      <c r="A11" s="25" t="s">
        <v>25</v>
      </c>
      <c r="B11" s="24" t="s">
        <v>29</v>
      </c>
      <c r="C11" s="24" t="s">
        <v>29</v>
      </c>
      <c r="D11" s="24" t="s">
        <v>30</v>
      </c>
      <c r="E11" s="24" t="s">
        <v>35</v>
      </c>
      <c r="F11" s="24" t="s">
        <v>38</v>
      </c>
      <c r="G11" s="24" t="s">
        <v>47</v>
      </c>
      <c r="H11" s="24">
        <v>27101</v>
      </c>
      <c r="I11" s="24" t="s">
        <v>60</v>
      </c>
      <c r="J11" s="5" t="s">
        <v>92</v>
      </c>
      <c r="K11" s="12" t="s">
        <v>93</v>
      </c>
      <c r="L11" s="13"/>
      <c r="M11" s="5" t="s">
        <v>83</v>
      </c>
      <c r="N11" s="6" t="s">
        <v>94</v>
      </c>
      <c r="O11" s="13">
        <v>20</v>
      </c>
      <c r="P11" s="13">
        <v>1032.75</v>
      </c>
      <c r="Q11" s="13" t="s">
        <v>95</v>
      </c>
      <c r="R11" s="23">
        <f t="shared" ref="R11:R42" si="0">SUM(S11:S11)</f>
        <v>0</v>
      </c>
      <c r="S11" s="23">
        <v>0</v>
      </c>
      <c r="T11" s="27">
        <f t="shared" ref="T11:T42" si="1">O11*P11</f>
        <v>20655</v>
      </c>
      <c r="U11" s="27">
        <f t="shared" ref="U11:U42" si="2">T11-R11</f>
        <v>20655</v>
      </c>
    </row>
    <row r="12" spans="1:22" s="14" customFormat="1" ht="26" hidden="1" x14ac:dyDescent="0.25">
      <c r="A12" s="25" t="s">
        <v>25</v>
      </c>
      <c r="B12" s="24" t="s">
        <v>29</v>
      </c>
      <c r="C12" s="24" t="s">
        <v>29</v>
      </c>
      <c r="D12" s="24" t="s">
        <v>30</v>
      </c>
      <c r="E12" s="24" t="s">
        <v>35</v>
      </c>
      <c r="F12" s="24" t="s">
        <v>39</v>
      </c>
      <c r="G12" s="24" t="s">
        <v>49</v>
      </c>
      <c r="H12" s="24">
        <v>27101</v>
      </c>
      <c r="I12" s="24" t="s">
        <v>60</v>
      </c>
      <c r="J12" s="5" t="s">
        <v>96</v>
      </c>
      <c r="K12" s="12" t="s">
        <v>97</v>
      </c>
      <c r="L12" s="13"/>
      <c r="M12" s="5" t="s">
        <v>83</v>
      </c>
      <c r="N12" s="6" t="s">
        <v>94</v>
      </c>
      <c r="O12" s="13">
        <v>200</v>
      </c>
      <c r="P12" s="13">
        <f>R12/200</f>
        <v>0</v>
      </c>
      <c r="Q12" s="13" t="s">
        <v>85</v>
      </c>
      <c r="R12" s="23">
        <f t="shared" si="0"/>
        <v>0</v>
      </c>
      <c r="S12" s="23">
        <v>0</v>
      </c>
      <c r="T12" s="27">
        <f t="shared" si="1"/>
        <v>0</v>
      </c>
      <c r="U12" s="27">
        <f t="shared" si="2"/>
        <v>0</v>
      </c>
    </row>
    <row r="13" spans="1:22" s="14" customFormat="1" ht="26" hidden="1" x14ac:dyDescent="0.25">
      <c r="A13" s="25" t="s">
        <v>25</v>
      </c>
      <c r="B13" s="24" t="s">
        <v>29</v>
      </c>
      <c r="C13" s="24" t="s">
        <v>29</v>
      </c>
      <c r="D13" s="24" t="s">
        <v>30</v>
      </c>
      <c r="E13" s="24" t="s">
        <v>34</v>
      </c>
      <c r="F13" s="24" t="s">
        <v>30</v>
      </c>
      <c r="G13" s="24" t="s">
        <v>46</v>
      </c>
      <c r="H13" s="24">
        <v>21101</v>
      </c>
      <c r="I13" s="24" t="s">
        <v>51</v>
      </c>
      <c r="J13" s="5" t="s">
        <v>131</v>
      </c>
      <c r="K13" s="12" t="s">
        <v>134</v>
      </c>
      <c r="L13" s="13"/>
      <c r="M13" s="5" t="s">
        <v>121</v>
      </c>
      <c r="N13" s="6" t="s">
        <v>138</v>
      </c>
      <c r="O13" s="13">
        <v>45</v>
      </c>
      <c r="P13" s="13">
        <f t="shared" ref="P13:P14" si="3">R13/O13</f>
        <v>0</v>
      </c>
      <c r="Q13" s="13" t="s">
        <v>85</v>
      </c>
      <c r="R13" s="23">
        <f t="shared" si="0"/>
        <v>0</v>
      </c>
      <c r="S13" s="23">
        <v>0</v>
      </c>
      <c r="T13" s="27">
        <f t="shared" si="1"/>
        <v>0</v>
      </c>
      <c r="U13" s="27">
        <f t="shared" si="2"/>
        <v>0</v>
      </c>
    </row>
    <row r="14" spans="1:22" s="14" customFormat="1" ht="26" hidden="1" x14ac:dyDescent="0.25">
      <c r="A14" s="25" t="s">
        <v>25</v>
      </c>
      <c r="B14" s="24" t="s">
        <v>29</v>
      </c>
      <c r="C14" s="24" t="s">
        <v>29</v>
      </c>
      <c r="D14" s="24" t="s">
        <v>30</v>
      </c>
      <c r="E14" s="24" t="s">
        <v>34</v>
      </c>
      <c r="F14" s="24" t="s">
        <v>30</v>
      </c>
      <c r="G14" s="24" t="s">
        <v>46</v>
      </c>
      <c r="H14" s="24">
        <v>21101</v>
      </c>
      <c r="I14" s="24" t="s">
        <v>51</v>
      </c>
      <c r="J14" s="5" t="s">
        <v>132</v>
      </c>
      <c r="K14" s="12" t="s">
        <v>134</v>
      </c>
      <c r="L14" s="13"/>
      <c r="M14" s="5" t="s">
        <v>121</v>
      </c>
      <c r="N14" s="6" t="s">
        <v>138</v>
      </c>
      <c r="O14" s="13">
        <v>21</v>
      </c>
      <c r="P14" s="13">
        <f t="shared" si="3"/>
        <v>0</v>
      </c>
      <c r="Q14" s="13" t="s">
        <v>85</v>
      </c>
      <c r="R14" s="23">
        <f t="shared" si="0"/>
        <v>0</v>
      </c>
      <c r="S14" s="23">
        <v>0</v>
      </c>
      <c r="T14" s="27">
        <f t="shared" si="1"/>
        <v>0</v>
      </c>
      <c r="U14" s="27">
        <f t="shared" si="2"/>
        <v>0</v>
      </c>
    </row>
    <row r="15" spans="1:22" s="14" customFormat="1" ht="26" hidden="1" x14ac:dyDescent="0.25">
      <c r="A15" s="25" t="s">
        <v>25</v>
      </c>
      <c r="B15" s="24" t="s">
        <v>29</v>
      </c>
      <c r="C15" s="24" t="s">
        <v>29</v>
      </c>
      <c r="D15" s="24" t="s">
        <v>30</v>
      </c>
      <c r="E15" s="24" t="s">
        <v>34</v>
      </c>
      <c r="F15" s="24" t="s">
        <v>30</v>
      </c>
      <c r="G15" s="24" t="s">
        <v>46</v>
      </c>
      <c r="H15" s="24">
        <v>21101</v>
      </c>
      <c r="I15" s="24" t="s">
        <v>51</v>
      </c>
      <c r="J15" s="5" t="s">
        <v>131</v>
      </c>
      <c r="K15" s="12" t="s">
        <v>134</v>
      </c>
      <c r="L15" s="13"/>
      <c r="M15" s="5" t="s">
        <v>121</v>
      </c>
      <c r="N15" s="6" t="s">
        <v>138</v>
      </c>
      <c r="O15" s="13">
        <v>22</v>
      </c>
      <c r="P15" s="13">
        <f>R15/O15</f>
        <v>0</v>
      </c>
      <c r="Q15" s="13" t="s">
        <v>85</v>
      </c>
      <c r="R15" s="23">
        <f t="shared" si="0"/>
        <v>0</v>
      </c>
      <c r="S15" s="23">
        <v>0</v>
      </c>
      <c r="T15" s="27">
        <f t="shared" si="1"/>
        <v>0</v>
      </c>
      <c r="U15" s="27">
        <f t="shared" si="2"/>
        <v>0</v>
      </c>
    </row>
    <row r="16" spans="1:22" s="14" customFormat="1" ht="26" hidden="1" x14ac:dyDescent="0.25">
      <c r="A16" s="25" t="s">
        <v>25</v>
      </c>
      <c r="B16" s="24" t="s">
        <v>29</v>
      </c>
      <c r="C16" s="24" t="s">
        <v>29</v>
      </c>
      <c r="D16" s="24" t="s">
        <v>30</v>
      </c>
      <c r="E16" s="24" t="s">
        <v>34</v>
      </c>
      <c r="F16" s="24" t="s">
        <v>30</v>
      </c>
      <c r="G16" s="24" t="s">
        <v>46</v>
      </c>
      <c r="H16" s="24">
        <v>21101</v>
      </c>
      <c r="I16" s="24" t="s">
        <v>51</v>
      </c>
      <c r="J16" s="5" t="s">
        <v>133</v>
      </c>
      <c r="K16" s="12" t="s">
        <v>135</v>
      </c>
      <c r="L16" s="13"/>
      <c r="M16" s="5" t="s">
        <v>121</v>
      </c>
      <c r="N16" s="6" t="s">
        <v>138</v>
      </c>
      <c r="O16" s="13">
        <v>1</v>
      </c>
      <c r="P16" s="13">
        <v>840</v>
      </c>
      <c r="Q16" s="13" t="s">
        <v>85</v>
      </c>
      <c r="R16" s="23">
        <f t="shared" si="0"/>
        <v>0</v>
      </c>
      <c r="S16" s="23">
        <v>0</v>
      </c>
      <c r="T16" s="27">
        <f t="shared" si="1"/>
        <v>840</v>
      </c>
      <c r="U16" s="27">
        <f t="shared" si="2"/>
        <v>840</v>
      </c>
    </row>
    <row r="17" spans="1:21" s="14" customFormat="1" ht="26" hidden="1" x14ac:dyDescent="0.25">
      <c r="A17" s="25" t="s">
        <v>25</v>
      </c>
      <c r="B17" s="24" t="s">
        <v>29</v>
      </c>
      <c r="C17" s="24" t="s">
        <v>29</v>
      </c>
      <c r="D17" s="24" t="s">
        <v>30</v>
      </c>
      <c r="E17" s="24" t="s">
        <v>34</v>
      </c>
      <c r="F17" s="24" t="s">
        <v>30</v>
      </c>
      <c r="G17" s="24" t="s">
        <v>46</v>
      </c>
      <c r="H17" s="24">
        <v>21401</v>
      </c>
      <c r="I17" s="24" t="s">
        <v>54</v>
      </c>
      <c r="J17" s="5" t="s">
        <v>127</v>
      </c>
      <c r="K17" s="12" t="s">
        <v>149</v>
      </c>
      <c r="L17" s="13"/>
      <c r="M17" s="5" t="s">
        <v>121</v>
      </c>
      <c r="N17" s="6" t="s">
        <v>94</v>
      </c>
      <c r="O17" s="13">
        <v>2</v>
      </c>
      <c r="P17" s="13">
        <v>8708</v>
      </c>
      <c r="Q17" s="13" t="s">
        <v>85</v>
      </c>
      <c r="R17" s="23">
        <f t="shared" si="0"/>
        <v>0</v>
      </c>
      <c r="S17" s="23">
        <v>0</v>
      </c>
      <c r="T17" s="27">
        <f t="shared" si="1"/>
        <v>17416</v>
      </c>
      <c r="U17" s="27">
        <f t="shared" si="2"/>
        <v>17416</v>
      </c>
    </row>
    <row r="18" spans="1:21" s="14" customFormat="1" ht="26" hidden="1" x14ac:dyDescent="0.25">
      <c r="A18" s="25" t="s">
        <v>25</v>
      </c>
      <c r="B18" s="24" t="s">
        <v>29</v>
      </c>
      <c r="C18" s="24" t="s">
        <v>29</v>
      </c>
      <c r="D18" s="24" t="s">
        <v>30</v>
      </c>
      <c r="E18" s="24" t="s">
        <v>34</v>
      </c>
      <c r="F18" s="24" t="s">
        <v>30</v>
      </c>
      <c r="G18" s="24" t="s">
        <v>46</v>
      </c>
      <c r="H18" s="24">
        <v>21401</v>
      </c>
      <c r="I18" s="24" t="s">
        <v>54</v>
      </c>
      <c r="J18" s="5" t="s">
        <v>128</v>
      </c>
      <c r="K18" s="12" t="s">
        <v>148</v>
      </c>
      <c r="L18" s="13"/>
      <c r="M18" s="5" t="s">
        <v>121</v>
      </c>
      <c r="N18" s="6" t="s">
        <v>94</v>
      </c>
      <c r="O18" s="13">
        <v>2</v>
      </c>
      <c r="P18" s="13">
        <v>5400</v>
      </c>
      <c r="Q18" s="13" t="s">
        <v>85</v>
      </c>
      <c r="R18" s="23">
        <f t="shared" si="0"/>
        <v>0</v>
      </c>
      <c r="S18" s="23">
        <v>0</v>
      </c>
      <c r="T18" s="27">
        <f t="shared" si="1"/>
        <v>10800</v>
      </c>
      <c r="U18" s="27">
        <f t="shared" si="2"/>
        <v>10800</v>
      </c>
    </row>
    <row r="19" spans="1:21" s="14" customFormat="1" ht="26" hidden="1" x14ac:dyDescent="0.25">
      <c r="A19" s="25" t="s">
        <v>25</v>
      </c>
      <c r="B19" s="24" t="s">
        <v>29</v>
      </c>
      <c r="C19" s="24" t="s">
        <v>29</v>
      </c>
      <c r="D19" s="24" t="s">
        <v>30</v>
      </c>
      <c r="E19" s="24" t="s">
        <v>34</v>
      </c>
      <c r="F19" s="24" t="s">
        <v>30</v>
      </c>
      <c r="G19" s="24" t="s">
        <v>46</v>
      </c>
      <c r="H19" s="24">
        <v>21401</v>
      </c>
      <c r="I19" s="24" t="s">
        <v>54</v>
      </c>
      <c r="J19" s="5" t="s">
        <v>129</v>
      </c>
      <c r="K19" s="12" t="s">
        <v>150</v>
      </c>
      <c r="L19" s="13"/>
      <c r="M19" s="5" t="s">
        <v>121</v>
      </c>
      <c r="N19" s="6" t="s">
        <v>94</v>
      </c>
      <c r="O19" s="13">
        <v>2</v>
      </c>
      <c r="P19" s="13">
        <v>11025</v>
      </c>
      <c r="Q19" s="13" t="s">
        <v>85</v>
      </c>
      <c r="R19" s="23">
        <f t="shared" si="0"/>
        <v>0</v>
      </c>
      <c r="S19" s="23">
        <v>0</v>
      </c>
      <c r="T19" s="27">
        <f t="shared" si="1"/>
        <v>22050</v>
      </c>
      <c r="U19" s="27">
        <f t="shared" si="2"/>
        <v>22050</v>
      </c>
    </row>
    <row r="20" spans="1:21" s="14" customFormat="1" ht="26" hidden="1" x14ac:dyDescent="0.25">
      <c r="A20" s="25" t="s">
        <v>25</v>
      </c>
      <c r="B20" s="24" t="s">
        <v>29</v>
      </c>
      <c r="C20" s="24" t="s">
        <v>29</v>
      </c>
      <c r="D20" s="24" t="s">
        <v>30</v>
      </c>
      <c r="E20" s="24" t="s">
        <v>34</v>
      </c>
      <c r="F20" s="24" t="s">
        <v>30</v>
      </c>
      <c r="G20" s="24" t="s">
        <v>46</v>
      </c>
      <c r="H20" s="24">
        <v>21401</v>
      </c>
      <c r="I20" s="24" t="s">
        <v>54</v>
      </c>
      <c r="J20" s="5" t="s">
        <v>130</v>
      </c>
      <c r="K20" s="12" t="s">
        <v>151</v>
      </c>
      <c r="L20" s="13"/>
      <c r="M20" s="5" t="s">
        <v>121</v>
      </c>
      <c r="N20" s="6" t="s">
        <v>94</v>
      </c>
      <c r="O20" s="13">
        <v>1</v>
      </c>
      <c r="P20" s="13">
        <v>12115</v>
      </c>
      <c r="Q20" s="13" t="s">
        <v>85</v>
      </c>
      <c r="R20" s="23">
        <f t="shared" si="0"/>
        <v>0</v>
      </c>
      <c r="S20" s="23">
        <v>0</v>
      </c>
      <c r="T20" s="27">
        <f t="shared" si="1"/>
        <v>12115</v>
      </c>
      <c r="U20" s="27">
        <f t="shared" si="2"/>
        <v>12115</v>
      </c>
    </row>
    <row r="21" spans="1:21" s="14" customFormat="1" ht="26" hidden="1" x14ac:dyDescent="0.25">
      <c r="A21" s="25" t="s">
        <v>25</v>
      </c>
      <c r="B21" s="24" t="s">
        <v>29</v>
      </c>
      <c r="C21" s="24" t="s">
        <v>29</v>
      </c>
      <c r="D21" s="24" t="s">
        <v>30</v>
      </c>
      <c r="E21" s="24" t="s">
        <v>34</v>
      </c>
      <c r="F21" s="24" t="s">
        <v>30</v>
      </c>
      <c r="G21" s="24" t="s">
        <v>46</v>
      </c>
      <c r="H21" s="24">
        <v>21501</v>
      </c>
      <c r="I21" s="24" t="s">
        <v>59</v>
      </c>
      <c r="J21" s="5" t="s">
        <v>100</v>
      </c>
      <c r="K21" s="12" t="s">
        <v>101</v>
      </c>
      <c r="L21" s="13"/>
      <c r="M21" s="5" t="s">
        <v>83</v>
      </c>
      <c r="N21" s="6" t="s">
        <v>94</v>
      </c>
      <c r="O21" s="13">
        <v>4</v>
      </c>
      <c r="P21" s="13">
        <v>4749</v>
      </c>
      <c r="Q21" s="13" t="s">
        <v>95</v>
      </c>
      <c r="R21" s="23">
        <f t="shared" si="0"/>
        <v>0</v>
      </c>
      <c r="S21" s="23">
        <v>0</v>
      </c>
      <c r="T21" s="27">
        <f t="shared" si="1"/>
        <v>18996</v>
      </c>
      <c r="U21" s="27">
        <f t="shared" si="2"/>
        <v>18996</v>
      </c>
    </row>
    <row r="22" spans="1:21" s="14" customFormat="1" ht="26" hidden="1" x14ac:dyDescent="0.25">
      <c r="A22" s="25" t="s">
        <v>25</v>
      </c>
      <c r="B22" s="24" t="s">
        <v>29</v>
      </c>
      <c r="C22" s="24" t="s">
        <v>29</v>
      </c>
      <c r="D22" s="24" t="s">
        <v>30</v>
      </c>
      <c r="E22" s="24" t="s">
        <v>34</v>
      </c>
      <c r="F22" s="24" t="s">
        <v>30</v>
      </c>
      <c r="G22" s="24" t="s">
        <v>46</v>
      </c>
      <c r="H22" s="24">
        <v>21601</v>
      </c>
      <c r="I22" s="24" t="s">
        <v>126</v>
      </c>
      <c r="J22" s="5" t="s">
        <v>122</v>
      </c>
      <c r="K22" s="12" t="s">
        <v>124</v>
      </c>
      <c r="L22" s="13"/>
      <c r="M22" s="5" t="s">
        <v>121</v>
      </c>
      <c r="N22" s="6" t="s">
        <v>119</v>
      </c>
      <c r="O22" s="13">
        <v>20</v>
      </c>
      <c r="P22" s="13">
        <v>647</v>
      </c>
      <c r="Q22" s="13" t="s">
        <v>85</v>
      </c>
      <c r="R22" s="23">
        <f t="shared" si="0"/>
        <v>0</v>
      </c>
      <c r="S22" s="23">
        <v>0</v>
      </c>
      <c r="T22" s="27">
        <f t="shared" si="1"/>
        <v>12940</v>
      </c>
      <c r="U22" s="27">
        <f t="shared" si="2"/>
        <v>12940</v>
      </c>
    </row>
    <row r="23" spans="1:21" s="14" customFormat="1" ht="26" hidden="1" x14ac:dyDescent="0.25">
      <c r="A23" s="25" t="s">
        <v>25</v>
      </c>
      <c r="B23" s="24" t="s">
        <v>29</v>
      </c>
      <c r="C23" s="24" t="s">
        <v>29</v>
      </c>
      <c r="D23" s="24" t="s">
        <v>30</v>
      </c>
      <c r="E23" s="24" t="s">
        <v>34</v>
      </c>
      <c r="F23" s="24" t="s">
        <v>30</v>
      </c>
      <c r="G23" s="24" t="s">
        <v>46</v>
      </c>
      <c r="H23" s="24">
        <v>21601</v>
      </c>
      <c r="I23" s="24" t="s">
        <v>126</v>
      </c>
      <c r="J23" s="5" t="s">
        <v>123</v>
      </c>
      <c r="K23" s="12" t="s">
        <v>125</v>
      </c>
      <c r="L23" s="13"/>
      <c r="M23" s="5" t="s">
        <v>121</v>
      </c>
      <c r="N23" s="6" t="s">
        <v>120</v>
      </c>
      <c r="O23" s="13">
        <v>60</v>
      </c>
      <c r="P23" s="13">
        <v>370</v>
      </c>
      <c r="Q23" s="13" t="s">
        <v>85</v>
      </c>
      <c r="R23" s="23">
        <f t="shared" si="0"/>
        <v>0</v>
      </c>
      <c r="S23" s="23">
        <v>0</v>
      </c>
      <c r="T23" s="27">
        <f t="shared" si="1"/>
        <v>22200</v>
      </c>
      <c r="U23" s="27">
        <f t="shared" si="2"/>
        <v>22200</v>
      </c>
    </row>
    <row r="24" spans="1:21" s="14" customFormat="1" ht="26" hidden="1" x14ac:dyDescent="0.25">
      <c r="A24" s="25" t="s">
        <v>25</v>
      </c>
      <c r="B24" s="24" t="s">
        <v>29</v>
      </c>
      <c r="C24" s="24" t="s">
        <v>29</v>
      </c>
      <c r="D24" s="24" t="s">
        <v>30</v>
      </c>
      <c r="E24" s="24" t="s">
        <v>34</v>
      </c>
      <c r="F24" s="24" t="s">
        <v>30</v>
      </c>
      <c r="G24" s="24" t="s">
        <v>46</v>
      </c>
      <c r="H24" s="24">
        <v>21601</v>
      </c>
      <c r="I24" s="24" t="s">
        <v>126</v>
      </c>
      <c r="J24" s="5" t="s">
        <v>122</v>
      </c>
      <c r="K24" s="12" t="s">
        <v>124</v>
      </c>
      <c r="L24" s="13"/>
      <c r="M24" s="5" t="s">
        <v>121</v>
      </c>
      <c r="N24" s="6" t="s">
        <v>119</v>
      </c>
      <c r="O24" s="13">
        <v>18</v>
      </c>
      <c r="P24" s="13">
        <v>647</v>
      </c>
      <c r="Q24" s="13" t="s">
        <v>85</v>
      </c>
      <c r="R24" s="23">
        <f t="shared" si="0"/>
        <v>0</v>
      </c>
      <c r="S24" s="23">
        <v>0</v>
      </c>
      <c r="T24" s="27">
        <f t="shared" si="1"/>
        <v>11646</v>
      </c>
      <c r="U24" s="27">
        <f t="shared" si="2"/>
        <v>11646</v>
      </c>
    </row>
    <row r="25" spans="1:21" s="14" customFormat="1" ht="26" hidden="1" x14ac:dyDescent="0.25">
      <c r="A25" s="25" t="s">
        <v>25</v>
      </c>
      <c r="B25" s="24" t="s">
        <v>29</v>
      </c>
      <c r="C25" s="24" t="s">
        <v>29</v>
      </c>
      <c r="D25" s="24" t="s">
        <v>30</v>
      </c>
      <c r="E25" s="24" t="s">
        <v>34</v>
      </c>
      <c r="F25" s="24" t="s">
        <v>30</v>
      </c>
      <c r="G25" s="24" t="s">
        <v>46</v>
      </c>
      <c r="H25" s="24">
        <v>21601</v>
      </c>
      <c r="I25" s="24" t="s">
        <v>126</v>
      </c>
      <c r="J25" s="5" t="s">
        <v>123</v>
      </c>
      <c r="K25" s="12" t="s">
        <v>125</v>
      </c>
      <c r="L25" s="13"/>
      <c r="M25" s="5" t="s">
        <v>121</v>
      </c>
      <c r="N25" s="6" t="s">
        <v>120</v>
      </c>
      <c r="O25" s="13">
        <v>24</v>
      </c>
      <c r="P25" s="13">
        <v>370</v>
      </c>
      <c r="Q25" s="13" t="s">
        <v>85</v>
      </c>
      <c r="R25" s="23">
        <f t="shared" si="0"/>
        <v>0</v>
      </c>
      <c r="S25" s="23">
        <v>0</v>
      </c>
      <c r="T25" s="27">
        <f t="shared" si="1"/>
        <v>8880</v>
      </c>
      <c r="U25" s="27">
        <f t="shared" si="2"/>
        <v>8880</v>
      </c>
    </row>
    <row r="26" spans="1:21" s="14" customFormat="1" ht="52" hidden="1" x14ac:dyDescent="0.25">
      <c r="A26" s="25" t="s">
        <v>25</v>
      </c>
      <c r="B26" s="24" t="s">
        <v>29</v>
      </c>
      <c r="C26" s="24" t="s">
        <v>29</v>
      </c>
      <c r="D26" s="24" t="s">
        <v>30</v>
      </c>
      <c r="E26" s="24" t="s">
        <v>34</v>
      </c>
      <c r="F26" s="24" t="s">
        <v>30</v>
      </c>
      <c r="G26" s="24" t="s">
        <v>46</v>
      </c>
      <c r="H26" s="24">
        <v>26103</v>
      </c>
      <c r="I26" s="24" t="s">
        <v>53</v>
      </c>
      <c r="J26" s="5" t="s">
        <v>75</v>
      </c>
      <c r="K26" s="12" t="s">
        <v>90</v>
      </c>
      <c r="L26" s="13" t="s">
        <v>89</v>
      </c>
      <c r="M26" s="5" t="s">
        <v>83</v>
      </c>
      <c r="N26" s="6" t="s">
        <v>79</v>
      </c>
      <c r="O26" s="13">
        <v>1</v>
      </c>
      <c r="P26" s="13">
        <v>130307</v>
      </c>
      <c r="Q26" s="13" t="s">
        <v>85</v>
      </c>
      <c r="R26" s="23">
        <f t="shared" si="0"/>
        <v>5000</v>
      </c>
      <c r="S26" s="23">
        <v>5000</v>
      </c>
      <c r="T26" s="27">
        <f t="shared" si="1"/>
        <v>130307</v>
      </c>
      <c r="U26" s="27">
        <f t="shared" si="2"/>
        <v>125307</v>
      </c>
    </row>
    <row r="27" spans="1:21" s="14" customFormat="1" ht="52" hidden="1" x14ac:dyDescent="0.25">
      <c r="A27" s="25" t="s">
        <v>25</v>
      </c>
      <c r="B27" s="24" t="s">
        <v>29</v>
      </c>
      <c r="C27" s="24" t="s">
        <v>29</v>
      </c>
      <c r="D27" s="24" t="s">
        <v>30</v>
      </c>
      <c r="E27" s="24" t="s">
        <v>34</v>
      </c>
      <c r="F27" s="24" t="s">
        <v>30</v>
      </c>
      <c r="G27" s="24" t="s">
        <v>46</v>
      </c>
      <c r="H27" s="24">
        <v>26104</v>
      </c>
      <c r="I27" s="24" t="s">
        <v>58</v>
      </c>
      <c r="J27" s="5" t="s">
        <v>75</v>
      </c>
      <c r="K27" s="12" t="s">
        <v>90</v>
      </c>
      <c r="L27" s="13" t="s">
        <v>89</v>
      </c>
      <c r="M27" s="5" t="s">
        <v>83</v>
      </c>
      <c r="N27" s="6" t="s">
        <v>79</v>
      </c>
      <c r="O27" s="13">
        <v>1</v>
      </c>
      <c r="P27" s="13">
        <v>35599</v>
      </c>
      <c r="Q27" s="13" t="s">
        <v>85</v>
      </c>
      <c r="R27" s="23">
        <f t="shared" si="0"/>
        <v>6100</v>
      </c>
      <c r="S27" s="23">
        <v>6100</v>
      </c>
      <c r="T27" s="27">
        <f t="shared" si="1"/>
        <v>35599</v>
      </c>
      <c r="U27" s="27">
        <f t="shared" si="2"/>
        <v>29499</v>
      </c>
    </row>
    <row r="28" spans="1:21" s="14" customFormat="1" ht="26" hidden="1" x14ac:dyDescent="0.25">
      <c r="A28" s="25" t="s">
        <v>25</v>
      </c>
      <c r="B28" s="24" t="s">
        <v>29</v>
      </c>
      <c r="C28" s="24" t="s">
        <v>29</v>
      </c>
      <c r="D28" s="24" t="s">
        <v>30</v>
      </c>
      <c r="E28" s="24" t="s">
        <v>34</v>
      </c>
      <c r="F28" s="24" t="s">
        <v>30</v>
      </c>
      <c r="G28" s="24" t="s">
        <v>46</v>
      </c>
      <c r="H28" s="24">
        <v>27101</v>
      </c>
      <c r="I28" s="24" t="s">
        <v>60</v>
      </c>
      <c r="J28" s="5" t="s">
        <v>92</v>
      </c>
      <c r="K28" s="12" t="s">
        <v>98</v>
      </c>
      <c r="L28" s="13"/>
      <c r="M28" s="5" t="s">
        <v>83</v>
      </c>
      <c r="N28" s="6" t="s">
        <v>94</v>
      </c>
      <c r="O28" s="13">
        <v>20</v>
      </c>
      <c r="P28" s="13">
        <f>R28/20</f>
        <v>0</v>
      </c>
      <c r="Q28" s="13" t="s">
        <v>95</v>
      </c>
      <c r="R28" s="23">
        <f t="shared" si="0"/>
        <v>0</v>
      </c>
      <c r="S28" s="23">
        <v>0</v>
      </c>
      <c r="T28" s="27">
        <f t="shared" si="1"/>
        <v>0</v>
      </c>
      <c r="U28" s="27">
        <f t="shared" si="2"/>
        <v>0</v>
      </c>
    </row>
    <row r="29" spans="1:21" s="14" customFormat="1" ht="31.5" hidden="1" x14ac:dyDescent="0.25">
      <c r="A29" s="25" t="s">
        <v>25</v>
      </c>
      <c r="B29" s="24" t="s">
        <v>29</v>
      </c>
      <c r="C29" s="24" t="s">
        <v>29</v>
      </c>
      <c r="D29" s="24" t="s">
        <v>30</v>
      </c>
      <c r="E29" s="24" t="s">
        <v>34</v>
      </c>
      <c r="F29" s="24" t="s">
        <v>30</v>
      </c>
      <c r="G29" s="24" t="s">
        <v>46</v>
      </c>
      <c r="H29" s="24">
        <v>29301</v>
      </c>
      <c r="I29" s="24" t="s">
        <v>61</v>
      </c>
      <c r="J29" s="5" t="s">
        <v>107</v>
      </c>
      <c r="K29" s="12" t="s">
        <v>108</v>
      </c>
      <c r="L29" s="13"/>
      <c r="M29" s="5" t="s">
        <v>83</v>
      </c>
      <c r="N29" s="6" t="s">
        <v>94</v>
      </c>
      <c r="O29" s="13">
        <v>4</v>
      </c>
      <c r="P29" s="13">
        <v>2625</v>
      </c>
      <c r="Q29" s="13" t="s">
        <v>95</v>
      </c>
      <c r="R29" s="23">
        <f t="shared" si="0"/>
        <v>0</v>
      </c>
      <c r="S29" s="23">
        <v>0</v>
      </c>
      <c r="T29" s="27">
        <f t="shared" si="1"/>
        <v>10500</v>
      </c>
      <c r="U29" s="27">
        <f t="shared" si="2"/>
        <v>10500</v>
      </c>
    </row>
    <row r="30" spans="1:21" s="14" customFormat="1" ht="21" hidden="1" x14ac:dyDescent="0.25">
      <c r="A30" s="25" t="s">
        <v>25</v>
      </c>
      <c r="B30" s="24" t="s">
        <v>29</v>
      </c>
      <c r="C30" s="24" t="s">
        <v>29</v>
      </c>
      <c r="D30" s="24" t="s">
        <v>30</v>
      </c>
      <c r="E30" s="24" t="s">
        <v>34</v>
      </c>
      <c r="F30" s="24" t="s">
        <v>30</v>
      </c>
      <c r="G30" s="24" t="s">
        <v>46</v>
      </c>
      <c r="H30" s="24">
        <v>29601</v>
      </c>
      <c r="I30" s="24" t="s">
        <v>62</v>
      </c>
      <c r="J30" s="5" t="s">
        <v>109</v>
      </c>
      <c r="K30" s="12" t="s">
        <v>110</v>
      </c>
      <c r="L30" s="13"/>
      <c r="M30" s="5" t="s">
        <v>83</v>
      </c>
      <c r="N30" s="6" t="s">
        <v>94</v>
      </c>
      <c r="O30" s="13">
        <v>6</v>
      </c>
      <c r="P30" s="13">
        <v>4910.666666666667</v>
      </c>
      <c r="Q30" s="13"/>
      <c r="R30" s="23">
        <f t="shared" si="0"/>
        <v>0</v>
      </c>
      <c r="S30" s="23">
        <v>0</v>
      </c>
      <c r="T30" s="27">
        <f t="shared" si="1"/>
        <v>29464</v>
      </c>
      <c r="U30" s="27">
        <f t="shared" si="2"/>
        <v>29464</v>
      </c>
    </row>
    <row r="31" spans="1:21" s="14" customFormat="1" ht="13" hidden="1" x14ac:dyDescent="0.25">
      <c r="A31" s="25" t="s">
        <v>25</v>
      </c>
      <c r="B31" s="24" t="s">
        <v>29</v>
      </c>
      <c r="C31" s="24" t="s">
        <v>29</v>
      </c>
      <c r="D31" s="24" t="s">
        <v>30</v>
      </c>
      <c r="E31" s="24" t="s">
        <v>34</v>
      </c>
      <c r="F31" s="24" t="s">
        <v>30</v>
      </c>
      <c r="G31" s="24" t="s">
        <v>46</v>
      </c>
      <c r="H31" s="24">
        <v>31401</v>
      </c>
      <c r="I31" s="24" t="s">
        <v>63</v>
      </c>
      <c r="J31" s="5" t="s">
        <v>75</v>
      </c>
      <c r="K31" s="12" t="s">
        <v>111</v>
      </c>
      <c r="L31" s="13" t="s">
        <v>112</v>
      </c>
      <c r="M31" s="5" t="s">
        <v>78</v>
      </c>
      <c r="N31" s="6" t="s">
        <v>79</v>
      </c>
      <c r="O31" s="13">
        <v>12</v>
      </c>
      <c r="P31" s="13">
        <v>4000</v>
      </c>
      <c r="Q31" s="13">
        <f>O31*P31</f>
        <v>48000</v>
      </c>
      <c r="R31" s="23">
        <f t="shared" si="0"/>
        <v>4000</v>
      </c>
      <c r="S31" s="23">
        <v>4000</v>
      </c>
      <c r="T31" s="27">
        <f t="shared" si="1"/>
        <v>48000</v>
      </c>
      <c r="U31" s="27">
        <f t="shared" si="2"/>
        <v>44000</v>
      </c>
    </row>
    <row r="32" spans="1:21" s="14" customFormat="1" ht="13" hidden="1" x14ac:dyDescent="0.25">
      <c r="A32" s="25" t="s">
        <v>25</v>
      </c>
      <c r="B32" s="24" t="s">
        <v>29</v>
      </c>
      <c r="C32" s="24" t="s">
        <v>29</v>
      </c>
      <c r="D32" s="24" t="s">
        <v>30</v>
      </c>
      <c r="E32" s="24" t="s">
        <v>34</v>
      </c>
      <c r="F32" s="24" t="s">
        <v>30</v>
      </c>
      <c r="G32" s="24" t="s">
        <v>46</v>
      </c>
      <c r="H32" s="24">
        <v>31801</v>
      </c>
      <c r="I32" s="24" t="s">
        <v>64</v>
      </c>
      <c r="J32" s="5" t="s">
        <v>75</v>
      </c>
      <c r="K32" s="12" t="s">
        <v>113</v>
      </c>
      <c r="L32" s="13"/>
      <c r="M32" s="5"/>
      <c r="N32" s="6" t="s">
        <v>79</v>
      </c>
      <c r="O32" s="13">
        <v>6</v>
      </c>
      <c r="P32" s="13">
        <v>10200</v>
      </c>
      <c r="Q32" s="13">
        <f>O32*P32</f>
        <v>61200</v>
      </c>
      <c r="R32" s="23">
        <f t="shared" si="0"/>
        <v>0</v>
      </c>
      <c r="S32" s="23">
        <v>0</v>
      </c>
      <c r="T32" s="27">
        <f t="shared" si="1"/>
        <v>61200</v>
      </c>
      <c r="U32" s="27">
        <f t="shared" si="2"/>
        <v>61200</v>
      </c>
    </row>
    <row r="33" spans="1:21" s="14" customFormat="1" ht="26" hidden="1" x14ac:dyDescent="0.25">
      <c r="A33" s="25" t="s">
        <v>25</v>
      </c>
      <c r="B33" s="24" t="s">
        <v>29</v>
      </c>
      <c r="C33" s="24" t="s">
        <v>29</v>
      </c>
      <c r="D33" s="24" t="s">
        <v>30</v>
      </c>
      <c r="E33" s="24" t="s">
        <v>34</v>
      </c>
      <c r="F33" s="24" t="s">
        <v>30</v>
      </c>
      <c r="G33" s="24" t="s">
        <v>46</v>
      </c>
      <c r="H33" s="24">
        <v>32601</v>
      </c>
      <c r="I33" s="24" t="s">
        <v>66</v>
      </c>
      <c r="J33" s="5" t="s">
        <v>75</v>
      </c>
      <c r="K33" s="12" t="s">
        <v>86</v>
      </c>
      <c r="L33" s="13" t="s">
        <v>87</v>
      </c>
      <c r="M33" s="5" t="s">
        <v>88</v>
      </c>
      <c r="N33" s="6" t="s">
        <v>79</v>
      </c>
      <c r="O33" s="13">
        <v>1</v>
      </c>
      <c r="P33" s="13">
        <v>28700</v>
      </c>
      <c r="Q33" s="13" t="s">
        <v>85</v>
      </c>
      <c r="R33" s="23">
        <f t="shared" si="0"/>
        <v>0</v>
      </c>
      <c r="S33" s="23">
        <v>0</v>
      </c>
      <c r="T33" s="27">
        <f t="shared" si="1"/>
        <v>28700</v>
      </c>
      <c r="U33" s="27">
        <f t="shared" si="2"/>
        <v>28700</v>
      </c>
    </row>
    <row r="34" spans="1:21" s="14" customFormat="1" ht="26" hidden="1" x14ac:dyDescent="0.25">
      <c r="A34" s="25" t="s">
        <v>25</v>
      </c>
      <c r="B34" s="24" t="s">
        <v>29</v>
      </c>
      <c r="C34" s="24" t="s">
        <v>29</v>
      </c>
      <c r="D34" s="24" t="s">
        <v>30</v>
      </c>
      <c r="E34" s="24" t="s">
        <v>34</v>
      </c>
      <c r="F34" s="24" t="s">
        <v>30</v>
      </c>
      <c r="G34" s="24" t="s">
        <v>46</v>
      </c>
      <c r="H34" s="24">
        <v>32601</v>
      </c>
      <c r="I34" s="24" t="s">
        <v>66</v>
      </c>
      <c r="J34" s="5" t="s">
        <v>75</v>
      </c>
      <c r="K34" s="12" t="s">
        <v>86</v>
      </c>
      <c r="L34" s="13"/>
      <c r="M34" s="5" t="s">
        <v>88</v>
      </c>
      <c r="N34" s="6" t="s">
        <v>79</v>
      </c>
      <c r="O34" s="13">
        <v>1</v>
      </c>
      <c r="P34" s="13">
        <v>143500</v>
      </c>
      <c r="Q34" s="13" t="s">
        <v>85</v>
      </c>
      <c r="R34" s="23">
        <f t="shared" si="0"/>
        <v>0</v>
      </c>
      <c r="S34" s="23">
        <v>0</v>
      </c>
      <c r="T34" s="27">
        <f t="shared" si="1"/>
        <v>143500</v>
      </c>
      <c r="U34" s="27">
        <f t="shared" si="2"/>
        <v>143500</v>
      </c>
    </row>
    <row r="35" spans="1:21" s="14" customFormat="1" ht="39" hidden="1" x14ac:dyDescent="0.25">
      <c r="A35" s="25" t="s">
        <v>25</v>
      </c>
      <c r="B35" s="24" t="s">
        <v>29</v>
      </c>
      <c r="C35" s="24" t="s">
        <v>29</v>
      </c>
      <c r="D35" s="24" t="s">
        <v>30</v>
      </c>
      <c r="E35" s="24" t="s">
        <v>34</v>
      </c>
      <c r="F35" s="24" t="s">
        <v>30</v>
      </c>
      <c r="G35" s="24" t="s">
        <v>46</v>
      </c>
      <c r="H35" s="24">
        <v>33401</v>
      </c>
      <c r="I35" s="24" t="s">
        <v>67</v>
      </c>
      <c r="J35" s="5" t="s">
        <v>75</v>
      </c>
      <c r="K35" s="12" t="s">
        <v>114</v>
      </c>
      <c r="L35" s="13"/>
      <c r="M35" s="5"/>
      <c r="N35" s="6" t="s">
        <v>79</v>
      </c>
      <c r="O35" s="13">
        <v>1</v>
      </c>
      <c r="P35" s="13">
        <v>180000</v>
      </c>
      <c r="Q35" s="13" t="s">
        <v>85</v>
      </c>
      <c r="R35" s="23">
        <f t="shared" si="0"/>
        <v>0</v>
      </c>
      <c r="S35" s="23">
        <v>0</v>
      </c>
      <c r="T35" s="27">
        <f t="shared" si="1"/>
        <v>180000</v>
      </c>
      <c r="U35" s="27">
        <f t="shared" si="2"/>
        <v>180000</v>
      </c>
    </row>
    <row r="36" spans="1:21" s="14" customFormat="1" ht="65" hidden="1" x14ac:dyDescent="0.25">
      <c r="A36" s="25" t="s">
        <v>25</v>
      </c>
      <c r="B36" s="24" t="s">
        <v>29</v>
      </c>
      <c r="C36" s="24" t="s">
        <v>29</v>
      </c>
      <c r="D36" s="24" t="s">
        <v>30</v>
      </c>
      <c r="E36" s="24" t="s">
        <v>34</v>
      </c>
      <c r="F36" s="24" t="s">
        <v>30</v>
      </c>
      <c r="G36" s="24" t="s">
        <v>46</v>
      </c>
      <c r="H36" s="24">
        <v>33901</v>
      </c>
      <c r="I36" s="24" t="s">
        <v>69</v>
      </c>
      <c r="J36" s="5" t="s">
        <v>75</v>
      </c>
      <c r="K36" s="12" t="s">
        <v>91</v>
      </c>
      <c r="L36" s="13" t="s">
        <v>89</v>
      </c>
      <c r="M36" s="5" t="s">
        <v>83</v>
      </c>
      <c r="N36" s="6" t="s">
        <v>79</v>
      </c>
      <c r="O36" s="13">
        <v>1</v>
      </c>
      <c r="P36" s="13">
        <v>13152</v>
      </c>
      <c r="Q36" s="13" t="s">
        <v>85</v>
      </c>
      <c r="R36" s="23">
        <f t="shared" si="0"/>
        <v>1096</v>
      </c>
      <c r="S36" s="23">
        <v>1096</v>
      </c>
      <c r="T36" s="27">
        <f t="shared" si="1"/>
        <v>13152</v>
      </c>
      <c r="U36" s="27">
        <f t="shared" si="2"/>
        <v>12056</v>
      </c>
    </row>
    <row r="37" spans="1:21" s="14" customFormat="1" ht="39" hidden="1" x14ac:dyDescent="0.25">
      <c r="A37" s="25" t="s">
        <v>25</v>
      </c>
      <c r="B37" s="24" t="s">
        <v>29</v>
      </c>
      <c r="C37" s="24" t="s">
        <v>29</v>
      </c>
      <c r="D37" s="24" t="s">
        <v>30</v>
      </c>
      <c r="E37" s="24" t="s">
        <v>34</v>
      </c>
      <c r="F37" s="24" t="s">
        <v>30</v>
      </c>
      <c r="G37" s="24" t="s">
        <v>46</v>
      </c>
      <c r="H37" s="24">
        <v>35501</v>
      </c>
      <c r="I37" s="24" t="s">
        <v>70</v>
      </c>
      <c r="J37" s="5" t="s">
        <v>75</v>
      </c>
      <c r="K37" s="12" t="s">
        <v>115</v>
      </c>
      <c r="L37" s="13"/>
      <c r="M37" s="5" t="s">
        <v>83</v>
      </c>
      <c r="N37" s="6" t="s">
        <v>79</v>
      </c>
      <c r="O37" s="13">
        <v>20</v>
      </c>
      <c r="P37" s="13">
        <v>4530</v>
      </c>
      <c r="Q37" s="13" t="s">
        <v>85</v>
      </c>
      <c r="R37" s="23">
        <f t="shared" si="0"/>
        <v>0</v>
      </c>
      <c r="S37" s="23">
        <v>0</v>
      </c>
      <c r="T37" s="27">
        <f t="shared" si="1"/>
        <v>90600</v>
      </c>
      <c r="U37" s="27">
        <f t="shared" si="2"/>
        <v>90600</v>
      </c>
    </row>
    <row r="38" spans="1:21" s="14" customFormat="1" ht="31.5" hidden="1" x14ac:dyDescent="0.25">
      <c r="A38" s="25" t="s">
        <v>25</v>
      </c>
      <c r="B38" s="24" t="s">
        <v>29</v>
      </c>
      <c r="C38" s="24" t="s">
        <v>29</v>
      </c>
      <c r="D38" s="24" t="s">
        <v>30</v>
      </c>
      <c r="E38" s="24" t="s">
        <v>34</v>
      </c>
      <c r="F38" s="24" t="s">
        <v>30</v>
      </c>
      <c r="G38" s="24" t="s">
        <v>46</v>
      </c>
      <c r="H38" s="24">
        <v>37104</v>
      </c>
      <c r="I38" s="24" t="s">
        <v>74</v>
      </c>
      <c r="J38" s="5" t="s">
        <v>75</v>
      </c>
      <c r="K38" s="12" t="s">
        <v>118</v>
      </c>
      <c r="L38" s="13"/>
      <c r="M38" s="5" t="s">
        <v>83</v>
      </c>
      <c r="N38" s="6" t="s">
        <v>79</v>
      </c>
      <c r="O38" s="13">
        <v>2</v>
      </c>
      <c r="P38" s="13">
        <v>10834.5</v>
      </c>
      <c r="Q38" s="13" t="s">
        <v>95</v>
      </c>
      <c r="R38" s="23">
        <f t="shared" si="0"/>
        <v>0</v>
      </c>
      <c r="S38" s="23">
        <v>0</v>
      </c>
      <c r="T38" s="27">
        <f t="shared" si="1"/>
        <v>21669</v>
      </c>
      <c r="U38" s="27">
        <f t="shared" si="2"/>
        <v>21669</v>
      </c>
    </row>
    <row r="39" spans="1:21" s="14" customFormat="1" ht="39" hidden="1" x14ac:dyDescent="0.25">
      <c r="A39" s="25" t="s">
        <v>25</v>
      </c>
      <c r="B39" s="24" t="s">
        <v>29</v>
      </c>
      <c r="C39" s="24" t="s">
        <v>29</v>
      </c>
      <c r="D39" s="24" t="s">
        <v>30</v>
      </c>
      <c r="E39" s="24" t="s">
        <v>34</v>
      </c>
      <c r="F39" s="24" t="s">
        <v>30</v>
      </c>
      <c r="G39" s="24" t="s">
        <v>50</v>
      </c>
      <c r="H39" s="24">
        <v>32201</v>
      </c>
      <c r="I39" s="24" t="s">
        <v>65</v>
      </c>
      <c r="J39" s="5" t="s">
        <v>75</v>
      </c>
      <c r="K39" s="12" t="s">
        <v>76</v>
      </c>
      <c r="L39" s="13" t="s">
        <v>77</v>
      </c>
      <c r="M39" s="5" t="s">
        <v>78</v>
      </c>
      <c r="N39" s="6" t="s">
        <v>79</v>
      </c>
      <c r="O39" s="13">
        <v>1</v>
      </c>
      <c r="P39" s="13">
        <v>4874603</v>
      </c>
      <c r="Q39" s="13" t="s">
        <v>80</v>
      </c>
      <c r="R39" s="23">
        <f t="shared" si="0"/>
        <v>0</v>
      </c>
      <c r="S39" s="23">
        <v>0</v>
      </c>
      <c r="T39" s="27">
        <f t="shared" si="1"/>
        <v>4874603</v>
      </c>
      <c r="U39" s="27">
        <f t="shared" si="2"/>
        <v>4874603</v>
      </c>
    </row>
    <row r="40" spans="1:21" s="14" customFormat="1" ht="39" hidden="1" x14ac:dyDescent="0.25">
      <c r="A40" s="25" t="s">
        <v>25</v>
      </c>
      <c r="B40" s="24" t="s">
        <v>29</v>
      </c>
      <c r="C40" s="24" t="s">
        <v>29</v>
      </c>
      <c r="D40" s="24" t="s">
        <v>30</v>
      </c>
      <c r="E40" s="24" t="s">
        <v>34</v>
      </c>
      <c r="F40" s="24" t="s">
        <v>30</v>
      </c>
      <c r="G40" s="24" t="s">
        <v>50</v>
      </c>
      <c r="H40" s="24">
        <v>33801</v>
      </c>
      <c r="I40" s="24" t="s">
        <v>68</v>
      </c>
      <c r="J40" s="5" t="s">
        <v>75</v>
      </c>
      <c r="K40" s="12" t="s">
        <v>82</v>
      </c>
      <c r="L40" s="13" t="s">
        <v>81</v>
      </c>
      <c r="M40" s="5" t="s">
        <v>83</v>
      </c>
      <c r="N40" s="6" t="s">
        <v>79</v>
      </c>
      <c r="O40" s="13">
        <v>1</v>
      </c>
      <c r="P40" s="13">
        <v>142000</v>
      </c>
      <c r="Q40" s="13" t="s">
        <v>84</v>
      </c>
      <c r="R40" s="23">
        <f t="shared" si="0"/>
        <v>0</v>
      </c>
      <c r="S40" s="23">
        <v>0</v>
      </c>
      <c r="T40" s="27">
        <f t="shared" si="1"/>
        <v>142000</v>
      </c>
      <c r="U40" s="27">
        <f t="shared" si="2"/>
        <v>142000</v>
      </c>
    </row>
    <row r="41" spans="1:21" s="14" customFormat="1" ht="26" hidden="1" x14ac:dyDescent="0.25">
      <c r="A41" s="25" t="s">
        <v>25</v>
      </c>
      <c r="B41" s="24" t="s">
        <v>29</v>
      </c>
      <c r="C41" s="24" t="s">
        <v>29</v>
      </c>
      <c r="D41" s="24" t="s">
        <v>30</v>
      </c>
      <c r="E41" s="24" t="s">
        <v>34</v>
      </c>
      <c r="F41" s="24" t="s">
        <v>30</v>
      </c>
      <c r="G41" s="24" t="s">
        <v>50</v>
      </c>
      <c r="H41" s="24">
        <v>33801</v>
      </c>
      <c r="I41" s="24" t="s">
        <v>68</v>
      </c>
      <c r="J41" s="5" t="s">
        <v>75</v>
      </c>
      <c r="K41" s="12" t="s">
        <v>82</v>
      </c>
      <c r="L41" s="13"/>
      <c r="M41" s="5" t="s">
        <v>83</v>
      </c>
      <c r="N41" s="6" t="s">
        <v>79</v>
      </c>
      <c r="O41" s="13">
        <v>1</v>
      </c>
      <c r="P41" s="13">
        <v>710000</v>
      </c>
      <c r="Q41" s="13" t="s">
        <v>85</v>
      </c>
      <c r="R41" s="23">
        <f t="shared" si="0"/>
        <v>0</v>
      </c>
      <c r="S41" s="23">
        <v>0</v>
      </c>
      <c r="T41" s="27">
        <f t="shared" si="1"/>
        <v>710000</v>
      </c>
      <c r="U41" s="27">
        <f t="shared" si="2"/>
        <v>710000</v>
      </c>
    </row>
    <row r="42" spans="1:21" s="14" customFormat="1" ht="52" hidden="1" x14ac:dyDescent="0.25">
      <c r="A42" s="25" t="s">
        <v>25</v>
      </c>
      <c r="B42" s="24" t="s">
        <v>29</v>
      </c>
      <c r="C42" s="24" t="s">
        <v>29</v>
      </c>
      <c r="D42" s="24" t="s">
        <v>30</v>
      </c>
      <c r="E42" s="24" t="s">
        <v>34</v>
      </c>
      <c r="F42" s="24" t="s">
        <v>30</v>
      </c>
      <c r="G42" s="24" t="s">
        <v>50</v>
      </c>
      <c r="H42" s="24">
        <v>35701</v>
      </c>
      <c r="I42" s="24" t="s">
        <v>71</v>
      </c>
      <c r="J42" s="5"/>
      <c r="K42" s="12" t="s">
        <v>116</v>
      </c>
      <c r="L42" s="13" t="s">
        <v>83</v>
      </c>
      <c r="M42" s="5"/>
      <c r="N42" s="6" t="s">
        <v>79</v>
      </c>
      <c r="O42" s="13">
        <v>20</v>
      </c>
      <c r="P42" s="13">
        <v>2300</v>
      </c>
      <c r="Q42" s="13" t="s">
        <v>85</v>
      </c>
      <c r="R42" s="23">
        <f t="shared" si="0"/>
        <v>0</v>
      </c>
      <c r="S42" s="23">
        <v>0</v>
      </c>
      <c r="T42" s="27">
        <f t="shared" si="1"/>
        <v>46000</v>
      </c>
      <c r="U42" s="27">
        <f t="shared" si="2"/>
        <v>46000</v>
      </c>
    </row>
    <row r="43" spans="1:21" s="14" customFormat="1" ht="39" hidden="1" x14ac:dyDescent="0.25">
      <c r="A43" s="25" t="s">
        <v>25</v>
      </c>
      <c r="B43" s="24" t="s">
        <v>29</v>
      </c>
      <c r="C43" s="24" t="s">
        <v>29</v>
      </c>
      <c r="D43" s="24" t="s">
        <v>30</v>
      </c>
      <c r="E43" s="24" t="s">
        <v>34</v>
      </c>
      <c r="F43" s="24" t="s">
        <v>30</v>
      </c>
      <c r="G43" s="24" t="s">
        <v>50</v>
      </c>
      <c r="H43" s="24">
        <v>35801</v>
      </c>
      <c r="I43" s="24" t="s">
        <v>72</v>
      </c>
      <c r="J43" s="5" t="s">
        <v>75</v>
      </c>
      <c r="K43" s="12" t="s">
        <v>99</v>
      </c>
      <c r="L43" s="13" t="s">
        <v>81</v>
      </c>
      <c r="M43" s="5" t="s">
        <v>83</v>
      </c>
      <c r="N43" s="6" t="s">
        <v>79</v>
      </c>
      <c r="O43" s="13">
        <v>1</v>
      </c>
      <c r="P43" s="13">
        <v>91400</v>
      </c>
      <c r="Q43" s="13" t="s">
        <v>85</v>
      </c>
      <c r="R43" s="23">
        <f t="shared" ref="R43:R67" si="4">SUM(S43:S43)</f>
        <v>0</v>
      </c>
      <c r="S43" s="23">
        <v>0</v>
      </c>
      <c r="T43" s="27">
        <f t="shared" ref="T43:T67" si="5">O43*P43</f>
        <v>91400</v>
      </c>
      <c r="U43" s="27">
        <f t="shared" ref="U43:U67" si="6">T43-R43</f>
        <v>91400</v>
      </c>
    </row>
    <row r="44" spans="1:21" s="14" customFormat="1" ht="59.25" hidden="1" customHeight="1" x14ac:dyDescent="0.25">
      <c r="A44" s="25" t="s">
        <v>25</v>
      </c>
      <c r="B44" s="24" t="s">
        <v>29</v>
      </c>
      <c r="C44" s="24" t="s">
        <v>29</v>
      </c>
      <c r="D44" s="24" t="s">
        <v>30</v>
      </c>
      <c r="E44" s="24" t="s">
        <v>34</v>
      </c>
      <c r="F44" s="24" t="s">
        <v>30</v>
      </c>
      <c r="G44" s="24" t="s">
        <v>50</v>
      </c>
      <c r="H44" s="24">
        <v>35801</v>
      </c>
      <c r="I44" s="24" t="s">
        <v>72</v>
      </c>
      <c r="J44" s="5" t="s">
        <v>75</v>
      </c>
      <c r="K44" s="12" t="s">
        <v>99</v>
      </c>
      <c r="L44" s="13"/>
      <c r="M44" s="5" t="s">
        <v>83</v>
      </c>
      <c r="N44" s="6" t="s">
        <v>79</v>
      </c>
      <c r="O44" s="13">
        <v>1</v>
      </c>
      <c r="P44" s="13">
        <v>457000</v>
      </c>
      <c r="Q44" s="13" t="s">
        <v>85</v>
      </c>
      <c r="R44" s="23">
        <f t="shared" si="4"/>
        <v>0</v>
      </c>
      <c r="S44" s="23">
        <v>0</v>
      </c>
      <c r="T44" s="27">
        <f t="shared" si="5"/>
        <v>457000</v>
      </c>
      <c r="U44" s="27">
        <f t="shared" si="6"/>
        <v>457000</v>
      </c>
    </row>
    <row r="45" spans="1:21" s="14" customFormat="1" ht="52" hidden="1" x14ac:dyDescent="0.25">
      <c r="A45" s="25" t="s">
        <v>25</v>
      </c>
      <c r="B45" s="24" t="s">
        <v>29</v>
      </c>
      <c r="C45" s="24" t="s">
        <v>29</v>
      </c>
      <c r="D45" s="24" t="s">
        <v>30</v>
      </c>
      <c r="E45" s="24" t="s">
        <v>34</v>
      </c>
      <c r="F45" s="24" t="s">
        <v>30</v>
      </c>
      <c r="G45" s="24" t="s">
        <v>50</v>
      </c>
      <c r="H45" s="24">
        <v>35901</v>
      </c>
      <c r="I45" s="24" t="s">
        <v>73</v>
      </c>
      <c r="J45" s="5" t="s">
        <v>75</v>
      </c>
      <c r="K45" s="12" t="s">
        <v>117</v>
      </c>
      <c r="L45" s="13"/>
      <c r="M45" s="5" t="s">
        <v>83</v>
      </c>
      <c r="N45" s="6" t="s">
        <v>79</v>
      </c>
      <c r="O45" s="13">
        <v>2</v>
      </c>
      <c r="P45" s="13">
        <v>17000</v>
      </c>
      <c r="Q45" s="13" t="s">
        <v>95</v>
      </c>
      <c r="R45" s="23">
        <f t="shared" si="4"/>
        <v>0</v>
      </c>
      <c r="S45" s="23">
        <v>0</v>
      </c>
      <c r="T45" s="27">
        <f t="shared" si="5"/>
        <v>34000</v>
      </c>
      <c r="U45" s="27">
        <f t="shared" si="6"/>
        <v>34000</v>
      </c>
    </row>
    <row r="46" spans="1:21" s="14" customFormat="1" ht="52.5" hidden="1" x14ac:dyDescent="0.25">
      <c r="A46" s="25" t="s">
        <v>25</v>
      </c>
      <c r="B46" s="24" t="s">
        <v>29</v>
      </c>
      <c r="C46" s="24" t="s">
        <v>29</v>
      </c>
      <c r="D46" s="24" t="s">
        <v>30</v>
      </c>
      <c r="E46" s="24" t="s">
        <v>35</v>
      </c>
      <c r="F46" s="24" t="s">
        <v>38</v>
      </c>
      <c r="G46" s="24" t="s">
        <v>48</v>
      </c>
      <c r="H46" s="24">
        <v>26102</v>
      </c>
      <c r="I46" s="24" t="s">
        <v>57</v>
      </c>
      <c r="J46" s="5" t="s">
        <v>75</v>
      </c>
      <c r="K46" s="12" t="s">
        <v>90</v>
      </c>
      <c r="L46" s="13" t="s">
        <v>89</v>
      </c>
      <c r="M46" s="5" t="s">
        <v>83</v>
      </c>
      <c r="N46" s="6" t="s">
        <v>79</v>
      </c>
      <c r="O46" s="13">
        <v>1</v>
      </c>
      <c r="P46" s="13">
        <v>11672</v>
      </c>
      <c r="Q46" s="13" t="s">
        <v>85</v>
      </c>
      <c r="R46" s="23">
        <f t="shared" si="4"/>
        <v>2000</v>
      </c>
      <c r="S46" s="23">
        <v>2000</v>
      </c>
      <c r="T46" s="27">
        <f t="shared" si="5"/>
        <v>11672</v>
      </c>
      <c r="U46" s="27">
        <f t="shared" si="6"/>
        <v>9672</v>
      </c>
    </row>
    <row r="47" spans="1:21" s="14" customFormat="1" ht="52.5" hidden="1" x14ac:dyDescent="0.25">
      <c r="A47" s="25" t="s">
        <v>25</v>
      </c>
      <c r="B47" s="24" t="s">
        <v>28</v>
      </c>
      <c r="C47" s="24" t="s">
        <v>29</v>
      </c>
      <c r="D47" s="24" t="s">
        <v>30</v>
      </c>
      <c r="E47" s="24" t="s">
        <v>33</v>
      </c>
      <c r="F47" s="24" t="s">
        <v>37</v>
      </c>
      <c r="G47" s="24" t="s">
        <v>44</v>
      </c>
      <c r="H47" s="24">
        <v>26102</v>
      </c>
      <c r="I47" s="24" t="s">
        <v>57</v>
      </c>
      <c r="J47" s="5" t="s">
        <v>75</v>
      </c>
      <c r="K47" s="12" t="s">
        <v>90</v>
      </c>
      <c r="L47" s="13" t="s">
        <v>89</v>
      </c>
      <c r="M47" s="5" t="s">
        <v>83</v>
      </c>
      <c r="N47" s="6" t="s">
        <v>79</v>
      </c>
      <c r="O47" s="13">
        <v>1</v>
      </c>
      <c r="P47" s="13">
        <v>7409</v>
      </c>
      <c r="Q47" s="13" t="s">
        <v>85</v>
      </c>
      <c r="R47" s="23">
        <f t="shared" si="4"/>
        <v>0</v>
      </c>
      <c r="S47" s="23">
        <v>0</v>
      </c>
      <c r="T47" s="27">
        <f t="shared" si="5"/>
        <v>7409</v>
      </c>
      <c r="U47" s="27">
        <f t="shared" si="6"/>
        <v>7409</v>
      </c>
    </row>
    <row r="48" spans="1:21" s="14" customFormat="1" ht="26" hidden="1" x14ac:dyDescent="0.25">
      <c r="A48" s="25" t="s">
        <v>25</v>
      </c>
      <c r="B48" s="24" t="s">
        <v>28</v>
      </c>
      <c r="C48" s="24" t="s">
        <v>29</v>
      </c>
      <c r="D48" s="24" t="s">
        <v>30</v>
      </c>
      <c r="E48" s="24" t="s">
        <v>33</v>
      </c>
      <c r="F48" s="24" t="s">
        <v>37</v>
      </c>
      <c r="G48" s="24" t="s">
        <v>43</v>
      </c>
      <c r="H48" s="24">
        <v>21101</v>
      </c>
      <c r="I48" s="24" t="s">
        <v>51</v>
      </c>
      <c r="J48" s="5" t="s">
        <v>137</v>
      </c>
      <c r="K48" s="12" t="s">
        <v>136</v>
      </c>
      <c r="L48" s="13"/>
      <c r="M48" s="5" t="s">
        <v>121</v>
      </c>
      <c r="N48" s="6" t="s">
        <v>139</v>
      </c>
      <c r="O48" s="13">
        <v>5</v>
      </c>
      <c r="P48" s="13">
        <f>R48/O48</f>
        <v>0</v>
      </c>
      <c r="Q48" s="13" t="s">
        <v>85</v>
      </c>
      <c r="R48" s="23">
        <f t="shared" si="4"/>
        <v>0</v>
      </c>
      <c r="S48" s="23">
        <v>0</v>
      </c>
      <c r="T48" s="27">
        <f t="shared" si="5"/>
        <v>0</v>
      </c>
      <c r="U48" s="27">
        <f t="shared" si="6"/>
        <v>0</v>
      </c>
    </row>
    <row r="49" spans="1:22" s="14" customFormat="1" ht="26" hidden="1" x14ac:dyDescent="0.25">
      <c r="A49" s="25" t="s">
        <v>25</v>
      </c>
      <c r="B49" s="24" t="s">
        <v>28</v>
      </c>
      <c r="C49" s="24" t="s">
        <v>29</v>
      </c>
      <c r="D49" s="24" t="s">
        <v>30</v>
      </c>
      <c r="E49" s="24" t="s">
        <v>33</v>
      </c>
      <c r="F49" s="24" t="s">
        <v>37</v>
      </c>
      <c r="G49" s="24" t="s">
        <v>43</v>
      </c>
      <c r="H49" s="24">
        <v>21401</v>
      </c>
      <c r="I49" s="24" t="s">
        <v>54</v>
      </c>
      <c r="J49" s="5" t="s">
        <v>154</v>
      </c>
      <c r="K49" s="12" t="s">
        <v>157</v>
      </c>
      <c r="L49" s="13"/>
      <c r="M49" s="5" t="s">
        <v>121</v>
      </c>
      <c r="N49" s="6" t="s">
        <v>94</v>
      </c>
      <c r="O49" s="13">
        <v>1</v>
      </c>
      <c r="P49" s="13">
        <f>R49/O49</f>
        <v>0</v>
      </c>
      <c r="Q49" s="13" t="s">
        <v>85</v>
      </c>
      <c r="R49" s="23">
        <f t="shared" si="4"/>
        <v>0</v>
      </c>
      <c r="S49" s="23">
        <v>0</v>
      </c>
      <c r="T49" s="27">
        <f t="shared" si="5"/>
        <v>0</v>
      </c>
      <c r="U49" s="27">
        <f t="shared" si="6"/>
        <v>0</v>
      </c>
    </row>
    <row r="50" spans="1:22" s="14" customFormat="1" ht="52.5" hidden="1" x14ac:dyDescent="0.25">
      <c r="A50" s="25" t="s">
        <v>25</v>
      </c>
      <c r="B50" s="24" t="s">
        <v>28</v>
      </c>
      <c r="C50" s="24" t="s">
        <v>29</v>
      </c>
      <c r="D50" s="24" t="s">
        <v>30</v>
      </c>
      <c r="E50" s="24" t="s">
        <v>33</v>
      </c>
      <c r="F50" s="24" t="s">
        <v>37</v>
      </c>
      <c r="G50" s="24" t="s">
        <v>43</v>
      </c>
      <c r="H50" s="24">
        <v>26102</v>
      </c>
      <c r="I50" s="24" t="s">
        <v>57</v>
      </c>
      <c r="J50" s="5" t="s">
        <v>75</v>
      </c>
      <c r="K50" s="12" t="s">
        <v>90</v>
      </c>
      <c r="L50" s="13" t="s">
        <v>89</v>
      </c>
      <c r="M50" s="5" t="s">
        <v>83</v>
      </c>
      <c r="N50" s="6" t="s">
        <v>79</v>
      </c>
      <c r="O50" s="13">
        <v>1</v>
      </c>
      <c r="P50" s="13">
        <v>6385</v>
      </c>
      <c r="Q50" s="13" t="s">
        <v>85</v>
      </c>
      <c r="R50" s="23">
        <f t="shared" si="4"/>
        <v>0</v>
      </c>
      <c r="S50" s="23">
        <v>0</v>
      </c>
      <c r="T50" s="27">
        <f t="shared" si="5"/>
        <v>6385</v>
      </c>
      <c r="U50" s="27">
        <f t="shared" si="6"/>
        <v>6385</v>
      </c>
    </row>
    <row r="51" spans="1:22" s="14" customFormat="1" ht="26" hidden="1" x14ac:dyDescent="0.25">
      <c r="A51" s="25" t="s">
        <v>25</v>
      </c>
      <c r="B51" s="24" t="s">
        <v>27</v>
      </c>
      <c r="C51" s="24" t="s">
        <v>29</v>
      </c>
      <c r="D51" s="24" t="s">
        <v>30</v>
      </c>
      <c r="E51" s="24" t="s">
        <v>32</v>
      </c>
      <c r="F51" s="24" t="s">
        <v>36</v>
      </c>
      <c r="G51" s="24" t="s">
        <v>41</v>
      </c>
      <c r="H51" s="24">
        <v>21101</v>
      </c>
      <c r="I51" s="24" t="s">
        <v>51</v>
      </c>
      <c r="J51" s="5" t="s">
        <v>140</v>
      </c>
      <c r="K51" s="12" t="s">
        <v>141</v>
      </c>
      <c r="L51" s="13"/>
      <c r="M51" s="5" t="s">
        <v>121</v>
      </c>
      <c r="N51" s="6" t="s">
        <v>94</v>
      </c>
      <c r="O51" s="13">
        <v>25</v>
      </c>
      <c r="P51" s="13">
        <f>R51/O51</f>
        <v>37.92</v>
      </c>
      <c r="Q51" s="13" t="s">
        <v>85</v>
      </c>
      <c r="R51" s="23">
        <f t="shared" si="4"/>
        <v>948</v>
      </c>
      <c r="S51" s="23">
        <v>948</v>
      </c>
      <c r="T51" s="27">
        <f t="shared" si="5"/>
        <v>948</v>
      </c>
      <c r="U51" s="27">
        <f t="shared" si="6"/>
        <v>0</v>
      </c>
    </row>
    <row r="52" spans="1:22" s="14" customFormat="1" ht="26" hidden="1" x14ac:dyDescent="0.25">
      <c r="A52" s="25" t="s">
        <v>25</v>
      </c>
      <c r="B52" s="24" t="s">
        <v>27</v>
      </c>
      <c r="C52" s="24" t="s">
        <v>29</v>
      </c>
      <c r="D52" s="24" t="s">
        <v>30</v>
      </c>
      <c r="E52" s="24" t="s">
        <v>32</v>
      </c>
      <c r="F52" s="24" t="s">
        <v>36</v>
      </c>
      <c r="G52" s="24" t="s">
        <v>41</v>
      </c>
      <c r="H52" s="24">
        <v>21401</v>
      </c>
      <c r="I52" s="24" t="s">
        <v>54</v>
      </c>
      <c r="J52" s="5" t="s">
        <v>156</v>
      </c>
      <c r="K52" s="12" t="s">
        <v>159</v>
      </c>
      <c r="L52" s="13"/>
      <c r="M52" s="5" t="s">
        <v>121</v>
      </c>
      <c r="N52" s="6" t="s">
        <v>94</v>
      </c>
      <c r="O52" s="13">
        <v>1</v>
      </c>
      <c r="P52" s="13">
        <f>R52/O52</f>
        <v>0</v>
      </c>
      <c r="Q52" s="13" t="s">
        <v>85</v>
      </c>
      <c r="R52" s="23">
        <f t="shared" si="4"/>
        <v>0</v>
      </c>
      <c r="S52" s="23">
        <v>0</v>
      </c>
      <c r="T52" s="27">
        <f t="shared" si="5"/>
        <v>0</v>
      </c>
      <c r="U52" s="27">
        <f t="shared" si="6"/>
        <v>0</v>
      </c>
    </row>
    <row r="53" spans="1:22" s="14" customFormat="1" ht="31.5" hidden="1" x14ac:dyDescent="0.25">
      <c r="A53" s="25" t="s">
        <v>25</v>
      </c>
      <c r="B53" s="24" t="s">
        <v>27</v>
      </c>
      <c r="C53" s="24" t="s">
        <v>29</v>
      </c>
      <c r="D53" s="24" t="s">
        <v>30</v>
      </c>
      <c r="E53" s="24" t="s">
        <v>32</v>
      </c>
      <c r="F53" s="24" t="s">
        <v>36</v>
      </c>
      <c r="G53" s="24" t="s">
        <v>41</v>
      </c>
      <c r="H53" s="24">
        <v>22104</v>
      </c>
      <c r="I53" s="24" t="s">
        <v>55</v>
      </c>
      <c r="J53" s="5" t="s">
        <v>104</v>
      </c>
      <c r="K53" s="12" t="s">
        <v>103</v>
      </c>
      <c r="L53" s="13"/>
      <c r="M53" s="5" t="s">
        <v>83</v>
      </c>
      <c r="N53" s="6" t="s">
        <v>105</v>
      </c>
      <c r="O53" s="13">
        <v>1</v>
      </c>
      <c r="P53" s="13">
        <v>169544</v>
      </c>
      <c r="Q53" s="13" t="s">
        <v>85</v>
      </c>
      <c r="R53" s="23">
        <f t="shared" si="4"/>
        <v>1281</v>
      </c>
      <c r="S53" s="23">
        <v>1281</v>
      </c>
      <c r="T53" s="27">
        <f t="shared" si="5"/>
        <v>169544</v>
      </c>
      <c r="U53" s="27">
        <f t="shared" si="6"/>
        <v>168263</v>
      </c>
    </row>
    <row r="54" spans="1:22" s="14" customFormat="1" ht="52" hidden="1" x14ac:dyDescent="0.25">
      <c r="A54" s="25" t="s">
        <v>25</v>
      </c>
      <c r="B54" s="24" t="s">
        <v>27</v>
      </c>
      <c r="C54" s="24" t="s">
        <v>29</v>
      </c>
      <c r="D54" s="24" t="s">
        <v>30</v>
      </c>
      <c r="E54" s="24" t="s">
        <v>32</v>
      </c>
      <c r="F54" s="24" t="s">
        <v>36</v>
      </c>
      <c r="G54" s="24" t="s">
        <v>41</v>
      </c>
      <c r="H54" s="24">
        <v>26103</v>
      </c>
      <c r="I54" s="24" t="s">
        <v>53</v>
      </c>
      <c r="J54" s="5" t="s">
        <v>75</v>
      </c>
      <c r="K54" s="12" t="s">
        <v>90</v>
      </c>
      <c r="L54" s="13" t="s">
        <v>89</v>
      </c>
      <c r="M54" s="5" t="s">
        <v>83</v>
      </c>
      <c r="N54" s="6" t="s">
        <v>79</v>
      </c>
      <c r="O54" s="13">
        <v>1</v>
      </c>
      <c r="P54" s="13">
        <v>7004</v>
      </c>
      <c r="Q54" s="13" t="s">
        <v>85</v>
      </c>
      <c r="R54" s="23">
        <f t="shared" si="4"/>
        <v>0</v>
      </c>
      <c r="S54" s="23">
        <v>0</v>
      </c>
      <c r="T54" s="27">
        <f t="shared" si="5"/>
        <v>7004</v>
      </c>
      <c r="U54" s="27">
        <f t="shared" si="6"/>
        <v>7004</v>
      </c>
    </row>
    <row r="55" spans="1:22" s="14" customFormat="1" ht="26" x14ac:dyDescent="0.25">
      <c r="A55" s="25" t="s">
        <v>25</v>
      </c>
      <c r="B55" s="24" t="s">
        <v>27</v>
      </c>
      <c r="C55" s="24" t="s">
        <v>29</v>
      </c>
      <c r="D55" s="24" t="s">
        <v>30</v>
      </c>
      <c r="E55" s="24" t="s">
        <v>32</v>
      </c>
      <c r="F55" s="24" t="s">
        <v>36</v>
      </c>
      <c r="G55" s="24" t="s">
        <v>42</v>
      </c>
      <c r="H55" s="24">
        <v>21101</v>
      </c>
      <c r="I55" s="24" t="s">
        <v>51</v>
      </c>
      <c r="J55" s="5" t="s">
        <v>142</v>
      </c>
      <c r="K55" s="12" t="s">
        <v>143</v>
      </c>
      <c r="L55" s="13"/>
      <c r="M55" s="5" t="s">
        <v>121</v>
      </c>
      <c r="N55" s="6" t="s">
        <v>94</v>
      </c>
      <c r="O55" s="13">
        <v>18</v>
      </c>
      <c r="P55" s="13">
        <f>R55/O55</f>
        <v>0</v>
      </c>
      <c r="Q55" s="13" t="s">
        <v>85</v>
      </c>
      <c r="R55" s="23">
        <f t="shared" si="4"/>
        <v>0</v>
      </c>
      <c r="S55" s="23">
        <v>0</v>
      </c>
      <c r="T55" s="27">
        <f t="shared" si="5"/>
        <v>0</v>
      </c>
      <c r="U55" s="27">
        <f t="shared" si="6"/>
        <v>0</v>
      </c>
    </row>
    <row r="56" spans="1:22" s="14" customFormat="1" ht="26" x14ac:dyDescent="0.25">
      <c r="A56" s="25" t="s">
        <v>25</v>
      </c>
      <c r="B56" s="24" t="s">
        <v>27</v>
      </c>
      <c r="C56" s="24" t="s">
        <v>29</v>
      </c>
      <c r="D56" s="24" t="s">
        <v>30</v>
      </c>
      <c r="E56" s="24" t="s">
        <v>32</v>
      </c>
      <c r="F56" s="24" t="s">
        <v>36</v>
      </c>
      <c r="G56" s="24" t="s">
        <v>42</v>
      </c>
      <c r="H56" s="24">
        <v>21401</v>
      </c>
      <c r="I56" s="24" t="s">
        <v>54</v>
      </c>
      <c r="J56" s="5" t="s">
        <v>155</v>
      </c>
      <c r="K56" s="12" t="s">
        <v>158</v>
      </c>
      <c r="L56" s="13"/>
      <c r="M56" s="5" t="s">
        <v>121</v>
      </c>
      <c r="N56" s="6" t="s">
        <v>94</v>
      </c>
      <c r="O56" s="13">
        <v>2</v>
      </c>
      <c r="P56" s="13">
        <f>R56/O56</f>
        <v>0</v>
      </c>
      <c r="Q56" s="13" t="s">
        <v>85</v>
      </c>
      <c r="R56" s="23">
        <f t="shared" si="4"/>
        <v>0</v>
      </c>
      <c r="S56" s="23">
        <v>0</v>
      </c>
      <c r="T56" s="27">
        <f t="shared" si="5"/>
        <v>0</v>
      </c>
      <c r="U56" s="27">
        <f t="shared" si="6"/>
        <v>0</v>
      </c>
    </row>
    <row r="57" spans="1:22" s="14" customFormat="1" ht="31.5" hidden="1" x14ac:dyDescent="0.25">
      <c r="A57" s="25" t="s">
        <v>25</v>
      </c>
      <c r="B57" s="24" t="s">
        <v>27</v>
      </c>
      <c r="C57" s="24" t="s">
        <v>29</v>
      </c>
      <c r="D57" s="24" t="s">
        <v>30</v>
      </c>
      <c r="E57" s="24" t="s">
        <v>32</v>
      </c>
      <c r="F57" s="24" t="s">
        <v>36</v>
      </c>
      <c r="G57" s="24" t="s">
        <v>42</v>
      </c>
      <c r="H57" s="24">
        <v>22104</v>
      </c>
      <c r="I57" s="24" t="s">
        <v>55</v>
      </c>
      <c r="J57" s="5" t="s">
        <v>104</v>
      </c>
      <c r="K57" s="12" t="s">
        <v>103</v>
      </c>
      <c r="L57" s="13"/>
      <c r="M57" s="5" t="s">
        <v>83</v>
      </c>
      <c r="N57" s="6" t="s">
        <v>105</v>
      </c>
      <c r="O57" s="13">
        <v>1</v>
      </c>
      <c r="P57" s="13">
        <v>100682</v>
      </c>
      <c r="Q57" s="13" t="s">
        <v>85</v>
      </c>
      <c r="R57" s="23">
        <f t="shared" si="4"/>
        <v>0</v>
      </c>
      <c r="S57" s="23">
        <v>0</v>
      </c>
      <c r="T57" s="27">
        <f t="shared" si="5"/>
        <v>100682</v>
      </c>
      <c r="U57" s="27">
        <f t="shared" si="6"/>
        <v>100682</v>
      </c>
    </row>
    <row r="58" spans="1:22" s="14" customFormat="1" ht="26" hidden="1" x14ac:dyDescent="0.25">
      <c r="A58" s="25" t="s">
        <v>25</v>
      </c>
      <c r="B58" s="24" t="s">
        <v>27</v>
      </c>
      <c r="C58" s="24" t="s">
        <v>29</v>
      </c>
      <c r="D58" s="24" t="s">
        <v>30</v>
      </c>
      <c r="E58" s="24" t="s">
        <v>32</v>
      </c>
      <c r="F58" s="24" t="s">
        <v>36</v>
      </c>
      <c r="G58" s="24" t="s">
        <v>42</v>
      </c>
      <c r="H58" s="24">
        <v>22106</v>
      </c>
      <c r="I58" s="24" t="s">
        <v>56</v>
      </c>
      <c r="J58" s="5" t="s">
        <v>106</v>
      </c>
      <c r="K58" s="12" t="s">
        <v>103</v>
      </c>
      <c r="L58" s="13"/>
      <c r="M58" s="5"/>
      <c r="N58" s="6" t="s">
        <v>105</v>
      </c>
      <c r="O58" s="13">
        <v>1</v>
      </c>
      <c r="P58" s="13">
        <v>105000</v>
      </c>
      <c r="Q58" s="13" t="s">
        <v>85</v>
      </c>
      <c r="R58" s="23">
        <f t="shared" si="4"/>
        <v>0</v>
      </c>
      <c r="S58" s="23">
        <v>0</v>
      </c>
      <c r="T58" s="27">
        <f t="shared" si="5"/>
        <v>105000</v>
      </c>
      <c r="U58" s="27">
        <f t="shared" si="6"/>
        <v>105000</v>
      </c>
    </row>
    <row r="59" spans="1:22" s="14" customFormat="1" ht="52.5" x14ac:dyDescent="0.25">
      <c r="A59" s="25" t="s">
        <v>25</v>
      </c>
      <c r="B59" s="24" t="s">
        <v>27</v>
      </c>
      <c r="C59" s="24" t="s">
        <v>29</v>
      </c>
      <c r="D59" s="24" t="s">
        <v>30</v>
      </c>
      <c r="E59" s="24" t="s">
        <v>32</v>
      </c>
      <c r="F59" s="24" t="s">
        <v>36</v>
      </c>
      <c r="G59" s="24" t="s">
        <v>42</v>
      </c>
      <c r="H59" s="24">
        <v>26102</v>
      </c>
      <c r="I59" s="24" t="s">
        <v>57</v>
      </c>
      <c r="J59" s="5" t="s">
        <v>75</v>
      </c>
      <c r="K59" s="12" t="s">
        <v>90</v>
      </c>
      <c r="L59" s="13" t="s">
        <v>89</v>
      </c>
      <c r="M59" s="5" t="s">
        <v>83</v>
      </c>
      <c r="N59" s="6" t="s">
        <v>79</v>
      </c>
      <c r="O59" s="13">
        <v>1</v>
      </c>
      <c r="P59" s="13">
        <v>19617</v>
      </c>
      <c r="Q59" s="13" t="s">
        <v>85</v>
      </c>
      <c r="R59" s="23">
        <f t="shared" si="4"/>
        <v>778.69</v>
      </c>
      <c r="S59" s="23">
        <v>778.69</v>
      </c>
      <c r="T59" s="27">
        <f t="shared" si="5"/>
        <v>19617</v>
      </c>
      <c r="U59" s="27">
        <f t="shared" si="6"/>
        <v>18838.310000000001</v>
      </c>
      <c r="V59" s="31">
        <f>T59-S59</f>
        <v>18838.310000000001</v>
      </c>
    </row>
    <row r="60" spans="1:22" s="14" customFormat="1" ht="52" hidden="1" x14ac:dyDescent="0.25">
      <c r="A60" s="25" t="s">
        <v>25</v>
      </c>
      <c r="B60" s="24" t="s">
        <v>27</v>
      </c>
      <c r="C60" s="24" t="s">
        <v>29</v>
      </c>
      <c r="D60" s="24" t="s">
        <v>30</v>
      </c>
      <c r="E60" s="24" t="s">
        <v>32</v>
      </c>
      <c r="F60" s="24" t="s">
        <v>36</v>
      </c>
      <c r="G60" s="24" t="s">
        <v>42</v>
      </c>
      <c r="H60" s="24">
        <v>26104</v>
      </c>
      <c r="I60" s="24" t="s">
        <v>58</v>
      </c>
      <c r="J60" s="5" t="s">
        <v>75</v>
      </c>
      <c r="K60" s="12" t="s">
        <v>90</v>
      </c>
      <c r="L60" s="13" t="s">
        <v>89</v>
      </c>
      <c r="M60" s="5" t="s">
        <v>83</v>
      </c>
      <c r="N60" s="6" t="s">
        <v>79</v>
      </c>
      <c r="O60" s="13">
        <v>1</v>
      </c>
      <c r="P60" s="13">
        <v>4841</v>
      </c>
      <c r="Q60" s="13" t="s">
        <v>85</v>
      </c>
      <c r="R60" s="23">
        <f t="shared" si="4"/>
        <v>0</v>
      </c>
      <c r="S60" s="23">
        <v>0</v>
      </c>
      <c r="T60" s="27">
        <f t="shared" si="5"/>
        <v>4841</v>
      </c>
      <c r="U60" s="27">
        <f t="shared" si="6"/>
        <v>4841</v>
      </c>
    </row>
    <row r="61" spans="1:22" s="14" customFormat="1" ht="26" hidden="1" x14ac:dyDescent="0.25">
      <c r="A61" s="25" t="s">
        <v>25</v>
      </c>
      <c r="B61" s="24" t="s">
        <v>28</v>
      </c>
      <c r="C61" s="24" t="s">
        <v>29</v>
      </c>
      <c r="D61" s="24" t="s">
        <v>30</v>
      </c>
      <c r="E61" s="24" t="s">
        <v>33</v>
      </c>
      <c r="F61" s="24" t="s">
        <v>37</v>
      </c>
      <c r="G61" s="24" t="s">
        <v>45</v>
      </c>
      <c r="H61" s="24">
        <v>21101</v>
      </c>
      <c r="I61" s="24" t="s">
        <v>51</v>
      </c>
      <c r="J61" s="5" t="s">
        <v>144</v>
      </c>
      <c r="K61" s="12" t="s">
        <v>145</v>
      </c>
      <c r="L61" s="13"/>
      <c r="M61" s="5" t="s">
        <v>121</v>
      </c>
      <c r="N61" s="6" t="s">
        <v>94</v>
      </c>
      <c r="O61" s="13">
        <v>18</v>
      </c>
      <c r="P61" s="13">
        <f>R61/O61</f>
        <v>40.444444444444443</v>
      </c>
      <c r="Q61" s="13" t="s">
        <v>85</v>
      </c>
      <c r="R61" s="23">
        <f t="shared" si="4"/>
        <v>728</v>
      </c>
      <c r="S61" s="23">
        <v>728</v>
      </c>
      <c r="T61" s="27">
        <f t="shared" si="5"/>
        <v>728</v>
      </c>
      <c r="U61" s="27">
        <f t="shared" si="6"/>
        <v>0</v>
      </c>
    </row>
    <row r="62" spans="1:22" s="14" customFormat="1" ht="26" hidden="1" x14ac:dyDescent="0.25">
      <c r="A62" s="25" t="s">
        <v>25</v>
      </c>
      <c r="B62" s="24" t="s">
        <v>28</v>
      </c>
      <c r="C62" s="24" t="s">
        <v>29</v>
      </c>
      <c r="D62" s="24" t="s">
        <v>30</v>
      </c>
      <c r="E62" s="24" t="s">
        <v>33</v>
      </c>
      <c r="F62" s="24" t="s">
        <v>37</v>
      </c>
      <c r="G62" s="24" t="s">
        <v>45</v>
      </c>
      <c r="H62" s="24">
        <v>21401</v>
      </c>
      <c r="I62" s="24" t="s">
        <v>54</v>
      </c>
      <c r="J62" s="5" t="s">
        <v>153</v>
      </c>
      <c r="K62" s="12" t="s">
        <v>152</v>
      </c>
      <c r="L62" s="13"/>
      <c r="M62" s="5" t="s">
        <v>121</v>
      </c>
      <c r="N62" s="6" t="s">
        <v>94</v>
      </c>
      <c r="O62" s="13">
        <v>5</v>
      </c>
      <c r="P62" s="13">
        <f>R62/O62</f>
        <v>1714.4</v>
      </c>
      <c r="Q62" s="13" t="s">
        <v>85</v>
      </c>
      <c r="R62" s="23">
        <f t="shared" si="4"/>
        <v>8572</v>
      </c>
      <c r="S62" s="23">
        <v>8572</v>
      </c>
      <c r="T62" s="27">
        <f t="shared" si="5"/>
        <v>8572</v>
      </c>
      <c r="U62" s="27">
        <f t="shared" si="6"/>
        <v>0</v>
      </c>
    </row>
    <row r="63" spans="1:22" s="14" customFormat="1" ht="31.5" hidden="1" x14ac:dyDescent="0.25">
      <c r="A63" s="25" t="s">
        <v>25</v>
      </c>
      <c r="B63" s="24" t="s">
        <v>28</v>
      </c>
      <c r="C63" s="24" t="s">
        <v>29</v>
      </c>
      <c r="D63" s="24" t="s">
        <v>30</v>
      </c>
      <c r="E63" s="24" t="s">
        <v>33</v>
      </c>
      <c r="F63" s="24" t="s">
        <v>37</v>
      </c>
      <c r="G63" s="24" t="s">
        <v>45</v>
      </c>
      <c r="H63" s="24">
        <v>22104</v>
      </c>
      <c r="I63" s="24" t="s">
        <v>55</v>
      </c>
      <c r="J63" s="5" t="s">
        <v>104</v>
      </c>
      <c r="K63" s="12" t="s">
        <v>103</v>
      </c>
      <c r="L63" s="13"/>
      <c r="M63" s="5" t="s">
        <v>83</v>
      </c>
      <c r="N63" s="6" t="s">
        <v>105</v>
      </c>
      <c r="O63" s="13">
        <v>1</v>
      </c>
      <c r="P63" s="13">
        <v>17130</v>
      </c>
      <c r="Q63" s="13" t="s">
        <v>85</v>
      </c>
      <c r="R63" s="23">
        <f t="shared" si="4"/>
        <v>8565</v>
      </c>
      <c r="S63" s="23">
        <v>8565</v>
      </c>
      <c r="T63" s="27">
        <f t="shared" si="5"/>
        <v>17130</v>
      </c>
      <c r="U63" s="27">
        <f t="shared" si="6"/>
        <v>8565</v>
      </c>
    </row>
    <row r="64" spans="1:22" s="14" customFormat="1" ht="52.5" hidden="1" x14ac:dyDescent="0.25">
      <c r="A64" s="25" t="s">
        <v>25</v>
      </c>
      <c r="B64" s="24" t="s">
        <v>28</v>
      </c>
      <c r="C64" s="24" t="s">
        <v>29</v>
      </c>
      <c r="D64" s="24" t="s">
        <v>30</v>
      </c>
      <c r="E64" s="24" t="s">
        <v>33</v>
      </c>
      <c r="F64" s="24" t="s">
        <v>37</v>
      </c>
      <c r="G64" s="24" t="s">
        <v>45</v>
      </c>
      <c r="H64" s="24">
        <v>26102</v>
      </c>
      <c r="I64" s="24" t="s">
        <v>57</v>
      </c>
      <c r="J64" s="5" t="s">
        <v>75</v>
      </c>
      <c r="K64" s="12" t="s">
        <v>90</v>
      </c>
      <c r="L64" s="13" t="s">
        <v>89</v>
      </c>
      <c r="M64" s="5" t="s">
        <v>83</v>
      </c>
      <c r="N64" s="6" t="s">
        <v>79</v>
      </c>
      <c r="O64" s="13">
        <v>1</v>
      </c>
      <c r="P64" s="13">
        <v>82154</v>
      </c>
      <c r="Q64" s="13" t="s">
        <v>85</v>
      </c>
      <c r="R64" s="23">
        <f t="shared" si="4"/>
        <v>3653</v>
      </c>
      <c r="S64" s="23">
        <v>3653</v>
      </c>
      <c r="T64" s="27">
        <f t="shared" si="5"/>
        <v>82154</v>
      </c>
      <c r="U64" s="27">
        <f t="shared" si="6"/>
        <v>78501</v>
      </c>
    </row>
    <row r="65" spans="1:21" s="14" customFormat="1" ht="26" hidden="1" x14ac:dyDescent="0.25">
      <c r="A65" s="25" t="s">
        <v>25</v>
      </c>
      <c r="B65" s="24" t="s">
        <v>26</v>
      </c>
      <c r="C65" s="24" t="s">
        <v>29</v>
      </c>
      <c r="D65" s="24" t="s">
        <v>30</v>
      </c>
      <c r="E65" s="24" t="s">
        <v>31</v>
      </c>
      <c r="F65" s="24" t="s">
        <v>30</v>
      </c>
      <c r="G65" s="24" t="s">
        <v>40</v>
      </c>
      <c r="H65" s="24">
        <v>21101</v>
      </c>
      <c r="I65" s="24" t="s">
        <v>51</v>
      </c>
      <c r="J65" s="5" t="s">
        <v>146</v>
      </c>
      <c r="K65" s="12" t="s">
        <v>147</v>
      </c>
      <c r="L65" s="13"/>
      <c r="M65" s="5" t="s">
        <v>121</v>
      </c>
      <c r="N65" s="6" t="s">
        <v>94</v>
      </c>
      <c r="O65" s="13">
        <v>103</v>
      </c>
      <c r="P65" s="13">
        <f>R65/O65</f>
        <v>0</v>
      </c>
      <c r="Q65" s="13" t="s">
        <v>85</v>
      </c>
      <c r="R65" s="23">
        <f t="shared" si="4"/>
        <v>0</v>
      </c>
      <c r="S65" s="23">
        <v>0</v>
      </c>
      <c r="T65" s="27">
        <f t="shared" si="5"/>
        <v>0</v>
      </c>
      <c r="U65" s="27">
        <f t="shared" si="6"/>
        <v>0</v>
      </c>
    </row>
    <row r="66" spans="1:21" s="14" customFormat="1" ht="26" hidden="1" x14ac:dyDescent="0.25">
      <c r="A66" s="25" t="s">
        <v>25</v>
      </c>
      <c r="B66" s="24" t="s">
        <v>26</v>
      </c>
      <c r="C66" s="24" t="s">
        <v>29</v>
      </c>
      <c r="D66" s="24" t="s">
        <v>30</v>
      </c>
      <c r="E66" s="24" t="s">
        <v>31</v>
      </c>
      <c r="F66" s="24" t="s">
        <v>30</v>
      </c>
      <c r="G66" s="24" t="s">
        <v>40</v>
      </c>
      <c r="H66" s="24">
        <v>22103</v>
      </c>
      <c r="I66" s="24" t="s">
        <v>52</v>
      </c>
      <c r="J66" s="5" t="s">
        <v>102</v>
      </c>
      <c r="K66" s="12" t="s">
        <v>103</v>
      </c>
      <c r="L66" s="13"/>
      <c r="M66" s="5" t="s">
        <v>83</v>
      </c>
      <c r="N66" s="6" t="s">
        <v>105</v>
      </c>
      <c r="O66" s="13">
        <v>1</v>
      </c>
      <c r="P66" s="13">
        <v>218610</v>
      </c>
      <c r="Q66" s="13" t="s">
        <v>85</v>
      </c>
      <c r="R66" s="23">
        <f t="shared" si="4"/>
        <v>0</v>
      </c>
      <c r="S66" s="23">
        <v>0</v>
      </c>
      <c r="T66" s="27">
        <f t="shared" si="5"/>
        <v>218610</v>
      </c>
      <c r="U66" s="27">
        <f t="shared" si="6"/>
        <v>218610</v>
      </c>
    </row>
    <row r="67" spans="1:21" s="14" customFormat="1" ht="52" hidden="1" x14ac:dyDescent="0.25">
      <c r="A67" s="25" t="s">
        <v>25</v>
      </c>
      <c r="B67" s="24" t="s">
        <v>26</v>
      </c>
      <c r="C67" s="24" t="s">
        <v>29</v>
      </c>
      <c r="D67" s="24" t="s">
        <v>30</v>
      </c>
      <c r="E67" s="24" t="s">
        <v>31</v>
      </c>
      <c r="F67" s="24" t="s">
        <v>30</v>
      </c>
      <c r="G67" s="24" t="s">
        <v>40</v>
      </c>
      <c r="H67" s="24">
        <v>26103</v>
      </c>
      <c r="I67" s="24" t="s">
        <v>53</v>
      </c>
      <c r="J67" s="5" t="s">
        <v>75</v>
      </c>
      <c r="K67" s="12" t="s">
        <v>90</v>
      </c>
      <c r="L67" s="13" t="s">
        <v>89</v>
      </c>
      <c r="M67" s="5" t="s">
        <v>83</v>
      </c>
      <c r="N67" s="6" t="s">
        <v>79</v>
      </c>
      <c r="O67" s="13">
        <v>1</v>
      </c>
      <c r="P67" s="13">
        <v>146330</v>
      </c>
      <c r="Q67" s="13" t="s">
        <v>85</v>
      </c>
      <c r="R67" s="23">
        <f t="shared" si="4"/>
        <v>0</v>
      </c>
      <c r="S67" s="23">
        <v>0</v>
      </c>
      <c r="T67" s="27">
        <f t="shared" si="5"/>
        <v>146330</v>
      </c>
      <c r="U67" s="27">
        <f t="shared" si="6"/>
        <v>146330</v>
      </c>
    </row>
    <row r="69" spans="1:21" s="1" customFormat="1" x14ac:dyDescent="0.3">
      <c r="A69" s="42" t="s">
        <v>2</v>
      </c>
      <c r="B69" s="43"/>
      <c r="C69" s="43"/>
      <c r="D69" s="43"/>
      <c r="E69" s="43"/>
      <c r="F69" s="43"/>
      <c r="G69" s="43"/>
      <c r="H69" s="43"/>
      <c r="I69" s="44"/>
      <c r="K69" s="2"/>
      <c r="L69" s="3"/>
      <c r="M69" s="3"/>
      <c r="O69" s="4"/>
      <c r="Q69" s="30"/>
      <c r="R69" s="22">
        <f>SUBTOTAL(9,R11:R67)</f>
        <v>778.69</v>
      </c>
      <c r="S69" s="22">
        <f t="shared" ref="S69" si="7">SUBTOTAL(9,S11:S67)</f>
        <v>778.69</v>
      </c>
      <c r="T69" s="28"/>
      <c r="U69" s="28"/>
    </row>
    <row r="70" spans="1:21" s="15" customFormat="1" x14ac:dyDescent="0.35">
      <c r="H70" s="16"/>
      <c r="I70" s="17"/>
      <c r="K70" s="17"/>
      <c r="L70" s="18"/>
      <c r="M70" s="18"/>
      <c r="O70" s="19"/>
      <c r="Q70" s="20"/>
      <c r="R70" s="21"/>
      <c r="S70" s="21"/>
      <c r="T70" s="21"/>
      <c r="U70" s="21"/>
    </row>
    <row r="71" spans="1:21" s="15" customFormat="1" x14ac:dyDescent="0.35">
      <c r="H71" s="16"/>
      <c r="I71" s="17"/>
      <c r="K71" s="17"/>
      <c r="L71" s="18"/>
      <c r="M71" s="18"/>
      <c r="O71" s="19"/>
      <c r="Q71" s="29"/>
      <c r="R71" s="21"/>
      <c r="S71" s="21"/>
      <c r="T71" s="21"/>
      <c r="U71" s="21"/>
    </row>
    <row r="72" spans="1:21" s="15" customFormat="1" x14ac:dyDescent="0.35">
      <c r="A72" s="42" t="s">
        <v>21</v>
      </c>
      <c r="B72" s="43"/>
      <c r="C72" s="43"/>
      <c r="D72" s="43"/>
      <c r="E72" s="43"/>
      <c r="F72" s="43"/>
      <c r="G72" s="43"/>
      <c r="H72" s="43"/>
      <c r="I72" s="44"/>
      <c r="K72" s="17"/>
      <c r="L72" s="18"/>
      <c r="M72" s="18"/>
      <c r="O72" s="19"/>
      <c r="Q72" s="20"/>
      <c r="R72" s="21"/>
      <c r="S72" s="21"/>
      <c r="T72" s="21"/>
      <c r="U72" s="21"/>
    </row>
  </sheetData>
  <autoFilter ref="A10:U67" xr:uid="{97605397-EAAE-4D49-94ED-0EBED6B66CF8}">
    <filterColumn colId="6">
      <filters>
        <filter val="D15081O"/>
        <filter val="J13321O"/>
      </filters>
    </filterColumn>
    <filterColumn colId="18">
      <filters>
        <filter val="19,617.00"/>
        <filter val="3,865.00"/>
        <filter val="963.00"/>
      </filters>
    </filterColumn>
  </autoFilter>
  <mergeCells count="4">
    <mergeCell ref="A7:S7"/>
    <mergeCell ref="A8:S8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SP</vt:lpstr>
      <vt:lpstr>Ene</vt:lpstr>
      <vt:lpstr>Ene!Títulos_a_imprimir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2025-06-17T15:53:25Z</dcterms:modified>
</cp:coreProperties>
</file>