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rzo/Queretaro/"/>
    </mc:Choice>
  </mc:AlternateContent>
  <xr:revisionPtr revIDLastSave="1" documentId="13_ncr:1_{FBF9526A-2A75-41C5-8FB3-094478284822}" xr6:coauthVersionLast="47" xr6:coauthVersionMax="47" xr10:uidLastSave="{924B6288-EECE-4BC2-98E7-04F0AAF3E760}"/>
  <bookViews>
    <workbookView xWindow="-110" yWindow="-110" windowWidth="19420" windowHeight="11500" xr2:uid="{729B9AAE-1851-460B-82C6-DD8F62FD67C7}"/>
  </bookViews>
  <sheets>
    <sheet name="QT00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APROBACION'!$A$8:$J$33</definedName>
    <definedName name="a" localSheetId="0">#REF!</definedName>
    <definedName name="a">#REF!</definedName>
    <definedName name="adquisicion">'[1]hoja oculta'!$C$2:$C$5</definedName>
    <definedName name="_xlnm.Print_Area" localSheetId="0">'QT00 APROBACION'!$A$1:$J$33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" l="1"/>
  <c r="J16" i="1"/>
  <c r="J14" i="1"/>
  <c r="J21" i="1"/>
  <c r="J32" i="1"/>
  <c r="J13" i="1"/>
  <c r="J9" i="1"/>
  <c r="J33" i="1"/>
  <c r="J29" i="1"/>
  <c r="J27" i="1"/>
  <c r="J18" i="1"/>
  <c r="J26" i="1"/>
  <c r="J25" i="1"/>
  <c r="J10" i="1"/>
  <c r="J31" i="1"/>
  <c r="J30" i="1"/>
  <c r="J24" i="1"/>
  <c r="J22" i="1"/>
</calcChain>
</file>

<file path=xl/sharedStrings.xml><?xml version="1.0" encoding="utf-8"?>
<sst xmlns="http://schemas.openxmlformats.org/spreadsheetml/2006/main" count="684" uniqueCount="88">
  <si>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</si>
  <si>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</si>
  <si>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</si>
  <si>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</si>
  <si>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</si>
  <si>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</si>
  <si>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</si>
  <si>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</si>
  <si>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</si>
  <si>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</si>
  <si>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</si>
  <si>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</si>
  <si>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</si>
  <si>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</si>
  <si>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</si>
  <si>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</si>
  <si>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</si>
  <si>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 xml:space="preserve">MATERIALES Y ÚTILES DE OFICINA </t>
  </si>
  <si>
    <t xml:space="preserve">MATERIAL DE LIMPIEZA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</si>
  <si>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</si>
  <si>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</si>
  <si>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</si>
  <si>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REFACCIONES Y ACCESORIOS PARA EQUIPO DE CÓMPUTO Y TELECOMUNICACIONES.</t>
  </si>
  <si>
    <t>SERVICIO TELEFÓNICO CONVENCIONAL</t>
  </si>
  <si>
    <t>ARRENDAMIENTO DE MAQUINARIA Y EQUIPO</t>
  </si>
  <si>
    <t>FLETES Y MANIOBRAS</t>
  </si>
  <si>
    <t>MANTENIMIENTO Y CONSERVACIÓN DE MOBILIARIO Y EQUIPO DE ADMINISTRACIÓN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</si>
  <si>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</si>
  <si>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</si>
  <si>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</si>
  <si>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</si>
  <si>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</si>
  <si>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COMBUSTIBLES, LUBRICANTES Y ADITIVOS PARA VEHÍCULOS TERRESTRES, AÉREOS, MARÍTIMOS, LACUSTRES Y FLUVIALES DESTINADOS A SERVICIOS ADMINISTRATIVOS</t>
  </si>
  <si>
    <t>VESTUARIO Y UNIFORMES</t>
  </si>
  <si>
    <t>REFACCIONES Y ACCESORIOS MENORES DE MOBILIARIO Y EQUIPO DE ADMINISTRACIÓN, EDUCACIONAL Y RECREATIVO</t>
  </si>
  <si>
    <t>SUBCONTRATACIÓN DE SERVICIOS CON TERCEROS</t>
  </si>
  <si>
    <t>MANTENIMIENTO Y CONSERVACIÓN DE VEHÍCULOS TERRESTRES, AÉREOS, MARÍTIMOS, LACUSTRES Y FLUVIALES</t>
  </si>
  <si>
    <t>VIÁTICOS NACIONALES PARA SERVIDORES PÚBLICOS EN EL DESEMPEÑO DE FUNCIONES OFICIALES</t>
  </si>
  <si>
    <t>OTROS IMPUESTOS Y DERECHOS</t>
  </si>
  <si>
    <t>OTROS SERVICIOS COMERCIALES</t>
  </si>
  <si>
    <t xml:space="preserve"> ARRENDAMIENTO DE EDIFICIOS Y LOCALES</t>
  </si>
  <si>
    <t>Presupuestado Marzo</t>
  </si>
  <si>
    <t>Ejercido Marzo</t>
  </si>
  <si>
    <t xml:space="preserve">Programa Anual de Adquisiciones, Arrendamientos y Servicios del INE 2025 (PAAASINE) </t>
  </si>
  <si>
    <t>MANTENIMIENTO Y CONSERVACIÓN DE INMUEBLES</t>
  </si>
  <si>
    <t>HERRAMIENTAS MENORES</t>
  </si>
  <si>
    <t>UTENSILIOS PARA EL SERVICIO DE ALIMENTACIÓN</t>
  </si>
  <si>
    <t>VIDRIO Y PRODUCTOS DE VIDRIO</t>
  </si>
  <si>
    <t>Modificaciones Marzo 2025</t>
  </si>
  <si>
    <t>AI</t>
  </si>
  <si>
    <t>Marzo</t>
  </si>
  <si>
    <t>SUBDELEGACIONALES</t>
  </si>
  <si>
    <t>QT01</t>
  </si>
  <si>
    <t>33801</t>
  </si>
  <si>
    <t>31401</t>
  </si>
  <si>
    <t xml:space="preserve">Órgano </t>
  </si>
  <si>
    <t>UR Ejerce</t>
  </si>
  <si>
    <t>Spg</t>
  </si>
  <si>
    <t>PY</t>
  </si>
  <si>
    <t>Descripción Partida</t>
  </si>
  <si>
    <t>QT03</t>
  </si>
  <si>
    <t>MATERIALES Y ÚTILES DE OFICINA</t>
  </si>
  <si>
    <t>PRODUCTOS QUÍMICOS BÁSICOS</t>
  </si>
  <si>
    <t>OTROS PRODUCTOS QUÍMICOS</t>
  </si>
  <si>
    <t>R005</t>
  </si>
  <si>
    <t>088</t>
  </si>
  <si>
    <t>B00MO02</t>
  </si>
  <si>
    <t>MATERIALES Y ÚTILES PARA EL PROCESAMIENTO EN EQUIPOS Y BIENES INFORMÁTICOS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</si>
  <si>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</si>
  <si>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</si>
  <si>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</t>
  </si>
  <si>
    <t>Descripción del Bien o Servicio</t>
  </si>
  <si>
    <t>SUBDELEGACIONAL</t>
  </si>
  <si>
    <t>QT04</t>
  </si>
  <si>
    <t>BAJA VEHICULAR ECONOLINE</t>
  </si>
  <si>
    <t>DISPERSION ELECTRONICA DE COMBUSTIBLE PARA PROGRAMAS PUBLICOS</t>
  </si>
  <si>
    <t>CUOTA MANTENIMIENTO</t>
  </si>
  <si>
    <t>MATERIALES COMPLEMENTARIOS</t>
  </si>
  <si>
    <t>SUBCONTRATACIÓN DE SERVICIO CON TERCEROS</t>
  </si>
  <si>
    <t>MANTENIMIENTO Y CONSERVACIÓN DE VEHÍCULOS TERRESTRES, AÉREOS, MARÍTIMOS LACUSTRES Y FLUVIALES</t>
  </si>
  <si>
    <t>SERVICIOS DE LAVANDERÍA LIMPIEZA E HIGIENE</t>
  </si>
  <si>
    <t>OTROS IMPUESTOS O DERECHOS</t>
  </si>
  <si>
    <t>MATERIAL DE LIMPIEZA</t>
  </si>
  <si>
    <t>REFACCIONES Y ACCESORIOS MENORES DE EDIFICIOS</t>
  </si>
  <si>
    <t>QT02</t>
  </si>
  <si>
    <t>QT05</t>
  </si>
  <si>
    <t>Presupuesto autorizado Marzo</t>
  </si>
  <si>
    <t>Modificado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</si>
</sst>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0" fontId="14" fillId="0" borderId="0"/>
  </cellStyleXfs>
  <cellXfs count="58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9" fillId="0" borderId="0" xfId="7" applyFont="1"/>
    <xf numFmtId="0" fontId="1" fillId="0" borderId="2" xfId="3" applyBorder="1" applyAlignment="1">
      <alignment horizontal="center" vertical="center" wrapText="1"/>
    </xf>
    <xf numFmtId="0" fontId="12" fillId="0" borderId="2" xfId="3" quotePrefix="1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1" fontId="11" fillId="0" borderId="2" xfId="4" applyNumberFormat="1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4" fontId="11" fillId="0" borderId="2" xfId="8" applyFont="1" applyFill="1" applyBorder="1" applyAlignment="1">
      <alignment horizontal="center" vertical="center" wrapText="1"/>
    </xf>
    <xf numFmtId="44" fontId="11" fillId="0" borderId="2" xfId="8" applyFont="1" applyFill="1" applyBorder="1" applyAlignment="1">
      <alignment horizontal="right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2" fillId="2" borderId="2" xfId="9" applyNumberFormat="1" applyFont="1" applyFill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left" vertical="center" wrapText="1"/>
    </xf>
    <xf numFmtId="0" fontId="11" fillId="0" borderId="2" xfId="3" applyFont="1" applyBorder="1" applyAlignment="1">
      <alignment horizontal="center" vertical="center" wrapText="1"/>
    </xf>
    <xf numFmtId="0" fontId="1" fillId="0" borderId="2" xfId="3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2" xfId="0" quotePrefix="1" applyFont="1" applyBorder="1" applyAlignment="1">
      <alignment vertical="center" wrapText="1"/>
    </xf>
    <xf numFmtId="0" fontId="2" fillId="2" borderId="2" xfId="4" applyFont="1" applyFill="1" applyBorder="1" applyAlignment="1">
      <alignment horizontal="center" vertical="center"/>
    </xf>
    <xf numFmtId="1" fontId="2" fillId="2" borderId="3" xfId="4" applyNumberFormat="1" applyFont="1" applyFill="1" applyBorder="1" applyAlignment="1">
      <alignment horizontal="center" vertical="center"/>
    </xf>
    <xf numFmtId="44" fontId="2" fillId="2" borderId="2" xfId="8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4" fontId="2" fillId="2" borderId="2" xfId="4" applyNumberFormat="1" applyFont="1" applyFill="1" applyBorder="1" applyAlignment="1">
      <alignment horizontal="center" vertical="center" wrapText="1"/>
    </xf>
    <xf numFmtId="44" fontId="1" fillId="0" borderId="5" xfId="1" applyFont="1" applyFill="1" applyBorder="1" applyAlignment="1">
      <alignment vertical="center" wrapText="1"/>
    </xf>
    <xf numFmtId="44" fontId="1" fillId="0" borderId="2" xfId="1" applyFont="1" applyFill="1" applyBorder="1" applyAlignment="1">
      <alignment horizontal="center" vertical="center"/>
    </xf>
    <xf numFmtId="44" fontId="1" fillId="0" borderId="2" xfId="1" applyFont="1" applyFill="1" applyBorder="1" applyAlignment="1">
      <alignment vertical="center" wrapText="1"/>
    </xf>
    <xf numFmtId="44" fontId="12" fillId="0" borderId="2" xfId="1" applyFont="1" applyFill="1" applyBorder="1" applyAlignment="1">
      <alignment horizontal="center" vertical="center" wrapText="1"/>
    </xf>
    <xf numFmtId="44" fontId="12" fillId="0" borderId="2" xfId="1" applyFont="1" applyBorder="1" applyAlignment="1">
      <alignment horizontal="center" vertical="center" wrapText="1"/>
    </xf>
    <xf numFmtId="44" fontId="1" fillId="0" borderId="2" xfId="1" applyFont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0" fontId="2" fillId="2" borderId="0" xfId="3" applyFont="1" applyFill="1" applyAlignment="1">
      <alignment horizontal="center" vertical="center" wrapText="1"/>
    </xf>
    <xf numFmtId="0" fontId="12" fillId="0" borderId="2" xfId="3" quotePrefix="1" applyFont="1" applyBorder="1" applyAlignment="1">
      <alignment horizontal="center" vertical="center"/>
    </xf>
    <xf numFmtId="0" fontId="12" fillId="0" borderId="2" xfId="3" applyFont="1" applyBorder="1" applyAlignment="1">
      <alignment horizontal="center" vertical="center"/>
    </xf>
    <xf numFmtId="1" fontId="11" fillId="0" borderId="2" xfId="4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4" fontId="12" fillId="0" borderId="2" xfId="1" applyFont="1" applyBorder="1" applyAlignment="1">
      <alignment horizontal="center" vertical="center"/>
    </xf>
    <xf numFmtId="44" fontId="11" fillId="0" borderId="2" xfId="1" applyFont="1" applyBorder="1" applyAlignment="1">
      <alignment horizontal="center" vertical="center"/>
    </xf>
    <xf numFmtId="44" fontId="1" fillId="0" borderId="2" xfId="1" applyFont="1" applyBorder="1" applyAlignment="1">
      <alignment horizontal="center" vertical="center"/>
    </xf>
    <xf numFmtId="44" fontId="11" fillId="0" borderId="2" xfId="1" applyFont="1" applyBorder="1" applyAlignment="1">
      <alignment horizontal="center" vertical="center" wrapText="1"/>
    </xf>
    <xf numFmtId="0" fontId="11" fillId="0" borderId="2" xfId="10" quotePrefix="1" applyFont="1" applyBorder="1" applyAlignment="1" applyProtection="1">
      <alignment horizontal="center" vertical="center" wrapText="1"/>
      <protection locked="0"/>
    </xf>
    <xf numFmtId="0" fontId="1" fillId="0" borderId="6" xfId="3" applyBorder="1" applyAlignment="1">
      <alignment horizontal="center" vertical="center" wrapText="1"/>
    </xf>
    <xf numFmtId="49" fontId="12" fillId="0" borderId="7" xfId="3" quotePrefix="1" applyNumberFormat="1" applyFont="1" applyBorder="1" applyAlignment="1">
      <alignment horizontal="center" vertical="center" wrapText="1"/>
    </xf>
    <xf numFmtId="0" fontId="12" fillId="0" borderId="7" xfId="3" applyFont="1" applyBorder="1" applyAlignment="1">
      <alignment horizontal="center" vertical="center" wrapText="1"/>
    </xf>
    <xf numFmtId="1" fontId="11" fillId="3" borderId="7" xfId="4" applyNumberFormat="1" applyFont="1" applyFill="1" applyBorder="1" applyAlignment="1">
      <alignment horizontal="center" vertical="center" wrapText="1"/>
    </xf>
    <xf numFmtId="0" fontId="1" fillId="3" borderId="2" xfId="0" quotePrefix="1" applyFont="1" applyFill="1" applyBorder="1" applyAlignment="1" applyProtection="1">
      <alignment horizontal="left" vertical="center" wrapText="1"/>
      <protection locked="0"/>
    </xf>
    <xf numFmtId="44" fontId="11" fillId="3" borderId="2" xfId="1" applyFont="1" applyFill="1" applyBorder="1" applyAlignment="1">
      <alignment horizontal="center" vertical="center" wrapText="1"/>
    </xf>
    <xf numFmtId="44" fontId="1" fillId="0" borderId="2" xfId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4" fillId="0" borderId="1" xfId="3" applyFont="1" applyBorder="1" applyAlignment="1">
      <alignment horizontal="center"/>
    </xf>
  </cellXfs>
  <cellStyles count="11">
    <cellStyle name="Millares 2" xfId="5" xr:uid="{FF62BE89-5617-4A1E-BDAF-C4728DBE8D10}"/>
    <cellStyle name="Millares 2 2" xfId="9" xr:uid="{E45ECCAC-405B-4A7E-ACE1-09C26B964EAA}"/>
    <cellStyle name="Moneda" xfId="1" builtinId="4"/>
    <cellStyle name="Moneda 2" xfId="8" xr:uid="{D615978E-0563-4D5C-AC23-7D0AA18391D8}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  <cellStyle name="Normal_FORMATO_JUSTIFICACION DE AP 2004" xfId="10" xr:uid="{E2766D6B-2CC2-4801-B74E-8D4F4ACC82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33868</xdr:rowOff>
    </xdr:from>
    <xdr:to>
      <xdr:col>1</xdr:col>
      <xdr:colOff>516466</xdr:colOff>
      <xdr:row>3</xdr:row>
      <xdr:rowOff>127354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600" y="33868"/>
          <a:ext cx="1896533" cy="9316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J101"/>
  <sheetViews>
    <sheetView tabSelected="1" zoomScale="108" zoomScaleNormal="108" workbookViewId="0">
      <selection activeCell="A9" sqref="A9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2.6328125" style="1" customWidth="1"/>
    <col min="6" max="6" width="11.453125" style="1" customWidth="1"/>
    <col min="7" max="7" width="7.1796875" style="1" customWidth="1"/>
    <col min="8" max="8" width="46.08984375" style="2" customWidth="1"/>
    <col min="9" max="10" width="15.453125" style="3" customWidth="1"/>
    <col min="11" max="16384" width="11.54296875" style="1"/>
  </cols>
  <sheetData>
    <row r="1" spans="1:10" ht="22" x14ac:dyDescent="0.35">
      <c r="J1" s="4" t="s">
        <v>0</v>
      </c>
    </row>
    <row r="2" spans="1:10" ht="22" x14ac:dyDescent="0.35">
      <c r="J2" s="4" t="s">
        <v>1</v>
      </c>
    </row>
    <row r="3" spans="1:10" ht="22" x14ac:dyDescent="0.35">
      <c r="J3" s="4" t="s">
        <v>2</v>
      </c>
    </row>
    <row r="5" spans="1:10" ht="26" x14ac:dyDescent="0.6">
      <c r="A5" s="56" t="s">
        <v>43</v>
      </c>
      <c r="B5" s="56"/>
      <c r="C5" s="56"/>
      <c r="D5" s="56"/>
      <c r="E5" s="56"/>
      <c r="F5" s="56"/>
      <c r="G5" s="56"/>
      <c r="H5" s="56"/>
      <c r="I5" s="56"/>
      <c r="J5" s="56"/>
    </row>
    <row r="6" spans="1:10" ht="26" x14ac:dyDescent="0.6">
      <c r="A6" s="56" t="s">
        <v>3</v>
      </c>
      <c r="B6" s="56"/>
      <c r="C6" s="56"/>
      <c r="D6" s="56"/>
      <c r="E6" s="56"/>
      <c r="F6" s="56"/>
      <c r="G6" s="56"/>
      <c r="H6" s="56"/>
      <c r="I6" s="56"/>
      <c r="J6" s="56"/>
    </row>
    <row r="7" spans="1:10" ht="26" x14ac:dyDescent="0.6">
      <c r="A7" s="57" t="s">
        <v>48</v>
      </c>
      <c r="B7" s="57"/>
      <c r="C7" s="57"/>
      <c r="D7" s="57"/>
      <c r="E7" s="57"/>
      <c r="F7" s="57"/>
      <c r="G7" s="57"/>
      <c r="H7" s="57"/>
      <c r="I7" s="57"/>
      <c r="J7" s="57"/>
    </row>
    <row r="8" spans="1:10" s="6" customFormat="1" ht="43.5" x14ac:dyDescent="0.35">
      <c r="A8" s="17" t="s">
        <v>4</v>
      </c>
      <c r="B8" s="17" t="s">
        <v>5</v>
      </c>
      <c r="C8" s="17" t="s">
        <v>6</v>
      </c>
      <c r="D8" s="17" t="s">
        <v>7</v>
      </c>
      <c r="E8" s="17" t="s">
        <v>8</v>
      </c>
      <c r="F8" s="17" t="s">
        <v>9</v>
      </c>
      <c r="G8" s="18" t="s">
        <v>10</v>
      </c>
      <c r="H8" s="18" t="s">
        <v>11</v>
      </c>
      <c r="I8" s="5" t="s">
        <v>86</v>
      </c>
      <c r="J8" s="5" t="s">
        <v>87</v>
      </c>
    </row>
    <row r="9" spans="1:10" x14ac:dyDescent="0.35">
      <c r="A9" s="9" t="s">
        <v>12</v>
      </c>
      <c r="B9" s="9" t="s">
        <v>13</v>
      </c>
      <c r="C9" s="10" t="s">
        <v>14</v>
      </c>
      <c r="D9" s="11" t="s">
        <v>15</v>
      </c>
      <c r="E9" s="10" t="s">
        <v>14</v>
      </c>
      <c r="F9" s="11" t="s">
        <v>16</v>
      </c>
      <c r="G9" s="12">
        <v>21101</v>
      </c>
      <c r="H9" s="13" t="s">
        <v>17</v>
      </c>
      <c r="I9" s="35">
        <v>60000</v>
      </c>
      <c r="J9" s="35">
        <f>I9-0.13+1856.76</f>
        <v>61856.630000000005</v>
      </c>
    </row>
    <row r="10" spans="1:10" s="7" customFormat="1" ht="29" x14ac:dyDescent="0.35">
      <c r="A10" s="9" t="s">
        <v>12</v>
      </c>
      <c r="B10" s="9" t="s">
        <v>13</v>
      </c>
      <c r="C10" s="10" t="s">
        <v>14</v>
      </c>
      <c r="D10" s="11" t="s">
        <v>15</v>
      </c>
      <c r="E10" s="10" t="s">
        <v>14</v>
      </c>
      <c r="F10" s="11" t="s">
        <v>16</v>
      </c>
      <c r="G10" s="12">
        <v>21401</v>
      </c>
      <c r="H10" s="13" t="s">
        <v>19</v>
      </c>
      <c r="I10" s="36">
        <v>70000</v>
      </c>
      <c r="J10" s="35">
        <f>I10-3.28</f>
        <v>69996.72</v>
      </c>
    </row>
    <row r="11" spans="1:10" s="7" customFormat="1" x14ac:dyDescent="0.35">
      <c r="A11" s="9" t="s">
        <v>12</v>
      </c>
      <c r="B11" s="9" t="s">
        <v>13</v>
      </c>
      <c r="C11" s="10" t="s">
        <v>14</v>
      </c>
      <c r="D11" s="11" t="s">
        <v>15</v>
      </c>
      <c r="E11" s="10" t="s">
        <v>14</v>
      </c>
      <c r="F11" s="11" t="s">
        <v>16</v>
      </c>
      <c r="G11" s="12">
        <v>21601</v>
      </c>
      <c r="H11" s="13" t="s">
        <v>18</v>
      </c>
      <c r="I11" s="35">
        <v>39997</v>
      </c>
      <c r="J11" s="35">
        <v>118066</v>
      </c>
    </row>
    <row r="12" spans="1:10" s="7" customFormat="1" ht="29" x14ac:dyDescent="0.35">
      <c r="A12" s="9" t="s">
        <v>12</v>
      </c>
      <c r="B12" s="9" t="s">
        <v>13</v>
      </c>
      <c r="C12" s="10" t="s">
        <v>14</v>
      </c>
      <c r="D12" s="11" t="s">
        <v>15</v>
      </c>
      <c r="E12" s="10" t="s">
        <v>14</v>
      </c>
      <c r="F12" s="11" t="s">
        <v>16</v>
      </c>
      <c r="G12" s="12">
        <v>22104</v>
      </c>
      <c r="H12" s="13" t="s">
        <v>20</v>
      </c>
      <c r="I12" s="35">
        <v>21595</v>
      </c>
      <c r="J12" s="35">
        <v>24175</v>
      </c>
    </row>
    <row r="13" spans="1:10" s="7" customFormat="1" x14ac:dyDescent="0.35">
      <c r="A13" s="9" t="s">
        <v>12</v>
      </c>
      <c r="B13" s="9" t="s">
        <v>13</v>
      </c>
      <c r="C13" s="10" t="s">
        <v>14</v>
      </c>
      <c r="D13" s="11" t="s">
        <v>15</v>
      </c>
      <c r="E13" s="10" t="s">
        <v>14</v>
      </c>
      <c r="F13" s="11" t="s">
        <v>16</v>
      </c>
      <c r="G13" s="12">
        <v>22301</v>
      </c>
      <c r="H13" s="13" t="s">
        <v>46</v>
      </c>
      <c r="I13" s="35">
        <v>0</v>
      </c>
      <c r="J13" s="35">
        <f>I13+2101.92</f>
        <v>2101.92</v>
      </c>
    </row>
    <row r="14" spans="1:10" s="7" customFormat="1" x14ac:dyDescent="0.35">
      <c r="A14" s="9" t="s">
        <v>12</v>
      </c>
      <c r="B14" s="9" t="s">
        <v>13</v>
      </c>
      <c r="C14" s="10" t="s">
        <v>14</v>
      </c>
      <c r="D14" s="11" t="s">
        <v>15</v>
      </c>
      <c r="E14" s="10" t="s">
        <v>14</v>
      </c>
      <c r="F14" s="11" t="s">
        <v>16</v>
      </c>
      <c r="G14" s="12">
        <v>24501</v>
      </c>
      <c r="H14" s="13" t="s">
        <v>47</v>
      </c>
      <c r="I14" s="35">
        <v>0</v>
      </c>
      <c r="J14" s="35">
        <f>I14+1450</f>
        <v>1450</v>
      </c>
    </row>
    <row r="15" spans="1:10" s="7" customFormat="1" x14ac:dyDescent="0.35">
      <c r="A15" s="9" t="s">
        <v>12</v>
      </c>
      <c r="B15" s="9" t="s">
        <v>13</v>
      </c>
      <c r="C15" s="10" t="s">
        <v>14</v>
      </c>
      <c r="D15" s="11" t="s">
        <v>15</v>
      </c>
      <c r="E15" s="10" t="s">
        <v>14</v>
      </c>
      <c r="F15" s="11" t="s">
        <v>16</v>
      </c>
      <c r="G15" s="12">
        <v>24601</v>
      </c>
      <c r="H15" s="13" t="s">
        <v>21</v>
      </c>
      <c r="I15" s="35">
        <v>8019</v>
      </c>
      <c r="J15" s="35">
        <v>12781</v>
      </c>
    </row>
    <row r="16" spans="1:10" s="7" customFormat="1" x14ac:dyDescent="0.35">
      <c r="A16" s="9" t="s">
        <v>12</v>
      </c>
      <c r="B16" s="9" t="s">
        <v>13</v>
      </c>
      <c r="C16" s="10" t="s">
        <v>14</v>
      </c>
      <c r="D16" s="11" t="s">
        <v>15</v>
      </c>
      <c r="E16" s="10" t="s">
        <v>14</v>
      </c>
      <c r="F16" s="11" t="s">
        <v>16</v>
      </c>
      <c r="G16" s="12">
        <v>27101</v>
      </c>
      <c r="H16" s="14" t="s">
        <v>33</v>
      </c>
      <c r="I16" s="55">
        <v>95000</v>
      </c>
      <c r="J16" s="35">
        <f>I16-14148.9-71209.07-1856-1270-583.48-490-474.98-4218.21-749.36</f>
        <v>0</v>
      </c>
    </row>
    <row r="17" spans="1:10" s="7" customFormat="1" x14ac:dyDescent="0.35">
      <c r="A17" s="9" t="s">
        <v>12</v>
      </c>
      <c r="B17" s="9" t="s">
        <v>13</v>
      </c>
      <c r="C17" s="10" t="s">
        <v>14</v>
      </c>
      <c r="D17" s="11" t="s">
        <v>15</v>
      </c>
      <c r="E17" s="10" t="s">
        <v>14</v>
      </c>
      <c r="F17" s="11" t="s">
        <v>16</v>
      </c>
      <c r="G17" s="12">
        <v>29101</v>
      </c>
      <c r="H17" s="14" t="s">
        <v>45</v>
      </c>
      <c r="I17" s="55">
        <v>0</v>
      </c>
      <c r="J17" s="35">
        <f>I17+749.36</f>
        <v>749.36</v>
      </c>
    </row>
    <row r="18" spans="1:10" s="7" customFormat="1" ht="43.5" x14ac:dyDescent="0.35">
      <c r="A18" s="9" t="s">
        <v>12</v>
      </c>
      <c r="B18" s="9" t="s">
        <v>13</v>
      </c>
      <c r="C18" s="10" t="s">
        <v>14</v>
      </c>
      <c r="D18" s="11" t="s">
        <v>15</v>
      </c>
      <c r="E18" s="10" t="s">
        <v>14</v>
      </c>
      <c r="F18" s="11" t="s">
        <v>16</v>
      </c>
      <c r="G18" s="12">
        <v>29301</v>
      </c>
      <c r="H18" s="14" t="s">
        <v>34</v>
      </c>
      <c r="I18" s="55">
        <v>40000</v>
      </c>
      <c r="J18" s="35">
        <f>I18+71209.07</f>
        <v>111209.07</v>
      </c>
    </row>
    <row r="19" spans="1:10" s="7" customFormat="1" ht="29" x14ac:dyDescent="0.35">
      <c r="A19" s="9" t="s">
        <v>12</v>
      </c>
      <c r="B19" s="9" t="s">
        <v>13</v>
      </c>
      <c r="C19" s="10" t="s">
        <v>14</v>
      </c>
      <c r="D19" s="11" t="s">
        <v>15</v>
      </c>
      <c r="E19" s="10" t="s">
        <v>14</v>
      </c>
      <c r="F19" s="11" t="s">
        <v>16</v>
      </c>
      <c r="G19" s="12">
        <v>29401</v>
      </c>
      <c r="H19" s="13" t="s">
        <v>22</v>
      </c>
      <c r="I19" s="35">
        <v>69963</v>
      </c>
      <c r="J19" s="35">
        <v>9996</v>
      </c>
    </row>
    <row r="20" spans="1:10" s="7" customFormat="1" x14ac:dyDescent="0.35">
      <c r="A20" s="9" t="s">
        <v>12</v>
      </c>
      <c r="B20" s="9" t="s">
        <v>13</v>
      </c>
      <c r="C20" s="10" t="s">
        <v>14</v>
      </c>
      <c r="D20" s="11" t="s">
        <v>15</v>
      </c>
      <c r="E20" s="10" t="s">
        <v>14</v>
      </c>
      <c r="F20" s="14" t="s">
        <v>27</v>
      </c>
      <c r="G20" s="14">
        <v>31301</v>
      </c>
      <c r="H20" s="14" t="s">
        <v>28</v>
      </c>
      <c r="I20" s="55">
        <v>11000</v>
      </c>
      <c r="J20" s="35">
        <v>7322</v>
      </c>
    </row>
    <row r="21" spans="1:10" s="7" customFormat="1" x14ac:dyDescent="0.35">
      <c r="A21" s="9" t="s">
        <v>12</v>
      </c>
      <c r="B21" s="9" t="s">
        <v>13</v>
      </c>
      <c r="C21" s="10" t="s">
        <v>14</v>
      </c>
      <c r="D21" s="11" t="s">
        <v>15</v>
      </c>
      <c r="E21" s="10" t="s">
        <v>14</v>
      </c>
      <c r="F21" s="14" t="s">
        <v>16</v>
      </c>
      <c r="G21" s="14">
        <v>31401</v>
      </c>
      <c r="H21" s="14" t="s">
        <v>23</v>
      </c>
      <c r="I21" s="55">
        <v>3500</v>
      </c>
      <c r="J21" s="35">
        <f>I21-537.79-651.29</f>
        <v>2310.92</v>
      </c>
    </row>
    <row r="22" spans="1:10" s="7" customFormat="1" x14ac:dyDescent="0.35">
      <c r="A22" s="9" t="s">
        <v>12</v>
      </c>
      <c r="B22" s="9" t="s">
        <v>13</v>
      </c>
      <c r="C22" s="10" t="s">
        <v>14</v>
      </c>
      <c r="D22" s="11" t="s">
        <v>15</v>
      </c>
      <c r="E22" s="10" t="s">
        <v>14</v>
      </c>
      <c r="F22" s="14" t="s">
        <v>16</v>
      </c>
      <c r="G22" s="14">
        <v>32601</v>
      </c>
      <c r="H22" s="14" t="s">
        <v>24</v>
      </c>
      <c r="I22" s="55">
        <v>3500</v>
      </c>
      <c r="J22" s="35">
        <f>I22+4050.35</f>
        <v>7550.35</v>
      </c>
    </row>
    <row r="23" spans="1:10" s="7" customFormat="1" x14ac:dyDescent="0.35">
      <c r="A23" s="9" t="s">
        <v>12</v>
      </c>
      <c r="B23" s="9" t="s">
        <v>13</v>
      </c>
      <c r="C23" s="10" t="s">
        <v>14</v>
      </c>
      <c r="D23" s="11" t="s">
        <v>15</v>
      </c>
      <c r="E23" s="10" t="s">
        <v>14</v>
      </c>
      <c r="F23" s="14" t="s">
        <v>27</v>
      </c>
      <c r="G23" s="14">
        <v>33602</v>
      </c>
      <c r="H23" s="14" t="s">
        <v>39</v>
      </c>
      <c r="I23" s="55">
        <v>4000</v>
      </c>
      <c r="J23" s="35">
        <v>3130</v>
      </c>
    </row>
    <row r="24" spans="1:10" s="7" customFormat="1" x14ac:dyDescent="0.35">
      <c r="A24" s="9" t="s">
        <v>12</v>
      </c>
      <c r="B24" s="9" t="s">
        <v>13</v>
      </c>
      <c r="C24" s="10" t="s">
        <v>14</v>
      </c>
      <c r="D24" s="11" t="s">
        <v>15</v>
      </c>
      <c r="E24" s="10" t="s">
        <v>14</v>
      </c>
      <c r="F24" s="14" t="s">
        <v>27</v>
      </c>
      <c r="G24" s="14">
        <v>33801</v>
      </c>
      <c r="H24" s="14" t="s">
        <v>29</v>
      </c>
      <c r="I24" s="55">
        <v>44250</v>
      </c>
      <c r="J24" s="35">
        <f>I24-4050.35-1392-1038.05</f>
        <v>37769.599999999999</v>
      </c>
    </row>
    <row r="25" spans="1:10" s="7" customFormat="1" x14ac:dyDescent="0.35">
      <c r="A25" s="9" t="s">
        <v>12</v>
      </c>
      <c r="B25" s="9" t="s">
        <v>13</v>
      </c>
      <c r="C25" s="10" t="s">
        <v>14</v>
      </c>
      <c r="D25" s="11" t="s">
        <v>15</v>
      </c>
      <c r="E25" s="10" t="s">
        <v>14</v>
      </c>
      <c r="F25" s="14" t="s">
        <v>16</v>
      </c>
      <c r="G25" s="14">
        <v>33901</v>
      </c>
      <c r="H25" s="14" t="s">
        <v>35</v>
      </c>
      <c r="I25" s="55">
        <v>2000</v>
      </c>
      <c r="J25" s="35">
        <f>I25-1211.2</f>
        <v>788.8</v>
      </c>
    </row>
    <row r="26" spans="1:10" s="7" customFormat="1" x14ac:dyDescent="0.35">
      <c r="A26" s="9" t="s">
        <v>12</v>
      </c>
      <c r="B26" s="9" t="s">
        <v>13</v>
      </c>
      <c r="C26" s="10" t="s">
        <v>14</v>
      </c>
      <c r="D26" s="11" t="s">
        <v>15</v>
      </c>
      <c r="E26" s="10" t="s">
        <v>14</v>
      </c>
      <c r="F26" s="14" t="s">
        <v>16</v>
      </c>
      <c r="G26" s="14">
        <v>34701</v>
      </c>
      <c r="H26" s="14" t="s">
        <v>25</v>
      </c>
      <c r="I26" s="55">
        <v>6500</v>
      </c>
      <c r="J26" s="35">
        <f>I26-2661.61</f>
        <v>3838.39</v>
      </c>
    </row>
    <row r="27" spans="1:10" s="7" customFormat="1" x14ac:dyDescent="0.35">
      <c r="A27" s="9" t="s">
        <v>12</v>
      </c>
      <c r="B27" s="9" t="s">
        <v>13</v>
      </c>
      <c r="C27" s="10" t="s">
        <v>14</v>
      </c>
      <c r="D27" s="11" t="s">
        <v>15</v>
      </c>
      <c r="E27" s="10" t="s">
        <v>14</v>
      </c>
      <c r="F27" s="11" t="s">
        <v>16</v>
      </c>
      <c r="G27" s="14">
        <v>35101</v>
      </c>
      <c r="H27" s="14" t="s">
        <v>44</v>
      </c>
      <c r="I27" s="55">
        <v>0</v>
      </c>
      <c r="J27" s="35">
        <f>I27+1392+1392+1856</f>
        <v>4640</v>
      </c>
    </row>
    <row r="28" spans="1:10" s="7" customFormat="1" ht="29" x14ac:dyDescent="0.35">
      <c r="A28" s="9" t="s">
        <v>12</v>
      </c>
      <c r="B28" s="9" t="s">
        <v>13</v>
      </c>
      <c r="C28" s="10" t="s">
        <v>14</v>
      </c>
      <c r="D28" s="11" t="s">
        <v>15</v>
      </c>
      <c r="E28" s="10" t="s">
        <v>14</v>
      </c>
      <c r="F28" s="14" t="s">
        <v>27</v>
      </c>
      <c r="G28" s="14">
        <v>35201</v>
      </c>
      <c r="H28" s="14" t="s">
        <v>26</v>
      </c>
      <c r="I28" s="55">
        <v>36000</v>
      </c>
      <c r="J28" s="35">
        <v>25288</v>
      </c>
    </row>
    <row r="29" spans="1:10" s="7" customFormat="1" ht="43.5" x14ac:dyDescent="0.35">
      <c r="A29" s="9" t="s">
        <v>12</v>
      </c>
      <c r="B29" s="9" t="s">
        <v>13</v>
      </c>
      <c r="C29" s="10" t="s">
        <v>14</v>
      </c>
      <c r="D29" s="11" t="s">
        <v>15</v>
      </c>
      <c r="E29" s="10" t="s">
        <v>14</v>
      </c>
      <c r="F29" s="14" t="s">
        <v>16</v>
      </c>
      <c r="G29" s="14">
        <v>35501</v>
      </c>
      <c r="H29" s="14" t="s">
        <v>36</v>
      </c>
      <c r="I29" s="55">
        <v>1300</v>
      </c>
      <c r="J29" s="35">
        <f>I29+490</f>
        <v>1790</v>
      </c>
    </row>
    <row r="30" spans="1:10" s="7" customFormat="1" x14ac:dyDescent="0.35">
      <c r="A30" s="9" t="s">
        <v>12</v>
      </c>
      <c r="B30" s="9" t="s">
        <v>13</v>
      </c>
      <c r="C30" s="10" t="s">
        <v>14</v>
      </c>
      <c r="D30" s="11" t="s">
        <v>15</v>
      </c>
      <c r="E30" s="10" t="s">
        <v>14</v>
      </c>
      <c r="F30" s="14" t="s">
        <v>27</v>
      </c>
      <c r="G30" s="14">
        <v>35801</v>
      </c>
      <c r="H30" s="14" t="s">
        <v>30</v>
      </c>
      <c r="I30" s="37">
        <v>42750</v>
      </c>
      <c r="J30" s="35">
        <f>I30-5750</f>
        <v>37000</v>
      </c>
    </row>
    <row r="31" spans="1:10" s="7" customFormat="1" x14ac:dyDescent="0.35">
      <c r="A31" s="9" t="s">
        <v>12</v>
      </c>
      <c r="B31" s="9" t="s">
        <v>13</v>
      </c>
      <c r="C31" s="10" t="s">
        <v>14</v>
      </c>
      <c r="D31" s="11" t="s">
        <v>15</v>
      </c>
      <c r="E31" s="10" t="s">
        <v>14</v>
      </c>
      <c r="F31" s="14" t="s">
        <v>27</v>
      </c>
      <c r="G31" s="14">
        <v>35901</v>
      </c>
      <c r="H31" s="14" t="s">
        <v>31</v>
      </c>
      <c r="I31" s="37">
        <v>4500</v>
      </c>
      <c r="J31" s="35">
        <f>I31-1020</f>
        <v>3480</v>
      </c>
    </row>
    <row r="32" spans="1:10" ht="29" x14ac:dyDescent="0.35">
      <c r="A32" s="9" t="s">
        <v>12</v>
      </c>
      <c r="B32" s="9" t="s">
        <v>13</v>
      </c>
      <c r="C32" s="10" t="s">
        <v>14</v>
      </c>
      <c r="D32" s="11" t="s">
        <v>15</v>
      </c>
      <c r="E32" s="10" t="s">
        <v>14</v>
      </c>
      <c r="F32" s="14" t="s">
        <v>16</v>
      </c>
      <c r="G32" s="14">
        <v>37504</v>
      </c>
      <c r="H32" s="14" t="s">
        <v>37</v>
      </c>
      <c r="I32" s="37">
        <v>7000</v>
      </c>
      <c r="J32" s="35">
        <f>I32-362.37-2101.92-798.71</f>
        <v>3737</v>
      </c>
    </row>
    <row r="33" spans="1:10" s="8" customFormat="1" x14ac:dyDescent="0.3">
      <c r="A33" s="9" t="s">
        <v>12</v>
      </c>
      <c r="B33" s="9" t="s">
        <v>13</v>
      </c>
      <c r="C33" s="10" t="s">
        <v>14</v>
      </c>
      <c r="D33" s="11" t="s">
        <v>15</v>
      </c>
      <c r="E33" s="10" t="s">
        <v>14</v>
      </c>
      <c r="F33" s="14" t="s">
        <v>16</v>
      </c>
      <c r="G33" s="14">
        <v>39202</v>
      </c>
      <c r="H33" s="14" t="s">
        <v>38</v>
      </c>
      <c r="I33" s="37">
        <v>2500</v>
      </c>
      <c r="J33" s="35">
        <f>I33+3677.92+572.32+10712+5750+1020-450-1392-1019.41</f>
        <v>21370.829999999998</v>
      </c>
    </row>
    <row r="34" spans="1:10" ht="29" x14ac:dyDescent="0.35">
      <c r="A34" s="17" t="s">
        <v>4</v>
      </c>
      <c r="B34" s="17" t="s">
        <v>5</v>
      </c>
      <c r="C34" s="17" t="s">
        <v>49</v>
      </c>
      <c r="D34" s="17" t="s">
        <v>7</v>
      </c>
      <c r="E34" s="17" t="s">
        <v>8</v>
      </c>
      <c r="F34" s="17" t="s">
        <v>9</v>
      </c>
      <c r="G34" s="18" t="s">
        <v>10</v>
      </c>
      <c r="H34" s="18" t="s">
        <v>11</v>
      </c>
      <c r="I34" s="19" t="s">
        <v>41</v>
      </c>
      <c r="J34" s="19" t="s">
        <v>50</v>
      </c>
    </row>
    <row r="35" spans="1:10" x14ac:dyDescent="0.35">
      <c r="A35" s="22" t="s">
        <v>51</v>
      </c>
      <c r="B35" s="20" t="s">
        <v>52</v>
      </c>
      <c r="C35" s="20" t="s">
        <v>14</v>
      </c>
      <c r="D35" s="20" t="s">
        <v>15</v>
      </c>
      <c r="E35" s="20" t="s">
        <v>14</v>
      </c>
      <c r="F35" s="20" t="s">
        <v>27</v>
      </c>
      <c r="G35" s="20">
        <v>31301</v>
      </c>
      <c r="H35" s="20" t="s">
        <v>28</v>
      </c>
      <c r="I35" s="16">
        <v>1500</v>
      </c>
      <c r="J35" s="15">
        <v>711</v>
      </c>
    </row>
    <row r="36" spans="1:10" x14ac:dyDescent="0.35">
      <c r="A36" s="22" t="s">
        <v>51</v>
      </c>
      <c r="B36" s="20" t="s">
        <v>52</v>
      </c>
      <c r="C36" s="20" t="s">
        <v>14</v>
      </c>
      <c r="D36" s="20" t="s">
        <v>15</v>
      </c>
      <c r="E36" s="20" t="s">
        <v>14</v>
      </c>
      <c r="F36" s="20" t="s">
        <v>27</v>
      </c>
      <c r="G36" s="20" t="s">
        <v>53</v>
      </c>
      <c r="H36" s="20" t="s">
        <v>29</v>
      </c>
      <c r="I36" s="16">
        <v>35141</v>
      </c>
      <c r="J36" s="15">
        <v>34019</v>
      </c>
    </row>
    <row r="37" spans="1:10" x14ac:dyDescent="0.35">
      <c r="A37" s="22" t="s">
        <v>51</v>
      </c>
      <c r="B37" s="20" t="s">
        <v>52</v>
      </c>
      <c r="C37" s="20" t="s">
        <v>14</v>
      </c>
      <c r="D37" s="20" t="s">
        <v>15</v>
      </c>
      <c r="E37" s="20" t="s">
        <v>14</v>
      </c>
      <c r="F37" s="20" t="s">
        <v>16</v>
      </c>
      <c r="G37" s="20" t="s">
        <v>54</v>
      </c>
      <c r="H37" s="20" t="s">
        <v>23</v>
      </c>
      <c r="I37" s="16">
        <v>1300</v>
      </c>
      <c r="J37" s="15">
        <v>982.98</v>
      </c>
    </row>
    <row r="38" spans="1:10" ht="29" x14ac:dyDescent="0.35">
      <c r="A38" s="17" t="s">
        <v>4</v>
      </c>
      <c r="B38" s="17" t="s">
        <v>5</v>
      </c>
      <c r="C38" s="17" t="s">
        <v>49</v>
      </c>
      <c r="D38" s="17" t="s">
        <v>7</v>
      </c>
      <c r="E38" s="17" t="s">
        <v>8</v>
      </c>
      <c r="F38" s="17" t="s">
        <v>9</v>
      </c>
      <c r="G38" s="18" t="s">
        <v>10</v>
      </c>
      <c r="H38" s="18" t="s">
        <v>11</v>
      </c>
      <c r="I38" s="19" t="s">
        <v>41</v>
      </c>
      <c r="J38" s="19" t="s">
        <v>50</v>
      </c>
    </row>
    <row r="39" spans="1:10" ht="29" x14ac:dyDescent="0.35">
      <c r="A39" s="22" t="s">
        <v>51</v>
      </c>
      <c r="B39" s="20" t="s">
        <v>84</v>
      </c>
      <c r="C39" s="20" t="s">
        <v>14</v>
      </c>
      <c r="D39" s="20" t="s">
        <v>15</v>
      </c>
      <c r="E39" s="20" t="s">
        <v>14</v>
      </c>
      <c r="F39" s="20" t="s">
        <v>16</v>
      </c>
      <c r="G39" s="20">
        <v>21401</v>
      </c>
      <c r="H39" s="21" t="s">
        <v>67</v>
      </c>
      <c r="I39" s="16">
        <v>0</v>
      </c>
      <c r="J39" s="15">
        <v>15700</v>
      </c>
    </row>
    <row r="40" spans="1:10" x14ac:dyDescent="0.35">
      <c r="A40" s="22" t="s">
        <v>51</v>
      </c>
      <c r="B40" s="20" t="s">
        <v>84</v>
      </c>
      <c r="C40" s="20" t="s">
        <v>14</v>
      </c>
      <c r="D40" s="20" t="s">
        <v>15</v>
      </c>
      <c r="E40" s="20" t="s">
        <v>14</v>
      </c>
      <c r="F40" s="20" t="s">
        <v>16</v>
      </c>
      <c r="G40" s="20">
        <v>21601</v>
      </c>
      <c r="H40" s="21" t="s">
        <v>82</v>
      </c>
      <c r="I40" s="16">
        <v>0</v>
      </c>
      <c r="J40" s="15">
        <v>11828.36</v>
      </c>
    </row>
    <row r="41" spans="1:10" ht="72.5" x14ac:dyDescent="0.35">
      <c r="A41" s="22" t="s">
        <v>51</v>
      </c>
      <c r="B41" s="20" t="s">
        <v>84</v>
      </c>
      <c r="C41" s="20" t="s">
        <v>14</v>
      </c>
      <c r="D41" s="20" t="s">
        <v>15</v>
      </c>
      <c r="E41" s="20" t="s">
        <v>14</v>
      </c>
      <c r="F41" s="20" t="s">
        <v>16</v>
      </c>
      <c r="G41" s="20">
        <v>26105</v>
      </c>
      <c r="H41" s="21" t="s">
        <v>69</v>
      </c>
      <c r="I41" s="16">
        <v>0</v>
      </c>
      <c r="J41" s="15">
        <v>998.82</v>
      </c>
    </row>
    <row r="42" spans="1:10" ht="29" x14ac:dyDescent="0.35">
      <c r="A42" s="22" t="s">
        <v>51</v>
      </c>
      <c r="B42" s="20" t="s">
        <v>84</v>
      </c>
      <c r="C42" s="20" t="s">
        <v>14</v>
      </c>
      <c r="D42" s="20" t="s">
        <v>64</v>
      </c>
      <c r="E42" s="20" t="s">
        <v>65</v>
      </c>
      <c r="F42" s="20" t="s">
        <v>66</v>
      </c>
      <c r="G42" s="20">
        <v>22104</v>
      </c>
      <c r="H42" s="21" t="s">
        <v>20</v>
      </c>
      <c r="I42" s="16">
        <v>1000</v>
      </c>
      <c r="J42" s="15">
        <v>2400</v>
      </c>
    </row>
    <row r="43" spans="1:10" ht="72.5" x14ac:dyDescent="0.35">
      <c r="A43" s="22" t="s">
        <v>51</v>
      </c>
      <c r="B43" s="20" t="s">
        <v>84</v>
      </c>
      <c r="C43" s="20" t="s">
        <v>14</v>
      </c>
      <c r="D43" s="20" t="s">
        <v>64</v>
      </c>
      <c r="E43" s="20" t="s">
        <v>65</v>
      </c>
      <c r="F43" s="20" t="s">
        <v>66</v>
      </c>
      <c r="G43" s="20">
        <v>26102</v>
      </c>
      <c r="H43" s="21" t="s">
        <v>69</v>
      </c>
      <c r="I43" s="16">
        <v>4425</v>
      </c>
      <c r="J43" s="15">
        <v>4400</v>
      </c>
    </row>
    <row r="44" spans="1:10" ht="29" x14ac:dyDescent="0.35">
      <c r="A44" s="27" t="s">
        <v>55</v>
      </c>
      <c r="B44" s="17" t="s">
        <v>56</v>
      </c>
      <c r="C44" s="17" t="s">
        <v>49</v>
      </c>
      <c r="D44" s="27" t="s">
        <v>7</v>
      </c>
      <c r="E44" s="17" t="s">
        <v>57</v>
      </c>
      <c r="F44" s="27" t="s">
        <v>58</v>
      </c>
      <c r="G44" s="18" t="s">
        <v>10</v>
      </c>
      <c r="H44" s="28" t="s">
        <v>59</v>
      </c>
      <c r="I44" s="31" t="s">
        <v>41</v>
      </c>
      <c r="J44" s="29" t="s">
        <v>42</v>
      </c>
    </row>
    <row r="45" spans="1:10" x14ac:dyDescent="0.35">
      <c r="A45" s="30" t="s">
        <v>51</v>
      </c>
      <c r="B45" s="23" t="s">
        <v>60</v>
      </c>
      <c r="C45" s="24" t="s">
        <v>14</v>
      </c>
      <c r="D45" s="24" t="s">
        <v>15</v>
      </c>
      <c r="E45" s="24" t="s">
        <v>14</v>
      </c>
      <c r="F45" s="24" t="s">
        <v>16</v>
      </c>
      <c r="G45" s="25">
        <v>21101</v>
      </c>
      <c r="H45" s="30" t="s">
        <v>61</v>
      </c>
      <c r="I45" s="32">
        <v>0</v>
      </c>
      <c r="J45" s="33">
        <v>4995.7</v>
      </c>
    </row>
    <row r="46" spans="1:10" ht="29" x14ac:dyDescent="0.35">
      <c r="A46" s="30" t="s">
        <v>51</v>
      </c>
      <c r="B46" s="23" t="s">
        <v>60</v>
      </c>
      <c r="C46" s="24" t="s">
        <v>14</v>
      </c>
      <c r="D46" s="24" t="s">
        <v>15</v>
      </c>
      <c r="E46" s="24" t="s">
        <v>14</v>
      </c>
      <c r="F46" s="24" t="s">
        <v>16</v>
      </c>
      <c r="G46" s="25">
        <v>22104</v>
      </c>
      <c r="H46" s="30" t="s">
        <v>20</v>
      </c>
      <c r="I46" s="32">
        <v>2600</v>
      </c>
      <c r="J46" s="33">
        <v>6690.85</v>
      </c>
    </row>
    <row r="47" spans="1:10" x14ac:dyDescent="0.35">
      <c r="A47" s="30" t="s">
        <v>51</v>
      </c>
      <c r="B47" s="23" t="s">
        <v>60</v>
      </c>
      <c r="C47" s="24" t="s">
        <v>14</v>
      </c>
      <c r="D47" s="24" t="s">
        <v>15</v>
      </c>
      <c r="E47" s="24" t="s">
        <v>14</v>
      </c>
      <c r="F47" s="24" t="s">
        <v>16</v>
      </c>
      <c r="G47" s="25">
        <v>24601</v>
      </c>
      <c r="H47" s="30" t="s">
        <v>21</v>
      </c>
      <c r="I47" s="32">
        <v>3000</v>
      </c>
      <c r="J47" s="33">
        <v>0</v>
      </c>
    </row>
    <row r="48" spans="1:10" x14ac:dyDescent="0.35">
      <c r="A48" s="30" t="s">
        <v>51</v>
      </c>
      <c r="B48" s="23" t="s">
        <v>60</v>
      </c>
      <c r="C48" s="26" t="s">
        <v>14</v>
      </c>
      <c r="D48" s="24" t="s">
        <v>15</v>
      </c>
      <c r="E48" s="24" t="s">
        <v>14</v>
      </c>
      <c r="F48" s="24" t="s">
        <v>16</v>
      </c>
      <c r="G48" s="25">
        <v>25101</v>
      </c>
      <c r="H48" s="30" t="s">
        <v>62</v>
      </c>
      <c r="I48" s="32">
        <v>0</v>
      </c>
      <c r="J48" s="33">
        <v>1200</v>
      </c>
    </row>
    <row r="49" spans="1:10" x14ac:dyDescent="0.35">
      <c r="A49" s="30" t="s">
        <v>51</v>
      </c>
      <c r="B49" s="23" t="s">
        <v>60</v>
      </c>
      <c r="C49" s="24" t="s">
        <v>14</v>
      </c>
      <c r="D49" s="24" t="s">
        <v>15</v>
      </c>
      <c r="E49" s="24" t="s">
        <v>14</v>
      </c>
      <c r="F49" s="24" t="s">
        <v>16</v>
      </c>
      <c r="G49" s="25">
        <v>25901</v>
      </c>
      <c r="H49" s="30" t="s">
        <v>63</v>
      </c>
      <c r="I49" s="32">
        <v>0</v>
      </c>
      <c r="J49" s="33">
        <v>1300</v>
      </c>
    </row>
    <row r="50" spans="1:10" ht="58" x14ac:dyDescent="0.35">
      <c r="A50" s="30" t="s">
        <v>51</v>
      </c>
      <c r="B50" s="23" t="s">
        <v>60</v>
      </c>
      <c r="C50" s="24" t="s">
        <v>14</v>
      </c>
      <c r="D50" s="24" t="s">
        <v>15</v>
      </c>
      <c r="E50" s="24" t="s">
        <v>14</v>
      </c>
      <c r="F50" s="24" t="s">
        <v>16</v>
      </c>
      <c r="G50" s="25">
        <v>26103</v>
      </c>
      <c r="H50" s="30" t="s">
        <v>32</v>
      </c>
      <c r="I50" s="32">
        <v>0</v>
      </c>
      <c r="J50" s="34">
        <v>20000</v>
      </c>
    </row>
    <row r="51" spans="1:10" x14ac:dyDescent="0.35">
      <c r="A51" s="30" t="s">
        <v>51</v>
      </c>
      <c r="B51" s="23" t="s">
        <v>60</v>
      </c>
      <c r="C51" s="24" t="s">
        <v>14</v>
      </c>
      <c r="D51" s="24" t="s">
        <v>64</v>
      </c>
      <c r="E51" s="24" t="s">
        <v>65</v>
      </c>
      <c r="F51" s="24" t="s">
        <v>66</v>
      </c>
      <c r="G51" s="25">
        <v>21101</v>
      </c>
      <c r="H51" s="30" t="s">
        <v>61</v>
      </c>
      <c r="I51" s="32">
        <v>4000</v>
      </c>
      <c r="J51" s="33">
        <v>7312.36</v>
      </c>
    </row>
    <row r="52" spans="1:10" ht="29" x14ac:dyDescent="0.35">
      <c r="A52" s="30" t="s">
        <v>51</v>
      </c>
      <c r="B52" s="23" t="s">
        <v>60</v>
      </c>
      <c r="C52" s="24" t="s">
        <v>14</v>
      </c>
      <c r="D52" s="24" t="s">
        <v>64</v>
      </c>
      <c r="E52" s="24" t="s">
        <v>65</v>
      </c>
      <c r="F52" s="24" t="s">
        <v>66</v>
      </c>
      <c r="G52" s="25">
        <v>21401</v>
      </c>
      <c r="H52" s="30" t="s">
        <v>67</v>
      </c>
      <c r="I52" s="32">
        <v>0</v>
      </c>
      <c r="J52" s="33">
        <v>1664.9</v>
      </c>
    </row>
    <row r="53" spans="1:10" ht="29" x14ac:dyDescent="0.35">
      <c r="A53" s="30" t="s">
        <v>51</v>
      </c>
      <c r="B53" s="23" t="s">
        <v>60</v>
      </c>
      <c r="C53" s="24" t="s">
        <v>14</v>
      </c>
      <c r="D53" s="24" t="s">
        <v>64</v>
      </c>
      <c r="E53" s="24" t="s">
        <v>65</v>
      </c>
      <c r="F53" s="24" t="s">
        <v>66</v>
      </c>
      <c r="G53" s="25">
        <v>22104</v>
      </c>
      <c r="H53" s="30" t="s">
        <v>20</v>
      </c>
      <c r="I53" s="32">
        <v>6200</v>
      </c>
      <c r="J53" s="33">
        <v>0</v>
      </c>
    </row>
    <row r="54" spans="1:10" ht="29" x14ac:dyDescent="0.35">
      <c r="A54" s="30" t="s">
        <v>51</v>
      </c>
      <c r="B54" s="23" t="s">
        <v>60</v>
      </c>
      <c r="C54" s="24" t="s">
        <v>14</v>
      </c>
      <c r="D54" s="24" t="s">
        <v>64</v>
      </c>
      <c r="E54" s="24" t="s">
        <v>65</v>
      </c>
      <c r="F54" s="24" t="s">
        <v>66</v>
      </c>
      <c r="G54" s="25">
        <v>22106</v>
      </c>
      <c r="H54" s="30" t="s">
        <v>68</v>
      </c>
      <c r="I54" s="32">
        <v>0</v>
      </c>
      <c r="J54" s="33">
        <v>6165</v>
      </c>
    </row>
    <row r="55" spans="1:10" ht="72.5" x14ac:dyDescent="0.35">
      <c r="A55" s="30" t="s">
        <v>51</v>
      </c>
      <c r="B55" s="23" t="s">
        <v>60</v>
      </c>
      <c r="C55" s="24" t="s">
        <v>14</v>
      </c>
      <c r="D55" s="24" t="s">
        <v>64</v>
      </c>
      <c r="E55" s="24" t="s">
        <v>65</v>
      </c>
      <c r="F55" s="24" t="s">
        <v>66</v>
      </c>
      <c r="G55" s="25">
        <v>26102</v>
      </c>
      <c r="H55" s="30" t="s">
        <v>69</v>
      </c>
      <c r="I55" s="32">
        <v>598</v>
      </c>
      <c r="J55" s="33">
        <v>1794</v>
      </c>
    </row>
    <row r="56" spans="1:10" ht="29" x14ac:dyDescent="0.35">
      <c r="A56" s="30" t="s">
        <v>51</v>
      </c>
      <c r="B56" s="23" t="s">
        <v>60</v>
      </c>
      <c r="C56" s="24" t="s">
        <v>14</v>
      </c>
      <c r="D56" s="24" t="s">
        <v>64</v>
      </c>
      <c r="E56" s="24" t="s">
        <v>65</v>
      </c>
      <c r="F56" s="24" t="s">
        <v>66</v>
      </c>
      <c r="G56" s="25">
        <v>29401</v>
      </c>
      <c r="H56" s="30" t="s">
        <v>70</v>
      </c>
      <c r="I56" s="32">
        <v>5000</v>
      </c>
      <c r="J56" s="33">
        <v>1335.1</v>
      </c>
    </row>
    <row r="57" spans="1:10" x14ac:dyDescent="0.35">
      <c r="A57" s="30" t="s">
        <v>51</v>
      </c>
      <c r="B57" s="23" t="s">
        <v>60</v>
      </c>
      <c r="C57" s="24" t="s">
        <v>14</v>
      </c>
      <c r="D57" s="24" t="s">
        <v>15</v>
      </c>
      <c r="E57" s="24" t="s">
        <v>14</v>
      </c>
      <c r="F57" s="24" t="s">
        <v>16</v>
      </c>
      <c r="G57" s="25">
        <v>31401</v>
      </c>
      <c r="H57" s="30" t="s">
        <v>23</v>
      </c>
      <c r="I57" s="32">
        <v>955</v>
      </c>
      <c r="J57" s="33">
        <v>853.53</v>
      </c>
    </row>
    <row r="58" spans="1:10" x14ac:dyDescent="0.35">
      <c r="A58" s="30" t="s">
        <v>51</v>
      </c>
      <c r="B58" s="23" t="s">
        <v>60</v>
      </c>
      <c r="C58" s="24" t="s">
        <v>14</v>
      </c>
      <c r="D58" s="24" t="s">
        <v>15</v>
      </c>
      <c r="E58" s="24" t="s">
        <v>14</v>
      </c>
      <c r="F58" s="24" t="s">
        <v>16</v>
      </c>
      <c r="G58" s="25">
        <v>32601</v>
      </c>
      <c r="H58" s="30" t="s">
        <v>24</v>
      </c>
      <c r="I58" s="32">
        <v>4000</v>
      </c>
      <c r="J58" s="33">
        <v>587.73</v>
      </c>
    </row>
    <row r="59" spans="1:10" x14ac:dyDescent="0.35">
      <c r="A59" s="30" t="s">
        <v>51</v>
      </c>
      <c r="B59" s="23" t="s">
        <v>60</v>
      </c>
      <c r="C59" s="24" t="s">
        <v>14</v>
      </c>
      <c r="D59" s="24" t="s">
        <v>15</v>
      </c>
      <c r="E59" s="24" t="s">
        <v>14</v>
      </c>
      <c r="F59" s="24" t="s">
        <v>27</v>
      </c>
      <c r="G59" s="25">
        <v>33801</v>
      </c>
      <c r="H59" s="30" t="s">
        <v>29</v>
      </c>
      <c r="I59" s="32">
        <v>34882</v>
      </c>
      <c r="J59" s="33">
        <v>23694</v>
      </c>
    </row>
    <row r="60" spans="1:10" x14ac:dyDescent="0.35">
      <c r="A60" s="30" t="s">
        <v>51</v>
      </c>
      <c r="B60" s="23" t="s">
        <v>60</v>
      </c>
      <c r="C60" s="24" t="s">
        <v>14</v>
      </c>
      <c r="D60" s="24" t="s">
        <v>64</v>
      </c>
      <c r="E60" s="24" t="s">
        <v>65</v>
      </c>
      <c r="F60" s="24" t="s">
        <v>66</v>
      </c>
      <c r="G60" s="25">
        <v>33801</v>
      </c>
      <c r="H60" s="30" t="s">
        <v>29</v>
      </c>
      <c r="I60" s="32">
        <v>34882</v>
      </c>
      <c r="J60" s="33">
        <v>31014.92</v>
      </c>
    </row>
    <row r="61" spans="1:10" x14ac:dyDescent="0.35">
      <c r="A61" s="30" t="s">
        <v>51</v>
      </c>
      <c r="B61" s="23" t="s">
        <v>60</v>
      </c>
      <c r="C61" s="24" t="s">
        <v>14</v>
      </c>
      <c r="D61" s="24" t="s">
        <v>15</v>
      </c>
      <c r="E61" s="24" t="s">
        <v>14</v>
      </c>
      <c r="F61" s="24" t="s">
        <v>16</v>
      </c>
      <c r="G61" s="25">
        <v>33602</v>
      </c>
      <c r="H61" s="30" t="s">
        <v>39</v>
      </c>
      <c r="I61" s="32">
        <v>0</v>
      </c>
      <c r="J61" s="33">
        <v>5933.5</v>
      </c>
    </row>
    <row r="62" spans="1:10" x14ac:dyDescent="0.35">
      <c r="A62" s="30" t="s">
        <v>51</v>
      </c>
      <c r="B62" s="23" t="s">
        <v>60</v>
      </c>
      <c r="C62" s="24" t="s">
        <v>14</v>
      </c>
      <c r="D62" s="24" t="s">
        <v>15</v>
      </c>
      <c r="E62" s="24" t="s">
        <v>14</v>
      </c>
      <c r="F62" s="24" t="s">
        <v>16</v>
      </c>
      <c r="G62" s="25">
        <v>33901</v>
      </c>
      <c r="H62" s="30" t="s">
        <v>35</v>
      </c>
      <c r="I62" s="32">
        <v>0</v>
      </c>
      <c r="J62" s="33">
        <v>459.62</v>
      </c>
    </row>
    <row r="63" spans="1:10" ht="43.5" x14ac:dyDescent="0.35">
      <c r="A63" s="30" t="s">
        <v>51</v>
      </c>
      <c r="B63" s="23" t="s">
        <v>60</v>
      </c>
      <c r="C63" s="24" t="s">
        <v>14</v>
      </c>
      <c r="D63" s="24" t="s">
        <v>15</v>
      </c>
      <c r="E63" s="24" t="s">
        <v>14</v>
      </c>
      <c r="F63" s="24" t="s">
        <v>16</v>
      </c>
      <c r="G63" s="25">
        <v>35501</v>
      </c>
      <c r="H63" s="30" t="s">
        <v>36</v>
      </c>
      <c r="I63" s="32">
        <v>0</v>
      </c>
      <c r="J63" s="33">
        <v>597.4</v>
      </c>
    </row>
    <row r="64" spans="1:10" x14ac:dyDescent="0.35">
      <c r="A64" s="30" t="s">
        <v>51</v>
      </c>
      <c r="B64" s="23" t="s">
        <v>60</v>
      </c>
      <c r="C64" s="24" t="s">
        <v>14</v>
      </c>
      <c r="D64" s="24" t="s">
        <v>64</v>
      </c>
      <c r="E64" s="24" t="s">
        <v>65</v>
      </c>
      <c r="F64" s="24" t="s">
        <v>66</v>
      </c>
      <c r="G64" s="25">
        <v>33901</v>
      </c>
      <c r="H64" s="30" t="s">
        <v>35</v>
      </c>
      <c r="I64" s="32">
        <v>0</v>
      </c>
      <c r="J64" s="33">
        <v>10.41</v>
      </c>
    </row>
    <row r="65" spans="1:10" x14ac:dyDescent="0.35">
      <c r="A65" s="30" t="s">
        <v>51</v>
      </c>
      <c r="B65" s="23" t="s">
        <v>60</v>
      </c>
      <c r="C65" s="24" t="s">
        <v>14</v>
      </c>
      <c r="D65" s="24" t="s">
        <v>15</v>
      </c>
      <c r="E65" s="24" t="s">
        <v>14</v>
      </c>
      <c r="F65" s="24" t="s">
        <v>27</v>
      </c>
      <c r="G65" s="25">
        <v>35801</v>
      </c>
      <c r="H65" s="30" t="s">
        <v>30</v>
      </c>
      <c r="I65" s="32">
        <v>16711</v>
      </c>
      <c r="J65" s="33">
        <v>16989.36</v>
      </c>
    </row>
    <row r="66" spans="1:10" x14ac:dyDescent="0.35">
      <c r="A66" s="30" t="s">
        <v>51</v>
      </c>
      <c r="B66" s="23" t="s">
        <v>60</v>
      </c>
      <c r="C66" s="24" t="s">
        <v>14</v>
      </c>
      <c r="D66" s="24" t="s">
        <v>64</v>
      </c>
      <c r="E66" s="24" t="s">
        <v>65</v>
      </c>
      <c r="F66" s="24" t="s">
        <v>66</v>
      </c>
      <c r="G66" s="25">
        <v>35801</v>
      </c>
      <c r="H66" s="30" t="s">
        <v>30</v>
      </c>
      <c r="I66" s="32">
        <v>33422</v>
      </c>
      <c r="J66" s="33">
        <v>33978.720000000001</v>
      </c>
    </row>
    <row r="67" spans="1:10" x14ac:dyDescent="0.35">
      <c r="A67" s="30" t="s">
        <v>51</v>
      </c>
      <c r="B67" s="23" t="s">
        <v>60</v>
      </c>
      <c r="C67" s="24" t="s">
        <v>14</v>
      </c>
      <c r="D67" s="24" t="s">
        <v>15</v>
      </c>
      <c r="E67" s="24" t="s">
        <v>14</v>
      </c>
      <c r="F67" s="24" t="s">
        <v>27</v>
      </c>
      <c r="G67" s="25">
        <v>35901</v>
      </c>
      <c r="H67" s="30" t="s">
        <v>31</v>
      </c>
      <c r="I67" s="32">
        <v>0</v>
      </c>
      <c r="J67" s="33">
        <v>1194.8800000000001</v>
      </c>
    </row>
    <row r="68" spans="1:10" x14ac:dyDescent="0.35">
      <c r="A68" s="30" t="s">
        <v>51</v>
      </c>
      <c r="B68" s="23" t="s">
        <v>60</v>
      </c>
      <c r="C68" s="24" t="s">
        <v>14</v>
      </c>
      <c r="D68" s="24" t="s">
        <v>15</v>
      </c>
      <c r="E68" s="24" t="s">
        <v>14</v>
      </c>
      <c r="F68" s="24" t="s">
        <v>16</v>
      </c>
      <c r="G68" s="25">
        <v>39202</v>
      </c>
      <c r="H68" s="30" t="s">
        <v>38</v>
      </c>
      <c r="I68" s="32">
        <v>0</v>
      </c>
      <c r="J68" s="33">
        <v>3054</v>
      </c>
    </row>
    <row r="69" spans="1:10" ht="29" x14ac:dyDescent="0.35">
      <c r="A69" s="17" t="s">
        <v>4</v>
      </c>
      <c r="B69" s="17" t="s">
        <v>5</v>
      </c>
      <c r="C69" s="17" t="s">
        <v>6</v>
      </c>
      <c r="D69" s="17" t="s">
        <v>7</v>
      </c>
      <c r="E69" s="17" t="s">
        <v>8</v>
      </c>
      <c r="F69" s="17" t="s">
        <v>9</v>
      </c>
      <c r="G69" s="38" t="s">
        <v>10</v>
      </c>
      <c r="H69" s="28" t="s">
        <v>71</v>
      </c>
      <c r="I69" s="5" t="s">
        <v>50</v>
      </c>
      <c r="J69" s="39" t="s">
        <v>42</v>
      </c>
    </row>
    <row r="70" spans="1:10" x14ac:dyDescent="0.35">
      <c r="A70" s="23" t="s">
        <v>72</v>
      </c>
      <c r="B70" s="23" t="s">
        <v>73</v>
      </c>
      <c r="C70" s="40" t="s">
        <v>14</v>
      </c>
      <c r="D70" s="41" t="s">
        <v>15</v>
      </c>
      <c r="E70" s="40" t="s">
        <v>14</v>
      </c>
      <c r="F70" s="41" t="s">
        <v>27</v>
      </c>
      <c r="G70" s="42">
        <v>31301</v>
      </c>
      <c r="H70" s="30" t="s">
        <v>28</v>
      </c>
      <c r="I70" s="44">
        <v>3000</v>
      </c>
      <c r="J70" s="45">
        <v>3217</v>
      </c>
    </row>
    <row r="71" spans="1:10" x14ac:dyDescent="0.35">
      <c r="A71" s="23" t="s">
        <v>72</v>
      </c>
      <c r="B71" s="23" t="s">
        <v>73</v>
      </c>
      <c r="C71" s="40" t="s">
        <v>14</v>
      </c>
      <c r="D71" s="41" t="s">
        <v>15</v>
      </c>
      <c r="E71" s="40" t="s">
        <v>14</v>
      </c>
      <c r="F71" s="41" t="s">
        <v>16</v>
      </c>
      <c r="G71" s="42">
        <v>31401</v>
      </c>
      <c r="H71" s="30" t="s">
        <v>23</v>
      </c>
      <c r="I71" s="44">
        <v>750</v>
      </c>
      <c r="J71" s="45">
        <v>1031.6199999999999</v>
      </c>
    </row>
    <row r="72" spans="1:10" x14ac:dyDescent="0.35">
      <c r="A72" s="23" t="s">
        <v>72</v>
      </c>
      <c r="B72" s="23" t="s">
        <v>73</v>
      </c>
      <c r="C72" s="40" t="s">
        <v>14</v>
      </c>
      <c r="D72" s="41" t="s">
        <v>15</v>
      </c>
      <c r="E72" s="40" t="s">
        <v>14</v>
      </c>
      <c r="F72" s="41" t="s">
        <v>27</v>
      </c>
      <c r="G72" s="42">
        <v>32201</v>
      </c>
      <c r="H72" s="30" t="s">
        <v>40</v>
      </c>
      <c r="I72" s="44">
        <v>99403.86</v>
      </c>
      <c r="J72" s="45">
        <v>99403.86</v>
      </c>
    </row>
    <row r="73" spans="1:10" x14ac:dyDescent="0.35">
      <c r="A73" s="23" t="s">
        <v>72</v>
      </c>
      <c r="B73" s="23" t="s">
        <v>73</v>
      </c>
      <c r="C73" s="40" t="s">
        <v>14</v>
      </c>
      <c r="D73" s="41" t="s">
        <v>15</v>
      </c>
      <c r="E73" s="40" t="s">
        <v>14</v>
      </c>
      <c r="F73" s="41" t="s">
        <v>16</v>
      </c>
      <c r="G73" s="42">
        <v>32601</v>
      </c>
      <c r="H73" s="30" t="s">
        <v>24</v>
      </c>
      <c r="I73" s="44">
        <v>2893</v>
      </c>
      <c r="J73" s="45">
        <v>0</v>
      </c>
    </row>
    <row r="74" spans="1:10" x14ac:dyDescent="0.35">
      <c r="A74" s="23" t="s">
        <v>72</v>
      </c>
      <c r="B74" s="23" t="s">
        <v>73</v>
      </c>
      <c r="C74" s="40" t="s">
        <v>14</v>
      </c>
      <c r="D74" s="41" t="s">
        <v>15</v>
      </c>
      <c r="E74" s="40" t="s">
        <v>14</v>
      </c>
      <c r="F74" s="41" t="s">
        <v>27</v>
      </c>
      <c r="G74" s="42">
        <v>33801</v>
      </c>
      <c r="H74" s="30" t="s">
        <v>29</v>
      </c>
      <c r="I74" s="46">
        <v>34883</v>
      </c>
      <c r="J74" s="45">
        <v>34882.1</v>
      </c>
    </row>
    <row r="75" spans="1:10" x14ac:dyDescent="0.35">
      <c r="A75" s="23" t="s">
        <v>72</v>
      </c>
      <c r="B75" s="23" t="s">
        <v>73</v>
      </c>
      <c r="C75" s="40" t="s">
        <v>14</v>
      </c>
      <c r="D75" s="41" t="s">
        <v>15</v>
      </c>
      <c r="E75" s="40" t="s">
        <v>14</v>
      </c>
      <c r="F75" s="41" t="s">
        <v>27</v>
      </c>
      <c r="G75" s="42">
        <v>35801</v>
      </c>
      <c r="H75" s="30" t="s">
        <v>30</v>
      </c>
      <c r="I75" s="46">
        <v>16712</v>
      </c>
      <c r="J75" s="45">
        <v>16711.05</v>
      </c>
    </row>
    <row r="76" spans="1:10" x14ac:dyDescent="0.35">
      <c r="A76" s="23" t="s">
        <v>72</v>
      </c>
      <c r="B76" s="23" t="s">
        <v>73</v>
      </c>
      <c r="C76" s="40" t="s">
        <v>14</v>
      </c>
      <c r="D76" s="41" t="s">
        <v>15</v>
      </c>
      <c r="E76" s="40" t="s">
        <v>14</v>
      </c>
      <c r="F76" s="41" t="s">
        <v>16</v>
      </c>
      <c r="G76" s="42">
        <v>39202</v>
      </c>
      <c r="H76" s="30" t="s">
        <v>74</v>
      </c>
      <c r="I76" s="46">
        <v>2144</v>
      </c>
      <c r="J76" s="45">
        <v>2036</v>
      </c>
    </row>
    <row r="77" spans="1:10" ht="29" x14ac:dyDescent="0.35">
      <c r="A77" s="9" t="s">
        <v>72</v>
      </c>
      <c r="B77" s="9" t="s">
        <v>73</v>
      </c>
      <c r="C77" s="10" t="s">
        <v>14</v>
      </c>
      <c r="D77" s="11" t="s">
        <v>64</v>
      </c>
      <c r="E77" s="40" t="s">
        <v>65</v>
      </c>
      <c r="F77" s="43" t="s">
        <v>66</v>
      </c>
      <c r="G77" s="43">
        <v>26102</v>
      </c>
      <c r="H77" s="30" t="s">
        <v>75</v>
      </c>
      <c r="I77" s="46">
        <v>909</v>
      </c>
      <c r="J77" s="37">
        <v>909</v>
      </c>
    </row>
    <row r="78" spans="1:10" x14ac:dyDescent="0.35">
      <c r="A78" s="9" t="s">
        <v>72</v>
      </c>
      <c r="B78" s="9" t="s">
        <v>73</v>
      </c>
      <c r="C78" s="10" t="s">
        <v>14</v>
      </c>
      <c r="D78" s="11" t="s">
        <v>64</v>
      </c>
      <c r="E78" s="40" t="s">
        <v>65</v>
      </c>
      <c r="F78" s="43" t="s">
        <v>66</v>
      </c>
      <c r="G78" s="43">
        <v>31301</v>
      </c>
      <c r="H78" s="30" t="s">
        <v>28</v>
      </c>
      <c r="I78" s="46">
        <v>3000</v>
      </c>
      <c r="J78" s="47">
        <v>4599</v>
      </c>
    </row>
    <row r="79" spans="1:10" x14ac:dyDescent="0.35">
      <c r="A79" s="9" t="s">
        <v>72</v>
      </c>
      <c r="B79" s="9" t="s">
        <v>73</v>
      </c>
      <c r="C79" s="10" t="s">
        <v>14</v>
      </c>
      <c r="D79" s="11" t="s">
        <v>64</v>
      </c>
      <c r="E79" s="40" t="s">
        <v>65</v>
      </c>
      <c r="F79" s="43" t="s">
        <v>66</v>
      </c>
      <c r="G79" s="43">
        <v>32201</v>
      </c>
      <c r="H79" s="30" t="s">
        <v>40</v>
      </c>
      <c r="I79" s="46">
        <v>52572</v>
      </c>
      <c r="J79" s="47">
        <v>52571.43</v>
      </c>
    </row>
    <row r="80" spans="1:10" x14ac:dyDescent="0.35">
      <c r="A80" s="9" t="s">
        <v>72</v>
      </c>
      <c r="B80" s="9" t="s">
        <v>73</v>
      </c>
      <c r="C80" s="10" t="s">
        <v>14</v>
      </c>
      <c r="D80" s="11" t="s">
        <v>64</v>
      </c>
      <c r="E80" s="40" t="s">
        <v>65</v>
      </c>
      <c r="F80" s="43" t="s">
        <v>66</v>
      </c>
      <c r="G80" s="43">
        <v>33602</v>
      </c>
      <c r="H80" s="48" t="s">
        <v>76</v>
      </c>
      <c r="I80" s="46">
        <v>693</v>
      </c>
      <c r="J80" s="47">
        <v>692.55</v>
      </c>
    </row>
    <row r="81" spans="1:10" x14ac:dyDescent="0.35">
      <c r="A81" s="9" t="s">
        <v>72</v>
      </c>
      <c r="B81" s="9" t="s">
        <v>73</v>
      </c>
      <c r="C81" s="10" t="s">
        <v>14</v>
      </c>
      <c r="D81" s="11" t="s">
        <v>64</v>
      </c>
      <c r="E81" s="40" t="s">
        <v>65</v>
      </c>
      <c r="F81" s="43" t="s">
        <v>66</v>
      </c>
      <c r="G81" s="43">
        <v>33801</v>
      </c>
      <c r="H81" s="30" t="s">
        <v>29</v>
      </c>
      <c r="I81" s="46">
        <v>69765</v>
      </c>
      <c r="J81" s="47">
        <v>69764.2</v>
      </c>
    </row>
    <row r="82" spans="1:10" x14ac:dyDescent="0.35">
      <c r="A82" s="9" t="s">
        <v>72</v>
      </c>
      <c r="B82" s="9" t="s">
        <v>73</v>
      </c>
      <c r="C82" s="10" t="s">
        <v>14</v>
      </c>
      <c r="D82" s="11" t="s">
        <v>64</v>
      </c>
      <c r="E82" s="40" t="s">
        <v>65</v>
      </c>
      <c r="F82" s="43" t="s">
        <v>66</v>
      </c>
      <c r="G82" s="43">
        <v>35801</v>
      </c>
      <c r="H82" s="30" t="s">
        <v>30</v>
      </c>
      <c r="I82" s="46">
        <v>33423</v>
      </c>
      <c r="J82" s="47">
        <v>33422.1</v>
      </c>
    </row>
    <row r="83" spans="1:10" ht="29" x14ac:dyDescent="0.35">
      <c r="A83" s="17" t="s">
        <v>4</v>
      </c>
      <c r="B83" s="17" t="s">
        <v>5</v>
      </c>
      <c r="C83" s="17" t="s">
        <v>6</v>
      </c>
      <c r="D83" s="17" t="s">
        <v>7</v>
      </c>
      <c r="E83" s="17" t="s">
        <v>8</v>
      </c>
      <c r="F83" s="17" t="s">
        <v>9</v>
      </c>
      <c r="G83" s="38" t="s">
        <v>10</v>
      </c>
      <c r="H83" s="28" t="s">
        <v>71</v>
      </c>
      <c r="I83" s="5" t="s">
        <v>50</v>
      </c>
      <c r="J83" s="39" t="s">
        <v>42</v>
      </c>
    </row>
    <row r="84" spans="1:10" x14ac:dyDescent="0.35">
      <c r="A84" s="49" t="s">
        <v>51</v>
      </c>
      <c r="B84" s="9" t="s">
        <v>85</v>
      </c>
      <c r="C84" s="50" t="s">
        <v>14</v>
      </c>
      <c r="D84" s="51" t="s">
        <v>15</v>
      </c>
      <c r="E84" s="50" t="s">
        <v>14</v>
      </c>
      <c r="F84" s="51" t="s">
        <v>16</v>
      </c>
      <c r="G84" s="52">
        <v>21101</v>
      </c>
      <c r="H84" s="53" t="s">
        <v>61</v>
      </c>
      <c r="I84" s="54">
        <v>12000</v>
      </c>
      <c r="J84" s="36">
        <v>11225</v>
      </c>
    </row>
    <row r="85" spans="1:10" ht="29" x14ac:dyDescent="0.35">
      <c r="A85" s="49" t="s">
        <v>51</v>
      </c>
      <c r="B85" s="9" t="s">
        <v>85</v>
      </c>
      <c r="C85" s="50" t="s">
        <v>14</v>
      </c>
      <c r="D85" s="51" t="s">
        <v>15</v>
      </c>
      <c r="E85" s="50" t="s">
        <v>14</v>
      </c>
      <c r="F85" s="51" t="s">
        <v>16</v>
      </c>
      <c r="G85" s="52">
        <v>22104</v>
      </c>
      <c r="H85" s="53" t="s">
        <v>20</v>
      </c>
      <c r="I85" s="54">
        <v>8000</v>
      </c>
      <c r="J85" s="36">
        <v>11364</v>
      </c>
    </row>
    <row r="86" spans="1:10" x14ac:dyDescent="0.35">
      <c r="A86" s="49" t="s">
        <v>51</v>
      </c>
      <c r="B86" s="9" t="s">
        <v>85</v>
      </c>
      <c r="C86" s="50" t="s">
        <v>14</v>
      </c>
      <c r="D86" s="51" t="s">
        <v>15</v>
      </c>
      <c r="E86" s="50" t="s">
        <v>14</v>
      </c>
      <c r="F86" s="51" t="s">
        <v>16</v>
      </c>
      <c r="G86" s="52">
        <v>24801</v>
      </c>
      <c r="H86" s="53" t="s">
        <v>77</v>
      </c>
      <c r="I86" s="54">
        <v>0</v>
      </c>
      <c r="J86" s="36">
        <v>2900</v>
      </c>
    </row>
    <row r="87" spans="1:10" x14ac:dyDescent="0.35">
      <c r="A87" s="49" t="s">
        <v>51</v>
      </c>
      <c r="B87" s="9" t="s">
        <v>85</v>
      </c>
      <c r="C87" s="50" t="s">
        <v>14</v>
      </c>
      <c r="D87" s="51" t="s">
        <v>15</v>
      </c>
      <c r="E87" s="50" t="s">
        <v>14</v>
      </c>
      <c r="F87" s="51" t="s">
        <v>16</v>
      </c>
      <c r="G87" s="52">
        <v>27101</v>
      </c>
      <c r="H87" s="53" t="s">
        <v>33</v>
      </c>
      <c r="I87" s="54">
        <v>20000</v>
      </c>
      <c r="J87" s="36">
        <v>20578</v>
      </c>
    </row>
    <row r="88" spans="1:10" x14ac:dyDescent="0.35">
      <c r="A88" s="49" t="s">
        <v>51</v>
      </c>
      <c r="B88" s="9" t="s">
        <v>85</v>
      </c>
      <c r="C88" s="50" t="s">
        <v>14</v>
      </c>
      <c r="D88" s="51" t="s">
        <v>15</v>
      </c>
      <c r="E88" s="50" t="s">
        <v>14</v>
      </c>
      <c r="F88" s="51" t="s">
        <v>27</v>
      </c>
      <c r="G88" s="52">
        <v>31301</v>
      </c>
      <c r="H88" s="53" t="s">
        <v>28</v>
      </c>
      <c r="I88" s="54">
        <v>5180</v>
      </c>
      <c r="J88" s="36">
        <v>0</v>
      </c>
    </row>
    <row r="89" spans="1:10" x14ac:dyDescent="0.35">
      <c r="A89" s="49" t="s">
        <v>51</v>
      </c>
      <c r="B89" s="9" t="s">
        <v>85</v>
      </c>
      <c r="C89" s="50" t="s">
        <v>14</v>
      </c>
      <c r="D89" s="51" t="s">
        <v>15</v>
      </c>
      <c r="E89" s="50" t="s">
        <v>14</v>
      </c>
      <c r="F89" s="51" t="s">
        <v>27</v>
      </c>
      <c r="G89" s="52">
        <v>32601</v>
      </c>
      <c r="H89" s="53" t="s">
        <v>24</v>
      </c>
      <c r="I89" s="54">
        <v>3500</v>
      </c>
      <c r="J89" s="36">
        <v>0</v>
      </c>
    </row>
    <row r="90" spans="1:10" x14ac:dyDescent="0.35">
      <c r="A90" s="49" t="s">
        <v>51</v>
      </c>
      <c r="B90" s="9" t="s">
        <v>85</v>
      </c>
      <c r="C90" s="50" t="s">
        <v>14</v>
      </c>
      <c r="D90" s="51" t="s">
        <v>15</v>
      </c>
      <c r="E90" s="50" t="s">
        <v>14</v>
      </c>
      <c r="F90" s="51" t="s">
        <v>16</v>
      </c>
      <c r="G90" s="52">
        <v>33901</v>
      </c>
      <c r="H90" s="53" t="s">
        <v>78</v>
      </c>
      <c r="I90" s="54">
        <v>0</v>
      </c>
      <c r="J90" s="36">
        <v>1211</v>
      </c>
    </row>
    <row r="91" spans="1:10" ht="29" x14ac:dyDescent="0.35">
      <c r="A91" s="49" t="s">
        <v>51</v>
      </c>
      <c r="B91" s="9" t="s">
        <v>85</v>
      </c>
      <c r="C91" s="50" t="s">
        <v>14</v>
      </c>
      <c r="D91" s="51" t="s">
        <v>15</v>
      </c>
      <c r="E91" s="50" t="s">
        <v>14</v>
      </c>
      <c r="F91" s="51" t="s">
        <v>27</v>
      </c>
      <c r="G91" s="52">
        <v>35201</v>
      </c>
      <c r="H91" s="53" t="s">
        <v>26</v>
      </c>
      <c r="I91" s="54">
        <v>3000</v>
      </c>
      <c r="J91" s="36">
        <v>0</v>
      </c>
    </row>
    <row r="92" spans="1:10" ht="43.5" x14ac:dyDescent="0.35">
      <c r="A92" s="49" t="s">
        <v>51</v>
      </c>
      <c r="B92" s="9" t="s">
        <v>85</v>
      </c>
      <c r="C92" s="50" t="s">
        <v>14</v>
      </c>
      <c r="D92" s="51" t="s">
        <v>15</v>
      </c>
      <c r="E92" s="50" t="s">
        <v>14</v>
      </c>
      <c r="F92" s="51" t="s">
        <v>16</v>
      </c>
      <c r="G92" s="52">
        <v>35501</v>
      </c>
      <c r="H92" s="53" t="s">
        <v>79</v>
      </c>
      <c r="I92" s="54">
        <v>0</v>
      </c>
      <c r="J92" s="36">
        <v>5002</v>
      </c>
    </row>
    <row r="93" spans="1:10" x14ac:dyDescent="0.35">
      <c r="A93" s="49" t="s">
        <v>51</v>
      </c>
      <c r="B93" s="9" t="s">
        <v>85</v>
      </c>
      <c r="C93" s="50" t="s">
        <v>14</v>
      </c>
      <c r="D93" s="51" t="s">
        <v>15</v>
      </c>
      <c r="E93" s="50" t="s">
        <v>14</v>
      </c>
      <c r="F93" s="51" t="s">
        <v>27</v>
      </c>
      <c r="G93" s="52">
        <v>35801</v>
      </c>
      <c r="H93" s="53" t="s">
        <v>80</v>
      </c>
      <c r="I93" s="54">
        <v>22113</v>
      </c>
      <c r="J93" s="36">
        <v>21403</v>
      </c>
    </row>
    <row r="94" spans="1:10" x14ac:dyDescent="0.35">
      <c r="A94" s="49" t="s">
        <v>51</v>
      </c>
      <c r="B94" s="9" t="s">
        <v>85</v>
      </c>
      <c r="C94" s="50" t="s">
        <v>14</v>
      </c>
      <c r="D94" s="51" t="s">
        <v>15</v>
      </c>
      <c r="E94" s="50" t="s">
        <v>14</v>
      </c>
      <c r="F94" s="51" t="s">
        <v>27</v>
      </c>
      <c r="G94" s="52">
        <v>35901</v>
      </c>
      <c r="H94" s="53" t="s">
        <v>31</v>
      </c>
      <c r="I94" s="54">
        <v>5225</v>
      </c>
      <c r="J94" s="36">
        <v>5027</v>
      </c>
    </row>
    <row r="95" spans="1:10" x14ac:dyDescent="0.35">
      <c r="A95" s="49" t="s">
        <v>51</v>
      </c>
      <c r="B95" s="9" t="s">
        <v>85</v>
      </c>
      <c r="C95" s="50" t="s">
        <v>14</v>
      </c>
      <c r="D95" s="51" t="s">
        <v>15</v>
      </c>
      <c r="E95" s="50" t="s">
        <v>14</v>
      </c>
      <c r="F95" s="51" t="s">
        <v>16</v>
      </c>
      <c r="G95" s="52">
        <v>39202</v>
      </c>
      <c r="H95" s="53" t="s">
        <v>81</v>
      </c>
      <c r="I95" s="54">
        <v>2000</v>
      </c>
      <c r="J95" s="36">
        <v>2334</v>
      </c>
    </row>
    <row r="96" spans="1:10" x14ac:dyDescent="0.35">
      <c r="A96" s="49" t="s">
        <v>51</v>
      </c>
      <c r="B96" s="9" t="s">
        <v>85</v>
      </c>
      <c r="C96" s="50" t="s">
        <v>14</v>
      </c>
      <c r="D96" s="51" t="s">
        <v>15</v>
      </c>
      <c r="E96" s="50" t="s">
        <v>14</v>
      </c>
      <c r="F96" s="51" t="s">
        <v>66</v>
      </c>
      <c r="G96" s="52">
        <v>21601</v>
      </c>
      <c r="H96" s="53" t="s">
        <v>82</v>
      </c>
      <c r="I96" s="54">
        <v>10000</v>
      </c>
      <c r="J96" s="36">
        <v>9986</v>
      </c>
    </row>
    <row r="97" spans="1:10" x14ac:dyDescent="0.35">
      <c r="A97" s="49" t="s">
        <v>51</v>
      </c>
      <c r="B97" s="9" t="s">
        <v>85</v>
      </c>
      <c r="C97" s="50" t="s">
        <v>14</v>
      </c>
      <c r="D97" s="51" t="s">
        <v>15</v>
      </c>
      <c r="E97" s="50" t="s">
        <v>14</v>
      </c>
      <c r="F97" s="51" t="s">
        <v>16</v>
      </c>
      <c r="G97" s="52">
        <v>24601</v>
      </c>
      <c r="H97" s="53" t="s">
        <v>21</v>
      </c>
      <c r="I97" s="54">
        <v>2000</v>
      </c>
      <c r="J97" s="36">
        <v>1953</v>
      </c>
    </row>
    <row r="98" spans="1:10" ht="29" x14ac:dyDescent="0.35">
      <c r="A98" s="49" t="s">
        <v>51</v>
      </c>
      <c r="B98" s="9" t="s">
        <v>85</v>
      </c>
      <c r="C98" s="50" t="s">
        <v>14</v>
      </c>
      <c r="D98" s="51" t="s">
        <v>15</v>
      </c>
      <c r="E98" s="50" t="s">
        <v>14</v>
      </c>
      <c r="F98" s="51" t="s">
        <v>16</v>
      </c>
      <c r="G98" s="52">
        <v>21401</v>
      </c>
      <c r="H98" s="53" t="s">
        <v>67</v>
      </c>
      <c r="I98" s="54">
        <v>10000</v>
      </c>
      <c r="J98" s="36">
        <v>5530</v>
      </c>
    </row>
    <row r="99" spans="1:10" x14ac:dyDescent="0.35">
      <c r="A99" s="49" t="s">
        <v>51</v>
      </c>
      <c r="B99" s="9" t="s">
        <v>85</v>
      </c>
      <c r="C99" s="50" t="s">
        <v>14</v>
      </c>
      <c r="D99" s="51" t="s">
        <v>15</v>
      </c>
      <c r="E99" s="50" t="s">
        <v>14</v>
      </c>
      <c r="F99" s="51" t="s">
        <v>27</v>
      </c>
      <c r="G99" s="52">
        <v>29201</v>
      </c>
      <c r="H99" s="53" t="s">
        <v>83</v>
      </c>
      <c r="I99" s="54">
        <v>0</v>
      </c>
      <c r="J99" s="36">
        <v>1095</v>
      </c>
    </row>
    <row r="100" spans="1:10" ht="43.5" x14ac:dyDescent="0.35">
      <c r="A100" s="49" t="s">
        <v>51</v>
      </c>
      <c r="B100" s="9" t="s">
        <v>85</v>
      </c>
      <c r="C100" s="50" t="s">
        <v>14</v>
      </c>
      <c r="D100" s="51" t="s">
        <v>15</v>
      </c>
      <c r="E100" s="50" t="s">
        <v>14</v>
      </c>
      <c r="F100" s="51" t="s">
        <v>16</v>
      </c>
      <c r="G100" s="52">
        <v>29301</v>
      </c>
      <c r="H100" s="53" t="s">
        <v>34</v>
      </c>
      <c r="I100" s="54">
        <v>20000</v>
      </c>
      <c r="J100" s="36">
        <v>23854</v>
      </c>
    </row>
    <row r="101" spans="1:10" ht="29" x14ac:dyDescent="0.35">
      <c r="A101" s="49" t="s">
        <v>51</v>
      </c>
      <c r="B101" s="9" t="s">
        <v>85</v>
      </c>
      <c r="C101" s="50" t="s">
        <v>14</v>
      </c>
      <c r="D101" s="51" t="s">
        <v>15</v>
      </c>
      <c r="E101" s="50" t="s">
        <v>14</v>
      </c>
      <c r="F101" s="51" t="s">
        <v>66</v>
      </c>
      <c r="G101" s="52">
        <v>29401</v>
      </c>
      <c r="H101" s="53" t="s">
        <v>70</v>
      </c>
      <c r="I101" s="54">
        <v>10000</v>
      </c>
      <c r="J101" s="36">
        <v>8827</v>
      </c>
    </row>
  </sheetData>
  <mergeCells count="3">
    <mergeCell ref="A5:J5"/>
    <mergeCell ref="A6:J6"/>
    <mergeCell ref="A7:J7"/>
  </mergeCells>
  <phoneticPr fontId="10" type="noConversion"/>
  <printOptions horizontalCentered="1"/>
  <pageMargins left="0.39370078740157483" right="0.39370078740157483" top="0.39370078740157483" bottom="0.39370078740157483" header="0" footer="0"/>
  <pageSetup scale="64" fitToHeight="35" orientation="portrait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</vt:lpstr>
      <vt:lpstr>'QT00 APROBACION'!Área_de_impresión</vt:lpstr>
      <vt:lpstr>'QT00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2025-04-01T20:00:03Z</cp:lastPrinted>
  <dcterms:created xsi:type="dcterms:W3CDTF">2024-01-22T16:03:12Z</dcterms:created>
  <dcterms:modified xsi:type="dcterms:W3CDTF">2025-04-21T15:34:07Z</dcterms:modified>
</cp:coreProperties>
</file>