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13-02-2025/"/>
    </mc:Choice>
  </mc:AlternateContent>
  <xr:revisionPtr revIDLastSave="3" documentId="13_ncr:1_{45355641-A898-4946-9525-8097482BA4E7}" xr6:coauthVersionLast="47" xr6:coauthVersionMax="47" xr10:uidLastSave="{C66FE91D-3CF7-4E3B-8804-DA7837376E6E}"/>
  <bookViews>
    <workbookView xWindow="-110" yWindow="-110" windowWidth="19420" windowHeight="11500" xr2:uid="{00000000-000D-0000-FFFF-FFFF00000000}"/>
  </bookViews>
  <sheets>
    <sheet name="ENERO" sheetId="6" r:id="rId1"/>
  </sheets>
  <definedNames>
    <definedName name="_xlnm._FilterDatabase" localSheetId="0" hidden="1">ENERO!$A$6:$AE$11</definedName>
    <definedName name="_xlnm.Print_Titles" localSheetId="0">ENERO!$1:$6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5" i="6" l="1"/>
  <c r="S64" i="6"/>
  <c r="S63" i="6"/>
  <c r="S62" i="6"/>
  <c r="S61" i="6"/>
  <c r="S60" i="6"/>
  <c r="S59" i="6"/>
  <c r="S58" i="6"/>
  <c r="S57" i="6"/>
  <c r="S56" i="6"/>
  <c r="S55" i="6"/>
  <c r="S54" i="6"/>
  <c r="S53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37" i="6"/>
  <c r="S36" i="6"/>
  <c r="S35" i="6"/>
  <c r="S34" i="6"/>
  <c r="T34" i="6" s="1"/>
  <c r="Q33" i="6"/>
  <c r="Q32" i="6"/>
  <c r="Q31" i="6"/>
  <c r="Q30" i="6"/>
  <c r="Q29" i="6"/>
  <c r="Q28" i="6"/>
  <c r="Q27" i="6"/>
  <c r="Q24" i="6"/>
  <c r="Q23" i="6"/>
  <c r="S23" i="6" s="1"/>
  <c r="T23" i="6" s="1"/>
  <c r="Q22" i="6"/>
  <c r="Q21" i="6"/>
  <c r="Q20" i="6"/>
  <c r="Q19" i="6"/>
  <c r="Q18" i="6"/>
  <c r="Q17" i="6"/>
  <c r="Q16" i="6"/>
  <c r="Q15" i="6"/>
  <c r="Q14" i="6"/>
  <c r="S33" i="6"/>
  <c r="T33" i="6" s="1"/>
  <c r="S32" i="6"/>
  <c r="T32" i="6" s="1"/>
  <c r="S31" i="6"/>
  <c r="T31" i="6" s="1"/>
  <c r="S30" i="6"/>
  <c r="T30" i="6" s="1"/>
  <c r="S29" i="6"/>
  <c r="T29" i="6" s="1"/>
  <c r="S28" i="6"/>
  <c r="T28" i="6" s="1"/>
  <c r="S27" i="6"/>
  <c r="T27" i="6" s="1"/>
  <c r="S26" i="6"/>
  <c r="T26" i="6" s="1"/>
  <c r="S25" i="6"/>
  <c r="T25" i="6" s="1"/>
  <c r="S24" i="6"/>
  <c r="T24" i="6" s="1"/>
  <c r="S22" i="6"/>
  <c r="T22" i="6" s="1"/>
  <c r="S21" i="6"/>
  <c r="T21" i="6" s="1"/>
  <c r="S12" i="6"/>
  <c r="T12" i="6" s="1"/>
  <c r="S13" i="6"/>
  <c r="T13" i="6" s="1"/>
  <c r="S14" i="6"/>
  <c r="T14" i="6" s="1"/>
  <c r="S15" i="6"/>
  <c r="T15" i="6" s="1"/>
  <c r="S16" i="6"/>
  <c r="T16" i="6" s="1"/>
  <c r="S17" i="6"/>
  <c r="T17" i="6" s="1"/>
  <c r="S18" i="6"/>
  <c r="T18" i="6" s="1"/>
  <c r="S19" i="6"/>
  <c r="T19" i="6" s="1"/>
  <c r="S20" i="6"/>
  <c r="T20" i="6" s="1"/>
  <c r="S11" i="6" l="1"/>
  <c r="T11" i="6" s="1"/>
  <c r="S10" i="6"/>
  <c r="T10" i="6" s="1"/>
  <c r="S9" i="6"/>
  <c r="T9" i="6" s="1"/>
  <c r="S8" i="6"/>
  <c r="T8" i="6" s="1"/>
  <c r="S7" i="6" l="1"/>
  <c r="T7" i="6" s="1"/>
</calcChain>
</file>

<file path=xl/sharedStrings.xml><?xml version="1.0" encoding="utf-8"?>
<sst xmlns="http://schemas.openxmlformats.org/spreadsheetml/2006/main" count="1283" uniqueCount="260">
  <si>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</si>
  <si>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</si>
  <si>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</si>
  <si>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</si>
  <si>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</si>
  <si>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</si>
  <si>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</si>
  <si>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</si>
  <si>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</si>
  <si>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</si>
  <si>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</si>
  <si>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</si>
  <si>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</si>
  <si>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</si>
  <si>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</si>
  <si>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</si>
  <si>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</si>
  <si>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</si>
  <si>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</si>
  <si>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</si>
  <si>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</si>
  <si>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</si>
  <si>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</si>
  <si>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</si>
  <si>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</si>
  <si>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</si>
  <si>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</si>
  <si>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</si>
  <si>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</si>
  <si>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</si>
  <si>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</si>
  <si>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</si>
  <si>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NL10</t>
  </si>
  <si>
    <t>001</t>
  </si>
  <si>
    <t>M001</t>
  </si>
  <si>
    <t>B00OD02</t>
  </si>
  <si>
    <t>SERVICIO</t>
  </si>
  <si>
    <t>ADJUDICACIÓN DIRECTA</t>
  </si>
  <si>
    <t>LICITACIÓN PÚBLICA</t>
  </si>
  <si>
    <t>R005</t>
  </si>
  <si>
    <t>088</t>
  </si>
  <si>
    <t>B00MO02</t>
  </si>
  <si>
    <t>Servicios de vigilancia</t>
  </si>
  <si>
    <t>RENTA DE LOCAL QUE OCUPA ESTA 10 JUNTA DISTRITAL</t>
  </si>
  <si>
    <t>SERVICIO INTEGRAL DE LIMPIEZA</t>
  </si>
  <si>
    <t>SERVICIO DE VIGILANCIA</t>
  </si>
  <si>
    <t>SERVICIO DE AGUA Y DRENAJE</t>
  </si>
  <si>
    <t>Servicios de Lavandería, Limpieza e Higiene</t>
  </si>
  <si>
    <t>PIEZA</t>
  </si>
  <si>
    <t>R003</t>
  </si>
  <si>
    <t>044</t>
  </si>
  <si>
    <t>Arrendamiento de Edificios y Locales</t>
  </si>
  <si>
    <t>Servicio de agua</t>
  </si>
  <si>
    <t>PESOS</t>
  </si>
  <si>
    <t>Productos alimenticios para el personal en las instalaciones de las Unidades Responsables</t>
  </si>
  <si>
    <t>Materiales y Útiles de Oficina</t>
  </si>
  <si>
    <t>PAQUETE</t>
  </si>
  <si>
    <t>R002</t>
  </si>
  <si>
    <t>043</t>
  </si>
  <si>
    <t>TABLA DE APOYO T/CARTA</t>
  </si>
  <si>
    <t>CINTA CANELA TRANSPARENTE</t>
  </si>
  <si>
    <t>21100125-0005</t>
  </si>
  <si>
    <t>21100033-0007</t>
  </si>
  <si>
    <t>21101001-0023</t>
  </si>
  <si>
    <t>PAAASINE MODIFICADO ENERO 2025</t>
  </si>
  <si>
    <t>J15611J</t>
  </si>
  <si>
    <t>22104001-0075</t>
  </si>
  <si>
    <t>ALIMENTOS</t>
  </si>
  <si>
    <t>J13191J</t>
  </si>
  <si>
    <t>Apoyo financiero a consejeros electorales locales y distritales en proceso electoral</t>
  </si>
  <si>
    <t>RECURSO EROGADO POR CONSEJERO</t>
  </si>
  <si>
    <t>LAPIZ</t>
  </si>
  <si>
    <t>BLOCK DE NOTAS POST-IT NEON 2027</t>
  </si>
  <si>
    <t>PAPEL BOND T/DOBLE CARTA C/500 hjs.</t>
  </si>
  <si>
    <t>PAPEL BOND T/CARTA 500 hjs.</t>
  </si>
  <si>
    <t>CAJA DE ARCHIVO MUERTO T/OFICIO</t>
  </si>
  <si>
    <t>CERA PARA CONTAR (CUENTA FACIL)</t>
  </si>
  <si>
    <t xml:space="preserve">PORTA GAFETES TIPO YOYO </t>
  </si>
  <si>
    <t>CORRECTOR LIQUIDO T/LAPIZ</t>
  </si>
  <si>
    <t>REGLA METALICA 30cm.</t>
  </si>
  <si>
    <t>SACAPUNTAS ELECTRICO</t>
  </si>
  <si>
    <t>CINTA ADHESIVA SHURETAPE GRIS DE 48 X 50</t>
  </si>
  <si>
    <t>PORTAGAFETE DE IDENTIFICACION PLAST/ACRIL</t>
  </si>
  <si>
    <t>MICA TERMICA TC</t>
  </si>
  <si>
    <t>PAPEL BOND T/OFICIO C/500 hjs.</t>
  </si>
  <si>
    <t>21100074-0013</t>
  </si>
  <si>
    <t xml:space="preserve">21100081-0011 </t>
  </si>
  <si>
    <t>21100087-0017</t>
  </si>
  <si>
    <t>21100087-0013</t>
  </si>
  <si>
    <t>21100017-0003</t>
  </si>
  <si>
    <t>21100053-0003</t>
  </si>
  <si>
    <t>21100102-0004</t>
  </si>
  <si>
    <t>21100040-0005</t>
  </si>
  <si>
    <t xml:space="preserve">21100003-0004 </t>
  </si>
  <si>
    <t>21100033-0003</t>
  </si>
  <si>
    <t>21100102-0003</t>
  </si>
  <si>
    <t>21101001-0020</t>
  </si>
  <si>
    <t xml:space="preserve">21100087-0021 </t>
  </si>
  <si>
    <t xml:space="preserve">CARTULINA OPALINA T/C </t>
  </si>
  <si>
    <t>FOLDER T/O</t>
  </si>
  <si>
    <t>BOLIGRAFO TINTA AZUL</t>
  </si>
  <si>
    <t>ENGRAPADORA DE GOLPE METALICA</t>
  </si>
  <si>
    <t>21101001-0117</t>
  </si>
  <si>
    <t>21101001-0087</t>
  </si>
  <si>
    <t>21100013-0005</t>
  </si>
  <si>
    <t>21100048-0001</t>
  </si>
  <si>
    <t>RECURSO EROGADO POR CONSEJEROS</t>
  </si>
  <si>
    <t>NL08</t>
  </si>
  <si>
    <t>51322</t>
  </si>
  <si>
    <t>00000</t>
  </si>
  <si>
    <t>32201</t>
  </si>
  <si>
    <t>ARRENDAMIENTO DE EDIFICIOS Y LOCALES</t>
  </si>
  <si>
    <t>RENTA DEL LOCAL OCUPADO POR ESTA JUNTA DISTRITAL EJECUTIVA DEL MES DE ENERO DE 2025</t>
  </si>
  <si>
    <t>MONTO</t>
  </si>
  <si>
    <t>COMPLEMENTO DE ARRENDAMIENTO DEL LOCAL OCUPADO POR ESTA JUNTA DISTRITAL EJECUTIVA</t>
  </si>
  <si>
    <t>LICITACION PUBLICA</t>
  </si>
  <si>
    <t>51358</t>
  </si>
  <si>
    <t>35801</t>
  </si>
  <si>
    <t>SERVICIOS DE LAVANDERÍA, LIMPIEZA E HIGIENE</t>
  </si>
  <si>
    <t>LIMPIEZA DE AREAS COMUNES DE LOS LOCALES OCUPADOS POR ESTA JUNTA DISTRITAL EJECUTIVA DEL MES DE ENERO DE 2025</t>
  </si>
  <si>
    <t>51338</t>
  </si>
  <si>
    <t>33801</t>
  </si>
  <si>
    <t>SERVICIO DE VIGILANCIA DE LOS LOCALES OCUPADOS POR ESTA JUNTA DISTRITAL EJECUTIVA DEL MES DE ENERO DE 2025</t>
  </si>
  <si>
    <t>51313</t>
  </si>
  <si>
    <t>31301</t>
  </si>
  <si>
    <t>SERVICIO DE AGUA</t>
  </si>
  <si>
    <t>CONSUMO DE AGUA DEL LOCAL OCUPADO POR ESTA JUNTA DISTRITAL EJECUTIVA DONDE SE UBICA EL MODULO DE ATENCION CIUDADANA 190851 DEL MES DE DICIEMBRE DE 2024</t>
  </si>
  <si>
    <t>11510</t>
  </si>
  <si>
    <t>045</t>
  </si>
  <si>
    <t>B00OD01</t>
  </si>
  <si>
    <t>26102</t>
  </si>
  <si>
    <t>COMBUSTIBLES, LUBRICANTES Y ADITIVOS PARA VEHÍCULOS TERRESTRES, AÉREOS, MARÍTIMOS, LACUSTRES Y FLUVIALES ASIGNADOS A SERVIDORES PÚBLICOS</t>
  </si>
  <si>
    <t>26102001-0019</t>
  </si>
  <si>
    <t>DISPERSION ELECTRONICA DE COMBUSTIBLE PARA SERVICIOS PUBLICOS</t>
  </si>
  <si>
    <t>J13321J</t>
  </si>
  <si>
    <t>51339</t>
  </si>
  <si>
    <t>33901</t>
  </si>
  <si>
    <t xml:space="preserve">SUBCONTRATACIÓN DE SERVICIOS CON TERCEROS </t>
  </si>
  <si>
    <t>COMISION GENERADA DE LA COMPRA DE COMBUSTIBLE</t>
  </si>
  <si>
    <t>52119</t>
  </si>
  <si>
    <t>44110</t>
  </si>
  <si>
    <t xml:space="preserve">APOYO FINANCIERO A CONSEJEROS ELECTORALES LOCALES Y DISTRITALES EN PROCESO ELECTORAL </t>
  </si>
  <si>
    <t>ARTICULOS PARA EL EQUIPAMIENTO DEL ESPACIO ASIGNADO A LOS CONSEJEROS DISTRITALES</t>
  </si>
  <si>
    <t>21101</t>
  </si>
  <si>
    <t>CINTA DIUREX 24 X 65</t>
  </si>
  <si>
    <t>Pieza</t>
  </si>
  <si>
    <t>CUTTER GRANDE</t>
  </si>
  <si>
    <t>MATERIALES Y UTILES DE OFICINA</t>
  </si>
  <si>
    <t>PROTECTOR DE HOJA T/O</t>
  </si>
  <si>
    <t>FOLDER T/C</t>
  </si>
  <si>
    <t>PELICULA PLASTICA POLIESTRECH</t>
  </si>
  <si>
    <t>ROLLO</t>
  </si>
  <si>
    <t>22104</t>
  </si>
  <si>
    <t xml:space="preserve">PRODUCTOS ALIMENTICIOS PARA EL PERSONAL EN LAS INSTALACIONES DE LAS UNIDADES </t>
  </si>
  <si>
    <t>PALOMITAS</t>
  </si>
  <si>
    <t>21401001-0259</t>
  </si>
  <si>
    <t>PAPAS ( BOTANA )</t>
  </si>
  <si>
    <t>29400014-0019</t>
  </si>
  <si>
    <t>BOTANA</t>
  </si>
  <si>
    <t>BOLSA</t>
  </si>
  <si>
    <t>29401001-0078</t>
  </si>
  <si>
    <t>29401001-0063</t>
  </si>
  <si>
    <t>SERVILLETAS DESECHABLES</t>
  </si>
  <si>
    <t>21401001-0641</t>
  </si>
  <si>
    <t>VASO THERMICO DESECHABLE</t>
  </si>
  <si>
    <t>GALLETA SURTUDO ESPECIAL</t>
  </si>
  <si>
    <t>CAJA</t>
  </si>
  <si>
    <t>29901001-0024</t>
  </si>
  <si>
    <t>CAFE SOLUBLE</t>
  </si>
  <si>
    <t>KILOGRAMO</t>
  </si>
  <si>
    <t>29301001-0093</t>
  </si>
  <si>
    <t>TE DE MANZANILLA</t>
  </si>
  <si>
    <t>AZUCAR</t>
  </si>
  <si>
    <t>AGUA PURIFICADA 500 ML.</t>
  </si>
  <si>
    <t>21100013-0003</t>
  </si>
  <si>
    <t>COMPRA DE PRODUCTOS ALIMENTICIOS PARA LOS CONSE</t>
  </si>
  <si>
    <t>NL03</t>
  </si>
  <si>
    <t xml:space="preserve">MATERIALES Y ÚTILES PARA EL PROCESAMIENTO EN EQUIPOS Y BIENES INFORMÁTICOS </t>
  </si>
  <si>
    <t>21401001-0537</t>
  </si>
  <si>
    <t>TONER BROTHER  TN-850</t>
  </si>
  <si>
    <t>ADJUDICACION DIRECTA</t>
  </si>
  <si>
    <t>MATERIALES Y ÚTILES DE OFICINA</t>
  </si>
  <si>
    <t>21101001-0350</t>
  </si>
  <si>
    <t>CORDON PARA GAFETE</t>
  </si>
  <si>
    <t>21100016-0001</t>
  </si>
  <si>
    <t>BROCHE BACCO</t>
  </si>
  <si>
    <t>21101001-0035</t>
  </si>
  <si>
    <t>CARTULINA OPALINA T/C</t>
  </si>
  <si>
    <t>21100036-0005</t>
  </si>
  <si>
    <t>CLIP MARIPOSA  # 2</t>
  </si>
  <si>
    <t>21100013-0025</t>
  </si>
  <si>
    <t>MARCATEXTO AMARILLO</t>
  </si>
  <si>
    <t>21100040-0004</t>
  </si>
  <si>
    <t>CORRECTOR LIQUIDO (ESCOBETILLA)</t>
  </si>
  <si>
    <t>21100041-0049</t>
  </si>
  <si>
    <t>LIBRETA PROFESIONAL DE RAYA 100 hjs.</t>
  </si>
  <si>
    <t>21100061-0008</t>
  </si>
  <si>
    <t>BLOCK DE NOTAS POST-IT NO.658</t>
  </si>
  <si>
    <t>21100081-0002</t>
  </si>
  <si>
    <t>BLOCK DE NOTAS POST-IT  # 653</t>
  </si>
  <si>
    <t>BLOC</t>
  </si>
  <si>
    <t>21100072-0003</t>
  </si>
  <si>
    <t>LIGAS NUMERO  18</t>
  </si>
  <si>
    <t>21101001-0396</t>
  </si>
  <si>
    <t>MICA TERMICA P/CREDENCIALES</t>
  </si>
  <si>
    <t>21100091-0001</t>
  </si>
  <si>
    <t>PEGAMENTO ADHESIVO T/ LAPIZ</t>
  </si>
  <si>
    <t>21100127-0003</t>
  </si>
  <si>
    <t>TIJERA DEL  # 6</t>
  </si>
  <si>
    <t>21100132-0002</t>
  </si>
  <si>
    <t>CUCHARA DESECHABLE</t>
  </si>
  <si>
    <t>21100132-0005</t>
  </si>
  <si>
    <t>PLATO No. 12 O CHAROLA DE PLASTICO</t>
  </si>
  <si>
    <t>21100083-0009</t>
  </si>
  <si>
    <t>SERVILLETAS DESECHABLES 500 PiezaS</t>
  </si>
  <si>
    <t>21100132-0006</t>
  </si>
  <si>
    <t>TENEDOR DESECHABLE</t>
  </si>
  <si>
    <t>21101001-0187</t>
  </si>
  <si>
    <t>VASO TERMICO DESECHABLE</t>
  </si>
  <si>
    <t>PRODUCTOS ALIMENTICIOS PARA EL PERSONAL EN LAS INSTALACIONES DE LAS UNIDADES RESPONSABLES</t>
  </si>
  <si>
    <t>22104001-0096</t>
  </si>
  <si>
    <t>CAFE MOLIDO</t>
  </si>
  <si>
    <t>BOTE</t>
  </si>
  <si>
    <t>22104001-0101</t>
  </si>
  <si>
    <t>CREMA EN  POLVO</t>
  </si>
  <si>
    <t>22104001-0093</t>
  </si>
  <si>
    <t>AZUCAR EN SOBRE</t>
  </si>
  <si>
    <t>22104001-0094</t>
  </si>
  <si>
    <t>SUSTITUTO DE AZUCAR</t>
  </si>
  <si>
    <t>22104001-0074</t>
  </si>
  <si>
    <t>22104001-0158</t>
  </si>
  <si>
    <t>GALLETAS</t>
  </si>
  <si>
    <t xml:space="preserve">COMBUSTIBLES, LUBRICANTES Y ADITIVOS PARA VEHÍCULOS TERRESTRES, AÉREOS, MARÍTIMOS, LACUSTRES Y FLUVIALES DESTINADOS A SERVICIOS PÚBLICOS Y LA OPERACIÓN DE PROGRAMAS PÚBLICOS </t>
  </si>
  <si>
    <t>PAGO COMISION POR LA DISPERSION ELECTRONICA DE COMBUSTIBLE PARA SERVICIOS PUBLICOS</t>
  </si>
  <si>
    <t>21100081-0001</t>
  </si>
  <si>
    <t>BANDERITAS POST-IT (VARIAS)</t>
  </si>
  <si>
    <t>21100033-0026</t>
  </si>
  <si>
    <t>CINTA MAGICA 18 X 33</t>
  </si>
  <si>
    <t>21100065-0001</t>
  </si>
  <si>
    <t>GRAPA STANDAR</t>
  </si>
  <si>
    <t>21100114-0011</t>
  </si>
  <si>
    <t>REGLA METALICA   30cm.</t>
  </si>
  <si>
    <t>21100036-0001</t>
  </si>
  <si>
    <t>CLIP ESTANDAR # 1</t>
  </si>
  <si>
    <t>21100036-0004</t>
  </si>
  <si>
    <t>CLIP MARIPOSA  # 1</t>
  </si>
  <si>
    <t>21100036-0002</t>
  </si>
  <si>
    <t>CLIP ESTANDAR # 2</t>
  </si>
  <si>
    <t>21100055-0003</t>
  </si>
  <si>
    <t>21100087-0021</t>
  </si>
  <si>
    <t>PAPEL BOND T/OFICIO  C/500 hjs.</t>
  </si>
  <si>
    <t>APOYO FINANCIERO A CONSEJEROS ELECTORALES LOCALES Y DISTRITALES EL PROCESO ELECTORAL</t>
  </si>
  <si>
    <t>DISPERSION ELECTRONICA DE COMBUSTIBLE PARA CONSEJEROS ELECTORALES MES ENERO 2025.</t>
  </si>
  <si>
    <t>PAGO COMISION POR DISPERSION ELECTRONICA DE COMBUSTIBLE PARA CONSEJEROS ELECTORALES MES ENERO 2025.</t>
  </si>
  <si>
    <t>COMPRA HORNO MICROONDAS PARA CONSEJEROS ELECTORALES.</t>
  </si>
  <si>
    <t>PAGO SERVICIO DE AGUA OFICINAS DISTRITO 03, LOCALES ADICIONALES 2, 3, 4 Y 22.</t>
  </si>
  <si>
    <t>PAGO SERVICIO DE AGUA MÓDULO 190351.</t>
  </si>
  <si>
    <t>COMPRA DE ALIMENTOS  PARA CONSEJEROS ELECTORALES (APLICACIÓN DE EXAMENES A SUPERVISORES Y CAPACITADORES ELECTORALES).</t>
  </si>
  <si>
    <t xml:space="preserve">JUNTAS LOCAL Y DISTRITALES EJECUTIVA EN EL ESTADO DE NUEVO LEON </t>
  </si>
  <si>
    <t>Programa Anual de Adquisiciones, Arrendamientos y Servicios del INE  2025(PAAASINE)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</si>
</sst>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8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2" fillId="2" borderId="1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2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10" fillId="0" borderId="0" xfId="6" applyFont="1" applyAlignment="1">
      <alignment horizontal="center"/>
    </xf>
    <xf numFmtId="0" fontId="6" fillId="0" borderId="2" xfId="4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vertical="center" wrapText="1"/>
    </xf>
    <xf numFmtId="49" fontId="11" fillId="0" borderId="1" xfId="4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4" fontId="11" fillId="0" borderId="1" xfId="1" applyFont="1" applyFill="1" applyBorder="1" applyAlignment="1">
      <alignment vertical="center" wrapText="1"/>
    </xf>
    <xf numFmtId="7" fontId="6" fillId="0" borderId="1" xfId="1" applyNumberFormat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/>
    </xf>
    <xf numFmtId="164" fontId="8" fillId="0" borderId="1" xfId="3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vertical="center" wrapText="1"/>
    </xf>
    <xf numFmtId="44" fontId="6" fillId="0" borderId="1" xfId="1" applyFont="1" applyFill="1" applyBorder="1" applyAlignment="1">
      <alignment vertical="center"/>
    </xf>
    <xf numFmtId="4" fontId="8" fillId="0" borderId="1" xfId="2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" fontId="8" fillId="0" borderId="1" xfId="7" applyNumberFormat="1" applyFont="1" applyFill="1" applyBorder="1" applyAlignment="1">
      <alignment vertical="center" wrapText="1"/>
    </xf>
    <xf numFmtId="44" fontId="6" fillId="0" borderId="1" xfId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0" xfId="6" applyFont="1" applyAlignment="1">
      <alignment horizontal="center"/>
    </xf>
    <xf numFmtId="0" fontId="9" fillId="0" borderId="0" xfId="4" applyFont="1" applyAlignment="1">
      <alignment horizontal="center"/>
    </xf>
  </cellXfs>
  <cellStyles count="8">
    <cellStyle name="Millares" xfId="7" builtinId="3"/>
    <cellStyle name="Millares 2" xfId="3" xr:uid="{00000000-0005-0000-0000-000000000000}"/>
    <cellStyle name="Moneda" xfId="1" builtinId="4"/>
    <cellStyle name="Normal" xfId="0" builtinId="0"/>
    <cellStyle name="Normal 2 2" xfId="4" xr:uid="{00000000-0005-0000-0000-000003000000}"/>
    <cellStyle name="Normal 4 2" xfId="5" xr:uid="{00000000-0005-0000-0000-000004000000}"/>
    <cellStyle name="Normal 5" xfId="6" xr:uid="{00000000-0005-0000-0000-000005000000}"/>
    <cellStyle name="Normal 8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193261</xdr:colOff>
      <xdr:row>0</xdr:row>
      <xdr:rowOff>119638</xdr:rowOff>
    </xdr:from>
    <xdr:to>
      <xdr:col>4</xdr:col>
      <xdr:colOff>212384</xdr:colOff>
      <xdr:row>3</xdr:row>
      <xdr:rowOff>414131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261" y="119638"/>
          <a:ext cx="3322964" cy="1067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11"/>
  <sheetViews>
    <sheetView tabSelected="1" zoomScale="69" zoomScaleNormal="100" workbookViewId="0">
      <pane ySplit="6" topLeftCell="A7" activePane="bottomLeft" state="frozen"/>
      <selection pane="bottomLeft" activeCell="J2" sqref="J2"/>
    </sheetView>
  </sheetViews>
  <sheetFormatPr baseColWidth="10" defaultColWidth="11.54296875" defaultRowHeight="14.5" x14ac:dyDescent="0.35"/>
  <cols>
    <col min="1" max="1" width="14.453125" bestFit="1" customWidth="1"/>
    <col min="2" max="2" width="13.63281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6328125" customWidth="1"/>
    <col min="10" max="10" width="30.81640625" style="12" customWidth="1"/>
    <col min="11" max="11" width="11.453125" style="6"/>
    <col min="12" max="12" width="31.54296875" style="10" customWidth="1"/>
    <col min="13" max="14" width="11.54296875" customWidth="1"/>
    <col min="15" max="15" width="11.453125"/>
    <col min="16" max="16" width="11.453125" style="8"/>
    <col min="17" max="17" width="11.453125"/>
    <col min="18" max="18" width="12.6328125" style="6" customWidth="1"/>
    <col min="19" max="19" width="12.54296875" bestFit="1" customWidth="1"/>
    <col min="20" max="90" width="11.453125" customWidth="1"/>
  </cols>
  <sheetData>
    <row r="1" spans="1:31" s="13" customFormat="1" ht="20" x14ac:dyDescent="0.4">
      <c r="A1" s="47" t="s">
        <v>258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</row>
    <row r="2" spans="1:31" s="13" customFormat="1" ht="20" x14ac:dyDescent="0.4"/>
    <row r="3" spans="1:31" s="13" customFormat="1" ht="20" x14ac:dyDescent="0.4"/>
    <row r="4" spans="1:31" s="13" customFormat="1" ht="37.5" customHeight="1" x14ac:dyDescent="0.4">
      <c r="A4" s="48" t="s">
        <v>259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</row>
    <row r="5" spans="1:31" s="13" customFormat="1" ht="37.5" customHeight="1" x14ac:dyDescent="0.4">
      <c r="A5" s="48" t="s">
        <v>64</v>
      </c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11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7" t="s">
        <v>15</v>
      </c>
      <c r="Q6" s="2" t="s">
        <v>16</v>
      </c>
      <c r="R6" s="4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9" t="s">
        <v>30</v>
      </c>
    </row>
    <row r="7" spans="1:31" s="27" customFormat="1" ht="21" x14ac:dyDescent="0.25">
      <c r="A7" s="14" t="s">
        <v>31</v>
      </c>
      <c r="B7" s="14" t="s">
        <v>32</v>
      </c>
      <c r="C7" s="15">
        <v>51358</v>
      </c>
      <c r="D7" s="16" t="s">
        <v>32</v>
      </c>
      <c r="E7" s="17" t="s">
        <v>33</v>
      </c>
      <c r="F7" s="18" t="s">
        <v>34</v>
      </c>
      <c r="G7" s="17" t="s">
        <v>33</v>
      </c>
      <c r="H7" s="18" t="s">
        <v>35</v>
      </c>
      <c r="I7" s="19">
        <v>35801</v>
      </c>
      <c r="J7" s="19" t="s">
        <v>47</v>
      </c>
      <c r="K7" s="19"/>
      <c r="L7" s="20" t="s">
        <v>44</v>
      </c>
      <c r="M7" s="21"/>
      <c r="N7" s="19"/>
      <c r="O7" s="22" t="s">
        <v>36</v>
      </c>
      <c r="P7" s="18">
        <v>1</v>
      </c>
      <c r="Q7" s="23">
        <v>27242.83</v>
      </c>
      <c r="R7" s="24" t="s">
        <v>38</v>
      </c>
      <c r="S7" s="25">
        <f>P7*Q7</f>
        <v>27242.83</v>
      </c>
      <c r="T7" s="26">
        <f>S7</f>
        <v>27242.83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6">
        <v>0</v>
      </c>
      <c r="AD7" s="26">
        <v>0</v>
      </c>
      <c r="AE7" s="26">
        <v>0</v>
      </c>
    </row>
    <row r="8" spans="1:31" s="27" customFormat="1" ht="21" x14ac:dyDescent="0.25">
      <c r="A8" s="14" t="s">
        <v>31</v>
      </c>
      <c r="B8" s="14" t="s">
        <v>32</v>
      </c>
      <c r="C8" s="15">
        <v>51338</v>
      </c>
      <c r="D8" s="16" t="s">
        <v>32</v>
      </c>
      <c r="E8" s="17" t="s">
        <v>33</v>
      </c>
      <c r="F8" s="18" t="s">
        <v>34</v>
      </c>
      <c r="G8" s="17" t="s">
        <v>33</v>
      </c>
      <c r="H8" s="18" t="s">
        <v>35</v>
      </c>
      <c r="I8" s="19">
        <v>33801</v>
      </c>
      <c r="J8" s="19" t="s">
        <v>42</v>
      </c>
      <c r="K8" s="19"/>
      <c r="L8" s="20" t="s">
        <v>45</v>
      </c>
      <c r="M8" s="21"/>
      <c r="N8" s="19"/>
      <c r="O8" s="22" t="s">
        <v>36</v>
      </c>
      <c r="P8" s="18">
        <v>1</v>
      </c>
      <c r="Q8" s="23">
        <v>24093.200000000001</v>
      </c>
      <c r="R8" s="24" t="s">
        <v>38</v>
      </c>
      <c r="S8" s="25">
        <f t="shared" ref="S8:S9" si="0">P8*Q8</f>
        <v>24093.200000000001</v>
      </c>
      <c r="T8" s="26">
        <f t="shared" ref="T8:T34" si="1">S8</f>
        <v>24093.200000000001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26">
        <v>0</v>
      </c>
      <c r="AE8" s="26">
        <v>0</v>
      </c>
    </row>
    <row r="9" spans="1:31" s="27" customFormat="1" ht="21" x14ac:dyDescent="0.25">
      <c r="A9" s="14" t="s">
        <v>31</v>
      </c>
      <c r="B9" s="14" t="s">
        <v>32</v>
      </c>
      <c r="C9" s="15">
        <v>51338</v>
      </c>
      <c r="D9" s="16" t="s">
        <v>32</v>
      </c>
      <c r="E9" s="17" t="s">
        <v>33</v>
      </c>
      <c r="F9" s="18" t="s">
        <v>39</v>
      </c>
      <c r="G9" s="17" t="s">
        <v>40</v>
      </c>
      <c r="H9" s="18" t="s">
        <v>41</v>
      </c>
      <c r="I9" s="19">
        <v>33801</v>
      </c>
      <c r="J9" s="19" t="s">
        <v>42</v>
      </c>
      <c r="K9" s="19"/>
      <c r="L9" s="20" t="s">
        <v>45</v>
      </c>
      <c r="M9" s="21"/>
      <c r="N9" s="19"/>
      <c r="O9" s="22" t="s">
        <v>36</v>
      </c>
      <c r="P9" s="18">
        <v>1</v>
      </c>
      <c r="Q9" s="23">
        <v>24093.200000000001</v>
      </c>
      <c r="R9" s="24" t="s">
        <v>38</v>
      </c>
      <c r="S9" s="25">
        <f t="shared" si="0"/>
        <v>24093.200000000001</v>
      </c>
      <c r="T9" s="26">
        <f t="shared" si="1"/>
        <v>24093.200000000001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  <c r="AE9" s="26">
        <v>0</v>
      </c>
    </row>
    <row r="10" spans="1:31" s="27" customFormat="1" ht="21" x14ac:dyDescent="0.25">
      <c r="A10" s="14" t="s">
        <v>31</v>
      </c>
      <c r="B10" s="14" t="s">
        <v>32</v>
      </c>
      <c r="C10" s="15">
        <v>51322</v>
      </c>
      <c r="D10" s="16" t="s">
        <v>32</v>
      </c>
      <c r="E10" s="17" t="s">
        <v>33</v>
      </c>
      <c r="F10" s="18" t="s">
        <v>34</v>
      </c>
      <c r="G10" s="17" t="s">
        <v>33</v>
      </c>
      <c r="H10" s="18" t="s">
        <v>35</v>
      </c>
      <c r="I10" s="19">
        <v>32201</v>
      </c>
      <c r="J10" s="19" t="s">
        <v>51</v>
      </c>
      <c r="K10" s="19"/>
      <c r="L10" s="20" t="s">
        <v>43</v>
      </c>
      <c r="M10" s="21"/>
      <c r="N10" s="19"/>
      <c r="O10" s="22" t="s">
        <v>36</v>
      </c>
      <c r="P10" s="18">
        <v>1</v>
      </c>
      <c r="Q10" s="23">
        <v>159438.54</v>
      </c>
      <c r="R10" s="24" t="s">
        <v>37</v>
      </c>
      <c r="S10" s="25">
        <f t="shared" ref="S10:S11" si="2">P10*Q10</f>
        <v>159438.54</v>
      </c>
      <c r="T10" s="26">
        <f t="shared" si="1"/>
        <v>159438.54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26">
        <v>0</v>
      </c>
      <c r="AE10" s="26">
        <v>0</v>
      </c>
    </row>
    <row r="11" spans="1:31" s="27" customFormat="1" ht="21" x14ac:dyDescent="0.25">
      <c r="A11" s="14" t="s">
        <v>31</v>
      </c>
      <c r="B11" s="14" t="s">
        <v>32</v>
      </c>
      <c r="C11" s="15">
        <v>51313</v>
      </c>
      <c r="D11" s="16" t="s">
        <v>32</v>
      </c>
      <c r="E11" s="17" t="s">
        <v>33</v>
      </c>
      <c r="F11" s="18" t="s">
        <v>34</v>
      </c>
      <c r="G11" s="17" t="s">
        <v>33</v>
      </c>
      <c r="H11" s="18" t="s">
        <v>35</v>
      </c>
      <c r="I11" s="19">
        <v>31301</v>
      </c>
      <c r="J11" s="19" t="s">
        <v>52</v>
      </c>
      <c r="K11" s="19"/>
      <c r="L11" s="20" t="s">
        <v>46</v>
      </c>
      <c r="M11" s="21"/>
      <c r="N11" s="19"/>
      <c r="O11" s="22" t="s">
        <v>36</v>
      </c>
      <c r="P11" s="18">
        <v>1</v>
      </c>
      <c r="Q11" s="23">
        <v>925</v>
      </c>
      <c r="R11" s="24" t="s">
        <v>37</v>
      </c>
      <c r="S11" s="25">
        <f t="shared" si="2"/>
        <v>925</v>
      </c>
      <c r="T11" s="26">
        <f t="shared" si="1"/>
        <v>925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  <c r="AE11" s="26">
        <v>0</v>
      </c>
    </row>
    <row r="12" spans="1:31" ht="21" x14ac:dyDescent="0.35">
      <c r="A12" s="14" t="s">
        <v>31</v>
      </c>
      <c r="B12" s="14" t="s">
        <v>32</v>
      </c>
      <c r="C12" s="15">
        <v>11510</v>
      </c>
      <c r="D12" s="16" t="s">
        <v>32</v>
      </c>
      <c r="E12" s="17" t="s">
        <v>33</v>
      </c>
      <c r="F12" s="18" t="s">
        <v>49</v>
      </c>
      <c r="G12" s="17" t="s">
        <v>50</v>
      </c>
      <c r="H12" s="18" t="s">
        <v>65</v>
      </c>
      <c r="I12" s="19">
        <v>22104</v>
      </c>
      <c r="J12" s="19" t="s">
        <v>54</v>
      </c>
      <c r="K12" s="19" t="s">
        <v>66</v>
      </c>
      <c r="L12" s="20" t="s">
        <v>67</v>
      </c>
      <c r="M12" s="21"/>
      <c r="N12" s="19"/>
      <c r="O12" s="22" t="s">
        <v>53</v>
      </c>
      <c r="P12" s="18">
        <v>1</v>
      </c>
      <c r="Q12" s="23">
        <v>6061</v>
      </c>
      <c r="R12" s="24" t="s">
        <v>37</v>
      </c>
      <c r="S12" s="25">
        <f t="shared" ref="S12:S20" si="3">P12*Q12</f>
        <v>6061</v>
      </c>
      <c r="T12" s="26">
        <f t="shared" si="1"/>
        <v>6061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  <c r="AE12" s="26">
        <v>0</v>
      </c>
    </row>
    <row r="13" spans="1:31" ht="21" x14ac:dyDescent="0.35">
      <c r="A13" s="14" t="s">
        <v>31</v>
      </c>
      <c r="B13" s="14" t="s">
        <v>32</v>
      </c>
      <c r="C13" s="15">
        <v>52119</v>
      </c>
      <c r="D13" s="16" t="s">
        <v>32</v>
      </c>
      <c r="E13" s="17" t="s">
        <v>33</v>
      </c>
      <c r="F13" s="18" t="s">
        <v>57</v>
      </c>
      <c r="G13" s="17" t="s">
        <v>58</v>
      </c>
      <c r="H13" s="18" t="s">
        <v>68</v>
      </c>
      <c r="I13" s="19">
        <v>44110</v>
      </c>
      <c r="J13" s="19" t="s">
        <v>69</v>
      </c>
      <c r="K13" s="19"/>
      <c r="L13" s="20" t="s">
        <v>70</v>
      </c>
      <c r="M13" s="21"/>
      <c r="N13" s="19"/>
      <c r="O13" s="22" t="s">
        <v>53</v>
      </c>
      <c r="P13" s="18">
        <v>1</v>
      </c>
      <c r="Q13" s="23">
        <v>3158.1</v>
      </c>
      <c r="R13" s="24" t="s">
        <v>37</v>
      </c>
      <c r="S13" s="25">
        <f t="shared" si="3"/>
        <v>3158.1</v>
      </c>
      <c r="T13" s="26">
        <f t="shared" si="1"/>
        <v>3158.1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  <c r="AE13" s="26">
        <v>0</v>
      </c>
    </row>
    <row r="14" spans="1:31" ht="21" x14ac:dyDescent="0.35">
      <c r="A14" s="14" t="s">
        <v>31</v>
      </c>
      <c r="B14" s="14" t="s">
        <v>32</v>
      </c>
      <c r="C14" s="15">
        <v>11510</v>
      </c>
      <c r="D14" s="16" t="s">
        <v>32</v>
      </c>
      <c r="E14" s="17" t="s">
        <v>33</v>
      </c>
      <c r="F14" s="18" t="s">
        <v>49</v>
      </c>
      <c r="G14" s="17" t="s">
        <v>50</v>
      </c>
      <c r="H14" s="18" t="s">
        <v>65</v>
      </c>
      <c r="I14" s="19">
        <v>21101</v>
      </c>
      <c r="J14" s="19" t="s">
        <v>55</v>
      </c>
      <c r="K14" s="19" t="s">
        <v>85</v>
      </c>
      <c r="L14" s="20" t="s">
        <v>71</v>
      </c>
      <c r="M14" s="21"/>
      <c r="N14" s="19"/>
      <c r="O14" s="22" t="s">
        <v>48</v>
      </c>
      <c r="P14" s="18">
        <v>200</v>
      </c>
      <c r="Q14" s="23">
        <f>600.88/200</f>
        <v>3.0044</v>
      </c>
      <c r="R14" s="24" t="s">
        <v>38</v>
      </c>
      <c r="S14" s="25">
        <f t="shared" si="3"/>
        <v>600.88</v>
      </c>
      <c r="T14" s="26">
        <f t="shared" si="1"/>
        <v>600.88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  <c r="AE14" s="26">
        <v>0</v>
      </c>
    </row>
    <row r="15" spans="1:31" ht="21" x14ac:dyDescent="0.35">
      <c r="A15" s="14" t="s">
        <v>31</v>
      </c>
      <c r="B15" s="14" t="s">
        <v>32</v>
      </c>
      <c r="C15" s="15">
        <v>11510</v>
      </c>
      <c r="D15" s="16" t="s">
        <v>32</v>
      </c>
      <c r="E15" s="17" t="s">
        <v>33</v>
      </c>
      <c r="F15" s="18" t="s">
        <v>49</v>
      </c>
      <c r="G15" s="17" t="s">
        <v>50</v>
      </c>
      <c r="H15" s="18" t="s">
        <v>65</v>
      </c>
      <c r="I15" s="19">
        <v>21101</v>
      </c>
      <c r="J15" s="19" t="s">
        <v>55</v>
      </c>
      <c r="K15" s="19" t="s">
        <v>62</v>
      </c>
      <c r="L15" s="20" t="s">
        <v>60</v>
      </c>
      <c r="M15" s="21"/>
      <c r="N15" s="19"/>
      <c r="O15" s="22" t="s">
        <v>48</v>
      </c>
      <c r="P15" s="18">
        <v>6</v>
      </c>
      <c r="Q15" s="23">
        <f>86.0256/6</f>
        <v>14.3376</v>
      </c>
      <c r="R15" s="24" t="s">
        <v>38</v>
      </c>
      <c r="S15" s="25">
        <f t="shared" si="3"/>
        <v>86.025599999999997</v>
      </c>
      <c r="T15" s="26">
        <f t="shared" si="1"/>
        <v>86.025599999999997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  <c r="AE15" s="26">
        <v>0</v>
      </c>
    </row>
    <row r="16" spans="1:31" ht="21" x14ac:dyDescent="0.35">
      <c r="A16" s="14" t="s">
        <v>31</v>
      </c>
      <c r="B16" s="14" t="s">
        <v>32</v>
      </c>
      <c r="C16" s="15">
        <v>11510</v>
      </c>
      <c r="D16" s="16" t="s">
        <v>32</v>
      </c>
      <c r="E16" s="17" t="s">
        <v>33</v>
      </c>
      <c r="F16" s="18" t="s">
        <v>49</v>
      </c>
      <c r="G16" s="17" t="s">
        <v>50</v>
      </c>
      <c r="H16" s="18" t="s">
        <v>65</v>
      </c>
      <c r="I16" s="19">
        <v>21101</v>
      </c>
      <c r="J16" s="19" t="s">
        <v>55</v>
      </c>
      <c r="K16" s="19" t="s">
        <v>86</v>
      </c>
      <c r="L16" s="20" t="s">
        <v>72</v>
      </c>
      <c r="M16" s="21"/>
      <c r="N16" s="19"/>
      <c r="O16" s="22" t="s">
        <v>56</v>
      </c>
      <c r="P16" s="18">
        <v>5</v>
      </c>
      <c r="Q16" s="23">
        <f>266.8/5</f>
        <v>53.36</v>
      </c>
      <c r="R16" s="24" t="s">
        <v>38</v>
      </c>
      <c r="S16" s="25">
        <f t="shared" si="3"/>
        <v>266.8</v>
      </c>
      <c r="T16" s="26">
        <f t="shared" si="1"/>
        <v>266.8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  <c r="AE16" s="26">
        <v>0</v>
      </c>
    </row>
    <row r="17" spans="1:31" ht="21" x14ac:dyDescent="0.35">
      <c r="A17" s="14" t="s">
        <v>31</v>
      </c>
      <c r="B17" s="14" t="s">
        <v>32</v>
      </c>
      <c r="C17" s="15">
        <v>11510</v>
      </c>
      <c r="D17" s="16" t="s">
        <v>32</v>
      </c>
      <c r="E17" s="17" t="s">
        <v>33</v>
      </c>
      <c r="F17" s="18" t="s">
        <v>49</v>
      </c>
      <c r="G17" s="17" t="s">
        <v>50</v>
      </c>
      <c r="H17" s="18" t="s">
        <v>65</v>
      </c>
      <c r="I17" s="19">
        <v>21101</v>
      </c>
      <c r="J17" s="19" t="s">
        <v>55</v>
      </c>
      <c r="K17" s="19" t="s">
        <v>87</v>
      </c>
      <c r="L17" s="20" t="s">
        <v>73</v>
      </c>
      <c r="M17" s="21"/>
      <c r="N17" s="19"/>
      <c r="O17" s="22" t="s">
        <v>56</v>
      </c>
      <c r="P17" s="18">
        <v>5</v>
      </c>
      <c r="Q17" s="23">
        <f>768.036/5</f>
        <v>153.60719999999998</v>
      </c>
      <c r="R17" s="24" t="s">
        <v>38</v>
      </c>
      <c r="S17" s="25">
        <f t="shared" si="3"/>
        <v>768.03599999999983</v>
      </c>
      <c r="T17" s="26">
        <f t="shared" si="1"/>
        <v>768.03599999999983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  <c r="AE17" s="26">
        <v>0</v>
      </c>
    </row>
    <row r="18" spans="1:31" ht="21" x14ac:dyDescent="0.35">
      <c r="A18" s="14" t="s">
        <v>31</v>
      </c>
      <c r="B18" s="14" t="s">
        <v>32</v>
      </c>
      <c r="C18" s="15">
        <v>11510</v>
      </c>
      <c r="D18" s="16" t="s">
        <v>32</v>
      </c>
      <c r="E18" s="17" t="s">
        <v>33</v>
      </c>
      <c r="F18" s="18" t="s">
        <v>49</v>
      </c>
      <c r="G18" s="17" t="s">
        <v>50</v>
      </c>
      <c r="H18" s="18" t="s">
        <v>65</v>
      </c>
      <c r="I18" s="19">
        <v>21101</v>
      </c>
      <c r="J18" s="19" t="s">
        <v>55</v>
      </c>
      <c r="K18" s="19" t="s">
        <v>88</v>
      </c>
      <c r="L18" s="20" t="s">
        <v>74</v>
      </c>
      <c r="M18" s="21"/>
      <c r="N18" s="19"/>
      <c r="O18" s="22" t="s">
        <v>56</v>
      </c>
      <c r="P18" s="18">
        <v>20</v>
      </c>
      <c r="Q18" s="23">
        <f>1426.8/20</f>
        <v>71.34</v>
      </c>
      <c r="R18" s="24" t="s">
        <v>38</v>
      </c>
      <c r="S18" s="25">
        <f t="shared" si="3"/>
        <v>1426.8000000000002</v>
      </c>
      <c r="T18" s="26">
        <f t="shared" si="1"/>
        <v>1426.8000000000002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  <c r="AE18" s="26">
        <v>0</v>
      </c>
    </row>
    <row r="19" spans="1:31" ht="21" x14ac:dyDescent="0.35">
      <c r="A19" s="14" t="s">
        <v>31</v>
      </c>
      <c r="B19" s="14" t="s">
        <v>32</v>
      </c>
      <c r="C19" s="15">
        <v>11510</v>
      </c>
      <c r="D19" s="16" t="s">
        <v>32</v>
      </c>
      <c r="E19" s="17" t="s">
        <v>33</v>
      </c>
      <c r="F19" s="18" t="s">
        <v>49</v>
      </c>
      <c r="G19" s="17" t="s">
        <v>50</v>
      </c>
      <c r="H19" s="18" t="s">
        <v>65</v>
      </c>
      <c r="I19" s="19">
        <v>21101</v>
      </c>
      <c r="J19" s="19" t="s">
        <v>55</v>
      </c>
      <c r="K19" s="19" t="s">
        <v>89</v>
      </c>
      <c r="L19" s="20" t="s">
        <v>75</v>
      </c>
      <c r="M19" s="21"/>
      <c r="N19" s="19"/>
      <c r="O19" s="22" t="s">
        <v>48</v>
      </c>
      <c r="P19" s="18">
        <v>20</v>
      </c>
      <c r="Q19" s="23">
        <f>771.168/20</f>
        <v>38.558399999999999</v>
      </c>
      <c r="R19" s="24" t="s">
        <v>38</v>
      </c>
      <c r="S19" s="25">
        <f t="shared" si="3"/>
        <v>771.16800000000001</v>
      </c>
      <c r="T19" s="26">
        <f t="shared" si="1"/>
        <v>771.16800000000001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  <c r="AE19" s="26">
        <v>0</v>
      </c>
    </row>
    <row r="20" spans="1:31" ht="21" x14ac:dyDescent="0.35">
      <c r="A20" s="14" t="s">
        <v>31</v>
      </c>
      <c r="B20" s="14" t="s">
        <v>32</v>
      </c>
      <c r="C20" s="15">
        <v>11510</v>
      </c>
      <c r="D20" s="16" t="s">
        <v>32</v>
      </c>
      <c r="E20" s="17" t="s">
        <v>33</v>
      </c>
      <c r="F20" s="18" t="s">
        <v>49</v>
      </c>
      <c r="G20" s="17" t="s">
        <v>50</v>
      </c>
      <c r="H20" s="18" t="s">
        <v>65</v>
      </c>
      <c r="I20" s="19">
        <v>21101</v>
      </c>
      <c r="J20" s="19" t="s">
        <v>55</v>
      </c>
      <c r="K20" s="19" t="s">
        <v>61</v>
      </c>
      <c r="L20" s="20" t="s">
        <v>59</v>
      </c>
      <c r="M20" s="21"/>
      <c r="N20" s="19"/>
      <c r="O20" s="22" t="s">
        <v>48</v>
      </c>
      <c r="P20" s="18">
        <v>5</v>
      </c>
      <c r="Q20" s="23">
        <f>945.2608/5</f>
        <v>189.05216000000001</v>
      </c>
      <c r="R20" s="24" t="s">
        <v>38</v>
      </c>
      <c r="S20" s="25">
        <f t="shared" si="3"/>
        <v>945.26080000000002</v>
      </c>
      <c r="T20" s="26">
        <f t="shared" si="1"/>
        <v>945.26080000000002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  <c r="AE20" s="26">
        <v>0</v>
      </c>
    </row>
    <row r="21" spans="1:31" ht="21" x14ac:dyDescent="0.35">
      <c r="A21" s="14" t="s">
        <v>31</v>
      </c>
      <c r="B21" s="14" t="s">
        <v>32</v>
      </c>
      <c r="C21" s="15">
        <v>11510</v>
      </c>
      <c r="D21" s="16" t="s">
        <v>32</v>
      </c>
      <c r="E21" s="17" t="s">
        <v>33</v>
      </c>
      <c r="F21" s="18" t="s">
        <v>49</v>
      </c>
      <c r="G21" s="17" t="s">
        <v>50</v>
      </c>
      <c r="H21" s="18" t="s">
        <v>65</v>
      </c>
      <c r="I21" s="19">
        <v>21101</v>
      </c>
      <c r="J21" s="19" t="s">
        <v>55</v>
      </c>
      <c r="K21" s="19" t="s">
        <v>90</v>
      </c>
      <c r="L21" s="20" t="s">
        <v>76</v>
      </c>
      <c r="M21" s="21"/>
      <c r="N21" s="19"/>
      <c r="O21" s="22" t="s">
        <v>48</v>
      </c>
      <c r="P21" s="18">
        <v>10</v>
      </c>
      <c r="Q21" s="23">
        <f>111.128/10</f>
        <v>11.1128</v>
      </c>
      <c r="R21" s="24" t="s">
        <v>38</v>
      </c>
      <c r="S21" s="25">
        <f t="shared" ref="S21:S29" si="4">P21*Q21</f>
        <v>111.128</v>
      </c>
      <c r="T21" s="26">
        <f t="shared" si="1"/>
        <v>111.128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  <c r="AE21" s="26">
        <v>0</v>
      </c>
    </row>
    <row r="22" spans="1:31" ht="21" x14ac:dyDescent="0.35">
      <c r="A22" s="14" t="s">
        <v>31</v>
      </c>
      <c r="B22" s="14" t="s">
        <v>32</v>
      </c>
      <c r="C22" s="15">
        <v>11510</v>
      </c>
      <c r="D22" s="16" t="s">
        <v>32</v>
      </c>
      <c r="E22" s="17" t="s">
        <v>33</v>
      </c>
      <c r="F22" s="18" t="s">
        <v>49</v>
      </c>
      <c r="G22" s="17" t="s">
        <v>50</v>
      </c>
      <c r="H22" s="18" t="s">
        <v>65</v>
      </c>
      <c r="I22" s="19">
        <v>21101</v>
      </c>
      <c r="J22" s="19" t="s">
        <v>55</v>
      </c>
      <c r="K22" s="19" t="s">
        <v>91</v>
      </c>
      <c r="L22" s="20" t="s">
        <v>77</v>
      </c>
      <c r="M22" s="21"/>
      <c r="N22" s="19"/>
      <c r="O22" s="22" t="s">
        <v>48</v>
      </c>
      <c r="P22" s="18">
        <v>10</v>
      </c>
      <c r="Q22" s="23">
        <f>2197.504/10</f>
        <v>219.75039999999998</v>
      </c>
      <c r="R22" s="24" t="s">
        <v>38</v>
      </c>
      <c r="S22" s="25">
        <f t="shared" si="4"/>
        <v>2197.5039999999999</v>
      </c>
      <c r="T22" s="26">
        <f t="shared" si="1"/>
        <v>2197.5039999999999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  <c r="AE22" s="26">
        <v>0</v>
      </c>
    </row>
    <row r="23" spans="1:31" ht="21" x14ac:dyDescent="0.35">
      <c r="A23" s="14" t="s">
        <v>31</v>
      </c>
      <c r="B23" s="14" t="s">
        <v>32</v>
      </c>
      <c r="C23" s="15">
        <v>11510</v>
      </c>
      <c r="D23" s="16" t="s">
        <v>32</v>
      </c>
      <c r="E23" s="17" t="s">
        <v>33</v>
      </c>
      <c r="F23" s="18" t="s">
        <v>49</v>
      </c>
      <c r="G23" s="17" t="s">
        <v>50</v>
      </c>
      <c r="H23" s="18" t="s">
        <v>65</v>
      </c>
      <c r="I23" s="19">
        <v>21101</v>
      </c>
      <c r="J23" s="19" t="s">
        <v>55</v>
      </c>
      <c r="K23" s="19" t="s">
        <v>92</v>
      </c>
      <c r="L23" s="20" t="s">
        <v>78</v>
      </c>
      <c r="M23" s="21"/>
      <c r="N23" s="19"/>
      <c r="O23" s="22" t="s">
        <v>48</v>
      </c>
      <c r="P23" s="18">
        <v>5</v>
      </c>
      <c r="Q23" s="23">
        <f>41.412/5</f>
        <v>8.2823999999999991</v>
      </c>
      <c r="R23" s="24" t="s">
        <v>38</v>
      </c>
      <c r="S23" s="25">
        <f t="shared" si="4"/>
        <v>41.411999999999992</v>
      </c>
      <c r="T23" s="26">
        <f t="shared" si="1"/>
        <v>41.411999999999992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  <c r="AE23" s="26">
        <v>0</v>
      </c>
    </row>
    <row r="24" spans="1:31" ht="21" x14ac:dyDescent="0.35">
      <c r="A24" s="14" t="s">
        <v>31</v>
      </c>
      <c r="B24" s="14" t="s">
        <v>32</v>
      </c>
      <c r="C24" s="15">
        <v>11510</v>
      </c>
      <c r="D24" s="16" t="s">
        <v>32</v>
      </c>
      <c r="E24" s="17" t="s">
        <v>33</v>
      </c>
      <c r="F24" s="18" t="s">
        <v>49</v>
      </c>
      <c r="G24" s="17" t="s">
        <v>50</v>
      </c>
      <c r="H24" s="18" t="s">
        <v>65</v>
      </c>
      <c r="I24" s="19">
        <v>21101</v>
      </c>
      <c r="J24" s="19" t="s">
        <v>55</v>
      </c>
      <c r="K24" s="19" t="s">
        <v>63</v>
      </c>
      <c r="L24" s="20" t="s">
        <v>79</v>
      </c>
      <c r="M24" s="21"/>
      <c r="N24" s="19"/>
      <c r="O24" s="22" t="s">
        <v>48</v>
      </c>
      <c r="P24" s="18">
        <v>5</v>
      </c>
      <c r="Q24" s="23">
        <f>82.418/5</f>
        <v>16.483600000000003</v>
      </c>
      <c r="R24" s="24" t="s">
        <v>38</v>
      </c>
      <c r="S24" s="25">
        <f t="shared" si="4"/>
        <v>82.418000000000006</v>
      </c>
      <c r="T24" s="26">
        <f t="shared" si="1"/>
        <v>82.418000000000006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  <c r="AE24" s="26">
        <v>0</v>
      </c>
    </row>
    <row r="25" spans="1:31" ht="21" x14ac:dyDescent="0.35">
      <c r="A25" s="14" t="s">
        <v>31</v>
      </c>
      <c r="B25" s="14" t="s">
        <v>32</v>
      </c>
      <c r="C25" s="15">
        <v>11510</v>
      </c>
      <c r="D25" s="16" t="s">
        <v>32</v>
      </c>
      <c r="E25" s="17" t="s">
        <v>33</v>
      </c>
      <c r="F25" s="18" t="s">
        <v>49</v>
      </c>
      <c r="G25" s="17" t="s">
        <v>50</v>
      </c>
      <c r="H25" s="18" t="s">
        <v>65</v>
      </c>
      <c r="I25" s="19">
        <v>21101</v>
      </c>
      <c r="J25" s="19" t="s">
        <v>55</v>
      </c>
      <c r="K25" s="19" t="s">
        <v>93</v>
      </c>
      <c r="L25" s="20" t="s">
        <v>80</v>
      </c>
      <c r="M25" s="21"/>
      <c r="N25" s="19"/>
      <c r="O25" s="22" t="s">
        <v>48</v>
      </c>
      <c r="P25" s="18">
        <v>1</v>
      </c>
      <c r="Q25" s="23">
        <v>754.82591999999988</v>
      </c>
      <c r="R25" s="24" t="s">
        <v>38</v>
      </c>
      <c r="S25" s="25">
        <f t="shared" si="4"/>
        <v>754.82591999999988</v>
      </c>
      <c r="T25" s="26">
        <f t="shared" si="1"/>
        <v>754.82591999999988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  <c r="AE25" s="26">
        <v>0</v>
      </c>
    </row>
    <row r="26" spans="1:31" ht="21" x14ac:dyDescent="0.35">
      <c r="A26" s="14" t="s">
        <v>31</v>
      </c>
      <c r="B26" s="14" t="s">
        <v>32</v>
      </c>
      <c r="C26" s="15">
        <v>11510</v>
      </c>
      <c r="D26" s="16" t="s">
        <v>32</v>
      </c>
      <c r="E26" s="17" t="s">
        <v>33</v>
      </c>
      <c r="F26" s="18" t="s">
        <v>49</v>
      </c>
      <c r="G26" s="17" t="s">
        <v>50</v>
      </c>
      <c r="H26" s="18" t="s">
        <v>65</v>
      </c>
      <c r="I26" s="19">
        <v>21101</v>
      </c>
      <c r="J26" s="19" t="s">
        <v>55</v>
      </c>
      <c r="K26" s="19" t="s">
        <v>94</v>
      </c>
      <c r="L26" s="20" t="s">
        <v>81</v>
      </c>
      <c r="M26" s="21"/>
      <c r="N26" s="19"/>
      <c r="O26" s="22" t="s">
        <v>48</v>
      </c>
      <c r="P26" s="18">
        <v>1</v>
      </c>
      <c r="Q26" s="23">
        <v>31.422079999999998</v>
      </c>
      <c r="R26" s="24" t="s">
        <v>38</v>
      </c>
      <c r="S26" s="25">
        <f t="shared" si="4"/>
        <v>31.422079999999998</v>
      </c>
      <c r="T26" s="26">
        <f t="shared" si="1"/>
        <v>31.422079999999998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  <c r="AE26" s="26">
        <v>0</v>
      </c>
    </row>
    <row r="27" spans="1:31" ht="21" x14ac:dyDescent="0.35">
      <c r="A27" s="14" t="s">
        <v>31</v>
      </c>
      <c r="B27" s="14" t="s">
        <v>32</v>
      </c>
      <c r="C27" s="15">
        <v>11510</v>
      </c>
      <c r="D27" s="16" t="s">
        <v>32</v>
      </c>
      <c r="E27" s="17" t="s">
        <v>33</v>
      </c>
      <c r="F27" s="18" t="s">
        <v>49</v>
      </c>
      <c r="G27" s="17" t="s">
        <v>50</v>
      </c>
      <c r="H27" s="18" t="s">
        <v>65</v>
      </c>
      <c r="I27" s="19">
        <v>21101</v>
      </c>
      <c r="J27" s="19" t="s">
        <v>55</v>
      </c>
      <c r="K27" s="19" t="s">
        <v>95</v>
      </c>
      <c r="L27" s="20" t="s">
        <v>82</v>
      </c>
      <c r="M27" s="21"/>
      <c r="N27" s="19"/>
      <c r="O27" s="22" t="s">
        <v>48</v>
      </c>
      <c r="P27" s="18">
        <v>100</v>
      </c>
      <c r="Q27" s="23">
        <f>1832.8/100</f>
        <v>18.327999999999999</v>
      </c>
      <c r="R27" s="24" t="s">
        <v>38</v>
      </c>
      <c r="S27" s="25">
        <f t="shared" si="4"/>
        <v>1832.8</v>
      </c>
      <c r="T27" s="26">
        <f t="shared" si="1"/>
        <v>1832.8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  <c r="AE27" s="26">
        <v>0</v>
      </c>
    </row>
    <row r="28" spans="1:31" ht="21" x14ac:dyDescent="0.35">
      <c r="A28" s="14" t="s">
        <v>31</v>
      </c>
      <c r="B28" s="14" t="s">
        <v>32</v>
      </c>
      <c r="C28" s="15">
        <v>11510</v>
      </c>
      <c r="D28" s="16" t="s">
        <v>32</v>
      </c>
      <c r="E28" s="17" t="s">
        <v>33</v>
      </c>
      <c r="F28" s="18" t="s">
        <v>49</v>
      </c>
      <c r="G28" s="17" t="s">
        <v>50</v>
      </c>
      <c r="H28" s="18" t="s">
        <v>65</v>
      </c>
      <c r="I28" s="19">
        <v>21101</v>
      </c>
      <c r="J28" s="19" t="s">
        <v>55</v>
      </c>
      <c r="K28" s="19" t="s">
        <v>96</v>
      </c>
      <c r="L28" s="20" t="s">
        <v>83</v>
      </c>
      <c r="M28" s="21"/>
      <c r="N28" s="19"/>
      <c r="O28" s="22" t="s">
        <v>56</v>
      </c>
      <c r="P28" s="18">
        <v>2</v>
      </c>
      <c r="Q28" s="23">
        <f>397.72224/2</f>
        <v>198.86112</v>
      </c>
      <c r="R28" s="24" t="s">
        <v>38</v>
      </c>
      <c r="S28" s="25">
        <f t="shared" si="4"/>
        <v>397.72224</v>
      </c>
      <c r="T28" s="26">
        <f t="shared" si="1"/>
        <v>397.72224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  <c r="AE28" s="26">
        <v>0</v>
      </c>
    </row>
    <row r="29" spans="1:31" ht="21" x14ac:dyDescent="0.35">
      <c r="A29" s="14" t="s">
        <v>31</v>
      </c>
      <c r="B29" s="14" t="s">
        <v>32</v>
      </c>
      <c r="C29" s="15">
        <v>11510</v>
      </c>
      <c r="D29" s="16" t="s">
        <v>32</v>
      </c>
      <c r="E29" s="17" t="s">
        <v>33</v>
      </c>
      <c r="F29" s="18" t="s">
        <v>49</v>
      </c>
      <c r="G29" s="17" t="s">
        <v>50</v>
      </c>
      <c r="H29" s="18" t="s">
        <v>65</v>
      </c>
      <c r="I29" s="19">
        <v>21101</v>
      </c>
      <c r="J29" s="19" t="s">
        <v>55</v>
      </c>
      <c r="K29" s="19" t="s">
        <v>97</v>
      </c>
      <c r="L29" s="20" t="s">
        <v>84</v>
      </c>
      <c r="M29" s="21"/>
      <c r="N29" s="19"/>
      <c r="O29" s="22" t="s">
        <v>56</v>
      </c>
      <c r="P29" s="18">
        <v>40</v>
      </c>
      <c r="Q29" s="23">
        <f>3758.4/40</f>
        <v>93.960000000000008</v>
      </c>
      <c r="R29" s="24" t="s">
        <v>38</v>
      </c>
      <c r="S29" s="25">
        <f t="shared" si="4"/>
        <v>3758.4000000000005</v>
      </c>
      <c r="T29" s="26">
        <f t="shared" si="1"/>
        <v>3758.4000000000005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  <c r="AE29" s="26">
        <v>0</v>
      </c>
    </row>
    <row r="30" spans="1:31" ht="21" x14ac:dyDescent="0.35">
      <c r="A30" s="14" t="s">
        <v>31</v>
      </c>
      <c r="B30" s="14" t="s">
        <v>32</v>
      </c>
      <c r="C30" s="15">
        <v>11510</v>
      </c>
      <c r="D30" s="16" t="s">
        <v>32</v>
      </c>
      <c r="E30" s="17" t="s">
        <v>33</v>
      </c>
      <c r="F30" s="18" t="s">
        <v>49</v>
      </c>
      <c r="G30" s="17" t="s">
        <v>50</v>
      </c>
      <c r="H30" s="18" t="s">
        <v>65</v>
      </c>
      <c r="I30" s="19">
        <v>21101</v>
      </c>
      <c r="J30" s="19" t="s">
        <v>55</v>
      </c>
      <c r="K30" s="19" t="s">
        <v>102</v>
      </c>
      <c r="L30" s="20" t="s">
        <v>98</v>
      </c>
      <c r="M30" s="21"/>
      <c r="N30" s="19"/>
      <c r="O30" s="22" t="s">
        <v>56</v>
      </c>
      <c r="P30" s="18">
        <v>4</v>
      </c>
      <c r="Q30" s="23">
        <f>603.2/4</f>
        <v>150.80000000000001</v>
      </c>
      <c r="R30" s="24" t="s">
        <v>38</v>
      </c>
      <c r="S30" s="25">
        <f t="shared" ref="S30:S34" si="5">P30*Q30</f>
        <v>603.20000000000005</v>
      </c>
      <c r="T30" s="26">
        <f t="shared" si="1"/>
        <v>603.20000000000005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  <c r="AE30" s="26">
        <v>0</v>
      </c>
    </row>
    <row r="31" spans="1:31" ht="21" x14ac:dyDescent="0.35">
      <c r="A31" s="14" t="s">
        <v>31</v>
      </c>
      <c r="B31" s="14" t="s">
        <v>32</v>
      </c>
      <c r="C31" s="15">
        <v>11510</v>
      </c>
      <c r="D31" s="16" t="s">
        <v>32</v>
      </c>
      <c r="E31" s="17" t="s">
        <v>33</v>
      </c>
      <c r="F31" s="18" t="s">
        <v>49</v>
      </c>
      <c r="G31" s="17" t="s">
        <v>50</v>
      </c>
      <c r="H31" s="18" t="s">
        <v>65</v>
      </c>
      <c r="I31" s="19">
        <v>21101</v>
      </c>
      <c r="J31" s="19" t="s">
        <v>55</v>
      </c>
      <c r="K31" s="19" t="s">
        <v>103</v>
      </c>
      <c r="L31" s="20" t="s">
        <v>99</v>
      </c>
      <c r="M31" s="21"/>
      <c r="N31" s="19"/>
      <c r="O31" s="22" t="s">
        <v>56</v>
      </c>
      <c r="P31" s="18">
        <v>4</v>
      </c>
      <c r="Q31" s="23">
        <f>1044/4</f>
        <v>261</v>
      </c>
      <c r="R31" s="24" t="s">
        <v>38</v>
      </c>
      <c r="S31" s="25">
        <f t="shared" si="5"/>
        <v>1044</v>
      </c>
      <c r="T31" s="26">
        <f t="shared" si="1"/>
        <v>1044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  <c r="AE31" s="26">
        <v>0</v>
      </c>
    </row>
    <row r="32" spans="1:31" ht="21" x14ac:dyDescent="0.35">
      <c r="A32" s="14" t="s">
        <v>31</v>
      </c>
      <c r="B32" s="14" t="s">
        <v>32</v>
      </c>
      <c r="C32" s="15">
        <v>11510</v>
      </c>
      <c r="D32" s="16" t="s">
        <v>32</v>
      </c>
      <c r="E32" s="17" t="s">
        <v>33</v>
      </c>
      <c r="F32" s="18" t="s">
        <v>49</v>
      </c>
      <c r="G32" s="17" t="s">
        <v>50</v>
      </c>
      <c r="H32" s="18" t="s">
        <v>65</v>
      </c>
      <c r="I32" s="19">
        <v>21101</v>
      </c>
      <c r="J32" s="19" t="s">
        <v>55</v>
      </c>
      <c r="K32" s="19" t="s">
        <v>104</v>
      </c>
      <c r="L32" s="20" t="s">
        <v>100</v>
      </c>
      <c r="M32" s="21"/>
      <c r="N32" s="19"/>
      <c r="O32" s="22" t="s">
        <v>48</v>
      </c>
      <c r="P32" s="18">
        <v>200</v>
      </c>
      <c r="Q32" s="23">
        <f>533.6/200</f>
        <v>2.6680000000000001</v>
      </c>
      <c r="R32" s="24" t="s">
        <v>38</v>
      </c>
      <c r="S32" s="25">
        <f t="shared" si="5"/>
        <v>533.6</v>
      </c>
      <c r="T32" s="26">
        <f t="shared" si="1"/>
        <v>533.6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  <c r="AE32" s="26">
        <v>0</v>
      </c>
    </row>
    <row r="33" spans="1:31" ht="21" x14ac:dyDescent="0.35">
      <c r="A33" s="14" t="s">
        <v>31</v>
      </c>
      <c r="B33" s="14" t="s">
        <v>32</v>
      </c>
      <c r="C33" s="15">
        <v>11510</v>
      </c>
      <c r="D33" s="16" t="s">
        <v>32</v>
      </c>
      <c r="E33" s="17" t="s">
        <v>33</v>
      </c>
      <c r="F33" s="18" t="s">
        <v>49</v>
      </c>
      <c r="G33" s="17" t="s">
        <v>50</v>
      </c>
      <c r="H33" s="18" t="s">
        <v>65</v>
      </c>
      <c r="I33" s="19">
        <v>21101</v>
      </c>
      <c r="J33" s="19" t="s">
        <v>55</v>
      </c>
      <c r="K33" s="19" t="s">
        <v>105</v>
      </c>
      <c r="L33" s="20" t="s">
        <v>101</v>
      </c>
      <c r="M33" s="21"/>
      <c r="N33" s="19"/>
      <c r="O33" s="22" t="s">
        <v>48</v>
      </c>
      <c r="P33" s="18">
        <v>5</v>
      </c>
      <c r="Q33" s="23">
        <f>551/5</f>
        <v>110.2</v>
      </c>
      <c r="R33" s="24" t="s">
        <v>38</v>
      </c>
      <c r="S33" s="25">
        <f t="shared" si="5"/>
        <v>551</v>
      </c>
      <c r="T33" s="26">
        <f t="shared" si="1"/>
        <v>551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  <c r="AE33" s="26">
        <v>0</v>
      </c>
    </row>
    <row r="34" spans="1:31" ht="21" x14ac:dyDescent="0.35">
      <c r="A34" s="14" t="s">
        <v>31</v>
      </c>
      <c r="B34" s="14" t="s">
        <v>32</v>
      </c>
      <c r="C34" s="15">
        <v>52119</v>
      </c>
      <c r="D34" s="16" t="s">
        <v>32</v>
      </c>
      <c r="E34" s="17" t="s">
        <v>33</v>
      </c>
      <c r="F34" s="18" t="s">
        <v>57</v>
      </c>
      <c r="G34" s="17" t="s">
        <v>58</v>
      </c>
      <c r="H34" s="18" t="s">
        <v>68</v>
      </c>
      <c r="I34" s="19">
        <v>44110</v>
      </c>
      <c r="J34" s="19" t="s">
        <v>69</v>
      </c>
      <c r="K34" s="19"/>
      <c r="L34" s="20" t="s">
        <v>106</v>
      </c>
      <c r="M34" s="21"/>
      <c r="N34" s="19"/>
      <c r="O34" s="22" t="s">
        <v>53</v>
      </c>
      <c r="P34" s="18">
        <v>1</v>
      </c>
      <c r="Q34" s="23">
        <v>27090.5</v>
      </c>
      <c r="R34" s="24" t="s">
        <v>37</v>
      </c>
      <c r="S34" s="25">
        <f t="shared" si="5"/>
        <v>27090.5</v>
      </c>
      <c r="T34" s="26">
        <f t="shared" si="1"/>
        <v>27090.5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  <c r="AE34" s="26">
        <v>0</v>
      </c>
    </row>
    <row r="35" spans="1:31" ht="21" x14ac:dyDescent="0.35">
      <c r="A35" s="15" t="s">
        <v>31</v>
      </c>
      <c r="B35" s="15" t="s">
        <v>107</v>
      </c>
      <c r="C35" s="15" t="s">
        <v>108</v>
      </c>
      <c r="D35" s="15" t="s">
        <v>109</v>
      </c>
      <c r="E35" s="15" t="s">
        <v>33</v>
      </c>
      <c r="F35" s="15" t="s">
        <v>34</v>
      </c>
      <c r="G35" s="15" t="s">
        <v>33</v>
      </c>
      <c r="H35" s="15" t="s">
        <v>35</v>
      </c>
      <c r="I35" s="19" t="s">
        <v>110</v>
      </c>
      <c r="J35" s="28" t="s">
        <v>111</v>
      </c>
      <c r="K35" s="19"/>
      <c r="L35" s="29" t="s">
        <v>112</v>
      </c>
      <c r="M35" s="30">
        <v>2025020001</v>
      </c>
      <c r="N35" s="31"/>
      <c r="O35" s="32" t="s">
        <v>113</v>
      </c>
      <c r="P35" s="26">
        <v>170078.48</v>
      </c>
      <c r="Q35" s="33">
        <v>1</v>
      </c>
      <c r="R35" s="24" t="s">
        <v>37</v>
      </c>
      <c r="S35" s="34">
        <f>(P35*Q35)</f>
        <v>170078.48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  <c r="AE35" s="26">
        <v>0</v>
      </c>
    </row>
    <row r="36" spans="1:31" ht="21" x14ac:dyDescent="0.35">
      <c r="A36" s="15" t="s">
        <v>31</v>
      </c>
      <c r="B36" s="15" t="s">
        <v>107</v>
      </c>
      <c r="C36" s="15" t="s">
        <v>108</v>
      </c>
      <c r="D36" s="15" t="s">
        <v>109</v>
      </c>
      <c r="E36" s="15" t="s">
        <v>33</v>
      </c>
      <c r="F36" s="15" t="s">
        <v>34</v>
      </c>
      <c r="G36" s="15" t="s">
        <v>33</v>
      </c>
      <c r="H36" s="15" t="s">
        <v>35</v>
      </c>
      <c r="I36" s="19" t="s">
        <v>110</v>
      </c>
      <c r="J36" s="28" t="s">
        <v>111</v>
      </c>
      <c r="K36" s="19"/>
      <c r="L36" s="29" t="s">
        <v>114</v>
      </c>
      <c r="M36" s="30">
        <v>2025020002</v>
      </c>
      <c r="N36" s="31"/>
      <c r="O36" s="32" t="s">
        <v>113</v>
      </c>
      <c r="P36" s="35">
        <v>6272.58</v>
      </c>
      <c r="Q36" s="33">
        <v>1</v>
      </c>
      <c r="R36" s="24" t="s">
        <v>115</v>
      </c>
      <c r="S36" s="34">
        <f t="shared" ref="S36:S65" si="6">(P36*Q36)</f>
        <v>6272.58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  <c r="AE36" s="26">
        <v>0</v>
      </c>
    </row>
    <row r="37" spans="1:31" ht="31.5" x14ac:dyDescent="0.35">
      <c r="A37" s="15" t="s">
        <v>31</v>
      </c>
      <c r="B37" s="15" t="s">
        <v>107</v>
      </c>
      <c r="C37" s="15" t="s">
        <v>116</v>
      </c>
      <c r="D37" s="15" t="s">
        <v>109</v>
      </c>
      <c r="E37" s="15" t="s">
        <v>33</v>
      </c>
      <c r="F37" s="15" t="s">
        <v>34</v>
      </c>
      <c r="G37" s="15" t="s">
        <v>33</v>
      </c>
      <c r="H37" s="15" t="s">
        <v>35</v>
      </c>
      <c r="I37" s="19" t="s">
        <v>117</v>
      </c>
      <c r="J37" s="28" t="s">
        <v>118</v>
      </c>
      <c r="K37" s="19"/>
      <c r="L37" s="29" t="s">
        <v>119</v>
      </c>
      <c r="M37" s="30">
        <v>2025020004</v>
      </c>
      <c r="N37" s="31"/>
      <c r="O37" s="32" t="s">
        <v>113</v>
      </c>
      <c r="P37" s="35">
        <v>29967.119999999999</v>
      </c>
      <c r="Q37" s="33">
        <v>1</v>
      </c>
      <c r="R37" s="24" t="s">
        <v>115</v>
      </c>
      <c r="S37" s="34">
        <f t="shared" si="6"/>
        <v>29967.119999999999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  <c r="AE37" s="26">
        <v>0</v>
      </c>
    </row>
    <row r="38" spans="1:31" ht="31.5" x14ac:dyDescent="0.35">
      <c r="A38" s="15" t="s">
        <v>31</v>
      </c>
      <c r="B38" s="15" t="s">
        <v>107</v>
      </c>
      <c r="C38" s="15" t="s">
        <v>120</v>
      </c>
      <c r="D38" s="15" t="s">
        <v>109</v>
      </c>
      <c r="E38" s="15" t="s">
        <v>33</v>
      </c>
      <c r="F38" s="15" t="s">
        <v>34</v>
      </c>
      <c r="G38" s="15" t="s">
        <v>33</v>
      </c>
      <c r="H38" s="15" t="s">
        <v>35</v>
      </c>
      <c r="I38" s="19" t="s">
        <v>121</v>
      </c>
      <c r="J38" s="28" t="s">
        <v>45</v>
      </c>
      <c r="K38" s="19"/>
      <c r="L38" s="29" t="s">
        <v>122</v>
      </c>
      <c r="M38" s="30">
        <v>2025020005</v>
      </c>
      <c r="N38" s="31"/>
      <c r="O38" s="32" t="s">
        <v>113</v>
      </c>
      <c r="P38" s="35">
        <v>41186.400000000001</v>
      </c>
      <c r="Q38" s="33">
        <v>1</v>
      </c>
      <c r="R38" s="24" t="s">
        <v>115</v>
      </c>
      <c r="S38" s="34">
        <f t="shared" si="6"/>
        <v>41186.400000000001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  <c r="AE38" s="26">
        <v>0</v>
      </c>
    </row>
    <row r="39" spans="1:31" ht="42" x14ac:dyDescent="0.35">
      <c r="A39" s="15" t="s">
        <v>31</v>
      </c>
      <c r="B39" s="15" t="s">
        <v>107</v>
      </c>
      <c r="C39" s="15" t="s">
        <v>123</v>
      </c>
      <c r="D39" s="15" t="s">
        <v>109</v>
      </c>
      <c r="E39" s="15" t="s">
        <v>33</v>
      </c>
      <c r="F39" s="15" t="s">
        <v>34</v>
      </c>
      <c r="G39" s="15" t="s">
        <v>33</v>
      </c>
      <c r="H39" s="15" t="s">
        <v>35</v>
      </c>
      <c r="I39" s="19" t="s">
        <v>124</v>
      </c>
      <c r="J39" s="28" t="s">
        <v>125</v>
      </c>
      <c r="K39" s="19"/>
      <c r="L39" s="29" t="s">
        <v>126</v>
      </c>
      <c r="M39" s="30">
        <v>2025020006</v>
      </c>
      <c r="N39" s="31"/>
      <c r="O39" s="32" t="s">
        <v>113</v>
      </c>
      <c r="P39" s="35">
        <v>2119.64</v>
      </c>
      <c r="Q39" s="33">
        <v>1</v>
      </c>
      <c r="R39" s="24" t="s">
        <v>37</v>
      </c>
      <c r="S39" s="34">
        <f t="shared" si="6"/>
        <v>2119.64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  <c r="AE39" s="26">
        <v>0</v>
      </c>
    </row>
    <row r="40" spans="1:31" ht="42" x14ac:dyDescent="0.35">
      <c r="A40" s="15" t="s">
        <v>31</v>
      </c>
      <c r="B40" s="15" t="s">
        <v>107</v>
      </c>
      <c r="C40" s="15" t="s">
        <v>127</v>
      </c>
      <c r="D40" s="15" t="s">
        <v>109</v>
      </c>
      <c r="E40" s="15" t="s">
        <v>33</v>
      </c>
      <c r="F40" s="15" t="s">
        <v>39</v>
      </c>
      <c r="G40" s="36" t="s">
        <v>128</v>
      </c>
      <c r="H40" s="15" t="s">
        <v>129</v>
      </c>
      <c r="I40" s="19" t="s">
        <v>130</v>
      </c>
      <c r="J40" s="37" t="s">
        <v>131</v>
      </c>
      <c r="K40" s="38" t="s">
        <v>132</v>
      </c>
      <c r="L40" s="29" t="s">
        <v>133</v>
      </c>
      <c r="M40" s="30">
        <v>2025020007</v>
      </c>
      <c r="N40" s="31"/>
      <c r="O40" s="32" t="s">
        <v>53</v>
      </c>
      <c r="P40" s="39">
        <v>5250</v>
      </c>
      <c r="Q40" s="33">
        <v>1</v>
      </c>
      <c r="R40" s="24" t="s">
        <v>115</v>
      </c>
      <c r="S40" s="34">
        <f t="shared" si="6"/>
        <v>5250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  <c r="AE40" s="26">
        <v>0</v>
      </c>
    </row>
    <row r="41" spans="1:31" ht="42" x14ac:dyDescent="0.35">
      <c r="A41" s="15" t="s">
        <v>31</v>
      </c>
      <c r="B41" s="15" t="s">
        <v>107</v>
      </c>
      <c r="C41" s="15" t="s">
        <v>127</v>
      </c>
      <c r="D41" s="15" t="s">
        <v>109</v>
      </c>
      <c r="E41" s="15" t="s">
        <v>33</v>
      </c>
      <c r="F41" s="15" t="s">
        <v>39</v>
      </c>
      <c r="G41" s="36" t="s">
        <v>40</v>
      </c>
      <c r="H41" s="15" t="s">
        <v>41</v>
      </c>
      <c r="I41" s="19" t="s">
        <v>130</v>
      </c>
      <c r="J41" s="37" t="s">
        <v>131</v>
      </c>
      <c r="K41" s="38" t="s">
        <v>132</v>
      </c>
      <c r="L41" s="29" t="s">
        <v>133</v>
      </c>
      <c r="M41" s="30">
        <v>2025020007</v>
      </c>
      <c r="N41" s="31"/>
      <c r="O41" s="32" t="s">
        <v>53</v>
      </c>
      <c r="P41" s="39">
        <v>598</v>
      </c>
      <c r="Q41" s="33">
        <v>1</v>
      </c>
      <c r="R41" s="24" t="s">
        <v>115</v>
      </c>
      <c r="S41" s="34">
        <f t="shared" si="6"/>
        <v>598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</row>
    <row r="42" spans="1:31" ht="42" x14ac:dyDescent="0.35">
      <c r="A42" s="15" t="s">
        <v>31</v>
      </c>
      <c r="B42" s="15" t="s">
        <v>107</v>
      </c>
      <c r="C42" s="15" t="s">
        <v>127</v>
      </c>
      <c r="D42" s="15" t="s">
        <v>109</v>
      </c>
      <c r="E42" s="15" t="s">
        <v>33</v>
      </c>
      <c r="F42" s="15" t="s">
        <v>57</v>
      </c>
      <c r="G42" s="36" t="s">
        <v>58</v>
      </c>
      <c r="H42" s="15" t="s">
        <v>134</v>
      </c>
      <c r="I42" s="19" t="s">
        <v>130</v>
      </c>
      <c r="J42" s="37" t="s">
        <v>131</v>
      </c>
      <c r="K42" s="38" t="s">
        <v>132</v>
      </c>
      <c r="L42" s="29" t="s">
        <v>133</v>
      </c>
      <c r="M42" s="30">
        <v>2025020007</v>
      </c>
      <c r="N42" s="31"/>
      <c r="O42" s="32" t="s">
        <v>53</v>
      </c>
      <c r="P42" s="39">
        <v>14265</v>
      </c>
      <c r="Q42" s="33">
        <v>1</v>
      </c>
      <c r="R42" s="24" t="s">
        <v>115</v>
      </c>
      <c r="S42" s="34">
        <f t="shared" si="6"/>
        <v>14265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</row>
    <row r="43" spans="1:31" ht="21" x14ac:dyDescent="0.35">
      <c r="A43" s="15" t="s">
        <v>31</v>
      </c>
      <c r="B43" s="15" t="s">
        <v>107</v>
      </c>
      <c r="C43" s="40" t="s">
        <v>135</v>
      </c>
      <c r="D43" s="15" t="s">
        <v>109</v>
      </c>
      <c r="E43" s="30" t="s">
        <v>33</v>
      </c>
      <c r="F43" s="30" t="s">
        <v>39</v>
      </c>
      <c r="G43" s="41" t="s">
        <v>128</v>
      </c>
      <c r="H43" s="30" t="s">
        <v>129</v>
      </c>
      <c r="I43" s="32" t="s">
        <v>136</v>
      </c>
      <c r="J43" s="37" t="s">
        <v>137</v>
      </c>
      <c r="K43" s="32"/>
      <c r="L43" s="29" t="s">
        <v>138</v>
      </c>
      <c r="M43" s="30">
        <v>2025020007</v>
      </c>
      <c r="N43" s="32"/>
      <c r="O43" s="32" t="s">
        <v>113</v>
      </c>
      <c r="P43" s="39">
        <v>49</v>
      </c>
      <c r="Q43" s="34">
        <v>1</v>
      </c>
      <c r="R43" s="24" t="s">
        <v>115</v>
      </c>
      <c r="S43" s="34">
        <f t="shared" si="6"/>
        <v>49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</row>
    <row r="44" spans="1:31" ht="21" x14ac:dyDescent="0.35">
      <c r="A44" s="15" t="s">
        <v>31</v>
      </c>
      <c r="B44" s="15" t="s">
        <v>107</v>
      </c>
      <c r="C44" s="40" t="s">
        <v>135</v>
      </c>
      <c r="D44" s="15" t="s">
        <v>109</v>
      </c>
      <c r="E44" s="30" t="s">
        <v>33</v>
      </c>
      <c r="F44" s="30" t="s">
        <v>39</v>
      </c>
      <c r="G44" s="41" t="s">
        <v>40</v>
      </c>
      <c r="H44" s="30" t="s">
        <v>41</v>
      </c>
      <c r="I44" s="32" t="s">
        <v>136</v>
      </c>
      <c r="J44" s="37" t="s">
        <v>137</v>
      </c>
      <c r="K44" s="32"/>
      <c r="L44" s="29" t="s">
        <v>138</v>
      </c>
      <c r="M44" s="30">
        <v>2025020007</v>
      </c>
      <c r="N44" s="32"/>
      <c r="O44" s="32" t="s">
        <v>113</v>
      </c>
      <c r="P44" s="39">
        <v>6</v>
      </c>
      <c r="Q44" s="34">
        <v>1</v>
      </c>
      <c r="R44" s="24" t="s">
        <v>115</v>
      </c>
      <c r="S44" s="34">
        <f t="shared" si="6"/>
        <v>6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</row>
    <row r="45" spans="1:31" ht="21" x14ac:dyDescent="0.35">
      <c r="A45" s="15" t="s">
        <v>31</v>
      </c>
      <c r="B45" s="15" t="s">
        <v>107</v>
      </c>
      <c r="C45" s="40" t="s">
        <v>135</v>
      </c>
      <c r="D45" s="15" t="s">
        <v>109</v>
      </c>
      <c r="E45" s="30" t="s">
        <v>33</v>
      </c>
      <c r="F45" s="30" t="s">
        <v>57</v>
      </c>
      <c r="G45" s="41" t="s">
        <v>58</v>
      </c>
      <c r="H45" s="30" t="s">
        <v>134</v>
      </c>
      <c r="I45" s="32" t="s">
        <v>136</v>
      </c>
      <c r="J45" s="37" t="s">
        <v>137</v>
      </c>
      <c r="K45" s="32"/>
      <c r="L45" s="42" t="s">
        <v>138</v>
      </c>
      <c r="M45" s="30">
        <v>2025020007</v>
      </c>
      <c r="N45" s="32"/>
      <c r="O45" s="32" t="s">
        <v>113</v>
      </c>
      <c r="P45" s="39">
        <v>131.63999999999999</v>
      </c>
      <c r="Q45" s="43">
        <v>1</v>
      </c>
      <c r="R45" s="24" t="s">
        <v>37</v>
      </c>
      <c r="S45" s="34">
        <f t="shared" si="6"/>
        <v>131.63999999999999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</row>
    <row r="46" spans="1:31" ht="31.5" x14ac:dyDescent="0.35">
      <c r="A46" s="15" t="s">
        <v>31</v>
      </c>
      <c r="B46" s="15" t="s">
        <v>107</v>
      </c>
      <c r="C46" s="30" t="s">
        <v>139</v>
      </c>
      <c r="D46" s="15" t="s">
        <v>109</v>
      </c>
      <c r="E46" s="41" t="s">
        <v>33</v>
      </c>
      <c r="F46" s="30" t="s">
        <v>57</v>
      </c>
      <c r="G46" s="41" t="s">
        <v>58</v>
      </c>
      <c r="H46" s="30" t="s">
        <v>68</v>
      </c>
      <c r="I46" s="30" t="s">
        <v>140</v>
      </c>
      <c r="J46" s="37" t="s">
        <v>141</v>
      </c>
      <c r="K46" s="32" t="s">
        <v>132</v>
      </c>
      <c r="L46" s="44" t="s">
        <v>142</v>
      </c>
      <c r="M46" s="30">
        <v>2025020008</v>
      </c>
      <c r="N46" s="28"/>
      <c r="O46" s="32" t="s">
        <v>113</v>
      </c>
      <c r="P46" s="45">
        <v>15820.13</v>
      </c>
      <c r="Q46" s="43">
        <v>1</v>
      </c>
      <c r="R46" s="24" t="s">
        <v>37</v>
      </c>
      <c r="S46" s="34">
        <f t="shared" si="6"/>
        <v>15820.13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  <c r="AE46" s="26">
        <v>0</v>
      </c>
    </row>
    <row r="47" spans="1:31" ht="42" x14ac:dyDescent="0.35">
      <c r="A47" s="15" t="s">
        <v>31</v>
      </c>
      <c r="B47" s="15" t="s">
        <v>107</v>
      </c>
      <c r="C47" s="30" t="s">
        <v>127</v>
      </c>
      <c r="D47" s="15" t="s">
        <v>109</v>
      </c>
      <c r="E47" s="41" t="s">
        <v>33</v>
      </c>
      <c r="F47" s="30" t="s">
        <v>57</v>
      </c>
      <c r="G47" s="41" t="s">
        <v>58</v>
      </c>
      <c r="H47" s="30" t="s">
        <v>134</v>
      </c>
      <c r="I47" s="30" t="s">
        <v>143</v>
      </c>
      <c r="J47" s="37" t="s">
        <v>131</v>
      </c>
      <c r="K47" s="32" t="s">
        <v>132</v>
      </c>
      <c r="L47" s="44" t="s">
        <v>144</v>
      </c>
      <c r="M47" s="30">
        <v>2025020009</v>
      </c>
      <c r="N47" s="28"/>
      <c r="O47" s="32" t="s">
        <v>145</v>
      </c>
      <c r="P47" s="45">
        <v>5</v>
      </c>
      <c r="Q47" s="43">
        <v>18.084399999999999</v>
      </c>
      <c r="R47" s="24" t="s">
        <v>115</v>
      </c>
      <c r="S47" s="34">
        <f t="shared" si="6"/>
        <v>90.421999999999997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  <c r="AE47" s="26">
        <v>0</v>
      </c>
    </row>
    <row r="48" spans="1:31" ht="42" x14ac:dyDescent="0.35">
      <c r="A48" s="15" t="s">
        <v>31</v>
      </c>
      <c r="B48" s="15" t="s">
        <v>107</v>
      </c>
      <c r="C48" s="32" t="s">
        <v>127</v>
      </c>
      <c r="D48" s="15" t="s">
        <v>109</v>
      </c>
      <c r="E48" s="30" t="s">
        <v>33</v>
      </c>
      <c r="F48" s="30" t="s">
        <v>57</v>
      </c>
      <c r="G48" s="41" t="s">
        <v>58</v>
      </c>
      <c r="H48" s="30" t="s">
        <v>134</v>
      </c>
      <c r="I48" s="30" t="s">
        <v>143</v>
      </c>
      <c r="J48" s="37" t="s">
        <v>131</v>
      </c>
      <c r="K48" s="32" t="s">
        <v>132</v>
      </c>
      <c r="L48" s="44" t="s">
        <v>146</v>
      </c>
      <c r="M48" s="30">
        <v>2025020009</v>
      </c>
      <c r="N48" s="28"/>
      <c r="O48" s="32" t="s">
        <v>145</v>
      </c>
      <c r="P48" s="45">
        <v>10</v>
      </c>
      <c r="Q48" s="43">
        <v>10.764799999999999</v>
      </c>
      <c r="R48" s="24" t="s">
        <v>115</v>
      </c>
      <c r="S48" s="34">
        <f t="shared" si="6"/>
        <v>107.648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  <c r="AE48" s="26">
        <v>0</v>
      </c>
    </row>
    <row r="49" spans="1:31" ht="42" x14ac:dyDescent="0.35">
      <c r="A49" s="15" t="s">
        <v>31</v>
      </c>
      <c r="B49" s="15" t="s">
        <v>107</v>
      </c>
      <c r="C49" s="32" t="s">
        <v>127</v>
      </c>
      <c r="D49" s="15" t="s">
        <v>109</v>
      </c>
      <c r="E49" s="30" t="s">
        <v>33</v>
      </c>
      <c r="F49" s="30" t="s">
        <v>57</v>
      </c>
      <c r="G49" s="41" t="s">
        <v>58</v>
      </c>
      <c r="H49" s="30" t="s">
        <v>134</v>
      </c>
      <c r="I49" s="30" t="s">
        <v>143</v>
      </c>
      <c r="J49" s="37" t="s">
        <v>131</v>
      </c>
      <c r="K49" s="32" t="s">
        <v>132</v>
      </c>
      <c r="L49" s="44" t="s">
        <v>74</v>
      </c>
      <c r="M49" s="30">
        <v>2025020009</v>
      </c>
      <c r="N49" s="28"/>
      <c r="O49" s="32" t="s">
        <v>56</v>
      </c>
      <c r="P49" s="45">
        <v>20</v>
      </c>
      <c r="Q49" s="43">
        <v>71.34</v>
      </c>
      <c r="R49" s="24" t="s">
        <v>115</v>
      </c>
      <c r="S49" s="34">
        <f>(P49*Q49)</f>
        <v>1426.8000000000002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  <c r="AE49" s="26">
        <v>0</v>
      </c>
    </row>
    <row r="50" spans="1:31" ht="21" x14ac:dyDescent="0.35">
      <c r="A50" s="15" t="s">
        <v>31</v>
      </c>
      <c r="B50" s="15" t="s">
        <v>107</v>
      </c>
      <c r="C50" s="32" t="s">
        <v>127</v>
      </c>
      <c r="D50" s="15" t="s">
        <v>109</v>
      </c>
      <c r="E50" s="30" t="s">
        <v>33</v>
      </c>
      <c r="F50" s="30" t="s">
        <v>57</v>
      </c>
      <c r="G50" s="41" t="s">
        <v>58</v>
      </c>
      <c r="H50" s="30" t="s">
        <v>134</v>
      </c>
      <c r="I50" s="30" t="s">
        <v>143</v>
      </c>
      <c r="J50" s="37" t="s">
        <v>147</v>
      </c>
      <c r="K50" s="32"/>
      <c r="L50" s="44" t="s">
        <v>148</v>
      </c>
      <c r="M50" s="30">
        <v>2025020009</v>
      </c>
      <c r="N50" s="28"/>
      <c r="O50" s="32" t="s">
        <v>56</v>
      </c>
      <c r="P50" s="45">
        <v>4</v>
      </c>
      <c r="Q50" s="43">
        <v>179.8</v>
      </c>
      <c r="R50" s="24" t="s">
        <v>115</v>
      </c>
      <c r="S50" s="34">
        <f t="shared" si="6"/>
        <v>719.2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  <c r="AE50" s="26">
        <v>0</v>
      </c>
    </row>
    <row r="51" spans="1:31" ht="21" x14ac:dyDescent="0.35">
      <c r="A51" s="15" t="s">
        <v>31</v>
      </c>
      <c r="B51" s="15" t="s">
        <v>107</v>
      </c>
      <c r="C51" s="32" t="s">
        <v>127</v>
      </c>
      <c r="D51" s="15" t="s">
        <v>109</v>
      </c>
      <c r="E51" s="30" t="s">
        <v>33</v>
      </c>
      <c r="F51" s="30" t="s">
        <v>57</v>
      </c>
      <c r="G51" s="41" t="s">
        <v>58</v>
      </c>
      <c r="H51" s="30" t="s">
        <v>134</v>
      </c>
      <c r="I51" s="30" t="s">
        <v>143</v>
      </c>
      <c r="J51" s="37" t="s">
        <v>147</v>
      </c>
      <c r="K51" s="32"/>
      <c r="L51" s="44" t="s">
        <v>149</v>
      </c>
      <c r="M51" s="30">
        <v>2025020009</v>
      </c>
      <c r="N51" s="28"/>
      <c r="O51" s="32" t="s">
        <v>56</v>
      </c>
      <c r="P51" s="45">
        <v>3</v>
      </c>
      <c r="Q51" s="43">
        <v>167.54112000000001</v>
      </c>
      <c r="R51" s="24" t="s">
        <v>115</v>
      </c>
      <c r="S51" s="34">
        <f t="shared" si="6"/>
        <v>502.62336000000005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26">
        <v>0</v>
      </c>
      <c r="AE51" s="26">
        <v>0</v>
      </c>
    </row>
    <row r="52" spans="1:31" ht="21" x14ac:dyDescent="0.35">
      <c r="A52" s="15" t="s">
        <v>31</v>
      </c>
      <c r="B52" s="15" t="s">
        <v>107</v>
      </c>
      <c r="C52" s="32" t="s">
        <v>127</v>
      </c>
      <c r="D52" s="15" t="s">
        <v>109</v>
      </c>
      <c r="E52" s="30" t="s">
        <v>33</v>
      </c>
      <c r="F52" s="30" t="s">
        <v>57</v>
      </c>
      <c r="G52" s="41" t="s">
        <v>58</v>
      </c>
      <c r="H52" s="30" t="s">
        <v>134</v>
      </c>
      <c r="I52" s="30" t="s">
        <v>143</v>
      </c>
      <c r="J52" s="37" t="s">
        <v>147</v>
      </c>
      <c r="K52" s="32"/>
      <c r="L52" s="44" t="s">
        <v>150</v>
      </c>
      <c r="M52" s="30">
        <v>2025020009</v>
      </c>
      <c r="N52" s="28"/>
      <c r="O52" s="32" t="s">
        <v>151</v>
      </c>
      <c r="P52" s="45">
        <v>1</v>
      </c>
      <c r="Q52" s="43">
        <v>112.18592</v>
      </c>
      <c r="R52" s="24" t="s">
        <v>115</v>
      </c>
      <c r="S52" s="34">
        <f t="shared" si="6"/>
        <v>112.18592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26">
        <v>0</v>
      </c>
      <c r="AE52" s="26">
        <v>0</v>
      </c>
    </row>
    <row r="53" spans="1:31" ht="21" x14ac:dyDescent="0.35">
      <c r="A53" s="15" t="s">
        <v>31</v>
      </c>
      <c r="B53" s="15" t="s">
        <v>107</v>
      </c>
      <c r="C53" s="32" t="s">
        <v>127</v>
      </c>
      <c r="D53" s="15" t="s">
        <v>109</v>
      </c>
      <c r="E53" s="30" t="s">
        <v>33</v>
      </c>
      <c r="F53" s="30" t="s">
        <v>49</v>
      </c>
      <c r="G53" s="41" t="s">
        <v>50</v>
      </c>
      <c r="H53" s="30" t="s">
        <v>65</v>
      </c>
      <c r="I53" s="30" t="s">
        <v>152</v>
      </c>
      <c r="J53" s="46" t="s">
        <v>153</v>
      </c>
      <c r="K53" s="32"/>
      <c r="L53" s="44" t="s">
        <v>154</v>
      </c>
      <c r="M53" s="30">
        <v>2025020010</v>
      </c>
      <c r="N53" s="28"/>
      <c r="O53" s="32" t="s">
        <v>56</v>
      </c>
      <c r="P53" s="45">
        <v>3</v>
      </c>
      <c r="Q53" s="43">
        <v>104.76</v>
      </c>
      <c r="R53" s="24" t="s">
        <v>37</v>
      </c>
      <c r="S53" s="34">
        <f t="shared" si="6"/>
        <v>314.28000000000003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  <c r="AE53" s="26">
        <v>0</v>
      </c>
    </row>
    <row r="54" spans="1:31" ht="21" x14ac:dyDescent="0.35">
      <c r="A54" s="15" t="s">
        <v>31</v>
      </c>
      <c r="B54" s="15" t="s">
        <v>107</v>
      </c>
      <c r="C54" s="32" t="s">
        <v>127</v>
      </c>
      <c r="D54" s="15" t="s">
        <v>109</v>
      </c>
      <c r="E54" s="30" t="s">
        <v>33</v>
      </c>
      <c r="F54" s="30" t="s">
        <v>49</v>
      </c>
      <c r="G54" s="41" t="s">
        <v>50</v>
      </c>
      <c r="H54" s="30" t="s">
        <v>65</v>
      </c>
      <c r="I54" s="30" t="s">
        <v>152</v>
      </c>
      <c r="J54" s="46" t="s">
        <v>153</v>
      </c>
      <c r="K54" s="32" t="s">
        <v>155</v>
      </c>
      <c r="L54" s="44" t="s">
        <v>156</v>
      </c>
      <c r="M54" s="30">
        <v>2025020010</v>
      </c>
      <c r="N54" s="28"/>
      <c r="O54" s="32" t="s">
        <v>145</v>
      </c>
      <c r="P54" s="45">
        <v>3</v>
      </c>
      <c r="Q54" s="43">
        <v>295.92</v>
      </c>
      <c r="R54" s="24" t="s">
        <v>37</v>
      </c>
      <c r="S54" s="34">
        <f t="shared" si="6"/>
        <v>887.76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  <c r="AE54" s="26">
        <v>0</v>
      </c>
    </row>
    <row r="55" spans="1:31" ht="21" x14ac:dyDescent="0.35">
      <c r="A55" s="15" t="s">
        <v>31</v>
      </c>
      <c r="B55" s="15" t="s">
        <v>107</v>
      </c>
      <c r="C55" s="32" t="s">
        <v>127</v>
      </c>
      <c r="D55" s="15" t="s">
        <v>109</v>
      </c>
      <c r="E55" s="30" t="s">
        <v>33</v>
      </c>
      <c r="F55" s="30" t="s">
        <v>49</v>
      </c>
      <c r="G55" s="41" t="s">
        <v>50</v>
      </c>
      <c r="H55" s="30" t="s">
        <v>65</v>
      </c>
      <c r="I55" s="30" t="s">
        <v>152</v>
      </c>
      <c r="J55" s="46" t="s">
        <v>153</v>
      </c>
      <c r="K55" s="32" t="s">
        <v>157</v>
      </c>
      <c r="L55" s="44" t="s">
        <v>158</v>
      </c>
      <c r="M55" s="30">
        <v>2025020010</v>
      </c>
      <c r="N55" s="28"/>
      <c r="O55" s="32" t="s">
        <v>159</v>
      </c>
      <c r="P55" s="45">
        <v>3</v>
      </c>
      <c r="Q55" s="43">
        <v>168.48</v>
      </c>
      <c r="R55" s="24" t="s">
        <v>37</v>
      </c>
      <c r="S55" s="34">
        <f t="shared" si="6"/>
        <v>505.43999999999994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  <c r="AE55" s="26">
        <v>0</v>
      </c>
    </row>
    <row r="56" spans="1:31" ht="21" x14ac:dyDescent="0.35">
      <c r="A56" s="15" t="s">
        <v>31</v>
      </c>
      <c r="B56" s="15" t="s">
        <v>107</v>
      </c>
      <c r="C56" s="32" t="s">
        <v>127</v>
      </c>
      <c r="D56" s="15" t="s">
        <v>109</v>
      </c>
      <c r="E56" s="30" t="s">
        <v>33</v>
      </c>
      <c r="F56" s="30" t="s">
        <v>49</v>
      </c>
      <c r="G56" s="41" t="s">
        <v>50</v>
      </c>
      <c r="H56" s="30" t="s">
        <v>65</v>
      </c>
      <c r="I56" s="30" t="s">
        <v>152</v>
      </c>
      <c r="J56" s="46" t="s">
        <v>153</v>
      </c>
      <c r="K56" s="32" t="s">
        <v>160</v>
      </c>
      <c r="L56" s="44" t="s">
        <v>158</v>
      </c>
      <c r="M56" s="30">
        <v>2025020010</v>
      </c>
      <c r="N56" s="28"/>
      <c r="O56" s="32" t="s">
        <v>159</v>
      </c>
      <c r="P56" s="45">
        <v>3</v>
      </c>
      <c r="Q56" s="43">
        <v>199.8</v>
      </c>
      <c r="R56" s="24" t="s">
        <v>37</v>
      </c>
      <c r="S56" s="34">
        <f t="shared" si="6"/>
        <v>599.40000000000009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  <c r="AE56" s="26">
        <v>0</v>
      </c>
    </row>
    <row r="57" spans="1:31" ht="21" x14ac:dyDescent="0.35">
      <c r="A57" s="15" t="s">
        <v>31</v>
      </c>
      <c r="B57" s="15" t="s">
        <v>107</v>
      </c>
      <c r="C57" s="32" t="s">
        <v>127</v>
      </c>
      <c r="D57" s="15" t="s">
        <v>109</v>
      </c>
      <c r="E57" s="30" t="s">
        <v>33</v>
      </c>
      <c r="F57" s="30" t="s">
        <v>49</v>
      </c>
      <c r="G57" s="41" t="s">
        <v>50</v>
      </c>
      <c r="H57" s="30" t="s">
        <v>65</v>
      </c>
      <c r="I57" s="30" t="s">
        <v>143</v>
      </c>
      <c r="J57" s="37" t="s">
        <v>147</v>
      </c>
      <c r="K57" s="32" t="s">
        <v>161</v>
      </c>
      <c r="L57" s="44" t="s">
        <v>162</v>
      </c>
      <c r="M57" s="30">
        <v>2025020010</v>
      </c>
      <c r="N57" s="28"/>
      <c r="O57" s="32" t="s">
        <v>56</v>
      </c>
      <c r="P57" s="45">
        <v>4</v>
      </c>
      <c r="Q57" s="43">
        <v>70.180000000000007</v>
      </c>
      <c r="R57" s="24" t="s">
        <v>37</v>
      </c>
      <c r="S57" s="34">
        <f t="shared" si="6"/>
        <v>280.72000000000003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  <c r="AE57" s="26">
        <v>0</v>
      </c>
    </row>
    <row r="58" spans="1:31" ht="21" x14ac:dyDescent="0.35">
      <c r="A58" s="15" t="s">
        <v>31</v>
      </c>
      <c r="B58" s="15" t="s">
        <v>107</v>
      </c>
      <c r="C58" s="32" t="s">
        <v>127</v>
      </c>
      <c r="D58" s="15" t="s">
        <v>109</v>
      </c>
      <c r="E58" s="30" t="s">
        <v>33</v>
      </c>
      <c r="F58" s="30" t="s">
        <v>49</v>
      </c>
      <c r="G58" s="41" t="s">
        <v>50</v>
      </c>
      <c r="H58" s="30" t="s">
        <v>65</v>
      </c>
      <c r="I58" s="30" t="s">
        <v>143</v>
      </c>
      <c r="J58" s="37" t="s">
        <v>147</v>
      </c>
      <c r="K58" s="32" t="s">
        <v>163</v>
      </c>
      <c r="L58" s="44" t="s">
        <v>164</v>
      </c>
      <c r="M58" s="30">
        <v>2025020010</v>
      </c>
      <c r="N58" s="28"/>
      <c r="O58" s="32" t="s">
        <v>56</v>
      </c>
      <c r="P58" s="45">
        <v>16</v>
      </c>
      <c r="Q58" s="43">
        <v>22.62</v>
      </c>
      <c r="R58" s="24" t="s">
        <v>37</v>
      </c>
      <c r="S58" s="34">
        <f t="shared" si="6"/>
        <v>361.92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</row>
    <row r="59" spans="1:31" ht="21" x14ac:dyDescent="0.35">
      <c r="A59" s="15" t="s">
        <v>31</v>
      </c>
      <c r="B59" s="15" t="s">
        <v>107</v>
      </c>
      <c r="C59" s="32" t="s">
        <v>127</v>
      </c>
      <c r="D59" s="15" t="s">
        <v>109</v>
      </c>
      <c r="E59" s="30" t="s">
        <v>33</v>
      </c>
      <c r="F59" s="30" t="s">
        <v>49</v>
      </c>
      <c r="G59" s="41" t="s">
        <v>50</v>
      </c>
      <c r="H59" s="30" t="s">
        <v>65</v>
      </c>
      <c r="I59" s="30" t="s">
        <v>152</v>
      </c>
      <c r="J59" s="46" t="s">
        <v>153</v>
      </c>
      <c r="K59" s="32" t="s">
        <v>163</v>
      </c>
      <c r="L59" s="44" t="s">
        <v>165</v>
      </c>
      <c r="M59" s="30">
        <v>2025020011</v>
      </c>
      <c r="N59" s="28"/>
      <c r="O59" s="32" t="s">
        <v>166</v>
      </c>
      <c r="P59" s="45">
        <v>14</v>
      </c>
      <c r="Q59" s="43">
        <v>135</v>
      </c>
      <c r="R59" s="24" t="s">
        <v>37</v>
      </c>
      <c r="S59" s="34">
        <f t="shared" si="6"/>
        <v>1890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0</v>
      </c>
      <c r="AE59" s="26">
        <v>0</v>
      </c>
    </row>
    <row r="60" spans="1:31" ht="21" x14ac:dyDescent="0.35">
      <c r="A60" s="15" t="s">
        <v>31</v>
      </c>
      <c r="B60" s="15" t="s">
        <v>107</v>
      </c>
      <c r="C60" s="32" t="s">
        <v>127</v>
      </c>
      <c r="D60" s="15" t="s">
        <v>109</v>
      </c>
      <c r="E60" s="30" t="s">
        <v>33</v>
      </c>
      <c r="F60" s="30" t="s">
        <v>49</v>
      </c>
      <c r="G60" s="41" t="s">
        <v>50</v>
      </c>
      <c r="H60" s="30" t="s">
        <v>65</v>
      </c>
      <c r="I60" s="30" t="s">
        <v>152</v>
      </c>
      <c r="J60" s="46" t="s">
        <v>153</v>
      </c>
      <c r="K60" s="32" t="s">
        <v>167</v>
      </c>
      <c r="L60" s="44" t="s">
        <v>168</v>
      </c>
      <c r="M60" s="30">
        <v>2025020011</v>
      </c>
      <c r="N60" s="28"/>
      <c r="O60" s="32" t="s">
        <v>169</v>
      </c>
      <c r="P60" s="45">
        <v>1</v>
      </c>
      <c r="Q60" s="43">
        <v>705.86</v>
      </c>
      <c r="R60" s="24" t="s">
        <v>37</v>
      </c>
      <c r="S60" s="34">
        <f t="shared" si="6"/>
        <v>705.86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26">
        <v>0</v>
      </c>
      <c r="AE60" s="26">
        <v>0</v>
      </c>
    </row>
    <row r="61" spans="1:31" ht="21" x14ac:dyDescent="0.35">
      <c r="A61" s="15" t="s">
        <v>31</v>
      </c>
      <c r="B61" s="15" t="s">
        <v>107</v>
      </c>
      <c r="C61" s="32" t="s">
        <v>127</v>
      </c>
      <c r="D61" s="15" t="s">
        <v>109</v>
      </c>
      <c r="E61" s="30" t="s">
        <v>33</v>
      </c>
      <c r="F61" s="30" t="s">
        <v>49</v>
      </c>
      <c r="G61" s="41" t="s">
        <v>50</v>
      </c>
      <c r="H61" s="30" t="s">
        <v>65</v>
      </c>
      <c r="I61" s="30" t="s">
        <v>152</v>
      </c>
      <c r="J61" s="46" t="s">
        <v>153</v>
      </c>
      <c r="K61" s="32" t="s">
        <v>170</v>
      </c>
      <c r="L61" s="44" t="s">
        <v>171</v>
      </c>
      <c r="M61" s="30">
        <v>2025020011</v>
      </c>
      <c r="N61" s="28"/>
      <c r="O61" s="32" t="s">
        <v>166</v>
      </c>
      <c r="P61" s="45">
        <v>2</v>
      </c>
      <c r="Q61" s="43">
        <v>162.28399999999999</v>
      </c>
      <c r="R61" s="24" t="s">
        <v>37</v>
      </c>
      <c r="S61" s="34">
        <f t="shared" si="6"/>
        <v>324.56799999999998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  <c r="AE61" s="26">
        <v>0</v>
      </c>
    </row>
    <row r="62" spans="1:31" ht="21" x14ac:dyDescent="0.35">
      <c r="A62" s="15" t="s">
        <v>31</v>
      </c>
      <c r="B62" s="15" t="s">
        <v>107</v>
      </c>
      <c r="C62" s="32" t="s">
        <v>127</v>
      </c>
      <c r="D62" s="15" t="s">
        <v>109</v>
      </c>
      <c r="E62" s="30" t="s">
        <v>33</v>
      </c>
      <c r="F62" s="30" t="s">
        <v>49</v>
      </c>
      <c r="G62" s="41" t="s">
        <v>50</v>
      </c>
      <c r="H62" s="30" t="s">
        <v>65</v>
      </c>
      <c r="I62" s="30" t="s">
        <v>152</v>
      </c>
      <c r="J62" s="46" t="s">
        <v>153</v>
      </c>
      <c r="K62" s="32"/>
      <c r="L62" s="44" t="s">
        <v>172</v>
      </c>
      <c r="M62" s="30">
        <v>2025020011</v>
      </c>
      <c r="N62" s="28"/>
      <c r="O62" s="32" t="s">
        <v>169</v>
      </c>
      <c r="P62" s="45">
        <v>5</v>
      </c>
      <c r="Q62" s="43">
        <v>177.32</v>
      </c>
      <c r="R62" s="24" t="s">
        <v>115</v>
      </c>
      <c r="S62" s="34">
        <f t="shared" si="6"/>
        <v>886.59999999999991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  <c r="AE62" s="26">
        <v>0</v>
      </c>
    </row>
    <row r="63" spans="1:31" ht="21" x14ac:dyDescent="0.35">
      <c r="A63" s="15" t="s">
        <v>31</v>
      </c>
      <c r="B63" s="15" t="s">
        <v>107</v>
      </c>
      <c r="C63" s="32" t="s">
        <v>127</v>
      </c>
      <c r="D63" s="15" t="s">
        <v>109</v>
      </c>
      <c r="E63" s="30" t="s">
        <v>33</v>
      </c>
      <c r="F63" s="30" t="s">
        <v>49</v>
      </c>
      <c r="G63" s="41" t="s">
        <v>50</v>
      </c>
      <c r="H63" s="30" t="s">
        <v>65</v>
      </c>
      <c r="I63" s="30" t="s">
        <v>152</v>
      </c>
      <c r="J63" s="46" t="s">
        <v>153</v>
      </c>
      <c r="K63" s="32" t="s">
        <v>85</v>
      </c>
      <c r="L63" s="44" t="s">
        <v>173</v>
      </c>
      <c r="M63" s="30">
        <v>2025020011</v>
      </c>
      <c r="N63" s="28"/>
      <c r="O63" s="32" t="s">
        <v>166</v>
      </c>
      <c r="P63" s="45">
        <v>4</v>
      </c>
      <c r="Q63" s="43">
        <v>158.21</v>
      </c>
      <c r="R63" s="24" t="s">
        <v>115</v>
      </c>
      <c r="S63" s="34">
        <f t="shared" si="6"/>
        <v>632.84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26">
        <v>0</v>
      </c>
      <c r="AE63" s="26">
        <v>0</v>
      </c>
    </row>
    <row r="64" spans="1:31" ht="21" x14ac:dyDescent="0.35">
      <c r="A64" s="15" t="s">
        <v>31</v>
      </c>
      <c r="B64" s="15" t="s">
        <v>107</v>
      </c>
      <c r="C64" s="32" t="s">
        <v>127</v>
      </c>
      <c r="D64" s="15" t="s">
        <v>109</v>
      </c>
      <c r="E64" s="30" t="s">
        <v>33</v>
      </c>
      <c r="F64" s="30" t="s">
        <v>49</v>
      </c>
      <c r="G64" s="41" t="s">
        <v>50</v>
      </c>
      <c r="H64" s="30" t="s">
        <v>65</v>
      </c>
      <c r="I64" s="30" t="s">
        <v>152</v>
      </c>
      <c r="J64" s="46" t="s">
        <v>153</v>
      </c>
      <c r="K64" s="32" t="s">
        <v>88</v>
      </c>
      <c r="L64" s="44" t="s">
        <v>168</v>
      </c>
      <c r="M64" s="30">
        <v>2025020011</v>
      </c>
      <c r="N64" s="28"/>
      <c r="O64" s="32" t="s">
        <v>169</v>
      </c>
      <c r="P64" s="45">
        <v>1</v>
      </c>
      <c r="Q64" s="43">
        <v>271.42</v>
      </c>
      <c r="R64" s="24" t="s">
        <v>115</v>
      </c>
      <c r="S64" s="34">
        <f t="shared" si="6"/>
        <v>271.42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26">
        <v>0</v>
      </c>
      <c r="AE64" s="26">
        <v>0</v>
      </c>
    </row>
    <row r="65" spans="1:31" ht="31.5" x14ac:dyDescent="0.35">
      <c r="A65" s="15" t="s">
        <v>31</v>
      </c>
      <c r="B65" s="15" t="s">
        <v>107</v>
      </c>
      <c r="C65" s="32" t="s">
        <v>139</v>
      </c>
      <c r="D65" s="15" t="s">
        <v>109</v>
      </c>
      <c r="E65" s="30" t="s">
        <v>33</v>
      </c>
      <c r="F65" s="30" t="s">
        <v>57</v>
      </c>
      <c r="G65" s="41" t="s">
        <v>58</v>
      </c>
      <c r="H65" s="30" t="s">
        <v>68</v>
      </c>
      <c r="I65" s="30" t="s">
        <v>140</v>
      </c>
      <c r="J65" s="37" t="s">
        <v>141</v>
      </c>
      <c r="K65" s="32" t="s">
        <v>174</v>
      </c>
      <c r="L65" s="44" t="s">
        <v>175</v>
      </c>
      <c r="M65" s="30">
        <v>2025020012</v>
      </c>
      <c r="N65" s="28"/>
      <c r="O65" s="32" t="s">
        <v>113</v>
      </c>
      <c r="P65" s="45">
        <v>7548.72</v>
      </c>
      <c r="Q65" s="43">
        <v>1</v>
      </c>
      <c r="R65" s="24" t="s">
        <v>115</v>
      </c>
      <c r="S65" s="34">
        <f t="shared" si="6"/>
        <v>7548.72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26">
        <v>0</v>
      </c>
      <c r="AE65" s="26">
        <v>0</v>
      </c>
    </row>
    <row r="66" spans="1:31" ht="21" x14ac:dyDescent="0.35">
      <c r="A66" s="15" t="s">
        <v>31</v>
      </c>
      <c r="B66" s="15" t="s">
        <v>176</v>
      </c>
      <c r="C66" s="32">
        <v>11510</v>
      </c>
      <c r="D66" s="15" t="s">
        <v>109</v>
      </c>
      <c r="E66" s="30" t="s">
        <v>33</v>
      </c>
      <c r="F66" s="30" t="s">
        <v>49</v>
      </c>
      <c r="G66" s="41">
        <v>44</v>
      </c>
      <c r="H66" s="30" t="s">
        <v>65</v>
      </c>
      <c r="I66" s="30">
        <v>21401</v>
      </c>
      <c r="J66" s="37" t="s">
        <v>177</v>
      </c>
      <c r="K66" s="32" t="s">
        <v>178</v>
      </c>
      <c r="L66" s="44" t="s">
        <v>179</v>
      </c>
      <c r="M66" s="30">
        <v>2025020011</v>
      </c>
      <c r="N66" s="28"/>
      <c r="O66" s="32" t="s">
        <v>145</v>
      </c>
      <c r="P66" s="45">
        <v>1</v>
      </c>
      <c r="Q66" s="43">
        <v>3016</v>
      </c>
      <c r="R66" s="24" t="s">
        <v>180</v>
      </c>
      <c r="S66" s="34">
        <v>3016</v>
      </c>
      <c r="T66" s="26">
        <v>3016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26">
        <v>0</v>
      </c>
      <c r="AE66" s="26">
        <v>0</v>
      </c>
    </row>
    <row r="67" spans="1:31" ht="21" x14ac:dyDescent="0.35">
      <c r="A67" s="15" t="s">
        <v>31</v>
      </c>
      <c r="B67" s="15" t="s">
        <v>176</v>
      </c>
      <c r="C67" s="32">
        <v>11510</v>
      </c>
      <c r="D67" s="15" t="s">
        <v>109</v>
      </c>
      <c r="E67" s="30" t="s">
        <v>33</v>
      </c>
      <c r="F67" s="30" t="s">
        <v>49</v>
      </c>
      <c r="G67" s="41">
        <v>44</v>
      </c>
      <c r="H67" s="30" t="s">
        <v>65</v>
      </c>
      <c r="I67" s="30">
        <v>21101</v>
      </c>
      <c r="J67" s="37" t="s">
        <v>181</v>
      </c>
      <c r="K67" s="32" t="s">
        <v>182</v>
      </c>
      <c r="L67" s="44" t="s">
        <v>183</v>
      </c>
      <c r="M67" s="30">
        <v>2025020010</v>
      </c>
      <c r="N67" s="28"/>
      <c r="O67" s="32" t="s">
        <v>56</v>
      </c>
      <c r="P67" s="45">
        <v>2</v>
      </c>
      <c r="Q67" s="43">
        <v>121.8</v>
      </c>
      <c r="R67" s="24" t="s">
        <v>115</v>
      </c>
      <c r="S67" s="34">
        <v>243.6</v>
      </c>
      <c r="T67" s="26">
        <v>243.6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26">
        <v>0</v>
      </c>
      <c r="AE67" s="26">
        <v>0</v>
      </c>
    </row>
    <row r="68" spans="1:31" ht="21" x14ac:dyDescent="0.35">
      <c r="A68" s="15" t="s">
        <v>31</v>
      </c>
      <c r="B68" s="15" t="s">
        <v>176</v>
      </c>
      <c r="C68" s="32">
        <v>11510</v>
      </c>
      <c r="D68" s="15" t="s">
        <v>109</v>
      </c>
      <c r="E68" s="30" t="s">
        <v>33</v>
      </c>
      <c r="F68" s="30" t="s">
        <v>49</v>
      </c>
      <c r="G68" s="41">
        <v>44</v>
      </c>
      <c r="H68" s="30" t="s">
        <v>65</v>
      </c>
      <c r="I68" s="30">
        <v>21101</v>
      </c>
      <c r="J68" s="37" t="s">
        <v>181</v>
      </c>
      <c r="K68" s="32" t="s">
        <v>104</v>
      </c>
      <c r="L68" s="44" t="s">
        <v>100</v>
      </c>
      <c r="M68" s="30">
        <v>2025020010</v>
      </c>
      <c r="N68" s="28"/>
      <c r="O68" s="32" t="s">
        <v>145</v>
      </c>
      <c r="P68" s="45">
        <v>200</v>
      </c>
      <c r="Q68" s="43">
        <v>2.552</v>
      </c>
      <c r="R68" s="24" t="s">
        <v>115</v>
      </c>
      <c r="S68" s="34">
        <v>510.40000000000003</v>
      </c>
      <c r="T68" s="26">
        <v>510.40000000000003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26">
        <v>0</v>
      </c>
      <c r="AE68" s="26">
        <v>0</v>
      </c>
    </row>
    <row r="69" spans="1:31" ht="21" x14ac:dyDescent="0.35">
      <c r="A69" s="15" t="s">
        <v>31</v>
      </c>
      <c r="B69" s="15" t="s">
        <v>176</v>
      </c>
      <c r="C69" s="32">
        <v>11510</v>
      </c>
      <c r="D69" s="15" t="s">
        <v>109</v>
      </c>
      <c r="E69" s="30" t="s">
        <v>33</v>
      </c>
      <c r="F69" s="30" t="s">
        <v>49</v>
      </c>
      <c r="G69" s="41">
        <v>44</v>
      </c>
      <c r="H69" s="30" t="s">
        <v>65</v>
      </c>
      <c r="I69" s="30">
        <v>21101</v>
      </c>
      <c r="J69" s="37" t="s">
        <v>181</v>
      </c>
      <c r="K69" s="32" t="s">
        <v>184</v>
      </c>
      <c r="L69" s="44" t="s">
        <v>185</v>
      </c>
      <c r="M69" s="30">
        <v>2025020010</v>
      </c>
      <c r="N69" s="28"/>
      <c r="O69" s="32" t="s">
        <v>166</v>
      </c>
      <c r="P69" s="45">
        <v>2</v>
      </c>
      <c r="Q69" s="43">
        <v>39.44</v>
      </c>
      <c r="R69" s="24" t="s">
        <v>115</v>
      </c>
      <c r="S69" s="34">
        <v>78.88</v>
      </c>
      <c r="T69" s="26">
        <v>78.88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26">
        <v>0</v>
      </c>
      <c r="AE69" s="26">
        <v>0</v>
      </c>
    </row>
    <row r="70" spans="1:31" ht="21" x14ac:dyDescent="0.35">
      <c r="A70" s="15" t="s">
        <v>31</v>
      </c>
      <c r="B70" s="15" t="s">
        <v>176</v>
      </c>
      <c r="C70" s="32">
        <v>11510</v>
      </c>
      <c r="D70" s="15" t="s">
        <v>109</v>
      </c>
      <c r="E70" s="30" t="s">
        <v>33</v>
      </c>
      <c r="F70" s="30" t="s">
        <v>49</v>
      </c>
      <c r="G70" s="41">
        <v>44</v>
      </c>
      <c r="H70" s="30" t="s">
        <v>65</v>
      </c>
      <c r="I70" s="30">
        <v>21101</v>
      </c>
      <c r="J70" s="37" t="s">
        <v>181</v>
      </c>
      <c r="K70" s="32" t="s">
        <v>186</v>
      </c>
      <c r="L70" s="44" t="s">
        <v>187</v>
      </c>
      <c r="M70" s="30">
        <v>2025020010</v>
      </c>
      <c r="N70" s="28"/>
      <c r="O70" s="32" t="s">
        <v>56</v>
      </c>
      <c r="P70" s="45">
        <v>1</v>
      </c>
      <c r="Q70" s="43">
        <v>74.239999999999995</v>
      </c>
      <c r="R70" s="24" t="s">
        <v>115</v>
      </c>
      <c r="S70" s="34">
        <v>74.239999999999995</v>
      </c>
      <c r="T70" s="26">
        <v>74.239999999999995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</row>
    <row r="71" spans="1:31" ht="21" x14ac:dyDescent="0.35">
      <c r="A71" s="15" t="s">
        <v>31</v>
      </c>
      <c r="B71" s="15" t="s">
        <v>176</v>
      </c>
      <c r="C71" s="32">
        <v>11510</v>
      </c>
      <c r="D71" s="15" t="s">
        <v>109</v>
      </c>
      <c r="E71" s="30" t="s">
        <v>33</v>
      </c>
      <c r="F71" s="30" t="s">
        <v>49</v>
      </c>
      <c r="G71" s="41">
        <v>44</v>
      </c>
      <c r="H71" s="30" t="s">
        <v>65</v>
      </c>
      <c r="I71" s="30">
        <v>21101</v>
      </c>
      <c r="J71" s="37" t="s">
        <v>181</v>
      </c>
      <c r="K71" s="32" t="s">
        <v>188</v>
      </c>
      <c r="L71" s="44" t="s">
        <v>189</v>
      </c>
      <c r="M71" s="30">
        <v>2025020010</v>
      </c>
      <c r="N71" s="28"/>
      <c r="O71" s="32" t="s">
        <v>166</v>
      </c>
      <c r="P71" s="45">
        <v>5</v>
      </c>
      <c r="Q71" s="43">
        <v>29</v>
      </c>
      <c r="R71" s="24" t="s">
        <v>115</v>
      </c>
      <c r="S71" s="34">
        <v>145</v>
      </c>
      <c r="T71" s="26">
        <v>145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26">
        <v>0</v>
      </c>
      <c r="AE71" s="26">
        <v>0</v>
      </c>
    </row>
    <row r="72" spans="1:31" ht="21" x14ac:dyDescent="0.35">
      <c r="A72" s="15" t="s">
        <v>31</v>
      </c>
      <c r="B72" s="15" t="s">
        <v>176</v>
      </c>
      <c r="C72" s="32">
        <v>11510</v>
      </c>
      <c r="D72" s="15" t="s">
        <v>109</v>
      </c>
      <c r="E72" s="30" t="s">
        <v>33</v>
      </c>
      <c r="F72" s="30" t="s">
        <v>49</v>
      </c>
      <c r="G72" s="41">
        <v>44</v>
      </c>
      <c r="H72" s="30" t="s">
        <v>65</v>
      </c>
      <c r="I72" s="30">
        <v>21101</v>
      </c>
      <c r="J72" s="37" t="s">
        <v>181</v>
      </c>
      <c r="K72" s="32" t="s">
        <v>190</v>
      </c>
      <c r="L72" s="44" t="s">
        <v>191</v>
      </c>
      <c r="M72" s="30">
        <v>2025020010</v>
      </c>
      <c r="N72" s="28"/>
      <c r="O72" s="32" t="s">
        <v>145</v>
      </c>
      <c r="P72" s="45">
        <v>20</v>
      </c>
      <c r="Q72" s="43">
        <v>5.6840000000000002</v>
      </c>
      <c r="R72" s="24" t="s">
        <v>115</v>
      </c>
      <c r="S72" s="34">
        <v>113.68</v>
      </c>
      <c r="T72" s="26">
        <v>113.68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26">
        <v>0</v>
      </c>
      <c r="AE72" s="26">
        <v>0</v>
      </c>
    </row>
    <row r="73" spans="1:31" ht="21" x14ac:dyDescent="0.35">
      <c r="A73" s="15" t="s">
        <v>31</v>
      </c>
      <c r="B73" s="15" t="s">
        <v>176</v>
      </c>
      <c r="C73" s="32">
        <v>11510</v>
      </c>
      <c r="D73" s="15" t="s">
        <v>109</v>
      </c>
      <c r="E73" s="30" t="s">
        <v>33</v>
      </c>
      <c r="F73" s="30" t="s">
        <v>49</v>
      </c>
      <c r="G73" s="41">
        <v>44</v>
      </c>
      <c r="H73" s="30" t="s">
        <v>65</v>
      </c>
      <c r="I73" s="30">
        <v>21101</v>
      </c>
      <c r="J73" s="37" t="s">
        <v>181</v>
      </c>
      <c r="K73" s="32" t="s">
        <v>192</v>
      </c>
      <c r="L73" s="44" t="s">
        <v>193</v>
      </c>
      <c r="M73" s="30">
        <v>2025020010</v>
      </c>
      <c r="N73" s="28"/>
      <c r="O73" s="32" t="s">
        <v>145</v>
      </c>
      <c r="P73" s="45">
        <v>3</v>
      </c>
      <c r="Q73" s="43">
        <v>8.1199999999999992</v>
      </c>
      <c r="R73" s="24" t="s">
        <v>115</v>
      </c>
      <c r="S73" s="34">
        <v>24.36</v>
      </c>
      <c r="T73" s="26">
        <v>24.36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26">
        <v>0</v>
      </c>
      <c r="AE73" s="26">
        <v>0</v>
      </c>
    </row>
    <row r="74" spans="1:31" ht="21" x14ac:dyDescent="0.35">
      <c r="A74" s="15" t="s">
        <v>31</v>
      </c>
      <c r="B74" s="15" t="s">
        <v>176</v>
      </c>
      <c r="C74" s="32">
        <v>11510</v>
      </c>
      <c r="D74" s="15" t="s">
        <v>109</v>
      </c>
      <c r="E74" s="30" t="s">
        <v>33</v>
      </c>
      <c r="F74" s="30" t="s">
        <v>49</v>
      </c>
      <c r="G74" s="41">
        <v>44</v>
      </c>
      <c r="H74" s="30" t="s">
        <v>65</v>
      </c>
      <c r="I74" s="30">
        <v>21101</v>
      </c>
      <c r="J74" s="37" t="s">
        <v>181</v>
      </c>
      <c r="K74" s="32" t="s">
        <v>194</v>
      </c>
      <c r="L74" s="44" t="s">
        <v>195</v>
      </c>
      <c r="M74" s="30">
        <v>2025020010</v>
      </c>
      <c r="N74" s="28"/>
      <c r="O74" s="32" t="s">
        <v>145</v>
      </c>
      <c r="P74" s="45">
        <v>60</v>
      </c>
      <c r="Q74" s="43">
        <v>23.2</v>
      </c>
      <c r="R74" s="24" t="s">
        <v>115</v>
      </c>
      <c r="S74" s="34">
        <v>1392</v>
      </c>
      <c r="T74" s="26">
        <v>1392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26">
        <v>0</v>
      </c>
      <c r="AE74" s="26">
        <v>0</v>
      </c>
    </row>
    <row r="75" spans="1:31" ht="21" x14ac:dyDescent="0.35">
      <c r="A75" s="15" t="s">
        <v>31</v>
      </c>
      <c r="B75" s="15" t="s">
        <v>176</v>
      </c>
      <c r="C75" s="32">
        <v>11510</v>
      </c>
      <c r="D75" s="15" t="s">
        <v>109</v>
      </c>
      <c r="E75" s="30" t="s">
        <v>33</v>
      </c>
      <c r="F75" s="30" t="s">
        <v>49</v>
      </c>
      <c r="G75" s="41">
        <v>44</v>
      </c>
      <c r="H75" s="30" t="s">
        <v>65</v>
      </c>
      <c r="I75" s="30">
        <v>21101</v>
      </c>
      <c r="J75" s="37" t="s">
        <v>181</v>
      </c>
      <c r="K75" s="32" t="s">
        <v>196</v>
      </c>
      <c r="L75" s="44" t="s">
        <v>197</v>
      </c>
      <c r="M75" s="30">
        <v>2025020010</v>
      </c>
      <c r="N75" s="28"/>
      <c r="O75" s="32" t="s">
        <v>145</v>
      </c>
      <c r="P75" s="45">
        <v>10</v>
      </c>
      <c r="Q75" s="43">
        <v>7.7720000000000002</v>
      </c>
      <c r="R75" s="24" t="s">
        <v>115</v>
      </c>
      <c r="S75" s="34">
        <v>77.72</v>
      </c>
      <c r="T75" s="26">
        <v>77.72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26">
        <v>0</v>
      </c>
      <c r="AE75" s="26">
        <v>0</v>
      </c>
    </row>
    <row r="76" spans="1:31" ht="21" x14ac:dyDescent="0.35">
      <c r="A76" s="15" t="s">
        <v>31</v>
      </c>
      <c r="B76" s="15" t="s">
        <v>176</v>
      </c>
      <c r="C76" s="32">
        <v>11510</v>
      </c>
      <c r="D76" s="15" t="s">
        <v>109</v>
      </c>
      <c r="E76" s="30" t="s">
        <v>33</v>
      </c>
      <c r="F76" s="30" t="s">
        <v>49</v>
      </c>
      <c r="G76" s="41">
        <v>44</v>
      </c>
      <c r="H76" s="30" t="s">
        <v>65</v>
      </c>
      <c r="I76" s="30">
        <v>21101</v>
      </c>
      <c r="J76" s="37" t="s">
        <v>181</v>
      </c>
      <c r="K76" s="32" t="s">
        <v>198</v>
      </c>
      <c r="L76" s="44" t="s">
        <v>199</v>
      </c>
      <c r="M76" s="30">
        <v>2025020010</v>
      </c>
      <c r="N76" s="28"/>
      <c r="O76" s="32" t="s">
        <v>200</v>
      </c>
      <c r="P76" s="45">
        <v>1</v>
      </c>
      <c r="Q76" s="43">
        <v>52.2</v>
      </c>
      <c r="R76" s="24" t="s">
        <v>115</v>
      </c>
      <c r="S76" s="34">
        <v>52.2</v>
      </c>
      <c r="T76" s="26">
        <v>52.2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  <c r="AE76" s="26">
        <v>0</v>
      </c>
    </row>
    <row r="77" spans="1:31" ht="21" x14ac:dyDescent="0.35">
      <c r="A77" s="15" t="s">
        <v>31</v>
      </c>
      <c r="B77" s="15" t="s">
        <v>176</v>
      </c>
      <c r="C77" s="32">
        <v>11510</v>
      </c>
      <c r="D77" s="15" t="s">
        <v>109</v>
      </c>
      <c r="E77" s="30" t="s">
        <v>33</v>
      </c>
      <c r="F77" s="30" t="s">
        <v>49</v>
      </c>
      <c r="G77" s="41">
        <v>44</v>
      </c>
      <c r="H77" s="30" t="s">
        <v>65</v>
      </c>
      <c r="I77" s="30">
        <v>21101</v>
      </c>
      <c r="J77" s="37" t="s">
        <v>181</v>
      </c>
      <c r="K77" s="32" t="s">
        <v>201</v>
      </c>
      <c r="L77" s="44" t="s">
        <v>202</v>
      </c>
      <c r="M77" s="30">
        <v>2025020010</v>
      </c>
      <c r="N77" s="28"/>
      <c r="O77" s="32" t="s">
        <v>166</v>
      </c>
      <c r="P77" s="45">
        <v>5</v>
      </c>
      <c r="Q77" s="43">
        <v>22.04</v>
      </c>
      <c r="R77" s="24" t="s">
        <v>115</v>
      </c>
      <c r="S77" s="34">
        <v>110.19999999999999</v>
      </c>
      <c r="T77" s="26">
        <v>110.19999999999999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</row>
    <row r="78" spans="1:31" ht="21" x14ac:dyDescent="0.35">
      <c r="A78" s="15" t="s">
        <v>31</v>
      </c>
      <c r="B78" s="15" t="s">
        <v>176</v>
      </c>
      <c r="C78" s="32">
        <v>11510</v>
      </c>
      <c r="D78" s="15" t="s">
        <v>109</v>
      </c>
      <c r="E78" s="30" t="s">
        <v>33</v>
      </c>
      <c r="F78" s="30" t="s">
        <v>49</v>
      </c>
      <c r="G78" s="41">
        <v>44</v>
      </c>
      <c r="H78" s="30" t="s">
        <v>65</v>
      </c>
      <c r="I78" s="30">
        <v>21101</v>
      </c>
      <c r="J78" s="37" t="s">
        <v>181</v>
      </c>
      <c r="K78" s="32" t="s">
        <v>203</v>
      </c>
      <c r="L78" s="44" t="s">
        <v>204</v>
      </c>
      <c r="M78" s="30">
        <v>2025020010</v>
      </c>
      <c r="N78" s="28"/>
      <c r="O78" s="32" t="s">
        <v>166</v>
      </c>
      <c r="P78" s="45">
        <v>1</v>
      </c>
      <c r="Q78" s="43">
        <v>226.2</v>
      </c>
      <c r="R78" s="24" t="s">
        <v>115</v>
      </c>
      <c r="S78" s="34">
        <v>226.2</v>
      </c>
      <c r="T78" s="26">
        <v>226.2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</row>
    <row r="79" spans="1:31" ht="21" x14ac:dyDescent="0.35">
      <c r="A79" s="15" t="s">
        <v>31</v>
      </c>
      <c r="B79" s="15" t="s">
        <v>176</v>
      </c>
      <c r="C79" s="32">
        <v>11510</v>
      </c>
      <c r="D79" s="15" t="s">
        <v>109</v>
      </c>
      <c r="E79" s="30" t="s">
        <v>33</v>
      </c>
      <c r="F79" s="30" t="s">
        <v>49</v>
      </c>
      <c r="G79" s="41">
        <v>44</v>
      </c>
      <c r="H79" s="30" t="s">
        <v>65</v>
      </c>
      <c r="I79" s="30">
        <v>21101</v>
      </c>
      <c r="J79" s="37" t="s">
        <v>181</v>
      </c>
      <c r="K79" s="32" t="s">
        <v>205</v>
      </c>
      <c r="L79" s="44" t="s">
        <v>206</v>
      </c>
      <c r="M79" s="30">
        <v>2025020010</v>
      </c>
      <c r="N79" s="28"/>
      <c r="O79" s="32" t="s">
        <v>145</v>
      </c>
      <c r="P79" s="45">
        <v>3</v>
      </c>
      <c r="Q79" s="43">
        <v>16.239999999999998</v>
      </c>
      <c r="R79" s="24" t="s">
        <v>115</v>
      </c>
      <c r="S79" s="34">
        <v>48.72</v>
      </c>
      <c r="T79" s="26">
        <v>48.72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</row>
    <row r="80" spans="1:31" ht="21" x14ac:dyDescent="0.35">
      <c r="A80" s="15" t="s">
        <v>31</v>
      </c>
      <c r="B80" s="15" t="s">
        <v>176</v>
      </c>
      <c r="C80" s="32">
        <v>11510</v>
      </c>
      <c r="D80" s="15" t="s">
        <v>109</v>
      </c>
      <c r="E80" s="30" t="s">
        <v>33</v>
      </c>
      <c r="F80" s="30" t="s">
        <v>49</v>
      </c>
      <c r="G80" s="41">
        <v>44</v>
      </c>
      <c r="H80" s="30" t="s">
        <v>65</v>
      </c>
      <c r="I80" s="30">
        <v>21101</v>
      </c>
      <c r="J80" s="37" t="s">
        <v>181</v>
      </c>
      <c r="K80" s="32" t="s">
        <v>207</v>
      </c>
      <c r="L80" s="44" t="s">
        <v>208</v>
      </c>
      <c r="M80" s="30">
        <v>2025020010</v>
      </c>
      <c r="N80" s="28"/>
      <c r="O80" s="32" t="s">
        <v>145</v>
      </c>
      <c r="P80" s="45">
        <v>5</v>
      </c>
      <c r="Q80" s="43">
        <v>27.26</v>
      </c>
      <c r="R80" s="24" t="s">
        <v>115</v>
      </c>
      <c r="S80" s="34">
        <v>136.30000000000001</v>
      </c>
      <c r="T80" s="26">
        <v>136.30000000000001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</row>
    <row r="81" spans="1:31" ht="21" x14ac:dyDescent="0.35">
      <c r="A81" s="15" t="s">
        <v>31</v>
      </c>
      <c r="B81" s="15" t="s">
        <v>176</v>
      </c>
      <c r="C81" s="32">
        <v>11510</v>
      </c>
      <c r="D81" s="15" t="s">
        <v>109</v>
      </c>
      <c r="E81" s="30" t="s">
        <v>33</v>
      </c>
      <c r="F81" s="30" t="s">
        <v>49</v>
      </c>
      <c r="G81" s="41">
        <v>44</v>
      </c>
      <c r="H81" s="30" t="s">
        <v>65</v>
      </c>
      <c r="I81" s="30">
        <v>21101</v>
      </c>
      <c r="J81" s="37" t="s">
        <v>181</v>
      </c>
      <c r="K81" s="32" t="s">
        <v>209</v>
      </c>
      <c r="L81" s="44" t="s">
        <v>210</v>
      </c>
      <c r="M81" s="30">
        <v>2025020008</v>
      </c>
      <c r="N81" s="28"/>
      <c r="O81" s="32" t="s">
        <v>56</v>
      </c>
      <c r="P81" s="45">
        <v>1</v>
      </c>
      <c r="Q81" s="43">
        <v>432.68</v>
      </c>
      <c r="R81" s="24" t="s">
        <v>180</v>
      </c>
      <c r="S81" s="34">
        <v>432.68</v>
      </c>
      <c r="T81" s="26">
        <v>432.68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</row>
    <row r="82" spans="1:31" ht="21" x14ac:dyDescent="0.35">
      <c r="A82" s="15" t="s">
        <v>31</v>
      </c>
      <c r="B82" s="15" t="s">
        <v>176</v>
      </c>
      <c r="C82" s="32">
        <v>11510</v>
      </c>
      <c r="D82" s="15" t="s">
        <v>109</v>
      </c>
      <c r="E82" s="30" t="s">
        <v>33</v>
      </c>
      <c r="F82" s="30" t="s">
        <v>49</v>
      </c>
      <c r="G82" s="41">
        <v>44</v>
      </c>
      <c r="H82" s="30" t="s">
        <v>65</v>
      </c>
      <c r="I82" s="30">
        <v>21101</v>
      </c>
      <c r="J82" s="37" t="s">
        <v>181</v>
      </c>
      <c r="K82" s="32" t="s">
        <v>211</v>
      </c>
      <c r="L82" s="44" t="s">
        <v>212</v>
      </c>
      <c r="M82" s="30">
        <v>2025020008</v>
      </c>
      <c r="N82" s="28"/>
      <c r="O82" s="32" t="s">
        <v>56</v>
      </c>
      <c r="P82" s="45">
        <v>1</v>
      </c>
      <c r="Q82" s="43">
        <v>396.72</v>
      </c>
      <c r="R82" s="24" t="s">
        <v>180</v>
      </c>
      <c r="S82" s="34">
        <v>396.72</v>
      </c>
      <c r="T82" s="26">
        <v>396.72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</row>
    <row r="83" spans="1:31" ht="21" x14ac:dyDescent="0.35">
      <c r="A83" s="15" t="s">
        <v>31</v>
      </c>
      <c r="B83" s="15" t="s">
        <v>176</v>
      </c>
      <c r="C83" s="32">
        <v>11510</v>
      </c>
      <c r="D83" s="15" t="s">
        <v>109</v>
      </c>
      <c r="E83" s="30" t="s">
        <v>33</v>
      </c>
      <c r="F83" s="30" t="s">
        <v>49</v>
      </c>
      <c r="G83" s="41">
        <v>44</v>
      </c>
      <c r="H83" s="30" t="s">
        <v>65</v>
      </c>
      <c r="I83" s="30">
        <v>21101</v>
      </c>
      <c r="J83" s="37" t="s">
        <v>181</v>
      </c>
      <c r="K83" s="32" t="s">
        <v>213</v>
      </c>
      <c r="L83" s="44" t="s">
        <v>214</v>
      </c>
      <c r="M83" s="30">
        <v>2025020008</v>
      </c>
      <c r="N83" s="28"/>
      <c r="O83" s="32" t="s">
        <v>56</v>
      </c>
      <c r="P83" s="45">
        <v>4</v>
      </c>
      <c r="Q83" s="43">
        <v>53.94</v>
      </c>
      <c r="R83" s="24" t="s">
        <v>180</v>
      </c>
      <c r="S83" s="34">
        <v>215.76</v>
      </c>
      <c r="T83" s="26">
        <v>215.76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26">
        <v>0</v>
      </c>
      <c r="AE83" s="26">
        <v>0</v>
      </c>
    </row>
    <row r="84" spans="1:31" ht="21" x14ac:dyDescent="0.35">
      <c r="A84" s="15" t="s">
        <v>31</v>
      </c>
      <c r="B84" s="15" t="s">
        <v>176</v>
      </c>
      <c r="C84" s="32">
        <v>11510</v>
      </c>
      <c r="D84" s="15" t="s">
        <v>109</v>
      </c>
      <c r="E84" s="30" t="s">
        <v>33</v>
      </c>
      <c r="F84" s="30" t="s">
        <v>49</v>
      </c>
      <c r="G84" s="41">
        <v>44</v>
      </c>
      <c r="H84" s="30" t="s">
        <v>65</v>
      </c>
      <c r="I84" s="30">
        <v>21101</v>
      </c>
      <c r="J84" s="37" t="s">
        <v>181</v>
      </c>
      <c r="K84" s="32" t="s">
        <v>215</v>
      </c>
      <c r="L84" s="44" t="s">
        <v>216</v>
      </c>
      <c r="M84" s="30">
        <v>2025020008</v>
      </c>
      <c r="N84" s="28"/>
      <c r="O84" s="32" t="s">
        <v>56</v>
      </c>
      <c r="P84" s="45">
        <v>1</v>
      </c>
      <c r="Q84" s="43">
        <v>432.68</v>
      </c>
      <c r="R84" s="24" t="s">
        <v>180</v>
      </c>
      <c r="S84" s="34">
        <v>432.68</v>
      </c>
      <c r="T84" s="26">
        <v>432.68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26">
        <v>0</v>
      </c>
      <c r="AE84" s="26">
        <v>0</v>
      </c>
    </row>
    <row r="85" spans="1:31" ht="21" x14ac:dyDescent="0.35">
      <c r="A85" s="15" t="s">
        <v>31</v>
      </c>
      <c r="B85" s="15" t="s">
        <v>176</v>
      </c>
      <c r="C85" s="32">
        <v>11510</v>
      </c>
      <c r="D85" s="15" t="s">
        <v>109</v>
      </c>
      <c r="E85" s="30" t="s">
        <v>33</v>
      </c>
      <c r="F85" s="30" t="s">
        <v>49</v>
      </c>
      <c r="G85" s="41">
        <v>44</v>
      </c>
      <c r="H85" s="30" t="s">
        <v>65</v>
      </c>
      <c r="I85" s="30">
        <v>21101</v>
      </c>
      <c r="J85" s="37" t="s">
        <v>181</v>
      </c>
      <c r="K85" s="32" t="s">
        <v>217</v>
      </c>
      <c r="L85" s="44" t="s">
        <v>218</v>
      </c>
      <c r="M85" s="30">
        <v>2025020008</v>
      </c>
      <c r="N85" s="28"/>
      <c r="O85" s="32" t="s">
        <v>166</v>
      </c>
      <c r="P85" s="45">
        <v>1</v>
      </c>
      <c r="Q85" s="43">
        <v>638</v>
      </c>
      <c r="R85" s="24" t="s">
        <v>180</v>
      </c>
      <c r="S85" s="34">
        <v>638</v>
      </c>
      <c r="T85" s="26">
        <v>638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26">
        <v>0</v>
      </c>
      <c r="AE85" s="26">
        <v>0</v>
      </c>
    </row>
    <row r="86" spans="1:31" ht="31.5" x14ac:dyDescent="0.35">
      <c r="A86" s="15" t="s">
        <v>31</v>
      </c>
      <c r="B86" s="15" t="s">
        <v>176</v>
      </c>
      <c r="C86" s="32">
        <v>11510</v>
      </c>
      <c r="D86" s="15" t="s">
        <v>109</v>
      </c>
      <c r="E86" s="30" t="s">
        <v>33</v>
      </c>
      <c r="F86" s="30" t="s">
        <v>49</v>
      </c>
      <c r="G86" s="41">
        <v>44</v>
      </c>
      <c r="H86" s="30" t="s">
        <v>65</v>
      </c>
      <c r="I86" s="30">
        <v>22104</v>
      </c>
      <c r="J86" s="37" t="s">
        <v>219</v>
      </c>
      <c r="K86" s="32" t="s">
        <v>220</v>
      </c>
      <c r="L86" s="44" t="s">
        <v>221</v>
      </c>
      <c r="M86" s="30">
        <v>2025020008</v>
      </c>
      <c r="N86" s="28"/>
      <c r="O86" s="32" t="s">
        <v>222</v>
      </c>
      <c r="P86" s="45">
        <v>5</v>
      </c>
      <c r="Q86" s="43">
        <v>485</v>
      </c>
      <c r="R86" s="24" t="s">
        <v>180</v>
      </c>
      <c r="S86" s="34">
        <v>2425</v>
      </c>
      <c r="T86" s="26">
        <v>2425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26">
        <v>0</v>
      </c>
      <c r="AE86" s="26">
        <v>0</v>
      </c>
    </row>
    <row r="87" spans="1:31" ht="31.5" x14ac:dyDescent="0.35">
      <c r="A87" s="15" t="s">
        <v>31</v>
      </c>
      <c r="B87" s="15" t="s">
        <v>176</v>
      </c>
      <c r="C87" s="32">
        <v>11510</v>
      </c>
      <c r="D87" s="15" t="s">
        <v>109</v>
      </c>
      <c r="E87" s="30" t="s">
        <v>33</v>
      </c>
      <c r="F87" s="30" t="s">
        <v>49</v>
      </c>
      <c r="G87" s="41">
        <v>44</v>
      </c>
      <c r="H87" s="30" t="s">
        <v>65</v>
      </c>
      <c r="I87" s="30">
        <v>22104</v>
      </c>
      <c r="J87" s="37" t="s">
        <v>219</v>
      </c>
      <c r="K87" s="32" t="s">
        <v>223</v>
      </c>
      <c r="L87" s="44" t="s">
        <v>224</v>
      </c>
      <c r="M87" s="30">
        <v>2025020008</v>
      </c>
      <c r="N87" s="28"/>
      <c r="O87" s="32" t="s">
        <v>166</v>
      </c>
      <c r="P87" s="45">
        <v>3</v>
      </c>
      <c r="Q87" s="43">
        <v>189</v>
      </c>
      <c r="R87" s="24" t="s">
        <v>180</v>
      </c>
      <c r="S87" s="34">
        <v>567</v>
      </c>
      <c r="T87" s="26">
        <v>567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26">
        <v>0</v>
      </c>
      <c r="AE87" s="26">
        <v>0</v>
      </c>
    </row>
    <row r="88" spans="1:31" ht="31.5" x14ac:dyDescent="0.35">
      <c r="A88" s="15" t="s">
        <v>31</v>
      </c>
      <c r="B88" s="15" t="s">
        <v>176</v>
      </c>
      <c r="C88" s="32">
        <v>11510</v>
      </c>
      <c r="D88" s="15" t="s">
        <v>109</v>
      </c>
      <c r="E88" s="30" t="s">
        <v>33</v>
      </c>
      <c r="F88" s="30" t="s">
        <v>49</v>
      </c>
      <c r="G88" s="41">
        <v>44</v>
      </c>
      <c r="H88" s="30" t="s">
        <v>65</v>
      </c>
      <c r="I88" s="30">
        <v>22104</v>
      </c>
      <c r="J88" s="37" t="s">
        <v>219</v>
      </c>
      <c r="K88" s="32" t="s">
        <v>225</v>
      </c>
      <c r="L88" s="44" t="s">
        <v>226</v>
      </c>
      <c r="M88" s="30">
        <v>2025020008</v>
      </c>
      <c r="N88" s="28"/>
      <c r="O88" s="32" t="s">
        <v>166</v>
      </c>
      <c r="P88" s="45">
        <v>1</v>
      </c>
      <c r="Q88" s="43">
        <v>315</v>
      </c>
      <c r="R88" s="24" t="s">
        <v>180</v>
      </c>
      <c r="S88" s="34">
        <v>315</v>
      </c>
      <c r="T88" s="26">
        <v>315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26">
        <v>0</v>
      </c>
      <c r="AE88" s="26">
        <v>0</v>
      </c>
    </row>
    <row r="89" spans="1:31" ht="31.5" x14ac:dyDescent="0.35">
      <c r="A89" s="15" t="s">
        <v>31</v>
      </c>
      <c r="B89" s="15" t="s">
        <v>176</v>
      </c>
      <c r="C89" s="32">
        <v>11510</v>
      </c>
      <c r="D89" s="15" t="s">
        <v>109</v>
      </c>
      <c r="E89" s="30" t="s">
        <v>33</v>
      </c>
      <c r="F89" s="30" t="s">
        <v>49</v>
      </c>
      <c r="G89" s="41">
        <v>44</v>
      </c>
      <c r="H89" s="30" t="s">
        <v>65</v>
      </c>
      <c r="I89" s="30">
        <v>22104</v>
      </c>
      <c r="J89" s="37" t="s">
        <v>219</v>
      </c>
      <c r="K89" s="32" t="s">
        <v>227</v>
      </c>
      <c r="L89" s="44" t="s">
        <v>228</v>
      </c>
      <c r="M89" s="30">
        <v>2025020008</v>
      </c>
      <c r="N89" s="28"/>
      <c r="O89" s="32" t="s">
        <v>166</v>
      </c>
      <c r="P89" s="45">
        <v>1</v>
      </c>
      <c r="Q89" s="43">
        <v>331</v>
      </c>
      <c r="R89" s="24" t="s">
        <v>180</v>
      </c>
      <c r="S89" s="34">
        <v>331</v>
      </c>
      <c r="T89" s="26">
        <v>331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26">
        <v>0</v>
      </c>
      <c r="AE89" s="26">
        <v>0</v>
      </c>
    </row>
    <row r="90" spans="1:31" ht="31.5" x14ac:dyDescent="0.35">
      <c r="A90" s="15" t="s">
        <v>31</v>
      </c>
      <c r="B90" s="15" t="s">
        <v>176</v>
      </c>
      <c r="C90" s="32">
        <v>11510</v>
      </c>
      <c r="D90" s="15" t="s">
        <v>109</v>
      </c>
      <c r="E90" s="30" t="s">
        <v>33</v>
      </c>
      <c r="F90" s="30" t="s">
        <v>49</v>
      </c>
      <c r="G90" s="41">
        <v>44</v>
      </c>
      <c r="H90" s="30" t="s">
        <v>65</v>
      </c>
      <c r="I90" s="30">
        <v>22104</v>
      </c>
      <c r="J90" s="37" t="s">
        <v>219</v>
      </c>
      <c r="K90" s="32" t="s">
        <v>229</v>
      </c>
      <c r="L90" s="44" t="s">
        <v>165</v>
      </c>
      <c r="M90" s="30">
        <v>2025020008</v>
      </c>
      <c r="N90" s="28"/>
      <c r="O90" s="32" t="s">
        <v>166</v>
      </c>
      <c r="P90" s="45">
        <v>5</v>
      </c>
      <c r="Q90" s="43">
        <v>150.12</v>
      </c>
      <c r="R90" s="24" t="s">
        <v>180</v>
      </c>
      <c r="S90" s="34">
        <v>750.6</v>
      </c>
      <c r="T90" s="26">
        <v>750.6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  <c r="AD90" s="26">
        <v>0</v>
      </c>
      <c r="AE90" s="26">
        <v>0</v>
      </c>
    </row>
    <row r="91" spans="1:31" ht="31.5" x14ac:dyDescent="0.35">
      <c r="A91" s="15" t="s">
        <v>31</v>
      </c>
      <c r="B91" s="15" t="s">
        <v>176</v>
      </c>
      <c r="C91" s="32">
        <v>11510</v>
      </c>
      <c r="D91" s="15" t="s">
        <v>109</v>
      </c>
      <c r="E91" s="30" t="s">
        <v>33</v>
      </c>
      <c r="F91" s="30" t="s">
        <v>49</v>
      </c>
      <c r="G91" s="41">
        <v>44</v>
      </c>
      <c r="H91" s="30" t="s">
        <v>65</v>
      </c>
      <c r="I91" s="30">
        <v>22104</v>
      </c>
      <c r="J91" s="37" t="s">
        <v>219</v>
      </c>
      <c r="K91" s="32" t="s">
        <v>230</v>
      </c>
      <c r="L91" s="44" t="s">
        <v>231</v>
      </c>
      <c r="M91" s="30">
        <v>2025020008</v>
      </c>
      <c r="N91" s="28"/>
      <c r="O91" s="32" t="s">
        <v>166</v>
      </c>
      <c r="P91" s="45">
        <v>5</v>
      </c>
      <c r="Q91" s="43">
        <v>210.6</v>
      </c>
      <c r="R91" s="24" t="s">
        <v>180</v>
      </c>
      <c r="S91" s="34">
        <v>1053</v>
      </c>
      <c r="T91" s="26">
        <v>1053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  <c r="AD91" s="26">
        <v>0</v>
      </c>
      <c r="AE91" s="26">
        <v>0</v>
      </c>
    </row>
    <row r="92" spans="1:31" ht="52.5" x14ac:dyDescent="0.35">
      <c r="A92" s="15" t="s">
        <v>31</v>
      </c>
      <c r="B92" s="15" t="s">
        <v>176</v>
      </c>
      <c r="C92" s="32">
        <v>11510</v>
      </c>
      <c r="D92" s="15" t="s">
        <v>109</v>
      </c>
      <c r="E92" s="30" t="s">
        <v>33</v>
      </c>
      <c r="F92" s="30" t="s">
        <v>39</v>
      </c>
      <c r="G92" s="41">
        <v>88</v>
      </c>
      <c r="H92" s="30" t="s">
        <v>41</v>
      </c>
      <c r="I92" s="30">
        <v>26102</v>
      </c>
      <c r="J92" s="37" t="s">
        <v>232</v>
      </c>
      <c r="K92" s="32" t="s">
        <v>132</v>
      </c>
      <c r="L92" s="44" t="s">
        <v>133</v>
      </c>
      <c r="M92" s="30">
        <v>2025020004</v>
      </c>
      <c r="N92" s="28"/>
      <c r="O92" s="32" t="s">
        <v>53</v>
      </c>
      <c r="P92" s="45">
        <v>900</v>
      </c>
      <c r="Q92" s="43">
        <v>1</v>
      </c>
      <c r="R92" s="24" t="s">
        <v>115</v>
      </c>
      <c r="S92" s="34">
        <v>900</v>
      </c>
      <c r="T92" s="26">
        <v>900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  <c r="AD92" s="26">
        <v>0</v>
      </c>
      <c r="AE92" s="26">
        <v>0</v>
      </c>
    </row>
    <row r="93" spans="1:31" ht="31.5" x14ac:dyDescent="0.35">
      <c r="A93" s="15" t="s">
        <v>31</v>
      </c>
      <c r="B93" s="15" t="s">
        <v>176</v>
      </c>
      <c r="C93" s="32">
        <v>51339</v>
      </c>
      <c r="D93" s="15" t="s">
        <v>109</v>
      </c>
      <c r="E93" s="30" t="s">
        <v>33</v>
      </c>
      <c r="F93" s="30" t="s">
        <v>39</v>
      </c>
      <c r="G93" s="41">
        <v>88</v>
      </c>
      <c r="H93" s="30" t="s">
        <v>41</v>
      </c>
      <c r="I93" s="30">
        <v>33901</v>
      </c>
      <c r="J93" s="37" t="s">
        <v>137</v>
      </c>
      <c r="K93" s="32"/>
      <c r="L93" s="44" t="s">
        <v>233</v>
      </c>
      <c r="M93" s="30">
        <v>2025020004</v>
      </c>
      <c r="N93" s="28"/>
      <c r="O93" s="32" t="s">
        <v>113</v>
      </c>
      <c r="P93" s="45">
        <v>8.35</v>
      </c>
      <c r="Q93" s="43">
        <v>1</v>
      </c>
      <c r="R93" s="24" t="s">
        <v>115</v>
      </c>
      <c r="S93" s="34">
        <v>8.35</v>
      </c>
      <c r="T93" s="26">
        <v>8.35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  <c r="AD93" s="26">
        <v>0</v>
      </c>
      <c r="AE93" s="26">
        <v>0</v>
      </c>
    </row>
    <row r="94" spans="1:31" ht="21" x14ac:dyDescent="0.35">
      <c r="A94" s="15" t="s">
        <v>31</v>
      </c>
      <c r="B94" s="15" t="s">
        <v>176</v>
      </c>
      <c r="C94" s="32">
        <v>11510</v>
      </c>
      <c r="D94" s="15" t="s">
        <v>109</v>
      </c>
      <c r="E94" s="30" t="s">
        <v>33</v>
      </c>
      <c r="F94" s="30" t="s">
        <v>49</v>
      </c>
      <c r="G94" s="41">
        <v>44</v>
      </c>
      <c r="H94" s="30" t="s">
        <v>65</v>
      </c>
      <c r="I94" s="30">
        <v>21101</v>
      </c>
      <c r="J94" s="37" t="s">
        <v>181</v>
      </c>
      <c r="K94" s="32" t="s">
        <v>234</v>
      </c>
      <c r="L94" s="44" t="s">
        <v>235</v>
      </c>
      <c r="M94" s="30">
        <v>2025020007</v>
      </c>
      <c r="N94" s="28"/>
      <c r="O94" s="32" t="s">
        <v>145</v>
      </c>
      <c r="P94" s="45">
        <v>4</v>
      </c>
      <c r="Q94" s="43">
        <v>21.355</v>
      </c>
      <c r="R94" s="24" t="s">
        <v>115</v>
      </c>
      <c r="S94" s="34">
        <v>85.42</v>
      </c>
      <c r="T94" s="26">
        <v>85.42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  <c r="AD94" s="26">
        <v>0</v>
      </c>
      <c r="AE94" s="26">
        <v>0</v>
      </c>
    </row>
    <row r="95" spans="1:31" ht="21" x14ac:dyDescent="0.35">
      <c r="A95" s="15" t="s">
        <v>31</v>
      </c>
      <c r="B95" s="15" t="s">
        <v>176</v>
      </c>
      <c r="C95" s="32">
        <v>11510</v>
      </c>
      <c r="D95" s="15" t="s">
        <v>109</v>
      </c>
      <c r="E95" s="30" t="s">
        <v>33</v>
      </c>
      <c r="F95" s="30" t="s">
        <v>49</v>
      </c>
      <c r="G95" s="41">
        <v>44</v>
      </c>
      <c r="H95" s="30" t="s">
        <v>65</v>
      </c>
      <c r="I95" s="30">
        <v>21101</v>
      </c>
      <c r="J95" s="37" t="s">
        <v>181</v>
      </c>
      <c r="K95" s="32" t="s">
        <v>236</v>
      </c>
      <c r="L95" s="44" t="s">
        <v>237</v>
      </c>
      <c r="M95" s="30">
        <v>2025020007</v>
      </c>
      <c r="N95" s="28"/>
      <c r="O95" s="32" t="s">
        <v>145</v>
      </c>
      <c r="P95" s="45">
        <v>3</v>
      </c>
      <c r="Q95" s="43">
        <v>9.0466599999999993</v>
      </c>
      <c r="R95" s="24" t="s">
        <v>115</v>
      </c>
      <c r="S95" s="34">
        <v>27.139979999999998</v>
      </c>
      <c r="T95" s="26">
        <v>27.139979999999998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  <c r="AD95" s="26">
        <v>0</v>
      </c>
      <c r="AE95" s="26">
        <v>0</v>
      </c>
    </row>
    <row r="96" spans="1:31" ht="21" x14ac:dyDescent="0.35">
      <c r="A96" s="15" t="s">
        <v>31</v>
      </c>
      <c r="B96" s="15" t="s">
        <v>176</v>
      </c>
      <c r="C96" s="32">
        <v>11510</v>
      </c>
      <c r="D96" s="15" t="s">
        <v>109</v>
      </c>
      <c r="E96" s="30" t="s">
        <v>33</v>
      </c>
      <c r="F96" s="30" t="s">
        <v>49</v>
      </c>
      <c r="G96" s="41">
        <v>44</v>
      </c>
      <c r="H96" s="30" t="s">
        <v>65</v>
      </c>
      <c r="I96" s="30">
        <v>21101</v>
      </c>
      <c r="J96" s="37" t="s">
        <v>181</v>
      </c>
      <c r="K96" s="32" t="s">
        <v>238</v>
      </c>
      <c r="L96" s="44" t="s">
        <v>239</v>
      </c>
      <c r="M96" s="30">
        <v>2025020007</v>
      </c>
      <c r="N96" s="28"/>
      <c r="O96" s="32" t="s">
        <v>166</v>
      </c>
      <c r="P96" s="45">
        <v>3</v>
      </c>
      <c r="Q96" s="43">
        <v>22.62</v>
      </c>
      <c r="R96" s="24" t="s">
        <v>115</v>
      </c>
      <c r="S96" s="34">
        <v>67.86</v>
      </c>
      <c r="T96" s="26">
        <v>67.86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  <c r="AD96" s="26">
        <v>0</v>
      </c>
      <c r="AE96" s="26">
        <v>0</v>
      </c>
    </row>
    <row r="97" spans="1:31" ht="21" x14ac:dyDescent="0.35">
      <c r="A97" s="15" t="s">
        <v>31</v>
      </c>
      <c r="B97" s="15" t="s">
        <v>176</v>
      </c>
      <c r="C97" s="32">
        <v>11510</v>
      </c>
      <c r="D97" s="15" t="s">
        <v>109</v>
      </c>
      <c r="E97" s="30" t="s">
        <v>33</v>
      </c>
      <c r="F97" s="30" t="s">
        <v>49</v>
      </c>
      <c r="G97" s="41">
        <v>44</v>
      </c>
      <c r="H97" s="30" t="s">
        <v>65</v>
      </c>
      <c r="I97" s="30">
        <v>21101</v>
      </c>
      <c r="J97" s="37" t="s">
        <v>181</v>
      </c>
      <c r="K97" s="32" t="s">
        <v>88</v>
      </c>
      <c r="L97" s="44" t="s">
        <v>74</v>
      </c>
      <c r="M97" s="30">
        <v>2025020007</v>
      </c>
      <c r="N97" s="28"/>
      <c r="O97" s="32" t="s">
        <v>56</v>
      </c>
      <c r="P97" s="45">
        <v>60</v>
      </c>
      <c r="Q97" s="43">
        <v>71.34</v>
      </c>
      <c r="R97" s="24" t="s">
        <v>115</v>
      </c>
      <c r="S97" s="34">
        <v>4280.4000000000005</v>
      </c>
      <c r="T97" s="26">
        <v>4280.4000000000005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  <c r="AD97" s="26">
        <v>0</v>
      </c>
      <c r="AE97" s="26">
        <v>0</v>
      </c>
    </row>
    <row r="98" spans="1:31" ht="21" x14ac:dyDescent="0.35">
      <c r="A98" s="15" t="s">
        <v>31</v>
      </c>
      <c r="B98" s="15" t="s">
        <v>176</v>
      </c>
      <c r="C98" s="32">
        <v>11510</v>
      </c>
      <c r="D98" s="15" t="s">
        <v>109</v>
      </c>
      <c r="E98" s="30" t="s">
        <v>33</v>
      </c>
      <c r="F98" s="30" t="s">
        <v>49</v>
      </c>
      <c r="G98" s="41">
        <v>44</v>
      </c>
      <c r="H98" s="30" t="s">
        <v>65</v>
      </c>
      <c r="I98" s="30">
        <v>21101</v>
      </c>
      <c r="J98" s="37" t="s">
        <v>181</v>
      </c>
      <c r="K98" s="32" t="s">
        <v>89</v>
      </c>
      <c r="L98" s="44" t="s">
        <v>75</v>
      </c>
      <c r="M98" s="30">
        <v>2025020007</v>
      </c>
      <c r="N98" s="28"/>
      <c r="O98" s="32" t="s">
        <v>145</v>
      </c>
      <c r="P98" s="45">
        <v>30</v>
      </c>
      <c r="Q98" s="43">
        <v>38.558329999999998</v>
      </c>
      <c r="R98" s="24" t="s">
        <v>115</v>
      </c>
      <c r="S98" s="34">
        <v>1156.7499</v>
      </c>
      <c r="T98" s="26">
        <v>1156.7499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v>0</v>
      </c>
      <c r="AC98" s="26">
        <v>0</v>
      </c>
      <c r="AD98" s="26">
        <v>0</v>
      </c>
      <c r="AE98" s="26">
        <v>0</v>
      </c>
    </row>
    <row r="99" spans="1:31" ht="21" x14ac:dyDescent="0.35">
      <c r="A99" s="15" t="s">
        <v>31</v>
      </c>
      <c r="B99" s="15" t="s">
        <v>176</v>
      </c>
      <c r="C99" s="32">
        <v>11510</v>
      </c>
      <c r="D99" s="15" t="s">
        <v>109</v>
      </c>
      <c r="E99" s="30" t="s">
        <v>33</v>
      </c>
      <c r="F99" s="30" t="s">
        <v>49</v>
      </c>
      <c r="G99" s="41">
        <v>44</v>
      </c>
      <c r="H99" s="30" t="s">
        <v>65</v>
      </c>
      <c r="I99" s="30">
        <v>21101</v>
      </c>
      <c r="J99" s="37" t="s">
        <v>181</v>
      </c>
      <c r="K99" s="32" t="s">
        <v>90</v>
      </c>
      <c r="L99" s="44" t="s">
        <v>76</v>
      </c>
      <c r="M99" s="30">
        <v>2025020007</v>
      </c>
      <c r="N99" s="28"/>
      <c r="O99" s="32" t="s">
        <v>145</v>
      </c>
      <c r="P99" s="45">
        <v>10</v>
      </c>
      <c r="Q99" s="43">
        <v>11.113</v>
      </c>
      <c r="R99" s="24" t="s">
        <v>115</v>
      </c>
      <c r="S99" s="34">
        <v>111.13</v>
      </c>
      <c r="T99" s="26">
        <v>111.13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0</v>
      </c>
      <c r="AC99" s="26">
        <v>0</v>
      </c>
      <c r="AD99" s="26">
        <v>0</v>
      </c>
      <c r="AE99" s="26">
        <v>0</v>
      </c>
    </row>
    <row r="100" spans="1:31" ht="21" x14ac:dyDescent="0.35">
      <c r="A100" s="15" t="s">
        <v>31</v>
      </c>
      <c r="B100" s="15" t="s">
        <v>176</v>
      </c>
      <c r="C100" s="32">
        <v>11510</v>
      </c>
      <c r="D100" s="15" t="s">
        <v>109</v>
      </c>
      <c r="E100" s="30" t="s">
        <v>33</v>
      </c>
      <c r="F100" s="30" t="s">
        <v>49</v>
      </c>
      <c r="G100" s="41">
        <v>44</v>
      </c>
      <c r="H100" s="30" t="s">
        <v>65</v>
      </c>
      <c r="I100" s="30">
        <v>21101</v>
      </c>
      <c r="J100" s="37" t="s">
        <v>181</v>
      </c>
      <c r="K100" s="32" t="s">
        <v>240</v>
      </c>
      <c r="L100" s="44" t="s">
        <v>241</v>
      </c>
      <c r="M100" s="30">
        <v>2025020007</v>
      </c>
      <c r="N100" s="28"/>
      <c r="O100" s="32" t="s">
        <v>145</v>
      </c>
      <c r="P100" s="45">
        <v>40</v>
      </c>
      <c r="Q100" s="43">
        <v>16.483499999999999</v>
      </c>
      <c r="R100" s="24" t="s">
        <v>115</v>
      </c>
      <c r="S100" s="34">
        <v>659.33999999999992</v>
      </c>
      <c r="T100" s="26">
        <v>659.33999999999992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v>0</v>
      </c>
      <c r="AC100" s="26">
        <v>0</v>
      </c>
      <c r="AD100" s="26">
        <v>0</v>
      </c>
      <c r="AE100" s="26">
        <v>0</v>
      </c>
    </row>
    <row r="101" spans="1:31" ht="21" x14ac:dyDescent="0.35">
      <c r="A101" s="15" t="s">
        <v>31</v>
      </c>
      <c r="B101" s="15" t="s">
        <v>176</v>
      </c>
      <c r="C101" s="32">
        <v>11510</v>
      </c>
      <c r="D101" s="15" t="s">
        <v>109</v>
      </c>
      <c r="E101" s="30" t="s">
        <v>33</v>
      </c>
      <c r="F101" s="30" t="s">
        <v>49</v>
      </c>
      <c r="G101" s="41">
        <v>44</v>
      </c>
      <c r="H101" s="30" t="s">
        <v>65</v>
      </c>
      <c r="I101" s="30">
        <v>21101</v>
      </c>
      <c r="J101" s="37" t="s">
        <v>181</v>
      </c>
      <c r="K101" s="32" t="s">
        <v>242</v>
      </c>
      <c r="L101" s="44" t="s">
        <v>243</v>
      </c>
      <c r="M101" s="30">
        <v>2025020007</v>
      </c>
      <c r="N101" s="28"/>
      <c r="O101" s="32" t="s">
        <v>166</v>
      </c>
      <c r="P101" s="45">
        <v>10</v>
      </c>
      <c r="Q101" s="43">
        <v>4.2919999999999998</v>
      </c>
      <c r="R101" s="24" t="s">
        <v>115</v>
      </c>
      <c r="S101" s="34">
        <v>42.92</v>
      </c>
      <c r="T101" s="26">
        <v>42.92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v>0</v>
      </c>
      <c r="AC101" s="26">
        <v>0</v>
      </c>
      <c r="AD101" s="26">
        <v>0</v>
      </c>
      <c r="AE101" s="26">
        <v>0</v>
      </c>
    </row>
    <row r="102" spans="1:31" ht="21" x14ac:dyDescent="0.35">
      <c r="A102" s="15" t="s">
        <v>31</v>
      </c>
      <c r="B102" s="15" t="s">
        <v>176</v>
      </c>
      <c r="C102" s="32">
        <v>11510</v>
      </c>
      <c r="D102" s="15" t="s">
        <v>109</v>
      </c>
      <c r="E102" s="30" t="s">
        <v>33</v>
      </c>
      <c r="F102" s="30" t="s">
        <v>49</v>
      </c>
      <c r="G102" s="41">
        <v>44</v>
      </c>
      <c r="H102" s="30" t="s">
        <v>65</v>
      </c>
      <c r="I102" s="30">
        <v>21101</v>
      </c>
      <c r="J102" s="37" t="s">
        <v>181</v>
      </c>
      <c r="K102" s="32" t="s">
        <v>244</v>
      </c>
      <c r="L102" s="44" t="s">
        <v>245</v>
      </c>
      <c r="M102" s="30">
        <v>2025020007</v>
      </c>
      <c r="N102" s="28"/>
      <c r="O102" s="32" t="s">
        <v>166</v>
      </c>
      <c r="P102" s="45">
        <v>5</v>
      </c>
      <c r="Q102" s="43">
        <v>14.628</v>
      </c>
      <c r="R102" s="24" t="s">
        <v>115</v>
      </c>
      <c r="S102" s="34">
        <v>73.14</v>
      </c>
      <c r="T102" s="26">
        <v>73.14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v>0</v>
      </c>
      <c r="AC102" s="26">
        <v>0</v>
      </c>
      <c r="AD102" s="26">
        <v>0</v>
      </c>
      <c r="AE102" s="26">
        <v>0</v>
      </c>
    </row>
    <row r="103" spans="1:31" ht="21" x14ac:dyDescent="0.35">
      <c r="A103" s="15" t="s">
        <v>31</v>
      </c>
      <c r="B103" s="15" t="s">
        <v>176</v>
      </c>
      <c r="C103" s="32">
        <v>11510</v>
      </c>
      <c r="D103" s="15" t="s">
        <v>109</v>
      </c>
      <c r="E103" s="30" t="s">
        <v>33</v>
      </c>
      <c r="F103" s="30" t="s">
        <v>49</v>
      </c>
      <c r="G103" s="41">
        <v>44</v>
      </c>
      <c r="H103" s="30" t="s">
        <v>65</v>
      </c>
      <c r="I103" s="30">
        <v>21101</v>
      </c>
      <c r="J103" s="37" t="s">
        <v>181</v>
      </c>
      <c r="K103" s="32" t="s">
        <v>246</v>
      </c>
      <c r="L103" s="44" t="s">
        <v>247</v>
      </c>
      <c r="M103" s="30">
        <v>2025020007</v>
      </c>
      <c r="N103" s="28"/>
      <c r="O103" s="32" t="s">
        <v>166</v>
      </c>
      <c r="P103" s="45">
        <v>15</v>
      </c>
      <c r="Q103" s="43">
        <v>3.8053300000000001</v>
      </c>
      <c r="R103" s="24" t="s">
        <v>115</v>
      </c>
      <c r="S103" s="34">
        <v>57.079950000000004</v>
      </c>
      <c r="T103" s="26">
        <v>57.079950000000004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26">
        <v>0</v>
      </c>
      <c r="AD103" s="26">
        <v>0</v>
      </c>
      <c r="AE103" s="26">
        <v>0</v>
      </c>
    </row>
    <row r="104" spans="1:31" ht="21" x14ac:dyDescent="0.35">
      <c r="A104" s="15" t="s">
        <v>31</v>
      </c>
      <c r="B104" s="15" t="s">
        <v>176</v>
      </c>
      <c r="C104" s="32">
        <v>11510</v>
      </c>
      <c r="D104" s="15" t="s">
        <v>109</v>
      </c>
      <c r="E104" s="30" t="s">
        <v>33</v>
      </c>
      <c r="F104" s="30" t="s">
        <v>49</v>
      </c>
      <c r="G104" s="41">
        <v>44</v>
      </c>
      <c r="H104" s="30" t="s">
        <v>65</v>
      </c>
      <c r="I104" s="30">
        <v>21101</v>
      </c>
      <c r="J104" s="37" t="s">
        <v>181</v>
      </c>
      <c r="K104" s="32" t="s">
        <v>248</v>
      </c>
      <c r="L104" s="44" t="s">
        <v>146</v>
      </c>
      <c r="M104" s="30">
        <v>2025020007</v>
      </c>
      <c r="N104" s="28"/>
      <c r="O104" s="32" t="s">
        <v>145</v>
      </c>
      <c r="P104" s="45">
        <v>3</v>
      </c>
      <c r="Q104" s="43">
        <v>6.66</v>
      </c>
      <c r="R104" s="24" t="s">
        <v>115</v>
      </c>
      <c r="S104" s="34">
        <v>19.98</v>
      </c>
      <c r="T104" s="26">
        <v>19.98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0</v>
      </c>
      <c r="AC104" s="26">
        <v>0</v>
      </c>
      <c r="AD104" s="26">
        <v>0</v>
      </c>
      <c r="AE104" s="26">
        <v>0</v>
      </c>
    </row>
    <row r="105" spans="1:31" ht="21" x14ac:dyDescent="0.35">
      <c r="A105" s="15" t="s">
        <v>31</v>
      </c>
      <c r="B105" s="15" t="s">
        <v>176</v>
      </c>
      <c r="C105" s="32">
        <v>11510</v>
      </c>
      <c r="D105" s="15" t="s">
        <v>109</v>
      </c>
      <c r="E105" s="30" t="s">
        <v>33</v>
      </c>
      <c r="F105" s="30" t="s">
        <v>49</v>
      </c>
      <c r="G105" s="41">
        <v>44</v>
      </c>
      <c r="H105" s="30" t="s">
        <v>65</v>
      </c>
      <c r="I105" s="30">
        <v>21101</v>
      </c>
      <c r="J105" s="37" t="s">
        <v>181</v>
      </c>
      <c r="K105" s="32" t="s">
        <v>249</v>
      </c>
      <c r="L105" s="44" t="s">
        <v>250</v>
      </c>
      <c r="M105" s="30">
        <v>2025020007</v>
      </c>
      <c r="N105" s="28"/>
      <c r="O105" s="32" t="s">
        <v>56</v>
      </c>
      <c r="P105" s="45">
        <v>50</v>
      </c>
      <c r="Q105" s="43">
        <v>93.96</v>
      </c>
      <c r="R105" s="24" t="s">
        <v>115</v>
      </c>
      <c r="S105" s="34">
        <v>4698</v>
      </c>
      <c r="T105" s="26">
        <v>4698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v>0</v>
      </c>
      <c r="AC105" s="26">
        <v>0</v>
      </c>
      <c r="AD105" s="26">
        <v>0</v>
      </c>
      <c r="AE105" s="26">
        <v>0</v>
      </c>
    </row>
    <row r="106" spans="1:31" ht="31.5" x14ac:dyDescent="0.35">
      <c r="A106" s="15" t="s">
        <v>31</v>
      </c>
      <c r="B106" s="15" t="s">
        <v>176</v>
      </c>
      <c r="C106" s="32">
        <v>52119</v>
      </c>
      <c r="D106" s="15" t="s">
        <v>109</v>
      </c>
      <c r="E106" s="30" t="s">
        <v>33</v>
      </c>
      <c r="F106" s="30" t="s">
        <v>57</v>
      </c>
      <c r="G106" s="41">
        <v>43</v>
      </c>
      <c r="H106" s="30" t="s">
        <v>68</v>
      </c>
      <c r="I106" s="30">
        <v>44110</v>
      </c>
      <c r="J106" s="37" t="s">
        <v>251</v>
      </c>
      <c r="K106" s="32"/>
      <c r="L106" s="44" t="s">
        <v>252</v>
      </c>
      <c r="M106" s="30">
        <v>2025020006</v>
      </c>
      <c r="N106" s="28"/>
      <c r="O106" s="32" t="s">
        <v>113</v>
      </c>
      <c r="P106" s="45">
        <v>17400</v>
      </c>
      <c r="Q106" s="43">
        <v>1</v>
      </c>
      <c r="R106" s="24" t="s">
        <v>115</v>
      </c>
      <c r="S106" s="34">
        <v>17400</v>
      </c>
      <c r="T106" s="26">
        <v>17400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v>0</v>
      </c>
      <c r="AC106" s="26">
        <v>0</v>
      </c>
      <c r="AD106" s="26">
        <v>0</v>
      </c>
      <c r="AE106" s="26">
        <v>0</v>
      </c>
    </row>
    <row r="107" spans="1:31" ht="31.5" x14ac:dyDescent="0.35">
      <c r="A107" s="15" t="s">
        <v>31</v>
      </c>
      <c r="B107" s="15" t="s">
        <v>176</v>
      </c>
      <c r="C107" s="32">
        <v>52119</v>
      </c>
      <c r="D107" s="15" t="s">
        <v>109</v>
      </c>
      <c r="E107" s="30" t="s">
        <v>33</v>
      </c>
      <c r="F107" s="30" t="s">
        <v>57</v>
      </c>
      <c r="G107" s="41">
        <v>43</v>
      </c>
      <c r="H107" s="30" t="s">
        <v>68</v>
      </c>
      <c r="I107" s="30">
        <v>44110</v>
      </c>
      <c r="J107" s="37" t="s">
        <v>251</v>
      </c>
      <c r="K107" s="32"/>
      <c r="L107" s="44" t="s">
        <v>253</v>
      </c>
      <c r="M107" s="30">
        <v>2025020006</v>
      </c>
      <c r="N107" s="28"/>
      <c r="O107" s="32" t="s">
        <v>113</v>
      </c>
      <c r="P107" s="45">
        <v>161.46</v>
      </c>
      <c r="Q107" s="43">
        <v>1</v>
      </c>
      <c r="R107" s="24" t="s">
        <v>115</v>
      </c>
      <c r="S107" s="34">
        <v>161.46</v>
      </c>
      <c r="T107" s="26">
        <v>161.46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v>0</v>
      </c>
      <c r="AC107" s="26">
        <v>0</v>
      </c>
      <c r="AD107" s="26">
        <v>0</v>
      </c>
      <c r="AE107" s="26">
        <v>0</v>
      </c>
    </row>
    <row r="108" spans="1:31" ht="31.5" x14ac:dyDescent="0.35">
      <c r="A108" s="15" t="s">
        <v>31</v>
      </c>
      <c r="B108" s="15" t="s">
        <v>176</v>
      </c>
      <c r="C108" s="32">
        <v>52119</v>
      </c>
      <c r="D108" s="15" t="s">
        <v>109</v>
      </c>
      <c r="E108" s="30" t="s">
        <v>33</v>
      </c>
      <c r="F108" s="30" t="s">
        <v>57</v>
      </c>
      <c r="G108" s="41">
        <v>43</v>
      </c>
      <c r="H108" s="30" t="s">
        <v>68</v>
      </c>
      <c r="I108" s="30">
        <v>44110</v>
      </c>
      <c r="J108" s="37" t="s">
        <v>251</v>
      </c>
      <c r="K108" s="32"/>
      <c r="L108" s="44" t="s">
        <v>254</v>
      </c>
      <c r="M108" s="30">
        <v>2025020005</v>
      </c>
      <c r="N108" s="28"/>
      <c r="O108" s="32" t="s">
        <v>113</v>
      </c>
      <c r="P108" s="45">
        <v>3074</v>
      </c>
      <c r="Q108" s="43">
        <v>1</v>
      </c>
      <c r="R108" s="24" t="s">
        <v>180</v>
      </c>
      <c r="S108" s="34">
        <v>3074</v>
      </c>
      <c r="T108" s="26">
        <v>3074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0</v>
      </c>
      <c r="AD108" s="26">
        <v>0</v>
      </c>
      <c r="AE108" s="26">
        <v>0</v>
      </c>
    </row>
    <row r="109" spans="1:31" ht="21" x14ac:dyDescent="0.35">
      <c r="A109" s="15" t="s">
        <v>31</v>
      </c>
      <c r="B109" s="15" t="s">
        <v>176</v>
      </c>
      <c r="C109" s="32">
        <v>51313</v>
      </c>
      <c r="D109" s="15" t="s">
        <v>109</v>
      </c>
      <c r="E109" s="30" t="s">
        <v>33</v>
      </c>
      <c r="F109" s="30" t="s">
        <v>34</v>
      </c>
      <c r="G109" s="41">
        <v>1</v>
      </c>
      <c r="H109" s="30" t="s">
        <v>35</v>
      </c>
      <c r="I109" s="30">
        <v>31301</v>
      </c>
      <c r="J109" s="37" t="s">
        <v>125</v>
      </c>
      <c r="K109" s="32"/>
      <c r="L109" s="44" t="s">
        <v>255</v>
      </c>
      <c r="M109" s="30">
        <v>2025020003</v>
      </c>
      <c r="N109" s="28"/>
      <c r="O109" s="32" t="s">
        <v>113</v>
      </c>
      <c r="P109" s="45">
        <v>21</v>
      </c>
      <c r="Q109" s="43">
        <v>1</v>
      </c>
      <c r="R109" s="24" t="s">
        <v>180</v>
      </c>
      <c r="S109" s="34">
        <v>21</v>
      </c>
      <c r="T109" s="26">
        <v>21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0</v>
      </c>
      <c r="AC109" s="26">
        <v>0</v>
      </c>
      <c r="AD109" s="26">
        <v>0</v>
      </c>
      <c r="AE109" s="26">
        <v>0</v>
      </c>
    </row>
    <row r="110" spans="1:31" ht="21" x14ac:dyDescent="0.35">
      <c r="A110" s="15" t="s">
        <v>31</v>
      </c>
      <c r="B110" s="15" t="s">
        <v>176</v>
      </c>
      <c r="C110" s="32">
        <v>51313</v>
      </c>
      <c r="D110" s="15" t="s">
        <v>109</v>
      </c>
      <c r="E110" s="30" t="s">
        <v>33</v>
      </c>
      <c r="F110" s="30" t="s">
        <v>34</v>
      </c>
      <c r="G110" s="41">
        <v>1</v>
      </c>
      <c r="H110" s="30" t="s">
        <v>35</v>
      </c>
      <c r="I110" s="30">
        <v>31301</v>
      </c>
      <c r="J110" s="37" t="s">
        <v>125</v>
      </c>
      <c r="K110" s="32"/>
      <c r="L110" s="44" t="s">
        <v>256</v>
      </c>
      <c r="M110" s="30">
        <v>2025020002</v>
      </c>
      <c r="N110" s="28"/>
      <c r="O110" s="32" t="s">
        <v>113</v>
      </c>
      <c r="P110" s="45">
        <v>1051</v>
      </c>
      <c r="Q110" s="43">
        <v>1</v>
      </c>
      <c r="R110" s="24" t="s">
        <v>180</v>
      </c>
      <c r="S110" s="34">
        <v>1051</v>
      </c>
      <c r="T110" s="26">
        <v>1051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v>0</v>
      </c>
      <c r="AC110" s="26">
        <v>0</v>
      </c>
      <c r="AD110" s="26">
        <v>0</v>
      </c>
      <c r="AE110" s="26">
        <v>0</v>
      </c>
    </row>
    <row r="111" spans="1:31" ht="31.5" x14ac:dyDescent="0.35">
      <c r="A111" s="15" t="s">
        <v>31</v>
      </c>
      <c r="B111" s="15" t="s">
        <v>176</v>
      </c>
      <c r="C111" s="32">
        <v>52119</v>
      </c>
      <c r="D111" s="15" t="s">
        <v>109</v>
      </c>
      <c r="E111" s="30" t="s">
        <v>33</v>
      </c>
      <c r="F111" s="30" t="s">
        <v>57</v>
      </c>
      <c r="G111" s="41">
        <v>43</v>
      </c>
      <c r="H111" s="30" t="s">
        <v>68</v>
      </c>
      <c r="I111" s="30">
        <v>44110</v>
      </c>
      <c r="J111" s="37" t="s">
        <v>251</v>
      </c>
      <c r="K111" s="32"/>
      <c r="L111" s="44" t="s">
        <v>257</v>
      </c>
      <c r="M111" s="30">
        <v>2025020001</v>
      </c>
      <c r="N111" s="28"/>
      <c r="O111" s="32" t="s">
        <v>113</v>
      </c>
      <c r="P111" s="45">
        <v>9303.2000000000007</v>
      </c>
      <c r="Q111" s="43">
        <v>1</v>
      </c>
      <c r="R111" s="24" t="s">
        <v>180</v>
      </c>
      <c r="S111" s="34">
        <v>9303.2000000000007</v>
      </c>
      <c r="T111" s="26">
        <v>9303.2000000000007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v>0</v>
      </c>
      <c r="AB111" s="26">
        <v>0</v>
      </c>
      <c r="AC111" s="26">
        <v>0</v>
      </c>
      <c r="AD111" s="26">
        <v>0</v>
      </c>
      <c r="AE111" s="26">
        <v>0</v>
      </c>
    </row>
  </sheetData>
  <mergeCells count="3">
    <mergeCell ref="A1:AD1"/>
    <mergeCell ref="A4:AC4"/>
    <mergeCell ref="A5:AC5"/>
  </mergeCells>
  <phoneticPr fontId="8" type="noConversion"/>
  <pageMargins left="0.39370078740157483" right="0.39370078740157483" top="0.19685039370078741" bottom="0.19685039370078741" header="0.31496062992125984" footer="0.31496062992125984"/>
  <pageSetup paperSize="5"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</vt:lpstr>
      <vt:lpstr>ENERO!Títulos_a_imprimir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2024-09-26T22:37:52Z</cp:lastPrinted>
  <dcterms:created xsi:type="dcterms:W3CDTF">2022-05-02T19:11:13Z</dcterms:created>
  <dcterms:modified xsi:type="dcterms:W3CDTF">2025-02-13T17:50:35Z</dcterms:modified>
</cp:coreProperties>
</file>