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4/Repositorio/Diciembre/PAAASINE/Nayarit/"/>
    </mc:Choice>
  </mc:AlternateContent>
  <xr:revisionPtr revIDLastSave="1" documentId="13_ncr:1_{72D656E8-5E9F-4A99-8515-FC4CA27A1455}" xr6:coauthVersionLast="47" xr6:coauthVersionMax="47" xr10:uidLastSave="{330EC69A-B9A5-4768-9423-08F37B25F50B}"/>
  <bookViews>
    <workbookView xWindow="-110" yWindow="-110" windowWidth="19420" windowHeight="11500" xr2:uid="{00000000-000D-0000-FFFF-FFFF00000000}"/>
  </bookViews>
  <sheets>
    <sheet name="hoja1 (2)" sheetId="8" r:id="rId1"/>
  </sheets>
  <definedNames>
    <definedName name="_xlnm._FilterDatabase" localSheetId="0" hidden="1">'hoja1 (2)'!$A$5:$AE$67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97" i="8" l="1"/>
  <c r="Q196" i="8"/>
  <c r="Q195" i="8"/>
  <c r="S177" i="8"/>
  <c r="S176" i="8"/>
  <c r="S175" i="8"/>
  <c r="S174" i="8"/>
  <c r="Q173" i="8"/>
  <c r="S173" i="8" s="1"/>
  <c r="Q172" i="8"/>
  <c r="S172" i="8" s="1"/>
  <c r="S171" i="8"/>
  <c r="S170" i="8"/>
  <c r="S169" i="8"/>
  <c r="S168" i="8"/>
  <c r="S167" i="8"/>
  <c r="S166" i="8"/>
  <c r="S165" i="8"/>
  <c r="S164" i="8"/>
  <c r="S163" i="8"/>
  <c r="S162" i="8"/>
  <c r="S161" i="8"/>
  <c r="S160" i="8"/>
  <c r="S159" i="8"/>
  <c r="S158" i="8"/>
  <c r="S157" i="8"/>
  <c r="S156" i="8"/>
  <c r="S155" i="8"/>
  <c r="S154" i="8"/>
  <c r="S153" i="8"/>
  <c r="S152" i="8"/>
  <c r="S151" i="8"/>
  <c r="S150" i="8"/>
  <c r="S149" i="8"/>
  <c r="S148" i="8"/>
  <c r="S147" i="8"/>
  <c r="S146" i="8"/>
  <c r="S145" i="8"/>
  <c r="S144" i="8"/>
  <c r="S143" i="8"/>
  <c r="S142" i="8"/>
  <c r="S141" i="8"/>
  <c r="S140" i="8"/>
  <c r="S139" i="8"/>
  <c r="S138" i="8"/>
  <c r="S137" i="8"/>
  <c r="S136" i="8"/>
  <c r="S135" i="8"/>
  <c r="S134" i="8"/>
  <c r="S133" i="8"/>
  <c r="S132" i="8"/>
  <c r="S131" i="8"/>
  <c r="S130" i="8"/>
  <c r="S129" i="8"/>
  <c r="S128" i="8"/>
  <c r="S127" i="8"/>
  <c r="Q126" i="8"/>
  <c r="S126" i="8" s="1"/>
  <c r="S125" i="8"/>
  <c r="S124" i="8"/>
  <c r="Q123" i="8"/>
  <c r="S123" i="8" s="1"/>
  <c r="Q122" i="8"/>
  <c r="S122" i="8" s="1"/>
  <c r="Q121" i="8"/>
  <c r="S121" i="8" s="1"/>
  <c r="Q120" i="8"/>
  <c r="S120" i="8" s="1"/>
  <c r="Q119" i="8"/>
  <c r="S119" i="8" s="1"/>
  <c r="Q118" i="8"/>
  <c r="S118" i="8" s="1"/>
  <c r="Q117" i="8"/>
  <c r="S117" i="8" s="1"/>
  <c r="S116" i="8"/>
  <c r="S115" i="8"/>
  <c r="S114" i="8"/>
  <c r="Q113" i="8"/>
  <c r="S113" i="8" s="1"/>
  <c r="S112" i="8"/>
  <c r="Q112" i="8"/>
  <c r="S111" i="8"/>
  <c r="S110" i="8"/>
  <c r="S109" i="8"/>
  <c r="S108" i="8"/>
  <c r="S107" i="8"/>
  <c r="Q106" i="8"/>
  <c r="S106" i="8" s="1"/>
  <c r="S105" i="8"/>
  <c r="S104" i="8"/>
  <c r="S103" i="8"/>
  <c r="S102" i="8"/>
  <c r="S101" i="8"/>
  <c r="S100" i="8"/>
  <c r="Q99" i="8"/>
  <c r="S99" i="8" s="1"/>
  <c r="Q98" i="8"/>
  <c r="S98" i="8" s="1"/>
  <c r="S97" i="8"/>
  <c r="S96" i="8"/>
  <c r="S95" i="8"/>
  <c r="S94" i="8"/>
  <c r="S93" i="8"/>
  <c r="S92" i="8"/>
  <c r="S91" i="8"/>
  <c r="S90" i="8"/>
  <c r="S89" i="8"/>
  <c r="S88" i="8"/>
  <c r="S87" i="8"/>
  <c r="S86" i="8"/>
  <c r="Q85" i="8"/>
  <c r="S85" i="8" s="1"/>
  <c r="S84" i="8"/>
  <c r="S83" i="8"/>
  <c r="S82" i="8"/>
  <c r="S81" i="8"/>
  <c r="S80" i="8"/>
  <c r="S79" i="8"/>
  <c r="S78" i="8"/>
  <c r="S77" i="8"/>
  <c r="S76" i="8"/>
  <c r="S75" i="8"/>
  <c r="S74" i="8" l="1"/>
  <c r="S73" i="8"/>
  <c r="S72" i="8"/>
  <c r="S71" i="8"/>
  <c r="S70" i="8"/>
  <c r="S69" i="8"/>
  <c r="S68" i="8"/>
  <c r="S67" i="8" l="1"/>
  <c r="AE67" i="8" s="1"/>
  <c r="S66" i="8"/>
  <c r="AE66" i="8" s="1"/>
  <c r="S65" i="8"/>
  <c r="AE65" i="8" s="1"/>
  <c r="S64" i="8"/>
  <c r="AE64" i="8" s="1"/>
  <c r="S63" i="8"/>
  <c r="AE63" i="8" s="1"/>
  <c r="S62" i="8"/>
  <c r="AE62" i="8" s="1"/>
  <c r="S61" i="8"/>
  <c r="AE61" i="8" s="1"/>
  <c r="S60" i="8"/>
  <c r="AE60" i="8" s="1"/>
  <c r="S59" i="8"/>
  <c r="AE59" i="8" s="1"/>
  <c r="S58" i="8"/>
  <c r="AE58" i="8" s="1"/>
  <c r="S57" i="8"/>
  <c r="AE57" i="8" s="1"/>
  <c r="S56" i="8"/>
  <c r="AE56" i="8" s="1"/>
  <c r="S55" i="8"/>
  <c r="AE55" i="8" s="1"/>
  <c r="S54" i="8"/>
  <c r="AE54" i="8" s="1"/>
  <c r="S53" i="8"/>
  <c r="AE53" i="8" s="1"/>
  <c r="S52" i="8"/>
  <c r="AE52" i="8" s="1"/>
  <c r="S51" i="8"/>
  <c r="AE51" i="8" s="1"/>
  <c r="S50" i="8"/>
  <c r="AE50" i="8" s="1"/>
  <c r="S49" i="8"/>
  <c r="AE49" i="8" s="1"/>
  <c r="S48" i="8"/>
  <c r="AE48" i="8" s="1"/>
  <c r="S47" i="8"/>
  <c r="AE47" i="8" s="1"/>
  <c r="S46" i="8"/>
  <c r="AE46" i="8" s="1"/>
  <c r="S45" i="8"/>
  <c r="AE45" i="8" s="1"/>
  <c r="S44" i="8"/>
  <c r="AE44" i="8" s="1"/>
  <c r="S43" i="8"/>
  <c r="AE43" i="8" s="1"/>
  <c r="S42" i="8"/>
  <c r="AE42" i="8" s="1"/>
  <c r="S41" i="8"/>
  <c r="AE41" i="8" s="1"/>
  <c r="S40" i="8"/>
  <c r="AE40" i="8" s="1"/>
  <c r="S39" i="8"/>
  <c r="AE39" i="8" s="1"/>
  <c r="S38" i="8"/>
  <c r="AE38" i="8" s="1"/>
  <c r="S37" i="8"/>
  <c r="AE37" i="8" s="1"/>
  <c r="S36" i="8"/>
  <c r="AE36" i="8" s="1"/>
  <c r="S35" i="8"/>
  <c r="AE35" i="8" s="1"/>
  <c r="S34" i="8"/>
  <c r="AE34" i="8" s="1"/>
  <c r="S33" i="8"/>
  <c r="AE33" i="8" s="1"/>
  <c r="S32" i="8"/>
  <c r="AE32" i="8" s="1"/>
  <c r="S31" i="8"/>
  <c r="AE31" i="8" s="1"/>
  <c r="S30" i="8"/>
  <c r="AE30" i="8" s="1"/>
  <c r="S29" i="8"/>
  <c r="AE29" i="8" s="1"/>
  <c r="S28" i="8"/>
  <c r="AE28" i="8" s="1"/>
  <c r="S27" i="8"/>
  <c r="AE27" i="8" s="1"/>
  <c r="S26" i="8"/>
  <c r="AE26" i="8" s="1"/>
  <c r="S25" i="8"/>
  <c r="AE25" i="8" s="1"/>
  <c r="S24" i="8"/>
  <c r="AE24" i="8" s="1"/>
  <c r="S23" i="8"/>
  <c r="AE23" i="8" s="1"/>
  <c r="S22" i="8"/>
  <c r="AE22" i="8" s="1"/>
  <c r="S21" i="8"/>
  <c r="AE21" i="8" s="1"/>
  <c r="S20" i="8"/>
  <c r="AE20" i="8" s="1"/>
  <c r="S19" i="8"/>
  <c r="AE19" i="8" s="1"/>
  <c r="S18" i="8"/>
  <c r="AE18" i="8" s="1"/>
  <c r="S17" i="8"/>
  <c r="AE17" i="8" s="1"/>
  <c r="S16" i="8"/>
  <c r="AE16" i="8" s="1"/>
  <c r="S15" i="8"/>
  <c r="AE15" i="8" s="1"/>
  <c r="S14" i="8"/>
  <c r="AE14" i="8" s="1"/>
  <c r="S13" i="8"/>
  <c r="AE13" i="8" s="1"/>
  <c r="S12" i="8"/>
  <c r="AE12" i="8" s="1"/>
  <c r="S11" i="8"/>
  <c r="AE11" i="8" s="1"/>
  <c r="S10" i="8"/>
  <c r="AE10" i="8" s="1"/>
  <c r="S9" i="8"/>
  <c r="AE9" i="8" s="1"/>
  <c r="S8" i="8"/>
  <c r="AE8" i="8" s="1"/>
  <c r="S7" i="8"/>
  <c r="AE7" i="8" s="1"/>
  <c r="S6" i="8"/>
  <c r="AE6" i="8" s="1"/>
</calcChain>
</file>

<file path=xl/sharedStrings.xml><?xml version="1.0" encoding="utf-8"?>
<sst xmlns="http://schemas.openxmlformats.org/spreadsheetml/2006/main" count="2500" uniqueCount="375">
  <si>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</si>
  <si>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</si>
  <si>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</si>
  <si>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</si>
  <si>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</si>
  <si>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</si>
  <si>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</si>
  <si>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</si>
  <si>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</si>
  <si>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</si>
  <si>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</si>
  <si>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</si>
  <si>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</si>
  <si>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</si>
  <si>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</si>
  <si>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</si>
  <si>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</si>
  <si>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</si>
  <si>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</si>
  <si>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</si>
  <si>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</si>
  <si>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</si>
  <si>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</si>
  <si>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</si>
  <si>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</si>
  <si>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</si>
  <si>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</si>
  <si>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</si>
  <si>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</si>
  <si>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</si>
  <si>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</si>
  <si>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</si>
  <si>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</si>
  <si>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</si>
  <si>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</si>
  <si>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</si>
  <si>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B00OD01</t>
  </si>
  <si>
    <t>R005</t>
  </si>
  <si>
    <t xml:space="preserve"> Materiales y útiles de oficina</t>
  </si>
  <si>
    <t>Refacciones y accesorios para equipo de cómputo y telecomunicaciones.</t>
  </si>
  <si>
    <t xml:space="preserve"> Materiales de informatica</t>
  </si>
  <si>
    <t>R009</t>
  </si>
  <si>
    <t>Combustible</t>
  </si>
  <si>
    <t>1</t>
  </si>
  <si>
    <t>Arrendamiento de Edificio</t>
  </si>
  <si>
    <t>B00OD02</t>
  </si>
  <si>
    <t>Servicio de Vigilancia</t>
  </si>
  <si>
    <t>Servicio de Limpieza</t>
  </si>
  <si>
    <t>045</t>
  </si>
  <si>
    <t>serv</t>
  </si>
  <si>
    <t>Arrendamiento de Mobiliario</t>
  </si>
  <si>
    <t>ETIQUETA ADHESIVA T/CARTA</t>
  </si>
  <si>
    <t>BOLIGRAFO PUNTO MEDIANO</t>
  </si>
  <si>
    <t>VALE DE GASOLINA DE $1 PESO - SERVICIOS PUBLICOS</t>
  </si>
  <si>
    <t>VALE DE GASOLINA DE $1 PESO - SERVICIOS ADMINISTRATIVOS</t>
  </si>
  <si>
    <t xml:space="preserve">Refacciones y accesorios menores de mobiliario y equipo de administarción </t>
  </si>
  <si>
    <t xml:space="preserve">ARTICULO </t>
  </si>
  <si>
    <t>BOLIGRAFO PUNTO FINO</t>
  </si>
  <si>
    <t>21101001-0086</t>
  </si>
  <si>
    <t>FOLDER T/C</t>
  </si>
  <si>
    <t>21100081-0053</t>
  </si>
  <si>
    <t>R003</t>
  </si>
  <si>
    <t>044</t>
  </si>
  <si>
    <t>D15081I</t>
  </si>
  <si>
    <t>Material Electrico</t>
  </si>
  <si>
    <t>24600018-0018</t>
  </si>
  <si>
    <t>CONTACTO MULTIPLE C/SUPRESOR DE PICOS</t>
  </si>
  <si>
    <t xml:space="preserve">Medicinas y productos farmaceuticos </t>
  </si>
  <si>
    <t>26102001-0011</t>
  </si>
  <si>
    <t>26103001-0013</t>
  </si>
  <si>
    <t>B20FI01</t>
  </si>
  <si>
    <t>Vestuario</t>
  </si>
  <si>
    <t>27100013-0005</t>
  </si>
  <si>
    <t>PLAYERA TIPO POLO</t>
  </si>
  <si>
    <t>27100009-0002</t>
  </si>
  <si>
    <t>CHAMARRA</t>
  </si>
  <si>
    <t>29401001-0078</t>
  </si>
  <si>
    <t>MEMORIA USB 64 GB</t>
  </si>
  <si>
    <t>29400015-0003</t>
  </si>
  <si>
    <t>MOUSE OPTICO INALAMBRICO</t>
  </si>
  <si>
    <t>29401001-0045</t>
  </si>
  <si>
    <t>DISCO DURO EXTERNO - GASTO</t>
  </si>
  <si>
    <t>29901001-0165</t>
  </si>
  <si>
    <t>TELEFONO IP</t>
  </si>
  <si>
    <t>21100013-0011</t>
  </si>
  <si>
    <t>MARCADOR AQUACOLOR C/12 pzs.</t>
  </si>
  <si>
    <t>21101001-0276</t>
  </si>
  <si>
    <t>BLOCK TC BLANCO</t>
  </si>
  <si>
    <t>21100013-0015</t>
  </si>
  <si>
    <t>MARCADOR DE CERA (NEGRO)</t>
  </si>
  <si>
    <t>21100013-0004</t>
  </si>
  <si>
    <t>21100058-0002</t>
  </si>
  <si>
    <t>FOLDER T/CARTA</t>
  </si>
  <si>
    <t>21100013-0003</t>
  </si>
  <si>
    <t>21100041-0037</t>
  </si>
  <si>
    <t>LIBRETA F/FRANCESA</t>
  </si>
  <si>
    <t>21101001-0260</t>
  </si>
  <si>
    <t>PIZARRON MIXTO CORCHO Y BLANCO - GASTO</t>
  </si>
  <si>
    <t>D15041I</t>
  </si>
  <si>
    <t>TONER HP</t>
  </si>
  <si>
    <t>KIT LIMPIADOR P/DISCO OPTICO WOA-D11</t>
  </si>
  <si>
    <t>21401001-0013</t>
  </si>
  <si>
    <t>21400006-0007</t>
  </si>
  <si>
    <t>R004</t>
  </si>
  <si>
    <t>24600031-0003</t>
  </si>
  <si>
    <t>PILA  D  6 VOLTS</t>
  </si>
  <si>
    <t>24601001-0177</t>
  </si>
  <si>
    <t>EXTENSION ELECTRICA 30 M</t>
  </si>
  <si>
    <t>24600003-0004</t>
  </si>
  <si>
    <t>CINTA DE AISLAR (PLASTICA)</t>
  </si>
  <si>
    <t>24600010-0007</t>
  </si>
  <si>
    <t>EXTENSION DE CORRIENTE PARA USO RUDO</t>
  </si>
  <si>
    <t>25401001-0143</t>
  </si>
  <si>
    <t>BOTIQUIN DE PRIMEROS AUXILIOS</t>
  </si>
  <si>
    <t>B11PE01</t>
  </si>
  <si>
    <t>27100006-0001</t>
  </si>
  <si>
    <t>CAMISA DE VESTIR</t>
  </si>
  <si>
    <t>27100008-0001</t>
  </si>
  <si>
    <t>CHALECO</t>
  </si>
  <si>
    <t>R11091I</t>
  </si>
  <si>
    <t>088</t>
  </si>
  <si>
    <t>29100060-0002</t>
  </si>
  <si>
    <t>PINZA ELECTRICIDAD</t>
  </si>
  <si>
    <t>29100053-0001</t>
  </si>
  <si>
    <t>MARTILLO DE UÑA</t>
  </si>
  <si>
    <t>29101001-0145</t>
  </si>
  <si>
    <t>DESARMADOR PLANO</t>
  </si>
  <si>
    <t>29301001-0297</t>
  </si>
  <si>
    <t>BANNER TIPO ROLL UP</t>
  </si>
  <si>
    <t>29301001-0331</t>
  </si>
  <si>
    <t>PARED GRAFICA PLEGABLE TIPO ARAÑA</t>
  </si>
  <si>
    <t>29301001-0079</t>
  </si>
  <si>
    <t>SILLA PLEGABLE - GASTO</t>
  </si>
  <si>
    <t>29301001-0077</t>
  </si>
  <si>
    <t>MESA PLEGABLE - GASTO</t>
  </si>
  <si>
    <t>29301001-0153</t>
  </si>
  <si>
    <t>VENTILADOR DE PISO - GASTO</t>
  </si>
  <si>
    <t>29401001-0176</t>
  </si>
  <si>
    <t>CABLE UTP</t>
  </si>
  <si>
    <t>29401001-0058</t>
  </si>
  <si>
    <t>CONECTOR RJ11</t>
  </si>
  <si>
    <t xml:space="preserve">Programa Anual de Adquisiciones, Arrendamientos y Servicios del INE  2024 (PAAASINE) modificado del mes de diciembre del ejercicio presupuestal 2024 </t>
  </si>
  <si>
    <t>SUBDELEGACIONAL</t>
  </si>
  <si>
    <t>NT01</t>
  </si>
  <si>
    <t>SERVICIO TELEFONICO CONVENCIONAL</t>
  </si>
  <si>
    <t>SERVICIO TELEFÓNICO CONVENCIONAL</t>
  </si>
  <si>
    <t>SERVICIO</t>
  </si>
  <si>
    <t>ADJUDICACION DIRECTA</t>
  </si>
  <si>
    <t>MANTENIMIENTO Y CONSERVACIÓN DE MOBILIARIO Y EQUIPO DE ADMINISTRACIÓN</t>
  </si>
  <si>
    <t>SERIVICIO DE MANTENIMIENTO DE AIRES ACONDICIONADOS</t>
  </si>
  <si>
    <t>ARRENDAMIENTO DE MAQUINARIA Y EQUIPO</t>
  </si>
  <si>
    <t xml:space="preserve">RENTA DE MULTIFUNCIONAL </t>
  </si>
  <si>
    <t>IMPRESION Y ELABORACIÓN DE MATERIAL INFORMATIVO DERIVADO DE LA OPERACIÓN Y ADMINISTRACIÓN DE LAS UNI</t>
  </si>
  <si>
    <t>IMPRESIÓN DE LONAS</t>
  </si>
  <si>
    <t>B00PE02</t>
  </si>
  <si>
    <t>COMBUSTIBLES, LUBRICANTES Y ADITIVOS PARA VEHÍCULOS TERRESTRES, AÉREOS, MARÍTIMOS, LACUSTRES Y  FLUVIALES DESTINADOS A SERVICIOS PÚBLICOS Y LA OPERACIÓN DE PROGRAMAS PÚBLICOS</t>
  </si>
  <si>
    <t>26102001-0015</t>
  </si>
  <si>
    <t>VALE DE GASOLINA DE $500 PESOS</t>
  </si>
  <si>
    <t>PIEZA</t>
  </si>
  <si>
    <t>B00MO02</t>
  </si>
  <si>
    <t xml:space="preserve">26102001-0007 </t>
  </si>
  <si>
    <t>VALE DE GASOLINA DE $30 PESOS</t>
  </si>
  <si>
    <t xml:space="preserve">26102001-0017 </t>
  </si>
  <si>
    <t>VALE DE GASOLINA DE $400 PESOS</t>
  </si>
  <si>
    <t>NT02</t>
  </si>
  <si>
    <t>Productos alimenticios para el personal</t>
  </si>
  <si>
    <t>22104001-0154</t>
  </si>
  <si>
    <t>Agua de garrafón</t>
  </si>
  <si>
    <t>Pieza</t>
  </si>
  <si>
    <t>R002</t>
  </si>
  <si>
    <t>043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</si>
  <si>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</si>
  <si>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</si>
  <si>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$1.00</t>
  </si>
  <si>
    <t>B00ODD01</t>
  </si>
  <si>
    <t>Vale de gasolina $100.00</t>
  </si>
  <si>
    <t>22104001-0096</t>
  </si>
  <si>
    <t>Café molido</t>
  </si>
  <si>
    <t>Bote</t>
  </si>
  <si>
    <t>22104001-0109</t>
  </si>
  <si>
    <t>Refresco de 500 ml</t>
  </si>
  <si>
    <t>22104001-0071</t>
  </si>
  <si>
    <t>Te de manzanilla</t>
  </si>
  <si>
    <t>Caja</t>
  </si>
  <si>
    <t>22104001-0087</t>
  </si>
  <si>
    <t>Agua purificada 500 ml</t>
  </si>
  <si>
    <t>22104001-0074</t>
  </si>
  <si>
    <t>Galleta surtido especial</t>
  </si>
  <si>
    <t>Otros servicios comerciales</t>
  </si>
  <si>
    <t>Impresión de diplomas para escuelas CIYJ 2024</t>
  </si>
  <si>
    <t>Servicio</t>
  </si>
  <si>
    <t>Impresión de diplomas para escuelra CIYJ 2024</t>
  </si>
  <si>
    <t>Refacciones y accesorios para equipo de cómputo</t>
  </si>
  <si>
    <t>29401001-0139</t>
  </si>
  <si>
    <t>Memoria usb</t>
  </si>
  <si>
    <t>29400009-0045</t>
  </si>
  <si>
    <t>Cable usb 1.8 mts</t>
  </si>
  <si>
    <t>Garrafon de agua 20 lts</t>
  </si>
  <si>
    <t>Material de limpeza</t>
  </si>
  <si>
    <t>21601001-0018</t>
  </si>
  <si>
    <t>Papel toalla en rollo</t>
  </si>
  <si>
    <t>21600032-0002</t>
  </si>
  <si>
    <t>Trapeador tipo mechudo</t>
  </si>
  <si>
    <t>21601001-0013</t>
  </si>
  <si>
    <t>Papel higienico</t>
  </si>
  <si>
    <t>Vidrio y productos de vidrio</t>
  </si>
  <si>
    <t>24501001-0002</t>
  </si>
  <si>
    <t>Espejo para baño</t>
  </si>
  <si>
    <t>22104001-0069</t>
  </si>
  <si>
    <t>Azucar</t>
  </si>
  <si>
    <t>Kilo</t>
  </si>
  <si>
    <t>Materiales y útiles de oficina</t>
  </si>
  <si>
    <t>21100132-0002</t>
  </si>
  <si>
    <t>Cuchara desechable</t>
  </si>
  <si>
    <t>Paquete</t>
  </si>
  <si>
    <t>21100083-0009</t>
  </si>
  <si>
    <t xml:space="preserve">Servilleta desechable 500 </t>
  </si>
  <si>
    <t>21100132-0007</t>
  </si>
  <si>
    <t>Vaso desechable thermico</t>
  </si>
  <si>
    <t>22104001-0072</t>
  </si>
  <si>
    <t>Crema en polvo</t>
  </si>
  <si>
    <t>Frasco</t>
  </si>
  <si>
    <t>21100132-0004</t>
  </si>
  <si>
    <t xml:space="preserve">Plato desechable </t>
  </si>
  <si>
    <t>Lata</t>
  </si>
  <si>
    <t>Materiales y útiles para el procesamiento en equipos y bienes informáticos</t>
  </si>
  <si>
    <t>21401001-0537</t>
  </si>
  <si>
    <t>Toner brother tn850</t>
  </si>
  <si>
    <t>21100087-0021</t>
  </si>
  <si>
    <t>Papel bond tamaño oficio</t>
  </si>
  <si>
    <t>Folder t/c</t>
  </si>
  <si>
    <t>21100016-0001</t>
  </si>
  <si>
    <t>Broche bacco</t>
  </si>
  <si>
    <t>21100017-003</t>
  </si>
  <si>
    <t>Caja de archivo muerto t/o</t>
  </si>
  <si>
    <t>21100033-0010</t>
  </si>
  <si>
    <t>Cinta diurex 12 x 33</t>
  </si>
  <si>
    <t>21100023-0002</t>
  </si>
  <si>
    <t>Registrador  lefort t/c</t>
  </si>
  <si>
    <t>21100036-0002</t>
  </si>
  <si>
    <t>Clip estandar núm. 2</t>
  </si>
  <si>
    <t>21100017-0002</t>
  </si>
  <si>
    <t>Caja de archivo muerto t/c</t>
  </si>
  <si>
    <t>21100087-0013</t>
  </si>
  <si>
    <t>Papel bond t/c 500 hjs</t>
  </si>
  <si>
    <t>21100013-0005</t>
  </si>
  <si>
    <t>Boligrafo tinta azul</t>
  </si>
  <si>
    <t>21100041-0005</t>
  </si>
  <si>
    <t>block de notas posti-it</t>
  </si>
  <si>
    <t>Block</t>
  </si>
  <si>
    <t>F13201I</t>
  </si>
  <si>
    <t>Servicio de agua potable</t>
  </si>
  <si>
    <t>21101001-0195</t>
  </si>
  <si>
    <t>Carpeta porta diploma</t>
  </si>
  <si>
    <t>21100025-0015</t>
  </si>
  <si>
    <t>Papel opalina t/c</t>
  </si>
  <si>
    <t>Arrendamiento de maquinaria</t>
  </si>
  <si>
    <t>Servicio de fotocopiado</t>
  </si>
  <si>
    <t>Mantenimiento y conservación de equipo de administración</t>
  </si>
  <si>
    <t>Reparación de bomba de agua</t>
  </si>
  <si>
    <t>Servicio de mensajeria</t>
  </si>
  <si>
    <t>B16AM01</t>
  </si>
  <si>
    <t>Servicio de vigilancia</t>
  </si>
  <si>
    <t>Mantenimiento de edificios plaza ubika</t>
  </si>
  <si>
    <t>Servicio de limpieza e higiene</t>
  </si>
  <si>
    <t>Servicio de limpieza</t>
  </si>
  <si>
    <t>Pensión vehícular</t>
  </si>
  <si>
    <t>Elaboración de vinil</t>
  </si>
  <si>
    <t>Servicio telefónico</t>
  </si>
  <si>
    <t>Productos alimenticios para el personal derivado de actividades extraordinarias</t>
  </si>
  <si>
    <t>22106001-0003</t>
  </si>
  <si>
    <t xml:space="preserve">Alimentos </t>
  </si>
  <si>
    <t>J15011I</t>
  </si>
  <si>
    <t>21100087-0022</t>
  </si>
  <si>
    <t>Papel bond t/oficio c 500 hjs</t>
  </si>
  <si>
    <t>2110087-0015</t>
  </si>
  <si>
    <t>Papel bond t/c c 500 hjs</t>
  </si>
  <si>
    <t>21100033-0006</t>
  </si>
  <si>
    <t>Cinta canela 48 X 50</t>
  </si>
  <si>
    <t>Material eléctrico y electrónico</t>
  </si>
  <si>
    <t>24600012-0011</t>
  </si>
  <si>
    <t>Canaleta p/ registro electrico</t>
  </si>
  <si>
    <t>24601001-0488</t>
  </si>
  <si>
    <t>Centro de carga</t>
  </si>
  <si>
    <t>24601001-0012</t>
  </si>
  <si>
    <t>Cople</t>
  </si>
  <si>
    <t>24600040-0011</t>
  </si>
  <si>
    <t>Concetor tipo f coaxial</t>
  </si>
  <si>
    <t>24600017-0014</t>
  </si>
  <si>
    <t>Tubo conduit de 1/2</t>
  </si>
  <si>
    <t>24600017-0021</t>
  </si>
  <si>
    <t>Conector eléctrio</t>
  </si>
  <si>
    <t>24601001-0139</t>
  </si>
  <si>
    <t>Caja condulet 1 1/4</t>
  </si>
  <si>
    <t>24600004-0034</t>
  </si>
  <si>
    <t>Cabnle thw calibre 6</t>
  </si>
  <si>
    <t>Metro</t>
  </si>
  <si>
    <t>24601001-0096</t>
  </si>
  <si>
    <t>Varilla para tierra</t>
  </si>
  <si>
    <t>impresión de boletas para las escuelas por motivo CIYJ 2024</t>
  </si>
  <si>
    <t>22104001-0098</t>
  </si>
  <si>
    <t>Café soluble</t>
  </si>
  <si>
    <t>R008</t>
  </si>
  <si>
    <t>D22011I</t>
  </si>
  <si>
    <t>Pasajes aéreos nacionales para servidores públicos de mando en el desempeño de comisiones y funciones</t>
  </si>
  <si>
    <t>Servicio compra boletos de avión</t>
  </si>
  <si>
    <t>Pasajes terrestres nacionales para servidores públicos de mando en el desempeño de comisiones y funciones</t>
  </si>
  <si>
    <t>Servicio compra boletos terrestres</t>
  </si>
  <si>
    <t>21100033-0029</t>
  </si>
  <si>
    <t>Cinta magina 24 x 65</t>
  </si>
  <si>
    <t>21101001-0372</t>
  </si>
  <si>
    <t>Pintarron con sujetador</t>
  </si>
  <si>
    <t>J13301I</t>
  </si>
  <si>
    <t>21401001-0625</t>
  </si>
  <si>
    <t>Unidad de imagen brother p/impresora</t>
  </si>
  <si>
    <t>Vale de gasolina de $100.00</t>
  </si>
  <si>
    <t>NT03</t>
  </si>
  <si>
    <t>24601</t>
  </si>
  <si>
    <t>24601001-0076</t>
  </si>
  <si>
    <t>PILAS RECARGABLES AAA</t>
  </si>
  <si>
    <t>PAQUETE</t>
  </si>
  <si>
    <t>21101</t>
  </si>
  <si>
    <t>PAPEL BOND T/CARTA 500 hjs.</t>
  </si>
  <si>
    <t>21100102-0003</t>
  </si>
  <si>
    <t>PORTAGAFETE DE IDENTIFICACION PLAST/ACRIL</t>
  </si>
  <si>
    <t>21401</t>
  </si>
  <si>
    <t>Materiales y útiles para el procesamiento en equipos y
bienes informáticos</t>
  </si>
  <si>
    <t>21401001-0600</t>
  </si>
  <si>
    <t>TONER LEXMARK MS621DN  N/P  56F4U00</t>
  </si>
  <si>
    <t>TONER BROTHER  TN-850</t>
  </si>
  <si>
    <t>26102</t>
  </si>
  <si>
    <t>26102001-0004</t>
  </si>
  <si>
    <t>VALE DE GASOLINA DE $200 PESOS - SERVICIOS PUBLICOS</t>
  </si>
  <si>
    <t>VALE DE GASOLINA DE $100 PESOS - SERVICIOS PUBLICOS</t>
  </si>
  <si>
    <t>24601001-0075</t>
  </si>
  <si>
    <t>PILAS RECARGABLES AA</t>
  </si>
  <si>
    <t>24600022-0005</t>
  </si>
  <si>
    <t>CARGADOR DE BATERIAS AAA</t>
  </si>
  <si>
    <t>22104</t>
  </si>
  <si>
    <t>Productos alimenticios para el personal en las instalaciones de las Unidades Responsables</t>
  </si>
  <si>
    <t>22104001-0075</t>
  </si>
  <si>
    <t>ALIMENTOS</t>
  </si>
  <si>
    <t>PESOS</t>
  </si>
  <si>
    <t>CREMA EN POLVO</t>
  </si>
  <si>
    <t>FRASCO</t>
  </si>
  <si>
    <t>26102001-0010</t>
  </si>
  <si>
    <t>VALE DE GASOLINA DE $5 PESOS - SERVICIOS PUBLICOS</t>
  </si>
  <si>
    <t>21601</t>
  </si>
  <si>
    <t>Material de limpieza</t>
  </si>
  <si>
    <t>21601001-0020</t>
  </si>
  <si>
    <t>BOLSA JUMBO PARA BASURA</t>
  </si>
  <si>
    <t>KILOGRAMO</t>
  </si>
  <si>
    <t>21100033-0005</t>
  </si>
  <si>
    <t>CINTA CANELA 48 X 150</t>
  </si>
  <si>
    <t>21101001-0009</t>
  </si>
  <si>
    <t>CINTA ADHESIVA</t>
  </si>
  <si>
    <t>21100011-0015</t>
  </si>
  <si>
    <t>BOLSA DE PLASTICO TRANSP. 40 x 60</t>
  </si>
  <si>
    <t>22104001-0073</t>
  </si>
  <si>
    <t>CAFÉ SOLUBLE</t>
  </si>
  <si>
    <t>Arrendamiento de Maquinaria y Equipo</t>
  </si>
  <si>
    <t>ARRENDAMIENTO DE EQUIPO DE FOTOCOPIADO DE LA 03 JDE MES DE NOVIEMBRE 2024</t>
  </si>
  <si>
    <t>ARRENDAMIENTO DE EQUIPO DE FOTOCOPIADO DE LA 03 JDE MES DE DICIEMBRE 2024</t>
  </si>
  <si>
    <t>CUOTA MANTENIMIENTO DE INMUEBLE QUE OCUPA EL MODULO DE ATENCION CIUDADANA 180352 CORRESPONDIENTE AL MES DE O DEL NOVIEMBRE 2024.</t>
  </si>
  <si>
    <t>SERVICIO DE ESTACIONAMIENTO MES DE NOVIEMBRE</t>
  </si>
  <si>
    <t>Servicios de Vigilancia</t>
  </si>
  <si>
    <t>SERVICIO DE VIGILANCIA DE LA 03 JDE MES DE NOVIEMBRE</t>
  </si>
  <si>
    <t>Servicios de Lavandería, Limpieza e Higiene</t>
  </si>
  <si>
    <t>SERVICIO DE LIMPIEZA DEL MAC 180352 MES DE NOVIEMBRE</t>
  </si>
  <si>
    <t>SERVICIO DE LIMPIEZA JDE MES DE NOVIEMBRE</t>
  </si>
  <si>
    <t>Servicio Telefónico Convencional.</t>
  </si>
  <si>
    <t>SERVICIO TELEFÓNICO MES DE NOVIEMBRE</t>
  </si>
  <si>
    <t>Mantenimiento y conservación de mobiliario y equipo de
administración</t>
  </si>
  <si>
    <t>MANTENIMIENTO Y CONSERVACIÓN DE EQUIPOS DE AIRE ACONDICIONADO</t>
  </si>
  <si>
    <t xml:space="preserve"> en  el estado de Nayarit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</si>
</sst>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name val="Arial"/>
      <family val="2"/>
    </font>
    <font>
      <b/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0" fontId="4" fillId="0" borderId="0"/>
    <xf numFmtId="0" fontId="1" fillId="0" borderId="0"/>
  </cellStyleXfs>
  <cellXfs count="57">
    <xf numFmtId="0" fontId="0" fillId="0" borderId="0" xfId="0"/>
    <xf numFmtId="0" fontId="6" fillId="0" borderId="1" xfId="0" applyFont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4" fontId="9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64" fontId="9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43" fontId="7" fillId="0" borderId="1" xfId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9" fillId="0" borderId="1" xfId="5" applyFont="1" applyBorder="1" applyAlignment="1">
      <alignment horizontal="center"/>
    </xf>
    <xf numFmtId="0" fontId="9" fillId="0" borderId="1" xfId="5" applyFont="1" applyBorder="1" applyAlignment="1">
      <alignment horizontal="center" vertical="center"/>
    </xf>
    <xf numFmtId="0" fontId="9" fillId="0" borderId="1" xfId="5" applyFont="1" applyBorder="1" applyAlignment="1">
      <alignment horizontal="left" vertical="center" wrapText="1"/>
    </xf>
    <xf numFmtId="164" fontId="0" fillId="0" borderId="0" xfId="0" applyNumberFormat="1" applyAlignment="1">
      <alignment horizontal="right"/>
    </xf>
    <xf numFmtId="164" fontId="9" fillId="0" borderId="1" xfId="5" applyNumberFormat="1" applyFont="1" applyBorder="1" applyAlignment="1">
      <alignment horizontal="right"/>
    </xf>
    <xf numFmtId="4" fontId="10" fillId="0" borderId="1" xfId="5" applyNumberFormat="1" applyFont="1" applyBorder="1" applyAlignment="1">
      <alignment horizontal="right"/>
    </xf>
    <xf numFmtId="0" fontId="10" fillId="0" borderId="1" xfId="5" applyFont="1" applyBorder="1" applyAlignment="1">
      <alignment horizontal="center"/>
    </xf>
    <xf numFmtId="4" fontId="6" fillId="0" borderId="1" xfId="2" applyNumberFormat="1" applyFont="1" applyFill="1" applyBorder="1" applyAlignment="1">
      <alignment horizontal="right" vertical="center"/>
    </xf>
    <xf numFmtId="4" fontId="9" fillId="0" borderId="1" xfId="5" applyNumberFormat="1" applyFont="1" applyBorder="1" applyAlignment="1">
      <alignment horizontal="right"/>
    </xf>
    <xf numFmtId="0" fontId="2" fillId="2" borderId="1" xfId="3" applyFont="1" applyFill="1" applyBorder="1" applyAlignment="1">
      <alignment vertical="center" wrapText="1"/>
    </xf>
    <xf numFmtId="1" fontId="2" fillId="2" borderId="1" xfId="3" applyNumberFormat="1" applyFont="1" applyFill="1" applyBorder="1" applyAlignment="1">
      <alignment vertical="center" wrapText="1"/>
    </xf>
    <xf numFmtId="1" fontId="8" fillId="2" borderId="1" xfId="3" applyNumberFormat="1" applyFont="1" applyFill="1" applyBorder="1" applyAlignment="1">
      <alignment vertical="center" wrapText="1"/>
    </xf>
    <xf numFmtId="49" fontId="2" fillId="2" borderId="1" xfId="3" applyNumberFormat="1" applyFont="1" applyFill="1" applyBorder="1" applyAlignment="1">
      <alignment vertical="center" wrapText="1"/>
    </xf>
    <xf numFmtId="164" fontId="2" fillId="2" borderId="1" xfId="3" applyNumberFormat="1" applyFont="1" applyFill="1" applyBorder="1" applyAlignment="1">
      <alignment vertical="center" wrapText="1"/>
    </xf>
    <xf numFmtId="3" fontId="2" fillId="2" borderId="1" xfId="3" applyNumberFormat="1" applyFont="1" applyFill="1" applyBorder="1" applyAlignment="1">
      <alignment vertical="center" wrapText="1"/>
    </xf>
    <xf numFmtId="4" fontId="5" fillId="2" borderId="1" xfId="4" applyNumberFormat="1" applyFont="1" applyFill="1" applyBorder="1" applyAlignment="1">
      <alignment vertical="center" wrapText="1"/>
    </xf>
    <xf numFmtId="4" fontId="5" fillId="2" borderId="2" xfId="4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12" fillId="0" borderId="0" xfId="13" applyFont="1"/>
    <xf numFmtId="0" fontId="0" fillId="0" borderId="0" xfId="14" applyFont="1"/>
    <xf numFmtId="49" fontId="9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3" fontId="6" fillId="0" borderId="1" xfId="1" applyFont="1" applyFill="1" applyBorder="1" applyAlignment="1"/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13" fillId="0" borderId="1" xfId="0" applyFont="1" applyBorder="1" applyAlignment="1">
      <alignment horizontal="center" vertical="center" wrapText="1"/>
    </xf>
    <xf numFmtId="7" fontId="9" fillId="0" borderId="1" xfId="2" applyNumberFormat="1" applyFont="1" applyFill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0" fontId="14" fillId="3" borderId="3" xfId="0" applyFont="1" applyFill="1" applyBorder="1" applyAlignment="1">
      <alignment vertical="top" wrapText="1"/>
    </xf>
    <xf numFmtId="0" fontId="0" fillId="0" borderId="1" xfId="0" applyBorder="1"/>
    <xf numFmtId="4" fontId="6" fillId="0" borderId="1" xfId="0" applyNumberFormat="1" applyFont="1" applyBorder="1" applyAlignment="1">
      <alignment horizontal="right"/>
    </xf>
    <xf numFmtId="0" fontId="11" fillId="0" borderId="0" xfId="0" applyFont="1" applyAlignment="1">
      <alignment horizontal="center"/>
    </xf>
  </cellXfs>
  <cellStyles count="15">
    <cellStyle name="Millares" xfId="1" builtinId="3"/>
    <cellStyle name="Millares 2" xfId="4" xr:uid="{00000000-0005-0000-0000-000001000000}"/>
    <cellStyle name="Millares 2 2" xfId="12" xr:uid="{7E6C1AFB-4244-4AA9-93C5-6C3697B10654}"/>
    <cellStyle name="Millares 2 3" xfId="9" xr:uid="{0F583309-817B-42BB-B772-4CB15BE602C7}"/>
    <cellStyle name="Millares 3" xfId="10" xr:uid="{C1D5157F-406F-4F74-A075-3CBE425CCFD6}"/>
    <cellStyle name="Millares 4" xfId="7" xr:uid="{F3FA18F9-D62F-4294-AD29-9A5EDFB0D94C}"/>
    <cellStyle name="Moneda" xfId="2" builtinId="4"/>
    <cellStyle name="Moneda 2" xfId="11" xr:uid="{FD5FAC58-41E1-4AB9-A39C-444B640BABEB}"/>
    <cellStyle name="Moneda 3" xfId="8" xr:uid="{8FBD23C7-1498-49BF-980D-FEC86922F42A}"/>
    <cellStyle name="Normal" xfId="0" builtinId="0"/>
    <cellStyle name="Normal 2 2" xfId="5" xr:uid="{00000000-0005-0000-0000-000004000000}"/>
    <cellStyle name="Normal 3" xfId="6" xr:uid="{00000000-0005-0000-0000-000005000000}"/>
    <cellStyle name="Normal 4 2" xfId="13" xr:uid="{E0FB6FCF-4041-4AA0-8F6C-B855BDABD134}"/>
    <cellStyle name="Normal 5" xfId="14" xr:uid="{B9372893-D604-4F28-88D9-1EEC5C6DF565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46</xdr:row>
      <xdr:rowOff>0</xdr:rowOff>
    </xdr:from>
    <xdr:ext cx="45720" cy="45720"/>
    <xdr:pic>
      <xdr:nvPicPr>
        <xdr:cNvPr id="2" name="Picture 1" descr="https://sia.ife.org.mx/OA_HTML/cabo/images/swan/t.gif">
          <a:extLst>
            <a:ext uri="{FF2B5EF4-FFF2-40B4-BE49-F238E27FC236}">
              <a16:creationId xmlns:a16="http://schemas.microsoft.com/office/drawing/2014/main" id="{15DF695A-4FC1-4068-8208-E64AF7C45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46</xdr:row>
      <xdr:rowOff>0</xdr:rowOff>
    </xdr:from>
    <xdr:to>
      <xdr:col>16</xdr:col>
      <xdr:colOff>45720</xdr:colOff>
      <xdr:row>46</xdr:row>
      <xdr:rowOff>45720</xdr:rowOff>
    </xdr:to>
    <xdr:pic>
      <xdr:nvPicPr>
        <xdr:cNvPr id="3" name="Picture 1" descr="https://sia.ife.org.mx/OA_HTML/cabo/images/swan/t.gif">
          <a:extLst>
            <a:ext uri="{FF2B5EF4-FFF2-40B4-BE49-F238E27FC236}">
              <a16:creationId xmlns:a16="http://schemas.microsoft.com/office/drawing/2014/main" id="{9EF2F8FC-ECAA-46C5-B6CB-6BF2FB5BF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46</xdr:row>
      <xdr:rowOff>0</xdr:rowOff>
    </xdr:from>
    <xdr:to>
      <xdr:col>16</xdr:col>
      <xdr:colOff>45720</xdr:colOff>
      <xdr:row>46</xdr:row>
      <xdr:rowOff>45720</xdr:rowOff>
    </xdr:to>
    <xdr:pic>
      <xdr:nvPicPr>
        <xdr:cNvPr id="4" name="Picture 1" descr="https://sia.ife.org.mx/OA_HTML/cabo/images/swan/t.gif">
          <a:extLst>
            <a:ext uri="{FF2B5EF4-FFF2-40B4-BE49-F238E27FC236}">
              <a16:creationId xmlns:a16="http://schemas.microsoft.com/office/drawing/2014/main" id="{15A5C187-AD7E-41C0-9B6C-0B57D1932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46</xdr:row>
      <xdr:rowOff>0</xdr:rowOff>
    </xdr:from>
    <xdr:to>
      <xdr:col>16</xdr:col>
      <xdr:colOff>45720</xdr:colOff>
      <xdr:row>46</xdr:row>
      <xdr:rowOff>45720</xdr:rowOff>
    </xdr:to>
    <xdr:pic>
      <xdr:nvPicPr>
        <xdr:cNvPr id="5" name="Picture 1" descr="https://sia.ife.org.mx/OA_HTML/cabo/images/swan/t.gif">
          <a:extLst>
            <a:ext uri="{FF2B5EF4-FFF2-40B4-BE49-F238E27FC236}">
              <a16:creationId xmlns:a16="http://schemas.microsoft.com/office/drawing/2014/main" id="{419CC122-99E7-4D0E-A62A-E1D5A006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6" name="Picture 1" descr="https://sia.ife.org.mx/OA_HTML/cabo/images/swan/t.gif">
          <a:extLst>
            <a:ext uri="{FF2B5EF4-FFF2-40B4-BE49-F238E27FC236}">
              <a16:creationId xmlns:a16="http://schemas.microsoft.com/office/drawing/2014/main" id="{53D0912A-98CC-47B1-B044-384B70014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46</xdr:row>
      <xdr:rowOff>0</xdr:rowOff>
    </xdr:from>
    <xdr:to>
      <xdr:col>16</xdr:col>
      <xdr:colOff>45720</xdr:colOff>
      <xdr:row>46</xdr:row>
      <xdr:rowOff>45720</xdr:rowOff>
    </xdr:to>
    <xdr:pic>
      <xdr:nvPicPr>
        <xdr:cNvPr id="7" name="Picture 1" descr="https://sia.ife.org.mx/OA_HTML/cabo/images/swan/t.gif">
          <a:extLst>
            <a:ext uri="{FF2B5EF4-FFF2-40B4-BE49-F238E27FC236}">
              <a16:creationId xmlns:a16="http://schemas.microsoft.com/office/drawing/2014/main" id="{C66F245A-A82D-490D-9789-6CA2B07E7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46</xdr:row>
      <xdr:rowOff>0</xdr:rowOff>
    </xdr:from>
    <xdr:to>
      <xdr:col>16</xdr:col>
      <xdr:colOff>45720</xdr:colOff>
      <xdr:row>46</xdr:row>
      <xdr:rowOff>45720</xdr:rowOff>
    </xdr:to>
    <xdr:pic>
      <xdr:nvPicPr>
        <xdr:cNvPr id="8" name="Picture 1" descr="https://sia.ife.org.mx/OA_HTML/cabo/images/swan/t.gif">
          <a:extLst>
            <a:ext uri="{FF2B5EF4-FFF2-40B4-BE49-F238E27FC236}">
              <a16:creationId xmlns:a16="http://schemas.microsoft.com/office/drawing/2014/main" id="{DD8DBC54-3A20-4281-A65F-BFFB16688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46</xdr:row>
      <xdr:rowOff>0</xdr:rowOff>
    </xdr:from>
    <xdr:to>
      <xdr:col>16</xdr:col>
      <xdr:colOff>45720</xdr:colOff>
      <xdr:row>46</xdr:row>
      <xdr:rowOff>45720</xdr:rowOff>
    </xdr:to>
    <xdr:pic>
      <xdr:nvPicPr>
        <xdr:cNvPr id="9" name="Picture 1" descr="https://sia.ife.org.mx/OA_HTML/cabo/images/swan/t.gif">
          <a:extLst>
            <a:ext uri="{FF2B5EF4-FFF2-40B4-BE49-F238E27FC236}">
              <a16:creationId xmlns:a16="http://schemas.microsoft.com/office/drawing/2014/main" id="{789FCEDB-2AD9-46D9-967A-F53EEA8BF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0" name="Picture 1" descr="https://sia.ife.org.mx/OA_HTML/cabo/images/swan/t.gif">
          <a:extLst>
            <a:ext uri="{FF2B5EF4-FFF2-40B4-BE49-F238E27FC236}">
              <a16:creationId xmlns:a16="http://schemas.microsoft.com/office/drawing/2014/main" id="{DF2EEA12-36F7-4E92-940B-70F5961AA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46</xdr:row>
      <xdr:rowOff>0</xdr:rowOff>
    </xdr:from>
    <xdr:to>
      <xdr:col>16</xdr:col>
      <xdr:colOff>45720</xdr:colOff>
      <xdr:row>46</xdr:row>
      <xdr:rowOff>45720</xdr:rowOff>
    </xdr:to>
    <xdr:pic>
      <xdr:nvPicPr>
        <xdr:cNvPr id="11" name="Picture 1" descr="https://sia.ife.org.mx/OA_HTML/cabo/images/swan/t.gif">
          <a:extLst>
            <a:ext uri="{FF2B5EF4-FFF2-40B4-BE49-F238E27FC236}">
              <a16:creationId xmlns:a16="http://schemas.microsoft.com/office/drawing/2014/main" id="{637E2647-223A-45D0-8A36-647A55137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46</xdr:row>
      <xdr:rowOff>0</xdr:rowOff>
    </xdr:from>
    <xdr:to>
      <xdr:col>16</xdr:col>
      <xdr:colOff>45720</xdr:colOff>
      <xdr:row>46</xdr:row>
      <xdr:rowOff>45720</xdr:rowOff>
    </xdr:to>
    <xdr:pic>
      <xdr:nvPicPr>
        <xdr:cNvPr id="12" name="Picture 1" descr="https://sia.ife.org.mx/OA_HTML/cabo/images/swan/t.gif">
          <a:extLst>
            <a:ext uri="{FF2B5EF4-FFF2-40B4-BE49-F238E27FC236}">
              <a16:creationId xmlns:a16="http://schemas.microsoft.com/office/drawing/2014/main" id="{2A94D479-780E-47DB-9E2B-FAD629C93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46</xdr:row>
      <xdr:rowOff>0</xdr:rowOff>
    </xdr:from>
    <xdr:to>
      <xdr:col>16</xdr:col>
      <xdr:colOff>45720</xdr:colOff>
      <xdr:row>46</xdr:row>
      <xdr:rowOff>45720</xdr:rowOff>
    </xdr:to>
    <xdr:pic>
      <xdr:nvPicPr>
        <xdr:cNvPr id="13" name="Picture 1" descr="https://sia.ife.org.mx/OA_HTML/cabo/images/swan/t.gif">
          <a:extLst>
            <a:ext uri="{FF2B5EF4-FFF2-40B4-BE49-F238E27FC236}">
              <a16:creationId xmlns:a16="http://schemas.microsoft.com/office/drawing/2014/main" id="{2232D243-5D55-4980-91ED-D59C88BDE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4" name="Picture 1" descr="https://sia.ife.org.mx/OA_HTML/cabo/images/swan/t.gif">
          <a:extLst>
            <a:ext uri="{FF2B5EF4-FFF2-40B4-BE49-F238E27FC236}">
              <a16:creationId xmlns:a16="http://schemas.microsoft.com/office/drawing/2014/main" id="{B9DF6CCB-7A0C-4A74-94C2-E59B68367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5" name="Picture 1" descr="https://sia.ife.org.mx/OA_HTML/cabo/images/swan/t.gif">
          <a:extLst>
            <a:ext uri="{FF2B5EF4-FFF2-40B4-BE49-F238E27FC236}">
              <a16:creationId xmlns:a16="http://schemas.microsoft.com/office/drawing/2014/main" id="{B676CBF9-34F2-4904-9201-3015DC37A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6" name="Picture 1" descr="https://sia.ife.org.mx/OA_HTML/cabo/images/swan/t.gif">
          <a:extLst>
            <a:ext uri="{FF2B5EF4-FFF2-40B4-BE49-F238E27FC236}">
              <a16:creationId xmlns:a16="http://schemas.microsoft.com/office/drawing/2014/main" id="{76B133B6-6D3A-45B6-81A1-CF5AD048A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7" name="Picture 1" descr="https://sia.ife.org.mx/OA_HTML/cabo/images/swan/t.gif">
          <a:extLst>
            <a:ext uri="{FF2B5EF4-FFF2-40B4-BE49-F238E27FC236}">
              <a16:creationId xmlns:a16="http://schemas.microsoft.com/office/drawing/2014/main" id="{F3229F4B-B063-4458-9332-F59E317E5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8" name="Picture 1" descr="https://sia.ife.org.mx/OA_HTML/cabo/images/swan/t.gif">
          <a:extLst>
            <a:ext uri="{FF2B5EF4-FFF2-40B4-BE49-F238E27FC236}">
              <a16:creationId xmlns:a16="http://schemas.microsoft.com/office/drawing/2014/main" id="{6D1AC8DA-23E5-495A-AA77-641679734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9" name="Picture 1" descr="https://sia.ife.org.mx/OA_HTML/cabo/images/swan/t.gif">
          <a:extLst>
            <a:ext uri="{FF2B5EF4-FFF2-40B4-BE49-F238E27FC236}">
              <a16:creationId xmlns:a16="http://schemas.microsoft.com/office/drawing/2014/main" id="{4DD37C1C-6482-4CF6-8912-7B7D64A92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0" name="Picture 1" descr="https://sia.ife.org.mx/OA_HTML/cabo/images/swan/t.gif">
          <a:extLst>
            <a:ext uri="{FF2B5EF4-FFF2-40B4-BE49-F238E27FC236}">
              <a16:creationId xmlns:a16="http://schemas.microsoft.com/office/drawing/2014/main" id="{1E8306B5-405B-4CA2-80BB-C65227BFF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1" name="Picture 1" descr="https://sia.ife.org.mx/OA_HTML/cabo/images/swan/t.gif">
          <a:extLst>
            <a:ext uri="{FF2B5EF4-FFF2-40B4-BE49-F238E27FC236}">
              <a16:creationId xmlns:a16="http://schemas.microsoft.com/office/drawing/2014/main" id="{F62C3EBD-3E93-4C0B-B440-4A7D3963E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2" name="Picture 1" descr="https://sia.ife.org.mx/OA_HTML/cabo/images/swan/t.gif">
          <a:extLst>
            <a:ext uri="{FF2B5EF4-FFF2-40B4-BE49-F238E27FC236}">
              <a16:creationId xmlns:a16="http://schemas.microsoft.com/office/drawing/2014/main" id="{5624F1FB-7CA2-49AD-909D-91CF32EF1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3" name="Picture 1" descr="https://sia.ife.org.mx/OA_HTML/cabo/images/swan/t.gif">
          <a:extLst>
            <a:ext uri="{FF2B5EF4-FFF2-40B4-BE49-F238E27FC236}">
              <a16:creationId xmlns:a16="http://schemas.microsoft.com/office/drawing/2014/main" id="{2AEC841B-5210-454F-9B0E-A20BE617C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4" name="Picture 1" descr="https://sia.ife.org.mx/OA_HTML/cabo/images/swan/t.gif">
          <a:extLst>
            <a:ext uri="{FF2B5EF4-FFF2-40B4-BE49-F238E27FC236}">
              <a16:creationId xmlns:a16="http://schemas.microsoft.com/office/drawing/2014/main" id="{D421CF5C-EDB4-40AC-8ECB-0DEABB2FF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5" name="Picture 1" descr="https://sia.ife.org.mx/OA_HTML/cabo/images/swan/t.gif">
          <a:extLst>
            <a:ext uri="{FF2B5EF4-FFF2-40B4-BE49-F238E27FC236}">
              <a16:creationId xmlns:a16="http://schemas.microsoft.com/office/drawing/2014/main" id="{7F9C3979-46E0-427A-AE5A-8542DF11E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6" name="Picture 1" descr="https://sia.ife.org.mx/OA_HTML/cabo/images/swan/t.gif">
          <a:extLst>
            <a:ext uri="{FF2B5EF4-FFF2-40B4-BE49-F238E27FC236}">
              <a16:creationId xmlns:a16="http://schemas.microsoft.com/office/drawing/2014/main" id="{2088CCA6-B877-40F3-AEE5-5A881A435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7" name="Picture 1" descr="https://sia.ife.org.mx/OA_HTML/cabo/images/swan/t.gif">
          <a:extLst>
            <a:ext uri="{FF2B5EF4-FFF2-40B4-BE49-F238E27FC236}">
              <a16:creationId xmlns:a16="http://schemas.microsoft.com/office/drawing/2014/main" id="{0206E643-CF8A-4997-B9A0-AE6A3B64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8" name="Picture 1" descr="https://sia.ife.org.mx/OA_HTML/cabo/images/swan/t.gif">
          <a:extLst>
            <a:ext uri="{FF2B5EF4-FFF2-40B4-BE49-F238E27FC236}">
              <a16:creationId xmlns:a16="http://schemas.microsoft.com/office/drawing/2014/main" id="{54C16B15-B160-4B9B-8EB9-597480FD1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9" name="Picture 1" descr="https://sia.ife.org.mx/OA_HTML/cabo/images/swan/t.gif">
          <a:extLst>
            <a:ext uri="{FF2B5EF4-FFF2-40B4-BE49-F238E27FC236}">
              <a16:creationId xmlns:a16="http://schemas.microsoft.com/office/drawing/2014/main" id="{BAE74A0D-0698-4062-AAE9-AC61A4EBC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0" name="Picture 1" descr="https://sia.ife.org.mx/OA_HTML/cabo/images/swan/t.gif">
          <a:extLst>
            <a:ext uri="{FF2B5EF4-FFF2-40B4-BE49-F238E27FC236}">
              <a16:creationId xmlns:a16="http://schemas.microsoft.com/office/drawing/2014/main" id="{15046775-BBEE-4326-99E3-E06681AE0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1" name="Picture 1" descr="https://sia.ife.org.mx/OA_HTML/cabo/images/swan/t.gif">
          <a:extLst>
            <a:ext uri="{FF2B5EF4-FFF2-40B4-BE49-F238E27FC236}">
              <a16:creationId xmlns:a16="http://schemas.microsoft.com/office/drawing/2014/main" id="{357D9EB3-940E-44F5-AC44-A187B917F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2" name="Picture 1" descr="https://sia.ife.org.mx/OA_HTML/cabo/images/swan/t.gif">
          <a:extLst>
            <a:ext uri="{FF2B5EF4-FFF2-40B4-BE49-F238E27FC236}">
              <a16:creationId xmlns:a16="http://schemas.microsoft.com/office/drawing/2014/main" id="{05AC777F-E5F3-4C6B-A360-6E1929546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3" name="Picture 1" descr="https://sia.ife.org.mx/OA_HTML/cabo/images/swan/t.gif">
          <a:extLst>
            <a:ext uri="{FF2B5EF4-FFF2-40B4-BE49-F238E27FC236}">
              <a16:creationId xmlns:a16="http://schemas.microsoft.com/office/drawing/2014/main" id="{6BE37ECC-0D77-4763-BEE4-AABBB9E74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" name="Picture 1" descr="https://sia.ife.org.mx/OA_HTML/cabo/images/swan/t.gif">
          <a:extLst>
            <a:ext uri="{FF2B5EF4-FFF2-40B4-BE49-F238E27FC236}">
              <a16:creationId xmlns:a16="http://schemas.microsoft.com/office/drawing/2014/main" id="{0FD6F692-6770-4929-8161-8698E7F86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" name="Picture 1" descr="https://sia.ife.org.mx/OA_HTML/cabo/images/swan/t.gif">
          <a:extLst>
            <a:ext uri="{FF2B5EF4-FFF2-40B4-BE49-F238E27FC236}">
              <a16:creationId xmlns:a16="http://schemas.microsoft.com/office/drawing/2014/main" id="{1B33B979-8EFA-44F6-B002-BE7AF21BB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" name="Picture 1" descr="https://sia.ife.org.mx/OA_HTML/cabo/images/swan/t.gif">
          <a:extLst>
            <a:ext uri="{FF2B5EF4-FFF2-40B4-BE49-F238E27FC236}">
              <a16:creationId xmlns:a16="http://schemas.microsoft.com/office/drawing/2014/main" id="{0BF2A89A-757A-46C7-BB32-5103110DE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" name="Picture 1" descr="https://sia.ife.org.mx/OA_HTML/cabo/images/swan/t.gif">
          <a:extLst>
            <a:ext uri="{FF2B5EF4-FFF2-40B4-BE49-F238E27FC236}">
              <a16:creationId xmlns:a16="http://schemas.microsoft.com/office/drawing/2014/main" id="{71CBB709-DCD8-437B-936B-70B20E2EA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8" name="Picture 1" descr="https://sia.ife.org.mx/OA_HTML/cabo/images/swan/t.gif">
          <a:extLst>
            <a:ext uri="{FF2B5EF4-FFF2-40B4-BE49-F238E27FC236}">
              <a16:creationId xmlns:a16="http://schemas.microsoft.com/office/drawing/2014/main" id="{378DED9B-0BA7-4A2A-B21B-66445DE90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9" name="Picture 1" descr="https://sia.ife.org.mx/OA_HTML/cabo/images/swan/t.gif">
          <a:extLst>
            <a:ext uri="{FF2B5EF4-FFF2-40B4-BE49-F238E27FC236}">
              <a16:creationId xmlns:a16="http://schemas.microsoft.com/office/drawing/2014/main" id="{610028F9-2E8A-49FD-9BFB-00620F5E6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40" name="Picture 1" descr="https://sia.ife.org.mx/OA_HTML/cabo/images/swan/t.gif">
          <a:extLst>
            <a:ext uri="{FF2B5EF4-FFF2-40B4-BE49-F238E27FC236}">
              <a16:creationId xmlns:a16="http://schemas.microsoft.com/office/drawing/2014/main" id="{726528C2-AFBE-4E38-A7C6-E26BE5C8D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41" name="Picture 1" descr="https://sia.ife.org.mx/OA_HTML/cabo/images/swan/t.gif">
          <a:extLst>
            <a:ext uri="{FF2B5EF4-FFF2-40B4-BE49-F238E27FC236}">
              <a16:creationId xmlns:a16="http://schemas.microsoft.com/office/drawing/2014/main" id="{04B9363E-B3E0-40D7-B677-5B2B222B1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42" name="Picture 1" descr="https://sia.ife.org.mx/OA_HTML/cabo/images/swan/t.gif">
          <a:extLst>
            <a:ext uri="{FF2B5EF4-FFF2-40B4-BE49-F238E27FC236}">
              <a16:creationId xmlns:a16="http://schemas.microsoft.com/office/drawing/2014/main" id="{D5FF2D78-0429-4B98-B2B9-F55D072C1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43" name="Picture 1" descr="https://sia.ife.org.mx/OA_HTML/cabo/images/swan/t.gif">
          <a:extLst>
            <a:ext uri="{FF2B5EF4-FFF2-40B4-BE49-F238E27FC236}">
              <a16:creationId xmlns:a16="http://schemas.microsoft.com/office/drawing/2014/main" id="{D3D30C31-CEB1-419D-843B-1972640EF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44" name="Picture 1" descr="https://sia.ife.org.mx/OA_HTML/cabo/images/swan/t.gif">
          <a:extLst>
            <a:ext uri="{FF2B5EF4-FFF2-40B4-BE49-F238E27FC236}">
              <a16:creationId xmlns:a16="http://schemas.microsoft.com/office/drawing/2014/main" id="{F94CF74E-DA51-4A4F-A86A-262781869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45" name="Picture 1" descr="https://sia.ife.org.mx/OA_HTML/cabo/images/swan/t.gif">
          <a:extLst>
            <a:ext uri="{FF2B5EF4-FFF2-40B4-BE49-F238E27FC236}">
              <a16:creationId xmlns:a16="http://schemas.microsoft.com/office/drawing/2014/main" id="{8883D685-96D4-4484-88DB-449ECA978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46" name="Picture 1" descr="https://sia.ife.org.mx/OA_HTML/cabo/images/swan/t.gif">
          <a:extLst>
            <a:ext uri="{FF2B5EF4-FFF2-40B4-BE49-F238E27FC236}">
              <a16:creationId xmlns:a16="http://schemas.microsoft.com/office/drawing/2014/main" id="{2C9E987E-D35B-499F-A03C-385636E1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47" name="Picture 1" descr="https://sia.ife.org.mx/OA_HTML/cabo/images/swan/t.gif">
          <a:extLst>
            <a:ext uri="{FF2B5EF4-FFF2-40B4-BE49-F238E27FC236}">
              <a16:creationId xmlns:a16="http://schemas.microsoft.com/office/drawing/2014/main" id="{CA5222D9-FD5A-4154-8A5F-DA69A9D73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48" name="Picture 1" descr="https://sia.ife.org.mx/OA_HTML/cabo/images/swan/t.gif">
          <a:extLst>
            <a:ext uri="{FF2B5EF4-FFF2-40B4-BE49-F238E27FC236}">
              <a16:creationId xmlns:a16="http://schemas.microsoft.com/office/drawing/2014/main" id="{E605EC72-26B8-485D-826D-7A8A42989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49" name="Picture 1" descr="https://sia.ife.org.mx/OA_HTML/cabo/images/swan/t.gif">
          <a:extLst>
            <a:ext uri="{FF2B5EF4-FFF2-40B4-BE49-F238E27FC236}">
              <a16:creationId xmlns:a16="http://schemas.microsoft.com/office/drawing/2014/main" id="{19B2248C-9D3B-4CE4-8972-F9AAEB6F0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50" name="Picture 1" descr="https://sia.ife.org.mx/OA_HTML/cabo/images/swan/t.gif">
          <a:extLst>
            <a:ext uri="{FF2B5EF4-FFF2-40B4-BE49-F238E27FC236}">
              <a16:creationId xmlns:a16="http://schemas.microsoft.com/office/drawing/2014/main" id="{0D523C5F-234E-478E-9986-30B8413A8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51" name="Picture 1" descr="https://sia.ife.org.mx/OA_HTML/cabo/images/swan/t.gif">
          <a:extLst>
            <a:ext uri="{FF2B5EF4-FFF2-40B4-BE49-F238E27FC236}">
              <a16:creationId xmlns:a16="http://schemas.microsoft.com/office/drawing/2014/main" id="{3BC1DA09-62FC-4AB1-A5DC-AD42D4494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52" name="Picture 1" descr="https://sia.ife.org.mx/OA_HTML/cabo/images/swan/t.gif">
          <a:extLst>
            <a:ext uri="{FF2B5EF4-FFF2-40B4-BE49-F238E27FC236}">
              <a16:creationId xmlns:a16="http://schemas.microsoft.com/office/drawing/2014/main" id="{E809220F-4AB8-42C9-BF56-50B3D260F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53" name="Picture 1" descr="https://sia.ife.org.mx/OA_HTML/cabo/images/swan/t.gif">
          <a:extLst>
            <a:ext uri="{FF2B5EF4-FFF2-40B4-BE49-F238E27FC236}">
              <a16:creationId xmlns:a16="http://schemas.microsoft.com/office/drawing/2014/main" id="{37D9A295-FDA2-45C2-B285-3F967F3EE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54" name="Picture 1" descr="https://sia.ife.org.mx/OA_HTML/cabo/images/swan/t.gif">
          <a:extLst>
            <a:ext uri="{FF2B5EF4-FFF2-40B4-BE49-F238E27FC236}">
              <a16:creationId xmlns:a16="http://schemas.microsoft.com/office/drawing/2014/main" id="{418CE4A6-722C-4317-BBB7-B3D5DABE5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55" name="Picture 1" descr="https://sia.ife.org.mx/OA_HTML/cabo/images/swan/t.gif">
          <a:extLst>
            <a:ext uri="{FF2B5EF4-FFF2-40B4-BE49-F238E27FC236}">
              <a16:creationId xmlns:a16="http://schemas.microsoft.com/office/drawing/2014/main" id="{52CCABFF-0635-4967-8BA8-118549234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56" name="Picture 1" descr="https://sia.ife.org.mx/OA_HTML/cabo/images/swan/t.gif">
          <a:extLst>
            <a:ext uri="{FF2B5EF4-FFF2-40B4-BE49-F238E27FC236}">
              <a16:creationId xmlns:a16="http://schemas.microsoft.com/office/drawing/2014/main" id="{8E685CB6-3020-4006-ACDC-397B4B4C6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57" name="Picture 1" descr="https://sia.ife.org.mx/OA_HTML/cabo/images/swan/t.gif">
          <a:extLst>
            <a:ext uri="{FF2B5EF4-FFF2-40B4-BE49-F238E27FC236}">
              <a16:creationId xmlns:a16="http://schemas.microsoft.com/office/drawing/2014/main" id="{7611BA51-D580-4F35-A767-5B4906347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58" name="Picture 1" descr="https://sia.ife.org.mx/OA_HTML/cabo/images/swan/t.gif">
          <a:extLst>
            <a:ext uri="{FF2B5EF4-FFF2-40B4-BE49-F238E27FC236}">
              <a16:creationId xmlns:a16="http://schemas.microsoft.com/office/drawing/2014/main" id="{6A7ED2CC-2EF0-46F9-9DC1-BD2798CCF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59" name="Picture 1" descr="https://sia.ife.org.mx/OA_HTML/cabo/images/swan/t.gif">
          <a:extLst>
            <a:ext uri="{FF2B5EF4-FFF2-40B4-BE49-F238E27FC236}">
              <a16:creationId xmlns:a16="http://schemas.microsoft.com/office/drawing/2014/main" id="{5B715ECE-E0BA-4503-8134-0F1C8D7F7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60" name="Picture 1" descr="https://sia.ife.org.mx/OA_HTML/cabo/images/swan/t.gif">
          <a:extLst>
            <a:ext uri="{FF2B5EF4-FFF2-40B4-BE49-F238E27FC236}">
              <a16:creationId xmlns:a16="http://schemas.microsoft.com/office/drawing/2014/main" id="{3F38C033-1EDE-4B27-B41E-B36B9E900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61" name="Picture 1" descr="https://sia.ife.org.mx/OA_HTML/cabo/images/swan/t.gif">
          <a:extLst>
            <a:ext uri="{FF2B5EF4-FFF2-40B4-BE49-F238E27FC236}">
              <a16:creationId xmlns:a16="http://schemas.microsoft.com/office/drawing/2014/main" id="{29A575A2-851E-47C6-B791-13F61EFD3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62" name="Picture 1" descr="https://sia.ife.org.mx/OA_HTML/cabo/images/swan/t.gif">
          <a:extLst>
            <a:ext uri="{FF2B5EF4-FFF2-40B4-BE49-F238E27FC236}">
              <a16:creationId xmlns:a16="http://schemas.microsoft.com/office/drawing/2014/main" id="{ABF6E3A4-E9AA-411A-B8B9-C9A636FAF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63" name="Picture 1" descr="https://sia.ife.org.mx/OA_HTML/cabo/images/swan/t.gif">
          <a:extLst>
            <a:ext uri="{FF2B5EF4-FFF2-40B4-BE49-F238E27FC236}">
              <a16:creationId xmlns:a16="http://schemas.microsoft.com/office/drawing/2014/main" id="{C2AD4DFC-A299-435B-8389-ABEFCD240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64" name="Picture 1" descr="https://sia.ife.org.mx/OA_HTML/cabo/images/swan/t.gif">
          <a:extLst>
            <a:ext uri="{FF2B5EF4-FFF2-40B4-BE49-F238E27FC236}">
              <a16:creationId xmlns:a16="http://schemas.microsoft.com/office/drawing/2014/main" id="{2B4A7E9F-495C-4E80-B0A4-3EE9E8754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65" name="Picture 1" descr="https://sia.ife.org.mx/OA_HTML/cabo/images/swan/t.gif">
          <a:extLst>
            <a:ext uri="{FF2B5EF4-FFF2-40B4-BE49-F238E27FC236}">
              <a16:creationId xmlns:a16="http://schemas.microsoft.com/office/drawing/2014/main" id="{AB866847-2BEE-46B1-9796-23F0F4555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66" name="Picture 1" descr="https://sia.ife.org.mx/OA_HTML/cabo/images/swan/t.gif">
          <a:extLst>
            <a:ext uri="{FF2B5EF4-FFF2-40B4-BE49-F238E27FC236}">
              <a16:creationId xmlns:a16="http://schemas.microsoft.com/office/drawing/2014/main" id="{0C3B2B7A-E056-420D-8C79-22D9C213F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67" name="Picture 1" descr="https://sia.ife.org.mx/OA_HTML/cabo/images/swan/t.gif">
          <a:extLst>
            <a:ext uri="{FF2B5EF4-FFF2-40B4-BE49-F238E27FC236}">
              <a16:creationId xmlns:a16="http://schemas.microsoft.com/office/drawing/2014/main" id="{C77A728E-63E3-4B02-B893-68768427A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68" name="Picture 1" descr="https://sia.ife.org.mx/OA_HTML/cabo/images/swan/t.gif">
          <a:extLst>
            <a:ext uri="{FF2B5EF4-FFF2-40B4-BE49-F238E27FC236}">
              <a16:creationId xmlns:a16="http://schemas.microsoft.com/office/drawing/2014/main" id="{B16D2E6B-B586-4766-AE85-69690FFC9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69" name="Picture 1" descr="https://sia.ife.org.mx/OA_HTML/cabo/images/swan/t.gif">
          <a:extLst>
            <a:ext uri="{FF2B5EF4-FFF2-40B4-BE49-F238E27FC236}">
              <a16:creationId xmlns:a16="http://schemas.microsoft.com/office/drawing/2014/main" id="{AA899A0D-96A1-4D20-AEF4-28120C933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70" name="Picture 1" descr="https://sia.ife.org.mx/OA_HTML/cabo/images/swan/t.gif">
          <a:extLst>
            <a:ext uri="{FF2B5EF4-FFF2-40B4-BE49-F238E27FC236}">
              <a16:creationId xmlns:a16="http://schemas.microsoft.com/office/drawing/2014/main" id="{867ADD86-8203-4BCC-8DA0-EB4611D6B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71" name="Picture 1" descr="https://sia.ife.org.mx/OA_HTML/cabo/images/swan/t.gif">
          <a:extLst>
            <a:ext uri="{FF2B5EF4-FFF2-40B4-BE49-F238E27FC236}">
              <a16:creationId xmlns:a16="http://schemas.microsoft.com/office/drawing/2014/main" id="{C123FD2A-36CB-4816-AEC8-B848A0783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72" name="Picture 1" descr="https://sia.ife.org.mx/OA_HTML/cabo/images/swan/t.gif">
          <a:extLst>
            <a:ext uri="{FF2B5EF4-FFF2-40B4-BE49-F238E27FC236}">
              <a16:creationId xmlns:a16="http://schemas.microsoft.com/office/drawing/2014/main" id="{8CD8FF15-02B3-47DC-941E-D1AC4DEC4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73" name="Picture 1" descr="https://sia.ife.org.mx/OA_HTML/cabo/images/swan/t.gif">
          <a:extLst>
            <a:ext uri="{FF2B5EF4-FFF2-40B4-BE49-F238E27FC236}">
              <a16:creationId xmlns:a16="http://schemas.microsoft.com/office/drawing/2014/main" id="{3CD7DB7B-C9E7-42C6-8E7D-C6B98C69D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74" name="Picture 1" descr="https://sia.ife.org.mx/OA_HTML/cabo/images/swan/t.gif">
          <a:extLst>
            <a:ext uri="{FF2B5EF4-FFF2-40B4-BE49-F238E27FC236}">
              <a16:creationId xmlns:a16="http://schemas.microsoft.com/office/drawing/2014/main" id="{A8BB7F45-FDC3-4E64-967D-8F2909622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75" name="Picture 1" descr="https://sia.ife.org.mx/OA_HTML/cabo/images/swan/t.gif">
          <a:extLst>
            <a:ext uri="{FF2B5EF4-FFF2-40B4-BE49-F238E27FC236}">
              <a16:creationId xmlns:a16="http://schemas.microsoft.com/office/drawing/2014/main" id="{813606E0-3C95-4A0E-BC8B-0C97BFB15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76" name="Picture 1" descr="https://sia.ife.org.mx/OA_HTML/cabo/images/swan/t.gif">
          <a:extLst>
            <a:ext uri="{FF2B5EF4-FFF2-40B4-BE49-F238E27FC236}">
              <a16:creationId xmlns:a16="http://schemas.microsoft.com/office/drawing/2014/main" id="{D400E074-0E33-49DF-9F92-695D8BC23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77" name="Picture 1" descr="https://sia.ife.org.mx/OA_HTML/cabo/images/swan/t.gif">
          <a:extLst>
            <a:ext uri="{FF2B5EF4-FFF2-40B4-BE49-F238E27FC236}">
              <a16:creationId xmlns:a16="http://schemas.microsoft.com/office/drawing/2014/main" id="{51A62900-17C2-4E50-B26B-C5F62061B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78" name="Picture 1" descr="https://sia.ife.org.mx/OA_HTML/cabo/images/swan/t.gif">
          <a:extLst>
            <a:ext uri="{FF2B5EF4-FFF2-40B4-BE49-F238E27FC236}">
              <a16:creationId xmlns:a16="http://schemas.microsoft.com/office/drawing/2014/main" id="{D57EC000-14D4-492C-8517-1C31776DF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79" name="Picture 1" descr="https://sia.ife.org.mx/OA_HTML/cabo/images/swan/t.gif">
          <a:extLst>
            <a:ext uri="{FF2B5EF4-FFF2-40B4-BE49-F238E27FC236}">
              <a16:creationId xmlns:a16="http://schemas.microsoft.com/office/drawing/2014/main" id="{BB324851-42FD-45D1-8B3C-849B0D9E3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80" name="Picture 1" descr="https://sia.ife.org.mx/OA_HTML/cabo/images/swan/t.gif">
          <a:extLst>
            <a:ext uri="{FF2B5EF4-FFF2-40B4-BE49-F238E27FC236}">
              <a16:creationId xmlns:a16="http://schemas.microsoft.com/office/drawing/2014/main" id="{533521CF-54E8-41FF-B2F3-E0ADDCF5D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81" name="Picture 1" descr="https://sia.ife.org.mx/OA_HTML/cabo/images/swan/t.gif">
          <a:extLst>
            <a:ext uri="{FF2B5EF4-FFF2-40B4-BE49-F238E27FC236}">
              <a16:creationId xmlns:a16="http://schemas.microsoft.com/office/drawing/2014/main" id="{F8E6B8EA-0A17-4809-8AFF-C92BEBFDB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82" name="Picture 1" descr="https://sia.ife.org.mx/OA_HTML/cabo/images/swan/t.gif">
          <a:extLst>
            <a:ext uri="{FF2B5EF4-FFF2-40B4-BE49-F238E27FC236}">
              <a16:creationId xmlns:a16="http://schemas.microsoft.com/office/drawing/2014/main" id="{FEF07CC2-1CDB-4E07-84A8-EFEA2D279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83" name="Picture 1" descr="https://sia.ife.org.mx/OA_HTML/cabo/images/swan/t.gif">
          <a:extLst>
            <a:ext uri="{FF2B5EF4-FFF2-40B4-BE49-F238E27FC236}">
              <a16:creationId xmlns:a16="http://schemas.microsoft.com/office/drawing/2014/main" id="{B8644D77-8AB4-4E1D-97E0-C9FE47ECE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84" name="Picture 1" descr="https://sia.ife.org.mx/OA_HTML/cabo/images/swan/t.gif">
          <a:extLst>
            <a:ext uri="{FF2B5EF4-FFF2-40B4-BE49-F238E27FC236}">
              <a16:creationId xmlns:a16="http://schemas.microsoft.com/office/drawing/2014/main" id="{3454C158-3C7C-4B88-9E66-E80199628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85" name="Picture 1" descr="https://sia.ife.org.mx/OA_HTML/cabo/images/swan/t.gif">
          <a:extLst>
            <a:ext uri="{FF2B5EF4-FFF2-40B4-BE49-F238E27FC236}">
              <a16:creationId xmlns:a16="http://schemas.microsoft.com/office/drawing/2014/main" id="{4819EB4B-84E7-497C-8322-6F80ED07D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86" name="Picture 1" descr="https://sia.ife.org.mx/OA_HTML/cabo/images/swan/t.gif">
          <a:extLst>
            <a:ext uri="{FF2B5EF4-FFF2-40B4-BE49-F238E27FC236}">
              <a16:creationId xmlns:a16="http://schemas.microsoft.com/office/drawing/2014/main" id="{AB505936-B0CC-4C48-B417-22EED5939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87" name="Picture 1" descr="https://sia.ife.org.mx/OA_HTML/cabo/images/swan/t.gif">
          <a:extLst>
            <a:ext uri="{FF2B5EF4-FFF2-40B4-BE49-F238E27FC236}">
              <a16:creationId xmlns:a16="http://schemas.microsoft.com/office/drawing/2014/main" id="{7926C5A7-530D-4A20-83A2-774778D87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88" name="Picture 1" descr="https://sia.ife.org.mx/OA_HTML/cabo/images/swan/t.gif">
          <a:extLst>
            <a:ext uri="{FF2B5EF4-FFF2-40B4-BE49-F238E27FC236}">
              <a16:creationId xmlns:a16="http://schemas.microsoft.com/office/drawing/2014/main" id="{B96B1CB2-E7E1-46BA-93DF-7E1594CFB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89" name="Picture 1" descr="https://sia.ife.org.mx/OA_HTML/cabo/images/swan/t.gif">
          <a:extLst>
            <a:ext uri="{FF2B5EF4-FFF2-40B4-BE49-F238E27FC236}">
              <a16:creationId xmlns:a16="http://schemas.microsoft.com/office/drawing/2014/main" id="{B29E7CA2-E5FD-43E1-AB5D-A606BC27C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90" name="Picture 1" descr="https://sia.ife.org.mx/OA_HTML/cabo/images/swan/t.gif">
          <a:extLst>
            <a:ext uri="{FF2B5EF4-FFF2-40B4-BE49-F238E27FC236}">
              <a16:creationId xmlns:a16="http://schemas.microsoft.com/office/drawing/2014/main" id="{7A512459-82F1-4CDB-ABCC-53A54D317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91" name="Picture 1" descr="https://sia.ife.org.mx/OA_HTML/cabo/images/swan/t.gif">
          <a:extLst>
            <a:ext uri="{FF2B5EF4-FFF2-40B4-BE49-F238E27FC236}">
              <a16:creationId xmlns:a16="http://schemas.microsoft.com/office/drawing/2014/main" id="{D5FCD9FF-A241-4DAA-BE81-5A6246293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92" name="Picture 1" descr="https://sia.ife.org.mx/OA_HTML/cabo/images/swan/t.gif">
          <a:extLst>
            <a:ext uri="{FF2B5EF4-FFF2-40B4-BE49-F238E27FC236}">
              <a16:creationId xmlns:a16="http://schemas.microsoft.com/office/drawing/2014/main" id="{E32378A4-331E-4D7C-8719-154ED3C1F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93" name="Picture 1" descr="https://sia.ife.org.mx/OA_HTML/cabo/images/swan/t.gif">
          <a:extLst>
            <a:ext uri="{FF2B5EF4-FFF2-40B4-BE49-F238E27FC236}">
              <a16:creationId xmlns:a16="http://schemas.microsoft.com/office/drawing/2014/main" id="{953A1596-44BA-487C-A55B-E46CE7C3A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94" name="Picture 1" descr="https://sia.ife.org.mx/OA_HTML/cabo/images/swan/t.gif">
          <a:extLst>
            <a:ext uri="{FF2B5EF4-FFF2-40B4-BE49-F238E27FC236}">
              <a16:creationId xmlns:a16="http://schemas.microsoft.com/office/drawing/2014/main" id="{D457809B-A19B-42F0-B22F-4C15B4BCB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95" name="Picture 1" descr="https://sia.ife.org.mx/OA_HTML/cabo/images/swan/t.gif">
          <a:extLst>
            <a:ext uri="{FF2B5EF4-FFF2-40B4-BE49-F238E27FC236}">
              <a16:creationId xmlns:a16="http://schemas.microsoft.com/office/drawing/2014/main" id="{E600BD6F-EF14-4D74-B8BD-9511C159A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96" name="Picture 1" descr="https://sia.ife.org.mx/OA_HTML/cabo/images/swan/t.gif">
          <a:extLst>
            <a:ext uri="{FF2B5EF4-FFF2-40B4-BE49-F238E27FC236}">
              <a16:creationId xmlns:a16="http://schemas.microsoft.com/office/drawing/2014/main" id="{661CCF15-C916-4709-ABE3-35C945548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97" name="Picture 1" descr="https://sia.ife.org.mx/OA_HTML/cabo/images/swan/t.gif">
          <a:extLst>
            <a:ext uri="{FF2B5EF4-FFF2-40B4-BE49-F238E27FC236}">
              <a16:creationId xmlns:a16="http://schemas.microsoft.com/office/drawing/2014/main" id="{8E5AE164-3514-4B36-8B85-CB7A1E344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98" name="Picture 1" descr="https://sia.ife.org.mx/OA_HTML/cabo/images/swan/t.gif">
          <a:extLst>
            <a:ext uri="{FF2B5EF4-FFF2-40B4-BE49-F238E27FC236}">
              <a16:creationId xmlns:a16="http://schemas.microsoft.com/office/drawing/2014/main" id="{C13F7D67-2074-4B63-89C6-A49E0EEDA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99" name="Picture 1" descr="https://sia.ife.org.mx/OA_HTML/cabo/images/swan/t.gif">
          <a:extLst>
            <a:ext uri="{FF2B5EF4-FFF2-40B4-BE49-F238E27FC236}">
              <a16:creationId xmlns:a16="http://schemas.microsoft.com/office/drawing/2014/main" id="{9C774006-4DFE-4D96-8B4D-98BD40C83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00" name="Picture 1" descr="https://sia.ife.org.mx/OA_HTML/cabo/images/swan/t.gif">
          <a:extLst>
            <a:ext uri="{FF2B5EF4-FFF2-40B4-BE49-F238E27FC236}">
              <a16:creationId xmlns:a16="http://schemas.microsoft.com/office/drawing/2014/main" id="{AD55DA71-724A-42BE-A5EE-8AB6F5623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01" name="Picture 1" descr="https://sia.ife.org.mx/OA_HTML/cabo/images/swan/t.gif">
          <a:extLst>
            <a:ext uri="{FF2B5EF4-FFF2-40B4-BE49-F238E27FC236}">
              <a16:creationId xmlns:a16="http://schemas.microsoft.com/office/drawing/2014/main" id="{82DE91FD-7465-49FC-BD6D-7D7A5557A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02" name="Picture 1" descr="https://sia.ife.org.mx/OA_HTML/cabo/images/swan/t.gif">
          <a:extLst>
            <a:ext uri="{FF2B5EF4-FFF2-40B4-BE49-F238E27FC236}">
              <a16:creationId xmlns:a16="http://schemas.microsoft.com/office/drawing/2014/main" id="{716EFECA-A0D9-489E-A3C0-04B73491D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03" name="Picture 1" descr="https://sia.ife.org.mx/OA_HTML/cabo/images/swan/t.gif">
          <a:extLst>
            <a:ext uri="{FF2B5EF4-FFF2-40B4-BE49-F238E27FC236}">
              <a16:creationId xmlns:a16="http://schemas.microsoft.com/office/drawing/2014/main" id="{A6B6E6D0-0E30-4E70-94B0-023956F81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04" name="Picture 1" descr="https://sia.ife.org.mx/OA_HTML/cabo/images/swan/t.gif">
          <a:extLst>
            <a:ext uri="{FF2B5EF4-FFF2-40B4-BE49-F238E27FC236}">
              <a16:creationId xmlns:a16="http://schemas.microsoft.com/office/drawing/2014/main" id="{67FD4DB5-465D-4F26-B448-104CC8306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05" name="Picture 1" descr="https://sia.ife.org.mx/OA_HTML/cabo/images/swan/t.gif">
          <a:extLst>
            <a:ext uri="{FF2B5EF4-FFF2-40B4-BE49-F238E27FC236}">
              <a16:creationId xmlns:a16="http://schemas.microsoft.com/office/drawing/2014/main" id="{DC06FBB8-3D79-4B77-9D03-1425FE5CE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06" name="Picture 1" descr="https://sia.ife.org.mx/OA_HTML/cabo/images/swan/t.gif">
          <a:extLst>
            <a:ext uri="{FF2B5EF4-FFF2-40B4-BE49-F238E27FC236}">
              <a16:creationId xmlns:a16="http://schemas.microsoft.com/office/drawing/2014/main" id="{2DA2AAC2-380B-41AF-ADF9-51670C736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07" name="Picture 1" descr="https://sia.ife.org.mx/OA_HTML/cabo/images/swan/t.gif">
          <a:extLst>
            <a:ext uri="{FF2B5EF4-FFF2-40B4-BE49-F238E27FC236}">
              <a16:creationId xmlns:a16="http://schemas.microsoft.com/office/drawing/2014/main" id="{6C349707-ABB4-4A77-9C13-4C05C4B88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08" name="Picture 1" descr="https://sia.ife.org.mx/OA_HTML/cabo/images/swan/t.gif">
          <a:extLst>
            <a:ext uri="{FF2B5EF4-FFF2-40B4-BE49-F238E27FC236}">
              <a16:creationId xmlns:a16="http://schemas.microsoft.com/office/drawing/2014/main" id="{C42834A7-8C5F-4D9E-8046-8E2CCB969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09" name="Picture 1" descr="https://sia.ife.org.mx/OA_HTML/cabo/images/swan/t.gif">
          <a:extLst>
            <a:ext uri="{FF2B5EF4-FFF2-40B4-BE49-F238E27FC236}">
              <a16:creationId xmlns:a16="http://schemas.microsoft.com/office/drawing/2014/main" id="{215866D0-1E58-4409-911F-4B2B8E190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10" name="Picture 1" descr="https://sia.ife.org.mx/OA_HTML/cabo/images/swan/t.gif">
          <a:extLst>
            <a:ext uri="{FF2B5EF4-FFF2-40B4-BE49-F238E27FC236}">
              <a16:creationId xmlns:a16="http://schemas.microsoft.com/office/drawing/2014/main" id="{3AE31B51-8E07-48D9-B4F9-93A8DCDF5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11" name="Picture 1" descr="https://sia.ife.org.mx/OA_HTML/cabo/images/swan/t.gif">
          <a:extLst>
            <a:ext uri="{FF2B5EF4-FFF2-40B4-BE49-F238E27FC236}">
              <a16:creationId xmlns:a16="http://schemas.microsoft.com/office/drawing/2014/main" id="{6D24ED44-E6A4-4CE2-AE25-5E0B78F2D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12" name="Picture 1" descr="https://sia.ife.org.mx/OA_HTML/cabo/images/swan/t.gif">
          <a:extLst>
            <a:ext uri="{FF2B5EF4-FFF2-40B4-BE49-F238E27FC236}">
              <a16:creationId xmlns:a16="http://schemas.microsoft.com/office/drawing/2014/main" id="{DEDD5B4A-2F7F-435B-9E13-62F018185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13" name="Picture 1" descr="https://sia.ife.org.mx/OA_HTML/cabo/images/swan/t.gif">
          <a:extLst>
            <a:ext uri="{FF2B5EF4-FFF2-40B4-BE49-F238E27FC236}">
              <a16:creationId xmlns:a16="http://schemas.microsoft.com/office/drawing/2014/main" id="{87A6802A-142F-4DE2-8D5A-A035DDA67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14" name="Picture 1" descr="https://sia.ife.org.mx/OA_HTML/cabo/images/swan/t.gif">
          <a:extLst>
            <a:ext uri="{FF2B5EF4-FFF2-40B4-BE49-F238E27FC236}">
              <a16:creationId xmlns:a16="http://schemas.microsoft.com/office/drawing/2014/main" id="{764838B9-1638-4061-91DC-2D64DF144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15" name="Picture 1" descr="https://sia.ife.org.mx/OA_HTML/cabo/images/swan/t.gif">
          <a:extLst>
            <a:ext uri="{FF2B5EF4-FFF2-40B4-BE49-F238E27FC236}">
              <a16:creationId xmlns:a16="http://schemas.microsoft.com/office/drawing/2014/main" id="{5F126060-1A06-4161-9E49-B9C965783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16" name="Picture 1" descr="https://sia.ife.org.mx/OA_HTML/cabo/images/swan/t.gif">
          <a:extLst>
            <a:ext uri="{FF2B5EF4-FFF2-40B4-BE49-F238E27FC236}">
              <a16:creationId xmlns:a16="http://schemas.microsoft.com/office/drawing/2014/main" id="{51EF554C-46D6-435A-9730-ABB16DEBD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17" name="Picture 1" descr="https://sia.ife.org.mx/OA_HTML/cabo/images/swan/t.gif">
          <a:extLst>
            <a:ext uri="{FF2B5EF4-FFF2-40B4-BE49-F238E27FC236}">
              <a16:creationId xmlns:a16="http://schemas.microsoft.com/office/drawing/2014/main" id="{A34BA5E9-CFE0-43D9-B687-AA09581E6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18" name="Picture 1" descr="https://sia.ife.org.mx/OA_HTML/cabo/images/swan/t.gif">
          <a:extLst>
            <a:ext uri="{FF2B5EF4-FFF2-40B4-BE49-F238E27FC236}">
              <a16:creationId xmlns:a16="http://schemas.microsoft.com/office/drawing/2014/main" id="{C06564C6-DA70-4B0D-8B10-EB59D4059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19" name="Picture 1" descr="https://sia.ife.org.mx/OA_HTML/cabo/images/swan/t.gif">
          <a:extLst>
            <a:ext uri="{FF2B5EF4-FFF2-40B4-BE49-F238E27FC236}">
              <a16:creationId xmlns:a16="http://schemas.microsoft.com/office/drawing/2014/main" id="{F748CD08-D3DC-43E8-8D95-32FC2D584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20" name="Picture 1" descr="https://sia.ife.org.mx/OA_HTML/cabo/images/swan/t.gif">
          <a:extLst>
            <a:ext uri="{FF2B5EF4-FFF2-40B4-BE49-F238E27FC236}">
              <a16:creationId xmlns:a16="http://schemas.microsoft.com/office/drawing/2014/main" id="{EBD5EDEE-8BA1-4A34-911D-33201FA9F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21" name="Picture 1" descr="https://sia.ife.org.mx/OA_HTML/cabo/images/swan/t.gif">
          <a:extLst>
            <a:ext uri="{FF2B5EF4-FFF2-40B4-BE49-F238E27FC236}">
              <a16:creationId xmlns:a16="http://schemas.microsoft.com/office/drawing/2014/main" id="{1BE6E334-669D-4230-AF9B-DA0F73B74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22" name="Picture 1" descr="https://sia.ife.org.mx/OA_HTML/cabo/images/swan/t.gif">
          <a:extLst>
            <a:ext uri="{FF2B5EF4-FFF2-40B4-BE49-F238E27FC236}">
              <a16:creationId xmlns:a16="http://schemas.microsoft.com/office/drawing/2014/main" id="{8B510E1B-6FFC-4F69-BCF8-8C1AB2A03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23" name="Picture 1" descr="https://sia.ife.org.mx/OA_HTML/cabo/images/swan/t.gif">
          <a:extLst>
            <a:ext uri="{FF2B5EF4-FFF2-40B4-BE49-F238E27FC236}">
              <a16:creationId xmlns:a16="http://schemas.microsoft.com/office/drawing/2014/main" id="{CF865902-B67F-4CEF-9E4D-49C9F0002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24" name="Picture 1" descr="https://sia.ife.org.mx/OA_HTML/cabo/images/swan/t.gif">
          <a:extLst>
            <a:ext uri="{FF2B5EF4-FFF2-40B4-BE49-F238E27FC236}">
              <a16:creationId xmlns:a16="http://schemas.microsoft.com/office/drawing/2014/main" id="{FAC3D74B-AE92-45FB-8821-B79383F9E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25" name="Picture 1" descr="https://sia.ife.org.mx/OA_HTML/cabo/images/swan/t.gif">
          <a:extLst>
            <a:ext uri="{FF2B5EF4-FFF2-40B4-BE49-F238E27FC236}">
              <a16:creationId xmlns:a16="http://schemas.microsoft.com/office/drawing/2014/main" id="{D3DBA255-10D6-45DA-9D92-5B62A1467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26" name="Picture 1" descr="https://sia.ife.org.mx/OA_HTML/cabo/images/swan/t.gif">
          <a:extLst>
            <a:ext uri="{FF2B5EF4-FFF2-40B4-BE49-F238E27FC236}">
              <a16:creationId xmlns:a16="http://schemas.microsoft.com/office/drawing/2014/main" id="{09EB45B2-F128-42E6-8D38-14D82BD7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27" name="Picture 1" descr="https://sia.ife.org.mx/OA_HTML/cabo/images/swan/t.gif">
          <a:extLst>
            <a:ext uri="{FF2B5EF4-FFF2-40B4-BE49-F238E27FC236}">
              <a16:creationId xmlns:a16="http://schemas.microsoft.com/office/drawing/2014/main" id="{95C5CA57-801F-45D5-B12B-E508DD76E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28" name="Picture 1" descr="https://sia.ife.org.mx/OA_HTML/cabo/images/swan/t.gif">
          <a:extLst>
            <a:ext uri="{FF2B5EF4-FFF2-40B4-BE49-F238E27FC236}">
              <a16:creationId xmlns:a16="http://schemas.microsoft.com/office/drawing/2014/main" id="{720E27DB-022E-4D85-8DB6-5BE21C0AB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29" name="Picture 1" descr="https://sia.ife.org.mx/OA_HTML/cabo/images/swan/t.gif">
          <a:extLst>
            <a:ext uri="{FF2B5EF4-FFF2-40B4-BE49-F238E27FC236}">
              <a16:creationId xmlns:a16="http://schemas.microsoft.com/office/drawing/2014/main" id="{0B00C0F7-FB37-4774-8E86-C7851578C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30" name="Picture 1" descr="https://sia.ife.org.mx/OA_HTML/cabo/images/swan/t.gif">
          <a:extLst>
            <a:ext uri="{FF2B5EF4-FFF2-40B4-BE49-F238E27FC236}">
              <a16:creationId xmlns:a16="http://schemas.microsoft.com/office/drawing/2014/main" id="{95D049C9-1FF8-4EED-BE1A-D92850075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31" name="Picture 1" descr="https://sia.ife.org.mx/OA_HTML/cabo/images/swan/t.gif">
          <a:extLst>
            <a:ext uri="{FF2B5EF4-FFF2-40B4-BE49-F238E27FC236}">
              <a16:creationId xmlns:a16="http://schemas.microsoft.com/office/drawing/2014/main" id="{F955FFBE-8FD0-4304-B777-4EF120CC0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32" name="Picture 1" descr="https://sia.ife.org.mx/OA_HTML/cabo/images/swan/t.gif">
          <a:extLst>
            <a:ext uri="{FF2B5EF4-FFF2-40B4-BE49-F238E27FC236}">
              <a16:creationId xmlns:a16="http://schemas.microsoft.com/office/drawing/2014/main" id="{90DE8404-8A20-48A0-9051-42446104D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33" name="Picture 1" descr="https://sia.ife.org.mx/OA_HTML/cabo/images/swan/t.gif">
          <a:extLst>
            <a:ext uri="{FF2B5EF4-FFF2-40B4-BE49-F238E27FC236}">
              <a16:creationId xmlns:a16="http://schemas.microsoft.com/office/drawing/2014/main" id="{A1EF0A4B-0C6B-494E-85E7-05EE04181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34" name="Picture 1" descr="https://sia.ife.org.mx/OA_HTML/cabo/images/swan/t.gif">
          <a:extLst>
            <a:ext uri="{FF2B5EF4-FFF2-40B4-BE49-F238E27FC236}">
              <a16:creationId xmlns:a16="http://schemas.microsoft.com/office/drawing/2014/main" id="{A47F9B28-9B70-4764-9CDB-9C75319DE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35" name="Picture 1" descr="https://sia.ife.org.mx/OA_HTML/cabo/images/swan/t.gif">
          <a:extLst>
            <a:ext uri="{FF2B5EF4-FFF2-40B4-BE49-F238E27FC236}">
              <a16:creationId xmlns:a16="http://schemas.microsoft.com/office/drawing/2014/main" id="{DD9A6773-DFD4-433A-A6B8-DDE25149D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36" name="Picture 1" descr="https://sia.ife.org.mx/OA_HTML/cabo/images/swan/t.gif">
          <a:extLst>
            <a:ext uri="{FF2B5EF4-FFF2-40B4-BE49-F238E27FC236}">
              <a16:creationId xmlns:a16="http://schemas.microsoft.com/office/drawing/2014/main" id="{D227588A-398C-4AEA-AA97-FA9F65077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37" name="Picture 1" descr="https://sia.ife.org.mx/OA_HTML/cabo/images/swan/t.gif">
          <a:extLst>
            <a:ext uri="{FF2B5EF4-FFF2-40B4-BE49-F238E27FC236}">
              <a16:creationId xmlns:a16="http://schemas.microsoft.com/office/drawing/2014/main" id="{E3CF3552-C0AB-4615-9720-DA0951512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38" name="Picture 1" descr="https://sia.ife.org.mx/OA_HTML/cabo/images/swan/t.gif">
          <a:extLst>
            <a:ext uri="{FF2B5EF4-FFF2-40B4-BE49-F238E27FC236}">
              <a16:creationId xmlns:a16="http://schemas.microsoft.com/office/drawing/2014/main" id="{6BF23DFB-A2AF-4F75-88F1-579EF1242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39" name="Picture 1" descr="https://sia.ife.org.mx/OA_HTML/cabo/images/swan/t.gif">
          <a:extLst>
            <a:ext uri="{FF2B5EF4-FFF2-40B4-BE49-F238E27FC236}">
              <a16:creationId xmlns:a16="http://schemas.microsoft.com/office/drawing/2014/main" id="{6EC98671-1D4C-497D-A8B2-6AAFC6DD2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40" name="Picture 1" descr="https://sia.ife.org.mx/OA_HTML/cabo/images/swan/t.gif">
          <a:extLst>
            <a:ext uri="{FF2B5EF4-FFF2-40B4-BE49-F238E27FC236}">
              <a16:creationId xmlns:a16="http://schemas.microsoft.com/office/drawing/2014/main" id="{F0BED07E-00FC-4F47-8AAD-576B25142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41" name="Picture 1" descr="https://sia.ife.org.mx/OA_HTML/cabo/images/swan/t.gif">
          <a:extLst>
            <a:ext uri="{FF2B5EF4-FFF2-40B4-BE49-F238E27FC236}">
              <a16:creationId xmlns:a16="http://schemas.microsoft.com/office/drawing/2014/main" id="{F8018AA0-CDCE-4DE3-ABF1-B425A5067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42" name="Picture 1" descr="https://sia.ife.org.mx/OA_HTML/cabo/images/swan/t.gif">
          <a:extLst>
            <a:ext uri="{FF2B5EF4-FFF2-40B4-BE49-F238E27FC236}">
              <a16:creationId xmlns:a16="http://schemas.microsoft.com/office/drawing/2014/main" id="{D6D8BA7F-33C2-4702-A743-AA821DBA0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43" name="Picture 1" descr="https://sia.ife.org.mx/OA_HTML/cabo/images/swan/t.gif">
          <a:extLst>
            <a:ext uri="{FF2B5EF4-FFF2-40B4-BE49-F238E27FC236}">
              <a16:creationId xmlns:a16="http://schemas.microsoft.com/office/drawing/2014/main" id="{AD392A3E-9998-412E-9C9D-17B81A335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44" name="Picture 1" descr="https://sia.ife.org.mx/OA_HTML/cabo/images/swan/t.gif">
          <a:extLst>
            <a:ext uri="{FF2B5EF4-FFF2-40B4-BE49-F238E27FC236}">
              <a16:creationId xmlns:a16="http://schemas.microsoft.com/office/drawing/2014/main" id="{45DE8E6B-549F-4C1C-BAAC-F9787B602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45" name="Picture 1" descr="https://sia.ife.org.mx/OA_HTML/cabo/images/swan/t.gif">
          <a:extLst>
            <a:ext uri="{FF2B5EF4-FFF2-40B4-BE49-F238E27FC236}">
              <a16:creationId xmlns:a16="http://schemas.microsoft.com/office/drawing/2014/main" id="{5445B277-E3E6-484C-8AAD-8CC79F519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46" name="Picture 1" descr="https://sia.ife.org.mx/OA_HTML/cabo/images/swan/t.gif">
          <a:extLst>
            <a:ext uri="{FF2B5EF4-FFF2-40B4-BE49-F238E27FC236}">
              <a16:creationId xmlns:a16="http://schemas.microsoft.com/office/drawing/2014/main" id="{4A2A0C0F-D012-4E22-98FD-2EED11478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47" name="Picture 1" descr="https://sia.ife.org.mx/OA_HTML/cabo/images/swan/t.gif">
          <a:extLst>
            <a:ext uri="{FF2B5EF4-FFF2-40B4-BE49-F238E27FC236}">
              <a16:creationId xmlns:a16="http://schemas.microsoft.com/office/drawing/2014/main" id="{8989226A-515B-401B-9F65-254982CF3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48" name="Picture 1" descr="https://sia.ife.org.mx/OA_HTML/cabo/images/swan/t.gif">
          <a:extLst>
            <a:ext uri="{FF2B5EF4-FFF2-40B4-BE49-F238E27FC236}">
              <a16:creationId xmlns:a16="http://schemas.microsoft.com/office/drawing/2014/main" id="{97EC9339-4048-4771-95DB-63B147EEE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49" name="Picture 1" descr="https://sia.ife.org.mx/OA_HTML/cabo/images/swan/t.gif">
          <a:extLst>
            <a:ext uri="{FF2B5EF4-FFF2-40B4-BE49-F238E27FC236}">
              <a16:creationId xmlns:a16="http://schemas.microsoft.com/office/drawing/2014/main" id="{63C78B08-91A1-4916-A775-DD3C427E9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50" name="Picture 1" descr="https://sia.ife.org.mx/OA_HTML/cabo/images/swan/t.gif">
          <a:extLst>
            <a:ext uri="{FF2B5EF4-FFF2-40B4-BE49-F238E27FC236}">
              <a16:creationId xmlns:a16="http://schemas.microsoft.com/office/drawing/2014/main" id="{4AAC2534-235C-4FBA-AE47-E7598420C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51" name="Picture 1" descr="https://sia.ife.org.mx/OA_HTML/cabo/images/swan/t.gif">
          <a:extLst>
            <a:ext uri="{FF2B5EF4-FFF2-40B4-BE49-F238E27FC236}">
              <a16:creationId xmlns:a16="http://schemas.microsoft.com/office/drawing/2014/main" id="{A0EA99CC-72E7-4DB9-9334-9AF248586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52" name="Picture 1" descr="https://sia.ife.org.mx/OA_HTML/cabo/images/swan/t.gif">
          <a:extLst>
            <a:ext uri="{FF2B5EF4-FFF2-40B4-BE49-F238E27FC236}">
              <a16:creationId xmlns:a16="http://schemas.microsoft.com/office/drawing/2014/main" id="{CE1B7A31-DB71-4997-B683-CC6C54C53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53" name="Picture 1" descr="https://sia.ife.org.mx/OA_HTML/cabo/images/swan/t.gif">
          <a:extLst>
            <a:ext uri="{FF2B5EF4-FFF2-40B4-BE49-F238E27FC236}">
              <a16:creationId xmlns:a16="http://schemas.microsoft.com/office/drawing/2014/main" id="{E846C527-94C5-408B-9B9A-D73FB18FD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54" name="Picture 1" descr="https://sia.ife.org.mx/OA_HTML/cabo/images/swan/t.gif">
          <a:extLst>
            <a:ext uri="{FF2B5EF4-FFF2-40B4-BE49-F238E27FC236}">
              <a16:creationId xmlns:a16="http://schemas.microsoft.com/office/drawing/2014/main" id="{C15E8F76-6784-4F40-8561-080B742CF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55" name="Picture 1" descr="https://sia.ife.org.mx/OA_HTML/cabo/images/swan/t.gif">
          <a:extLst>
            <a:ext uri="{FF2B5EF4-FFF2-40B4-BE49-F238E27FC236}">
              <a16:creationId xmlns:a16="http://schemas.microsoft.com/office/drawing/2014/main" id="{329A7FE0-CA55-4D8F-9660-09CDCBCC6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56" name="Picture 1" descr="https://sia.ife.org.mx/OA_HTML/cabo/images/swan/t.gif">
          <a:extLst>
            <a:ext uri="{FF2B5EF4-FFF2-40B4-BE49-F238E27FC236}">
              <a16:creationId xmlns:a16="http://schemas.microsoft.com/office/drawing/2014/main" id="{9BAEDF62-B0E9-413E-BD5B-CF7B3500F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57" name="Picture 1" descr="https://sia.ife.org.mx/OA_HTML/cabo/images/swan/t.gif">
          <a:extLst>
            <a:ext uri="{FF2B5EF4-FFF2-40B4-BE49-F238E27FC236}">
              <a16:creationId xmlns:a16="http://schemas.microsoft.com/office/drawing/2014/main" id="{A4A6A197-0EE3-4E61-B0A9-383A27FB4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58" name="Picture 1" descr="https://sia.ife.org.mx/OA_HTML/cabo/images/swan/t.gif">
          <a:extLst>
            <a:ext uri="{FF2B5EF4-FFF2-40B4-BE49-F238E27FC236}">
              <a16:creationId xmlns:a16="http://schemas.microsoft.com/office/drawing/2014/main" id="{B8B4BC9C-D0E0-471D-B9BD-D036C475F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59" name="Picture 1" descr="https://sia.ife.org.mx/OA_HTML/cabo/images/swan/t.gif">
          <a:extLst>
            <a:ext uri="{FF2B5EF4-FFF2-40B4-BE49-F238E27FC236}">
              <a16:creationId xmlns:a16="http://schemas.microsoft.com/office/drawing/2014/main" id="{0F75AEAB-F7CD-4787-9F8D-16CF92F4F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60" name="Picture 1" descr="https://sia.ife.org.mx/OA_HTML/cabo/images/swan/t.gif">
          <a:extLst>
            <a:ext uri="{FF2B5EF4-FFF2-40B4-BE49-F238E27FC236}">
              <a16:creationId xmlns:a16="http://schemas.microsoft.com/office/drawing/2014/main" id="{099BF967-924C-4724-878B-BBE24F6C0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61" name="Picture 1" descr="https://sia.ife.org.mx/OA_HTML/cabo/images/swan/t.gif">
          <a:extLst>
            <a:ext uri="{FF2B5EF4-FFF2-40B4-BE49-F238E27FC236}">
              <a16:creationId xmlns:a16="http://schemas.microsoft.com/office/drawing/2014/main" id="{2E0ECBA9-3778-40A6-9353-42E9F25F4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62" name="Picture 1" descr="https://sia.ife.org.mx/OA_HTML/cabo/images/swan/t.gif">
          <a:extLst>
            <a:ext uri="{FF2B5EF4-FFF2-40B4-BE49-F238E27FC236}">
              <a16:creationId xmlns:a16="http://schemas.microsoft.com/office/drawing/2014/main" id="{3ABF2D6E-BF8C-4471-B998-5C25AE7AB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63" name="Picture 1" descr="https://sia.ife.org.mx/OA_HTML/cabo/images/swan/t.gif">
          <a:extLst>
            <a:ext uri="{FF2B5EF4-FFF2-40B4-BE49-F238E27FC236}">
              <a16:creationId xmlns:a16="http://schemas.microsoft.com/office/drawing/2014/main" id="{611548FB-BEF1-4C42-9E8C-DCD7C20B3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64" name="Picture 1" descr="https://sia.ife.org.mx/OA_HTML/cabo/images/swan/t.gif">
          <a:extLst>
            <a:ext uri="{FF2B5EF4-FFF2-40B4-BE49-F238E27FC236}">
              <a16:creationId xmlns:a16="http://schemas.microsoft.com/office/drawing/2014/main" id="{F94CD0A7-C0E3-4B4F-B071-EA95222F1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65" name="Picture 1" descr="https://sia.ife.org.mx/OA_HTML/cabo/images/swan/t.gif">
          <a:extLst>
            <a:ext uri="{FF2B5EF4-FFF2-40B4-BE49-F238E27FC236}">
              <a16:creationId xmlns:a16="http://schemas.microsoft.com/office/drawing/2014/main" id="{877E9548-F014-4C5D-AB4A-20939E6EF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66" name="Picture 1" descr="https://sia.ife.org.mx/OA_HTML/cabo/images/swan/t.gif">
          <a:extLst>
            <a:ext uri="{FF2B5EF4-FFF2-40B4-BE49-F238E27FC236}">
              <a16:creationId xmlns:a16="http://schemas.microsoft.com/office/drawing/2014/main" id="{5084A8AD-9D53-4FF3-ACDF-CCB371856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67" name="Picture 1" descr="https://sia.ife.org.mx/OA_HTML/cabo/images/swan/t.gif">
          <a:extLst>
            <a:ext uri="{FF2B5EF4-FFF2-40B4-BE49-F238E27FC236}">
              <a16:creationId xmlns:a16="http://schemas.microsoft.com/office/drawing/2014/main" id="{049AB945-95AA-4028-8762-F3C977423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68" name="Picture 1" descr="https://sia.ife.org.mx/OA_HTML/cabo/images/swan/t.gif">
          <a:extLst>
            <a:ext uri="{FF2B5EF4-FFF2-40B4-BE49-F238E27FC236}">
              <a16:creationId xmlns:a16="http://schemas.microsoft.com/office/drawing/2014/main" id="{A2630223-C0B2-4306-972F-7C5614A31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69" name="Picture 1" descr="https://sia.ife.org.mx/OA_HTML/cabo/images/swan/t.gif">
          <a:extLst>
            <a:ext uri="{FF2B5EF4-FFF2-40B4-BE49-F238E27FC236}">
              <a16:creationId xmlns:a16="http://schemas.microsoft.com/office/drawing/2014/main" id="{9B2B8694-8EB8-46A2-83E7-AE1140860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70" name="Picture 1" descr="https://sia.ife.org.mx/OA_HTML/cabo/images/swan/t.gif">
          <a:extLst>
            <a:ext uri="{FF2B5EF4-FFF2-40B4-BE49-F238E27FC236}">
              <a16:creationId xmlns:a16="http://schemas.microsoft.com/office/drawing/2014/main" id="{31D4DAAA-63F9-487E-82F3-13F6D95DE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71" name="Picture 1" descr="https://sia.ife.org.mx/OA_HTML/cabo/images/swan/t.gif">
          <a:extLst>
            <a:ext uri="{FF2B5EF4-FFF2-40B4-BE49-F238E27FC236}">
              <a16:creationId xmlns:a16="http://schemas.microsoft.com/office/drawing/2014/main" id="{E536F227-CB77-487C-B351-0DFCC714D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72" name="Picture 1" descr="https://sia.ife.org.mx/OA_HTML/cabo/images/swan/t.gif">
          <a:extLst>
            <a:ext uri="{FF2B5EF4-FFF2-40B4-BE49-F238E27FC236}">
              <a16:creationId xmlns:a16="http://schemas.microsoft.com/office/drawing/2014/main" id="{4FA0F7D2-A8BE-4BC3-A00C-1D374636C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73" name="Picture 1" descr="https://sia.ife.org.mx/OA_HTML/cabo/images/swan/t.gif">
          <a:extLst>
            <a:ext uri="{FF2B5EF4-FFF2-40B4-BE49-F238E27FC236}">
              <a16:creationId xmlns:a16="http://schemas.microsoft.com/office/drawing/2014/main" id="{D82C3DAF-00EE-4B58-810E-13FA83D95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74" name="Picture 1" descr="https://sia.ife.org.mx/OA_HTML/cabo/images/swan/t.gif">
          <a:extLst>
            <a:ext uri="{FF2B5EF4-FFF2-40B4-BE49-F238E27FC236}">
              <a16:creationId xmlns:a16="http://schemas.microsoft.com/office/drawing/2014/main" id="{555EB2C9-5EF2-499F-9E6F-C7F4659BC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75" name="Picture 1" descr="https://sia.ife.org.mx/OA_HTML/cabo/images/swan/t.gif">
          <a:extLst>
            <a:ext uri="{FF2B5EF4-FFF2-40B4-BE49-F238E27FC236}">
              <a16:creationId xmlns:a16="http://schemas.microsoft.com/office/drawing/2014/main" id="{D69301E7-7E0D-414C-AED8-4C3C848F7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76" name="Picture 1" descr="https://sia.ife.org.mx/OA_HTML/cabo/images/swan/t.gif">
          <a:extLst>
            <a:ext uri="{FF2B5EF4-FFF2-40B4-BE49-F238E27FC236}">
              <a16:creationId xmlns:a16="http://schemas.microsoft.com/office/drawing/2014/main" id="{56CF3EB8-29F9-40B0-A867-AA1CE23F9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77" name="Picture 1" descr="https://sia.ife.org.mx/OA_HTML/cabo/images/swan/t.gif">
          <a:extLst>
            <a:ext uri="{FF2B5EF4-FFF2-40B4-BE49-F238E27FC236}">
              <a16:creationId xmlns:a16="http://schemas.microsoft.com/office/drawing/2014/main" id="{90E82F72-91DD-4AFC-9AD8-6272F253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78" name="Picture 1" descr="https://sia.ife.org.mx/OA_HTML/cabo/images/swan/t.gif">
          <a:extLst>
            <a:ext uri="{FF2B5EF4-FFF2-40B4-BE49-F238E27FC236}">
              <a16:creationId xmlns:a16="http://schemas.microsoft.com/office/drawing/2014/main" id="{48D45E90-48EA-4A23-B413-F1305746E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79" name="Picture 1" descr="https://sia.ife.org.mx/OA_HTML/cabo/images/swan/t.gif">
          <a:extLst>
            <a:ext uri="{FF2B5EF4-FFF2-40B4-BE49-F238E27FC236}">
              <a16:creationId xmlns:a16="http://schemas.microsoft.com/office/drawing/2014/main" id="{B586120F-6784-4F73-A37D-D91C019E0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80" name="Picture 1" descr="https://sia.ife.org.mx/OA_HTML/cabo/images/swan/t.gif">
          <a:extLst>
            <a:ext uri="{FF2B5EF4-FFF2-40B4-BE49-F238E27FC236}">
              <a16:creationId xmlns:a16="http://schemas.microsoft.com/office/drawing/2014/main" id="{55F67D15-59E8-4FAB-83F2-A817CC09E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81" name="Picture 1" descr="https://sia.ife.org.mx/OA_HTML/cabo/images/swan/t.gif">
          <a:extLst>
            <a:ext uri="{FF2B5EF4-FFF2-40B4-BE49-F238E27FC236}">
              <a16:creationId xmlns:a16="http://schemas.microsoft.com/office/drawing/2014/main" id="{02E9571E-DA4A-4549-A07E-6CE12E899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82" name="Picture 1" descr="https://sia.ife.org.mx/OA_HTML/cabo/images/swan/t.gif">
          <a:extLst>
            <a:ext uri="{FF2B5EF4-FFF2-40B4-BE49-F238E27FC236}">
              <a16:creationId xmlns:a16="http://schemas.microsoft.com/office/drawing/2014/main" id="{FFAD9A45-259C-4CB8-B3FE-12B1A92BD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83" name="Picture 1" descr="https://sia.ife.org.mx/OA_HTML/cabo/images/swan/t.gif">
          <a:extLst>
            <a:ext uri="{FF2B5EF4-FFF2-40B4-BE49-F238E27FC236}">
              <a16:creationId xmlns:a16="http://schemas.microsoft.com/office/drawing/2014/main" id="{098F5ADE-C965-453A-BD92-C20E5D36F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84" name="Picture 1" descr="https://sia.ife.org.mx/OA_HTML/cabo/images/swan/t.gif">
          <a:extLst>
            <a:ext uri="{FF2B5EF4-FFF2-40B4-BE49-F238E27FC236}">
              <a16:creationId xmlns:a16="http://schemas.microsoft.com/office/drawing/2014/main" id="{ADE7FC62-7053-43F3-9D77-69FCBEC49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85" name="Picture 1" descr="https://sia.ife.org.mx/OA_HTML/cabo/images/swan/t.gif">
          <a:extLst>
            <a:ext uri="{FF2B5EF4-FFF2-40B4-BE49-F238E27FC236}">
              <a16:creationId xmlns:a16="http://schemas.microsoft.com/office/drawing/2014/main" id="{F96C6F4E-E4A5-454F-9D2C-5456A2382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86" name="Picture 1" descr="https://sia.ife.org.mx/OA_HTML/cabo/images/swan/t.gif">
          <a:extLst>
            <a:ext uri="{FF2B5EF4-FFF2-40B4-BE49-F238E27FC236}">
              <a16:creationId xmlns:a16="http://schemas.microsoft.com/office/drawing/2014/main" id="{EE6D7565-474D-47AF-894D-7A049205B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87" name="Picture 1" descr="https://sia.ife.org.mx/OA_HTML/cabo/images/swan/t.gif">
          <a:extLst>
            <a:ext uri="{FF2B5EF4-FFF2-40B4-BE49-F238E27FC236}">
              <a16:creationId xmlns:a16="http://schemas.microsoft.com/office/drawing/2014/main" id="{B9D67C5D-79F8-44C7-B02F-94E8CD373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88" name="Picture 1" descr="https://sia.ife.org.mx/OA_HTML/cabo/images/swan/t.gif">
          <a:extLst>
            <a:ext uri="{FF2B5EF4-FFF2-40B4-BE49-F238E27FC236}">
              <a16:creationId xmlns:a16="http://schemas.microsoft.com/office/drawing/2014/main" id="{BD3EE888-3605-4F6D-A598-EE77F9FC5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89" name="Picture 1" descr="https://sia.ife.org.mx/OA_HTML/cabo/images/swan/t.gif">
          <a:extLst>
            <a:ext uri="{FF2B5EF4-FFF2-40B4-BE49-F238E27FC236}">
              <a16:creationId xmlns:a16="http://schemas.microsoft.com/office/drawing/2014/main" id="{DFCC238D-7A97-439B-BA39-D2FAF5779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90" name="Picture 1" descr="https://sia.ife.org.mx/OA_HTML/cabo/images/swan/t.gif">
          <a:extLst>
            <a:ext uri="{FF2B5EF4-FFF2-40B4-BE49-F238E27FC236}">
              <a16:creationId xmlns:a16="http://schemas.microsoft.com/office/drawing/2014/main" id="{E63876CE-1EC4-44D8-A066-93B5EA251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91" name="Picture 1" descr="https://sia.ife.org.mx/OA_HTML/cabo/images/swan/t.gif">
          <a:extLst>
            <a:ext uri="{FF2B5EF4-FFF2-40B4-BE49-F238E27FC236}">
              <a16:creationId xmlns:a16="http://schemas.microsoft.com/office/drawing/2014/main" id="{E43E38F2-7495-4D44-8045-1C3FB0F00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92" name="Picture 1" descr="https://sia.ife.org.mx/OA_HTML/cabo/images/swan/t.gif">
          <a:extLst>
            <a:ext uri="{FF2B5EF4-FFF2-40B4-BE49-F238E27FC236}">
              <a16:creationId xmlns:a16="http://schemas.microsoft.com/office/drawing/2014/main" id="{7A8D01A4-18F8-4B0A-AA09-4D6AB18A8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93" name="Picture 1" descr="https://sia.ife.org.mx/OA_HTML/cabo/images/swan/t.gif">
          <a:extLst>
            <a:ext uri="{FF2B5EF4-FFF2-40B4-BE49-F238E27FC236}">
              <a16:creationId xmlns:a16="http://schemas.microsoft.com/office/drawing/2014/main" id="{E8287EAE-5E9A-4B92-96DD-691268BE9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94" name="Picture 1" descr="https://sia.ife.org.mx/OA_HTML/cabo/images/swan/t.gif">
          <a:extLst>
            <a:ext uri="{FF2B5EF4-FFF2-40B4-BE49-F238E27FC236}">
              <a16:creationId xmlns:a16="http://schemas.microsoft.com/office/drawing/2014/main" id="{65B79CB3-DF5F-498F-A557-3E1FFA080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95" name="Picture 1" descr="https://sia.ife.org.mx/OA_HTML/cabo/images/swan/t.gif">
          <a:extLst>
            <a:ext uri="{FF2B5EF4-FFF2-40B4-BE49-F238E27FC236}">
              <a16:creationId xmlns:a16="http://schemas.microsoft.com/office/drawing/2014/main" id="{6710E9EE-F6E2-43B4-BC66-E4A6E6453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96" name="Picture 1" descr="https://sia.ife.org.mx/OA_HTML/cabo/images/swan/t.gif">
          <a:extLst>
            <a:ext uri="{FF2B5EF4-FFF2-40B4-BE49-F238E27FC236}">
              <a16:creationId xmlns:a16="http://schemas.microsoft.com/office/drawing/2014/main" id="{04279F80-F98C-4878-8D51-A27A49D43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97" name="Picture 1" descr="https://sia.ife.org.mx/OA_HTML/cabo/images/swan/t.gif">
          <a:extLst>
            <a:ext uri="{FF2B5EF4-FFF2-40B4-BE49-F238E27FC236}">
              <a16:creationId xmlns:a16="http://schemas.microsoft.com/office/drawing/2014/main" id="{D8009DC6-AA1D-4DCF-864D-8C069C119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98" name="Picture 1" descr="https://sia.ife.org.mx/OA_HTML/cabo/images/swan/t.gif">
          <a:extLst>
            <a:ext uri="{FF2B5EF4-FFF2-40B4-BE49-F238E27FC236}">
              <a16:creationId xmlns:a16="http://schemas.microsoft.com/office/drawing/2014/main" id="{DD9FC428-FA49-4916-BD7F-E9D0B69BF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199" name="Picture 1" descr="https://sia.ife.org.mx/OA_HTML/cabo/images/swan/t.gif">
          <a:extLst>
            <a:ext uri="{FF2B5EF4-FFF2-40B4-BE49-F238E27FC236}">
              <a16:creationId xmlns:a16="http://schemas.microsoft.com/office/drawing/2014/main" id="{A1FAB4D8-DFCC-4889-BE08-2B4E221F3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00" name="Picture 1" descr="https://sia.ife.org.mx/OA_HTML/cabo/images/swan/t.gif">
          <a:extLst>
            <a:ext uri="{FF2B5EF4-FFF2-40B4-BE49-F238E27FC236}">
              <a16:creationId xmlns:a16="http://schemas.microsoft.com/office/drawing/2014/main" id="{E2ACD6AB-C9FC-4066-B314-D5EA89EAE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01" name="Picture 1" descr="https://sia.ife.org.mx/OA_HTML/cabo/images/swan/t.gif">
          <a:extLst>
            <a:ext uri="{FF2B5EF4-FFF2-40B4-BE49-F238E27FC236}">
              <a16:creationId xmlns:a16="http://schemas.microsoft.com/office/drawing/2014/main" id="{F38D788F-909D-4FE2-B5AD-06E569F34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02" name="Picture 1" descr="https://sia.ife.org.mx/OA_HTML/cabo/images/swan/t.gif">
          <a:extLst>
            <a:ext uri="{FF2B5EF4-FFF2-40B4-BE49-F238E27FC236}">
              <a16:creationId xmlns:a16="http://schemas.microsoft.com/office/drawing/2014/main" id="{11E8A340-02A4-4356-AFCB-3907905FE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03" name="Picture 1" descr="https://sia.ife.org.mx/OA_HTML/cabo/images/swan/t.gif">
          <a:extLst>
            <a:ext uri="{FF2B5EF4-FFF2-40B4-BE49-F238E27FC236}">
              <a16:creationId xmlns:a16="http://schemas.microsoft.com/office/drawing/2014/main" id="{311D31D3-98B8-4DF6-BC8B-930EC4132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04" name="Picture 1" descr="https://sia.ife.org.mx/OA_HTML/cabo/images/swan/t.gif">
          <a:extLst>
            <a:ext uri="{FF2B5EF4-FFF2-40B4-BE49-F238E27FC236}">
              <a16:creationId xmlns:a16="http://schemas.microsoft.com/office/drawing/2014/main" id="{E40D8AF7-B9EF-45D9-A548-E753A92C6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05" name="Picture 1" descr="https://sia.ife.org.mx/OA_HTML/cabo/images/swan/t.gif">
          <a:extLst>
            <a:ext uri="{FF2B5EF4-FFF2-40B4-BE49-F238E27FC236}">
              <a16:creationId xmlns:a16="http://schemas.microsoft.com/office/drawing/2014/main" id="{26D7939D-8F7C-4988-ACFA-3BFEF4E93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06" name="Picture 1" descr="https://sia.ife.org.mx/OA_HTML/cabo/images/swan/t.gif">
          <a:extLst>
            <a:ext uri="{FF2B5EF4-FFF2-40B4-BE49-F238E27FC236}">
              <a16:creationId xmlns:a16="http://schemas.microsoft.com/office/drawing/2014/main" id="{69ECB925-7859-4D77-AA92-E85A5E537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07" name="Picture 1" descr="https://sia.ife.org.mx/OA_HTML/cabo/images/swan/t.gif">
          <a:extLst>
            <a:ext uri="{FF2B5EF4-FFF2-40B4-BE49-F238E27FC236}">
              <a16:creationId xmlns:a16="http://schemas.microsoft.com/office/drawing/2014/main" id="{29A51C63-6F98-4F2C-A466-0616DDBA4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08" name="Picture 1" descr="https://sia.ife.org.mx/OA_HTML/cabo/images/swan/t.gif">
          <a:extLst>
            <a:ext uri="{FF2B5EF4-FFF2-40B4-BE49-F238E27FC236}">
              <a16:creationId xmlns:a16="http://schemas.microsoft.com/office/drawing/2014/main" id="{130962B9-283E-4328-BB4E-7D144645A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09" name="Picture 1" descr="https://sia.ife.org.mx/OA_HTML/cabo/images/swan/t.gif">
          <a:extLst>
            <a:ext uri="{FF2B5EF4-FFF2-40B4-BE49-F238E27FC236}">
              <a16:creationId xmlns:a16="http://schemas.microsoft.com/office/drawing/2014/main" id="{31AB927B-F7CD-4A37-8AB3-5A7B172A0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10" name="Picture 1" descr="https://sia.ife.org.mx/OA_HTML/cabo/images/swan/t.gif">
          <a:extLst>
            <a:ext uri="{FF2B5EF4-FFF2-40B4-BE49-F238E27FC236}">
              <a16:creationId xmlns:a16="http://schemas.microsoft.com/office/drawing/2014/main" id="{39BE7F2D-2864-44DD-B7F5-342DD9BB2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11" name="Picture 1" descr="https://sia.ife.org.mx/OA_HTML/cabo/images/swan/t.gif">
          <a:extLst>
            <a:ext uri="{FF2B5EF4-FFF2-40B4-BE49-F238E27FC236}">
              <a16:creationId xmlns:a16="http://schemas.microsoft.com/office/drawing/2014/main" id="{5B1C86BA-820B-4891-B75D-05E2E8B66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12" name="Picture 1" descr="https://sia.ife.org.mx/OA_HTML/cabo/images/swan/t.gif">
          <a:extLst>
            <a:ext uri="{FF2B5EF4-FFF2-40B4-BE49-F238E27FC236}">
              <a16:creationId xmlns:a16="http://schemas.microsoft.com/office/drawing/2014/main" id="{F43F55DA-37B0-4FFF-B3FB-F933A1C97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13" name="Picture 1" descr="https://sia.ife.org.mx/OA_HTML/cabo/images/swan/t.gif">
          <a:extLst>
            <a:ext uri="{FF2B5EF4-FFF2-40B4-BE49-F238E27FC236}">
              <a16:creationId xmlns:a16="http://schemas.microsoft.com/office/drawing/2014/main" id="{30701FA8-CFA6-462C-895E-2462C1C67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14" name="Picture 1" descr="https://sia.ife.org.mx/OA_HTML/cabo/images/swan/t.gif">
          <a:extLst>
            <a:ext uri="{FF2B5EF4-FFF2-40B4-BE49-F238E27FC236}">
              <a16:creationId xmlns:a16="http://schemas.microsoft.com/office/drawing/2014/main" id="{89B4E078-C537-484E-994B-E378DB549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15" name="Picture 1" descr="https://sia.ife.org.mx/OA_HTML/cabo/images/swan/t.gif">
          <a:extLst>
            <a:ext uri="{FF2B5EF4-FFF2-40B4-BE49-F238E27FC236}">
              <a16:creationId xmlns:a16="http://schemas.microsoft.com/office/drawing/2014/main" id="{80B88BE0-7598-4226-B798-B667015EC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16" name="Picture 1" descr="https://sia.ife.org.mx/OA_HTML/cabo/images/swan/t.gif">
          <a:extLst>
            <a:ext uri="{FF2B5EF4-FFF2-40B4-BE49-F238E27FC236}">
              <a16:creationId xmlns:a16="http://schemas.microsoft.com/office/drawing/2014/main" id="{A3109327-3F02-44C3-989B-8AA3090C2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17" name="Picture 1" descr="https://sia.ife.org.mx/OA_HTML/cabo/images/swan/t.gif">
          <a:extLst>
            <a:ext uri="{FF2B5EF4-FFF2-40B4-BE49-F238E27FC236}">
              <a16:creationId xmlns:a16="http://schemas.microsoft.com/office/drawing/2014/main" id="{6B67DBA0-2D04-4F7B-8511-2807BBEE2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18" name="Picture 1" descr="https://sia.ife.org.mx/OA_HTML/cabo/images/swan/t.gif">
          <a:extLst>
            <a:ext uri="{FF2B5EF4-FFF2-40B4-BE49-F238E27FC236}">
              <a16:creationId xmlns:a16="http://schemas.microsoft.com/office/drawing/2014/main" id="{BDC99374-A272-441E-B678-4AEAFFCFF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19" name="Picture 1" descr="https://sia.ife.org.mx/OA_HTML/cabo/images/swan/t.gif">
          <a:extLst>
            <a:ext uri="{FF2B5EF4-FFF2-40B4-BE49-F238E27FC236}">
              <a16:creationId xmlns:a16="http://schemas.microsoft.com/office/drawing/2014/main" id="{20B80C89-3521-442A-B721-0FA3A7A3D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20" name="Picture 1" descr="https://sia.ife.org.mx/OA_HTML/cabo/images/swan/t.gif">
          <a:extLst>
            <a:ext uri="{FF2B5EF4-FFF2-40B4-BE49-F238E27FC236}">
              <a16:creationId xmlns:a16="http://schemas.microsoft.com/office/drawing/2014/main" id="{1BF828AC-0916-476A-90FE-9DA212C0F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21" name="Picture 1" descr="https://sia.ife.org.mx/OA_HTML/cabo/images/swan/t.gif">
          <a:extLst>
            <a:ext uri="{FF2B5EF4-FFF2-40B4-BE49-F238E27FC236}">
              <a16:creationId xmlns:a16="http://schemas.microsoft.com/office/drawing/2014/main" id="{BF92236A-10EC-4E35-946A-1A4BC9C68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22" name="Picture 1" descr="https://sia.ife.org.mx/OA_HTML/cabo/images/swan/t.gif">
          <a:extLst>
            <a:ext uri="{FF2B5EF4-FFF2-40B4-BE49-F238E27FC236}">
              <a16:creationId xmlns:a16="http://schemas.microsoft.com/office/drawing/2014/main" id="{E4235AAA-DA84-4538-92BA-00558C9A1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23" name="Picture 1" descr="https://sia.ife.org.mx/OA_HTML/cabo/images/swan/t.gif">
          <a:extLst>
            <a:ext uri="{FF2B5EF4-FFF2-40B4-BE49-F238E27FC236}">
              <a16:creationId xmlns:a16="http://schemas.microsoft.com/office/drawing/2014/main" id="{649DE4EE-135D-4CFB-A2CC-8B49A53B2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24" name="Picture 1" descr="https://sia.ife.org.mx/OA_HTML/cabo/images/swan/t.gif">
          <a:extLst>
            <a:ext uri="{FF2B5EF4-FFF2-40B4-BE49-F238E27FC236}">
              <a16:creationId xmlns:a16="http://schemas.microsoft.com/office/drawing/2014/main" id="{AE862185-A4C1-4EF3-B4E3-D932B5E08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25" name="Picture 1" descr="https://sia.ife.org.mx/OA_HTML/cabo/images/swan/t.gif">
          <a:extLst>
            <a:ext uri="{FF2B5EF4-FFF2-40B4-BE49-F238E27FC236}">
              <a16:creationId xmlns:a16="http://schemas.microsoft.com/office/drawing/2014/main" id="{F8C3DBAD-6B24-4DCF-A4F3-4663BC4AD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26" name="Picture 1" descr="https://sia.ife.org.mx/OA_HTML/cabo/images/swan/t.gif">
          <a:extLst>
            <a:ext uri="{FF2B5EF4-FFF2-40B4-BE49-F238E27FC236}">
              <a16:creationId xmlns:a16="http://schemas.microsoft.com/office/drawing/2014/main" id="{15808F5E-1ECA-4171-A0BE-3911F2695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27" name="Picture 1" descr="https://sia.ife.org.mx/OA_HTML/cabo/images/swan/t.gif">
          <a:extLst>
            <a:ext uri="{FF2B5EF4-FFF2-40B4-BE49-F238E27FC236}">
              <a16:creationId xmlns:a16="http://schemas.microsoft.com/office/drawing/2014/main" id="{0BFAB3D3-0E41-459B-8B54-4F2C37DAE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28" name="Picture 1" descr="https://sia.ife.org.mx/OA_HTML/cabo/images/swan/t.gif">
          <a:extLst>
            <a:ext uri="{FF2B5EF4-FFF2-40B4-BE49-F238E27FC236}">
              <a16:creationId xmlns:a16="http://schemas.microsoft.com/office/drawing/2014/main" id="{A4AEECD5-0945-4326-834A-F02127756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29" name="Picture 1" descr="https://sia.ife.org.mx/OA_HTML/cabo/images/swan/t.gif">
          <a:extLst>
            <a:ext uri="{FF2B5EF4-FFF2-40B4-BE49-F238E27FC236}">
              <a16:creationId xmlns:a16="http://schemas.microsoft.com/office/drawing/2014/main" id="{2E6FF22A-62E8-4665-B00A-373B893D9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30" name="Picture 1" descr="https://sia.ife.org.mx/OA_HTML/cabo/images/swan/t.gif">
          <a:extLst>
            <a:ext uri="{FF2B5EF4-FFF2-40B4-BE49-F238E27FC236}">
              <a16:creationId xmlns:a16="http://schemas.microsoft.com/office/drawing/2014/main" id="{21BB10C6-7483-4A35-B3A4-E249A2DB8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31" name="Picture 1" descr="https://sia.ife.org.mx/OA_HTML/cabo/images/swan/t.gif">
          <a:extLst>
            <a:ext uri="{FF2B5EF4-FFF2-40B4-BE49-F238E27FC236}">
              <a16:creationId xmlns:a16="http://schemas.microsoft.com/office/drawing/2014/main" id="{CE81AC8C-7750-4AA7-B9F1-56A6054B7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32" name="Picture 1" descr="https://sia.ife.org.mx/OA_HTML/cabo/images/swan/t.gif">
          <a:extLst>
            <a:ext uri="{FF2B5EF4-FFF2-40B4-BE49-F238E27FC236}">
              <a16:creationId xmlns:a16="http://schemas.microsoft.com/office/drawing/2014/main" id="{E31108FC-4D3B-482F-A4D3-6B6F32EED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33" name="Picture 1" descr="https://sia.ife.org.mx/OA_HTML/cabo/images/swan/t.gif">
          <a:extLst>
            <a:ext uri="{FF2B5EF4-FFF2-40B4-BE49-F238E27FC236}">
              <a16:creationId xmlns:a16="http://schemas.microsoft.com/office/drawing/2014/main" id="{531A18CA-F211-4A91-B101-48F32B61B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34" name="Picture 1" descr="https://sia.ife.org.mx/OA_HTML/cabo/images/swan/t.gif">
          <a:extLst>
            <a:ext uri="{FF2B5EF4-FFF2-40B4-BE49-F238E27FC236}">
              <a16:creationId xmlns:a16="http://schemas.microsoft.com/office/drawing/2014/main" id="{1A70339E-D96C-4BBA-88E7-C1011E3F3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35" name="Picture 1" descr="https://sia.ife.org.mx/OA_HTML/cabo/images/swan/t.gif">
          <a:extLst>
            <a:ext uri="{FF2B5EF4-FFF2-40B4-BE49-F238E27FC236}">
              <a16:creationId xmlns:a16="http://schemas.microsoft.com/office/drawing/2014/main" id="{2CC67E49-C736-4D70-B4C7-10F33D05E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36" name="Picture 1" descr="https://sia.ife.org.mx/OA_HTML/cabo/images/swan/t.gif">
          <a:extLst>
            <a:ext uri="{FF2B5EF4-FFF2-40B4-BE49-F238E27FC236}">
              <a16:creationId xmlns:a16="http://schemas.microsoft.com/office/drawing/2014/main" id="{E57A381F-FD06-41D3-BCD9-ADF2DA08A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37" name="Picture 1" descr="https://sia.ife.org.mx/OA_HTML/cabo/images/swan/t.gif">
          <a:extLst>
            <a:ext uri="{FF2B5EF4-FFF2-40B4-BE49-F238E27FC236}">
              <a16:creationId xmlns:a16="http://schemas.microsoft.com/office/drawing/2014/main" id="{80E947B4-879E-4379-B687-B410600F0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38" name="Picture 1" descr="https://sia.ife.org.mx/OA_HTML/cabo/images/swan/t.gif">
          <a:extLst>
            <a:ext uri="{FF2B5EF4-FFF2-40B4-BE49-F238E27FC236}">
              <a16:creationId xmlns:a16="http://schemas.microsoft.com/office/drawing/2014/main" id="{F394B09C-FF54-4975-9083-154904757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39" name="Picture 1" descr="https://sia.ife.org.mx/OA_HTML/cabo/images/swan/t.gif">
          <a:extLst>
            <a:ext uri="{FF2B5EF4-FFF2-40B4-BE49-F238E27FC236}">
              <a16:creationId xmlns:a16="http://schemas.microsoft.com/office/drawing/2014/main" id="{76B81986-652F-4184-8B76-DB756E0AA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40" name="Picture 1" descr="https://sia.ife.org.mx/OA_HTML/cabo/images/swan/t.gif">
          <a:extLst>
            <a:ext uri="{FF2B5EF4-FFF2-40B4-BE49-F238E27FC236}">
              <a16:creationId xmlns:a16="http://schemas.microsoft.com/office/drawing/2014/main" id="{A3057FC8-2307-4690-BABC-F6F964EDD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41" name="Picture 1" descr="https://sia.ife.org.mx/OA_HTML/cabo/images/swan/t.gif">
          <a:extLst>
            <a:ext uri="{FF2B5EF4-FFF2-40B4-BE49-F238E27FC236}">
              <a16:creationId xmlns:a16="http://schemas.microsoft.com/office/drawing/2014/main" id="{2D25F3A2-FFFE-4E61-B468-5EBB27ABA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42" name="Picture 1" descr="https://sia.ife.org.mx/OA_HTML/cabo/images/swan/t.gif">
          <a:extLst>
            <a:ext uri="{FF2B5EF4-FFF2-40B4-BE49-F238E27FC236}">
              <a16:creationId xmlns:a16="http://schemas.microsoft.com/office/drawing/2014/main" id="{391CBAAE-F67A-4268-9F81-87ECB3F66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43" name="Picture 1" descr="https://sia.ife.org.mx/OA_HTML/cabo/images/swan/t.gif">
          <a:extLst>
            <a:ext uri="{FF2B5EF4-FFF2-40B4-BE49-F238E27FC236}">
              <a16:creationId xmlns:a16="http://schemas.microsoft.com/office/drawing/2014/main" id="{D74246C2-32E3-4246-9341-A7428532A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44" name="Picture 1" descr="https://sia.ife.org.mx/OA_HTML/cabo/images/swan/t.gif">
          <a:extLst>
            <a:ext uri="{FF2B5EF4-FFF2-40B4-BE49-F238E27FC236}">
              <a16:creationId xmlns:a16="http://schemas.microsoft.com/office/drawing/2014/main" id="{FB2AD6D7-FAAC-4F46-81AF-BC4E63736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45" name="Picture 1" descr="https://sia.ife.org.mx/OA_HTML/cabo/images/swan/t.gif">
          <a:extLst>
            <a:ext uri="{FF2B5EF4-FFF2-40B4-BE49-F238E27FC236}">
              <a16:creationId xmlns:a16="http://schemas.microsoft.com/office/drawing/2014/main" id="{92FB1BA2-C1C9-4CAA-83E1-B4F79D667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46" name="Picture 1" descr="https://sia.ife.org.mx/OA_HTML/cabo/images/swan/t.gif">
          <a:extLst>
            <a:ext uri="{FF2B5EF4-FFF2-40B4-BE49-F238E27FC236}">
              <a16:creationId xmlns:a16="http://schemas.microsoft.com/office/drawing/2014/main" id="{4977BF9B-768E-4988-8035-35449DEBA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47" name="Picture 1" descr="https://sia.ife.org.mx/OA_HTML/cabo/images/swan/t.gif">
          <a:extLst>
            <a:ext uri="{FF2B5EF4-FFF2-40B4-BE49-F238E27FC236}">
              <a16:creationId xmlns:a16="http://schemas.microsoft.com/office/drawing/2014/main" id="{8D465B95-4852-4B12-AF49-AD4122F4C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48" name="Picture 1" descr="https://sia.ife.org.mx/OA_HTML/cabo/images/swan/t.gif">
          <a:extLst>
            <a:ext uri="{FF2B5EF4-FFF2-40B4-BE49-F238E27FC236}">
              <a16:creationId xmlns:a16="http://schemas.microsoft.com/office/drawing/2014/main" id="{C02EF4B6-44AD-4369-AEE0-F41C5C6F0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49" name="Picture 1" descr="https://sia.ife.org.mx/OA_HTML/cabo/images/swan/t.gif">
          <a:extLst>
            <a:ext uri="{FF2B5EF4-FFF2-40B4-BE49-F238E27FC236}">
              <a16:creationId xmlns:a16="http://schemas.microsoft.com/office/drawing/2014/main" id="{AF31A8FE-DA6D-4225-9F7E-A593D6D1F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50" name="Picture 1" descr="https://sia.ife.org.mx/OA_HTML/cabo/images/swan/t.gif">
          <a:extLst>
            <a:ext uri="{FF2B5EF4-FFF2-40B4-BE49-F238E27FC236}">
              <a16:creationId xmlns:a16="http://schemas.microsoft.com/office/drawing/2014/main" id="{89A7095D-EC53-4C8A-9D10-F76ABAD64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51" name="Picture 1" descr="https://sia.ife.org.mx/OA_HTML/cabo/images/swan/t.gif">
          <a:extLst>
            <a:ext uri="{FF2B5EF4-FFF2-40B4-BE49-F238E27FC236}">
              <a16:creationId xmlns:a16="http://schemas.microsoft.com/office/drawing/2014/main" id="{A26200FD-9BE9-4583-B351-89F40E682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52" name="Picture 1" descr="https://sia.ife.org.mx/OA_HTML/cabo/images/swan/t.gif">
          <a:extLst>
            <a:ext uri="{FF2B5EF4-FFF2-40B4-BE49-F238E27FC236}">
              <a16:creationId xmlns:a16="http://schemas.microsoft.com/office/drawing/2014/main" id="{ADEC04D8-E828-4387-BBA7-15A27E709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53" name="Picture 1" descr="https://sia.ife.org.mx/OA_HTML/cabo/images/swan/t.gif">
          <a:extLst>
            <a:ext uri="{FF2B5EF4-FFF2-40B4-BE49-F238E27FC236}">
              <a16:creationId xmlns:a16="http://schemas.microsoft.com/office/drawing/2014/main" id="{FB551C6F-BAC9-4EB6-9390-71C1ABE47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54" name="Picture 1" descr="https://sia.ife.org.mx/OA_HTML/cabo/images/swan/t.gif">
          <a:extLst>
            <a:ext uri="{FF2B5EF4-FFF2-40B4-BE49-F238E27FC236}">
              <a16:creationId xmlns:a16="http://schemas.microsoft.com/office/drawing/2014/main" id="{AF7BA8F9-D46D-4EF4-AB36-F28AF6817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55" name="Picture 1" descr="https://sia.ife.org.mx/OA_HTML/cabo/images/swan/t.gif">
          <a:extLst>
            <a:ext uri="{FF2B5EF4-FFF2-40B4-BE49-F238E27FC236}">
              <a16:creationId xmlns:a16="http://schemas.microsoft.com/office/drawing/2014/main" id="{3752ABE1-CE73-45E7-A436-48490F5B7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56" name="Picture 1" descr="https://sia.ife.org.mx/OA_HTML/cabo/images/swan/t.gif">
          <a:extLst>
            <a:ext uri="{FF2B5EF4-FFF2-40B4-BE49-F238E27FC236}">
              <a16:creationId xmlns:a16="http://schemas.microsoft.com/office/drawing/2014/main" id="{43F4BD15-8D88-4253-9C87-68F94A672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57" name="Picture 1" descr="https://sia.ife.org.mx/OA_HTML/cabo/images/swan/t.gif">
          <a:extLst>
            <a:ext uri="{FF2B5EF4-FFF2-40B4-BE49-F238E27FC236}">
              <a16:creationId xmlns:a16="http://schemas.microsoft.com/office/drawing/2014/main" id="{CC246B69-A979-415D-BAFA-1FD6F2102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58" name="Picture 1" descr="https://sia.ife.org.mx/OA_HTML/cabo/images/swan/t.gif">
          <a:extLst>
            <a:ext uri="{FF2B5EF4-FFF2-40B4-BE49-F238E27FC236}">
              <a16:creationId xmlns:a16="http://schemas.microsoft.com/office/drawing/2014/main" id="{2EA5A719-27EE-4A7D-9927-3655ADB88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59" name="Picture 1" descr="https://sia.ife.org.mx/OA_HTML/cabo/images/swan/t.gif">
          <a:extLst>
            <a:ext uri="{FF2B5EF4-FFF2-40B4-BE49-F238E27FC236}">
              <a16:creationId xmlns:a16="http://schemas.microsoft.com/office/drawing/2014/main" id="{2331EE7E-0012-4DE5-9D4D-B462CE77B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60" name="Picture 1" descr="https://sia.ife.org.mx/OA_HTML/cabo/images/swan/t.gif">
          <a:extLst>
            <a:ext uri="{FF2B5EF4-FFF2-40B4-BE49-F238E27FC236}">
              <a16:creationId xmlns:a16="http://schemas.microsoft.com/office/drawing/2014/main" id="{D32CA728-A9A1-40F4-B1C1-9AE2B4A78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61" name="Picture 1" descr="https://sia.ife.org.mx/OA_HTML/cabo/images/swan/t.gif">
          <a:extLst>
            <a:ext uri="{FF2B5EF4-FFF2-40B4-BE49-F238E27FC236}">
              <a16:creationId xmlns:a16="http://schemas.microsoft.com/office/drawing/2014/main" id="{975305D3-8C58-4B3B-963F-2202173CA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62" name="Picture 1" descr="https://sia.ife.org.mx/OA_HTML/cabo/images/swan/t.gif">
          <a:extLst>
            <a:ext uri="{FF2B5EF4-FFF2-40B4-BE49-F238E27FC236}">
              <a16:creationId xmlns:a16="http://schemas.microsoft.com/office/drawing/2014/main" id="{61F00EA1-435B-45DE-BEF7-69041F7DA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63" name="Picture 1" descr="https://sia.ife.org.mx/OA_HTML/cabo/images/swan/t.gif">
          <a:extLst>
            <a:ext uri="{FF2B5EF4-FFF2-40B4-BE49-F238E27FC236}">
              <a16:creationId xmlns:a16="http://schemas.microsoft.com/office/drawing/2014/main" id="{7EC4EFBC-86DF-4974-AB0C-704548476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64" name="Picture 1" descr="https://sia.ife.org.mx/OA_HTML/cabo/images/swan/t.gif">
          <a:extLst>
            <a:ext uri="{FF2B5EF4-FFF2-40B4-BE49-F238E27FC236}">
              <a16:creationId xmlns:a16="http://schemas.microsoft.com/office/drawing/2014/main" id="{7452CE5E-7E90-4773-A2C0-5E80ABF0F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65" name="Picture 1" descr="https://sia.ife.org.mx/OA_HTML/cabo/images/swan/t.gif">
          <a:extLst>
            <a:ext uri="{FF2B5EF4-FFF2-40B4-BE49-F238E27FC236}">
              <a16:creationId xmlns:a16="http://schemas.microsoft.com/office/drawing/2014/main" id="{7924201D-3D6E-4B92-9758-7B4F1FE96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66" name="Picture 1" descr="https://sia.ife.org.mx/OA_HTML/cabo/images/swan/t.gif">
          <a:extLst>
            <a:ext uri="{FF2B5EF4-FFF2-40B4-BE49-F238E27FC236}">
              <a16:creationId xmlns:a16="http://schemas.microsoft.com/office/drawing/2014/main" id="{7A085549-8E14-4539-83A5-822228005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67" name="Picture 1" descr="https://sia.ife.org.mx/OA_HTML/cabo/images/swan/t.gif">
          <a:extLst>
            <a:ext uri="{FF2B5EF4-FFF2-40B4-BE49-F238E27FC236}">
              <a16:creationId xmlns:a16="http://schemas.microsoft.com/office/drawing/2014/main" id="{C57F539C-5D57-4E84-8BB5-60EE29089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68" name="Picture 1" descr="https://sia.ife.org.mx/OA_HTML/cabo/images/swan/t.gif">
          <a:extLst>
            <a:ext uri="{FF2B5EF4-FFF2-40B4-BE49-F238E27FC236}">
              <a16:creationId xmlns:a16="http://schemas.microsoft.com/office/drawing/2014/main" id="{0950FBE2-7507-470C-8959-26400B5D3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69" name="Picture 1" descr="https://sia.ife.org.mx/OA_HTML/cabo/images/swan/t.gif">
          <a:extLst>
            <a:ext uri="{FF2B5EF4-FFF2-40B4-BE49-F238E27FC236}">
              <a16:creationId xmlns:a16="http://schemas.microsoft.com/office/drawing/2014/main" id="{A70135A5-9FCB-4B0D-AB1B-AEE0953DB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70" name="Picture 1" descr="https://sia.ife.org.mx/OA_HTML/cabo/images/swan/t.gif">
          <a:extLst>
            <a:ext uri="{FF2B5EF4-FFF2-40B4-BE49-F238E27FC236}">
              <a16:creationId xmlns:a16="http://schemas.microsoft.com/office/drawing/2014/main" id="{B51ED929-A80D-471F-B0C5-CB44EDA8B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71" name="Picture 1" descr="https://sia.ife.org.mx/OA_HTML/cabo/images/swan/t.gif">
          <a:extLst>
            <a:ext uri="{FF2B5EF4-FFF2-40B4-BE49-F238E27FC236}">
              <a16:creationId xmlns:a16="http://schemas.microsoft.com/office/drawing/2014/main" id="{A136BA12-B146-4546-8647-8331D56ED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72" name="Picture 1" descr="https://sia.ife.org.mx/OA_HTML/cabo/images/swan/t.gif">
          <a:extLst>
            <a:ext uri="{FF2B5EF4-FFF2-40B4-BE49-F238E27FC236}">
              <a16:creationId xmlns:a16="http://schemas.microsoft.com/office/drawing/2014/main" id="{D9DF322F-B350-4B1F-9AA0-FC132D978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73" name="Picture 1" descr="https://sia.ife.org.mx/OA_HTML/cabo/images/swan/t.gif">
          <a:extLst>
            <a:ext uri="{FF2B5EF4-FFF2-40B4-BE49-F238E27FC236}">
              <a16:creationId xmlns:a16="http://schemas.microsoft.com/office/drawing/2014/main" id="{2F53E024-8C67-4BD7-9EF4-EA94F5857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74" name="Picture 1" descr="https://sia.ife.org.mx/OA_HTML/cabo/images/swan/t.gif">
          <a:extLst>
            <a:ext uri="{FF2B5EF4-FFF2-40B4-BE49-F238E27FC236}">
              <a16:creationId xmlns:a16="http://schemas.microsoft.com/office/drawing/2014/main" id="{E8DE5FF0-5950-4DB8-8FEE-1D104244B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75" name="Picture 1" descr="https://sia.ife.org.mx/OA_HTML/cabo/images/swan/t.gif">
          <a:extLst>
            <a:ext uri="{FF2B5EF4-FFF2-40B4-BE49-F238E27FC236}">
              <a16:creationId xmlns:a16="http://schemas.microsoft.com/office/drawing/2014/main" id="{FAA16447-6ADF-45F7-8404-87B4E07AE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76" name="Picture 1" descr="https://sia.ife.org.mx/OA_HTML/cabo/images/swan/t.gif">
          <a:extLst>
            <a:ext uri="{FF2B5EF4-FFF2-40B4-BE49-F238E27FC236}">
              <a16:creationId xmlns:a16="http://schemas.microsoft.com/office/drawing/2014/main" id="{26587B39-507C-41C2-B4B3-6EE810A10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77" name="Picture 1" descr="https://sia.ife.org.mx/OA_HTML/cabo/images/swan/t.gif">
          <a:extLst>
            <a:ext uri="{FF2B5EF4-FFF2-40B4-BE49-F238E27FC236}">
              <a16:creationId xmlns:a16="http://schemas.microsoft.com/office/drawing/2014/main" id="{B94F9503-FF7C-4618-9DB8-6FD36F02C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78" name="Picture 1" descr="https://sia.ife.org.mx/OA_HTML/cabo/images/swan/t.gif">
          <a:extLst>
            <a:ext uri="{FF2B5EF4-FFF2-40B4-BE49-F238E27FC236}">
              <a16:creationId xmlns:a16="http://schemas.microsoft.com/office/drawing/2014/main" id="{7D443774-7F15-4B16-98AA-C8FE543C3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79" name="Picture 1" descr="https://sia.ife.org.mx/OA_HTML/cabo/images/swan/t.gif">
          <a:extLst>
            <a:ext uri="{FF2B5EF4-FFF2-40B4-BE49-F238E27FC236}">
              <a16:creationId xmlns:a16="http://schemas.microsoft.com/office/drawing/2014/main" id="{DA5982F0-217A-4C11-97ED-094175428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80" name="Picture 1" descr="https://sia.ife.org.mx/OA_HTML/cabo/images/swan/t.gif">
          <a:extLst>
            <a:ext uri="{FF2B5EF4-FFF2-40B4-BE49-F238E27FC236}">
              <a16:creationId xmlns:a16="http://schemas.microsoft.com/office/drawing/2014/main" id="{575EE780-00EA-4B7B-85FA-546EB5A6F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81" name="Picture 1" descr="https://sia.ife.org.mx/OA_HTML/cabo/images/swan/t.gif">
          <a:extLst>
            <a:ext uri="{FF2B5EF4-FFF2-40B4-BE49-F238E27FC236}">
              <a16:creationId xmlns:a16="http://schemas.microsoft.com/office/drawing/2014/main" id="{8DBAC21C-1829-4805-949F-DBD41B61B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82" name="Picture 1" descr="https://sia.ife.org.mx/OA_HTML/cabo/images/swan/t.gif">
          <a:extLst>
            <a:ext uri="{FF2B5EF4-FFF2-40B4-BE49-F238E27FC236}">
              <a16:creationId xmlns:a16="http://schemas.microsoft.com/office/drawing/2014/main" id="{AF564C25-683F-45D4-AE76-244935C62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83" name="Picture 1" descr="https://sia.ife.org.mx/OA_HTML/cabo/images/swan/t.gif">
          <a:extLst>
            <a:ext uri="{FF2B5EF4-FFF2-40B4-BE49-F238E27FC236}">
              <a16:creationId xmlns:a16="http://schemas.microsoft.com/office/drawing/2014/main" id="{4CB141AC-D2FA-425A-9686-A64E1BC02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84" name="Picture 1" descr="https://sia.ife.org.mx/OA_HTML/cabo/images/swan/t.gif">
          <a:extLst>
            <a:ext uri="{FF2B5EF4-FFF2-40B4-BE49-F238E27FC236}">
              <a16:creationId xmlns:a16="http://schemas.microsoft.com/office/drawing/2014/main" id="{482DA3DC-198A-4E41-8983-6A8475EE3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85" name="Picture 1" descr="https://sia.ife.org.mx/OA_HTML/cabo/images/swan/t.gif">
          <a:extLst>
            <a:ext uri="{FF2B5EF4-FFF2-40B4-BE49-F238E27FC236}">
              <a16:creationId xmlns:a16="http://schemas.microsoft.com/office/drawing/2014/main" id="{8C79A04E-63AF-40E6-B66C-8BEC29C00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86" name="Picture 1" descr="https://sia.ife.org.mx/OA_HTML/cabo/images/swan/t.gif">
          <a:extLst>
            <a:ext uri="{FF2B5EF4-FFF2-40B4-BE49-F238E27FC236}">
              <a16:creationId xmlns:a16="http://schemas.microsoft.com/office/drawing/2014/main" id="{8BFC3F86-CB33-40CE-AE66-B0C70991C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87" name="Picture 1" descr="https://sia.ife.org.mx/OA_HTML/cabo/images/swan/t.gif">
          <a:extLst>
            <a:ext uri="{FF2B5EF4-FFF2-40B4-BE49-F238E27FC236}">
              <a16:creationId xmlns:a16="http://schemas.microsoft.com/office/drawing/2014/main" id="{CD8590B0-8871-457F-BF00-93DCA3745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88" name="Picture 1" descr="https://sia.ife.org.mx/OA_HTML/cabo/images/swan/t.gif">
          <a:extLst>
            <a:ext uri="{FF2B5EF4-FFF2-40B4-BE49-F238E27FC236}">
              <a16:creationId xmlns:a16="http://schemas.microsoft.com/office/drawing/2014/main" id="{9A16FBCC-E634-43A9-8C98-91E5200F4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89" name="Picture 1" descr="https://sia.ife.org.mx/OA_HTML/cabo/images/swan/t.gif">
          <a:extLst>
            <a:ext uri="{FF2B5EF4-FFF2-40B4-BE49-F238E27FC236}">
              <a16:creationId xmlns:a16="http://schemas.microsoft.com/office/drawing/2014/main" id="{27C19C03-C757-4E67-BDDA-1D904BD57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90" name="Picture 1" descr="https://sia.ife.org.mx/OA_HTML/cabo/images/swan/t.gif">
          <a:extLst>
            <a:ext uri="{FF2B5EF4-FFF2-40B4-BE49-F238E27FC236}">
              <a16:creationId xmlns:a16="http://schemas.microsoft.com/office/drawing/2014/main" id="{BBE81F0E-3259-46B0-9079-DF1C83341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91" name="Picture 1" descr="https://sia.ife.org.mx/OA_HTML/cabo/images/swan/t.gif">
          <a:extLst>
            <a:ext uri="{FF2B5EF4-FFF2-40B4-BE49-F238E27FC236}">
              <a16:creationId xmlns:a16="http://schemas.microsoft.com/office/drawing/2014/main" id="{1A9F01EC-E196-40F1-A6DB-3815149C5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92" name="Picture 1" descr="https://sia.ife.org.mx/OA_HTML/cabo/images/swan/t.gif">
          <a:extLst>
            <a:ext uri="{FF2B5EF4-FFF2-40B4-BE49-F238E27FC236}">
              <a16:creationId xmlns:a16="http://schemas.microsoft.com/office/drawing/2014/main" id="{8C94B194-CB76-4ABC-A99D-2582E932A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93" name="Picture 1" descr="https://sia.ife.org.mx/OA_HTML/cabo/images/swan/t.gif">
          <a:extLst>
            <a:ext uri="{FF2B5EF4-FFF2-40B4-BE49-F238E27FC236}">
              <a16:creationId xmlns:a16="http://schemas.microsoft.com/office/drawing/2014/main" id="{A07C7F8A-D32D-478B-A0FD-4EBE09F5F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94" name="Picture 1" descr="https://sia.ife.org.mx/OA_HTML/cabo/images/swan/t.gif">
          <a:extLst>
            <a:ext uri="{FF2B5EF4-FFF2-40B4-BE49-F238E27FC236}">
              <a16:creationId xmlns:a16="http://schemas.microsoft.com/office/drawing/2014/main" id="{B938813A-E6AC-4625-91FB-698462483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95" name="Picture 1" descr="https://sia.ife.org.mx/OA_HTML/cabo/images/swan/t.gif">
          <a:extLst>
            <a:ext uri="{FF2B5EF4-FFF2-40B4-BE49-F238E27FC236}">
              <a16:creationId xmlns:a16="http://schemas.microsoft.com/office/drawing/2014/main" id="{13865434-CDED-4CB1-BA85-46233C7A5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96" name="Picture 1" descr="https://sia.ife.org.mx/OA_HTML/cabo/images/swan/t.gif">
          <a:extLst>
            <a:ext uri="{FF2B5EF4-FFF2-40B4-BE49-F238E27FC236}">
              <a16:creationId xmlns:a16="http://schemas.microsoft.com/office/drawing/2014/main" id="{196217A6-332B-44D8-842D-2FA0A2D8E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97" name="Picture 1" descr="https://sia.ife.org.mx/OA_HTML/cabo/images/swan/t.gif">
          <a:extLst>
            <a:ext uri="{FF2B5EF4-FFF2-40B4-BE49-F238E27FC236}">
              <a16:creationId xmlns:a16="http://schemas.microsoft.com/office/drawing/2014/main" id="{B7A4ADE1-6E1D-428E-9CA7-605981DCA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98" name="Picture 1" descr="https://sia.ife.org.mx/OA_HTML/cabo/images/swan/t.gif">
          <a:extLst>
            <a:ext uri="{FF2B5EF4-FFF2-40B4-BE49-F238E27FC236}">
              <a16:creationId xmlns:a16="http://schemas.microsoft.com/office/drawing/2014/main" id="{E55C377A-F2D0-4332-BE6E-615EB1135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299" name="Picture 1" descr="https://sia.ife.org.mx/OA_HTML/cabo/images/swan/t.gif">
          <a:extLst>
            <a:ext uri="{FF2B5EF4-FFF2-40B4-BE49-F238E27FC236}">
              <a16:creationId xmlns:a16="http://schemas.microsoft.com/office/drawing/2014/main" id="{1BE8BC40-C539-403B-AFC0-137BCC02B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00" name="Picture 1" descr="https://sia.ife.org.mx/OA_HTML/cabo/images/swan/t.gif">
          <a:extLst>
            <a:ext uri="{FF2B5EF4-FFF2-40B4-BE49-F238E27FC236}">
              <a16:creationId xmlns:a16="http://schemas.microsoft.com/office/drawing/2014/main" id="{D422532C-119B-4A1D-BE91-83F46E7FA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01" name="Picture 1" descr="https://sia.ife.org.mx/OA_HTML/cabo/images/swan/t.gif">
          <a:extLst>
            <a:ext uri="{FF2B5EF4-FFF2-40B4-BE49-F238E27FC236}">
              <a16:creationId xmlns:a16="http://schemas.microsoft.com/office/drawing/2014/main" id="{650C5FAE-A483-42BF-884B-C20245CDB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02" name="Picture 1" descr="https://sia.ife.org.mx/OA_HTML/cabo/images/swan/t.gif">
          <a:extLst>
            <a:ext uri="{FF2B5EF4-FFF2-40B4-BE49-F238E27FC236}">
              <a16:creationId xmlns:a16="http://schemas.microsoft.com/office/drawing/2014/main" id="{4B82EA1F-7246-4A89-A1D6-FF7FA7FAD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03" name="Picture 1" descr="https://sia.ife.org.mx/OA_HTML/cabo/images/swan/t.gif">
          <a:extLst>
            <a:ext uri="{FF2B5EF4-FFF2-40B4-BE49-F238E27FC236}">
              <a16:creationId xmlns:a16="http://schemas.microsoft.com/office/drawing/2014/main" id="{7FD37A13-E442-4E11-BAD4-B88D972A6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04" name="Picture 1" descr="https://sia.ife.org.mx/OA_HTML/cabo/images/swan/t.gif">
          <a:extLst>
            <a:ext uri="{FF2B5EF4-FFF2-40B4-BE49-F238E27FC236}">
              <a16:creationId xmlns:a16="http://schemas.microsoft.com/office/drawing/2014/main" id="{839AD0FD-5F2F-47DD-8EAA-8AA79EE39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05" name="Picture 1" descr="https://sia.ife.org.mx/OA_HTML/cabo/images/swan/t.gif">
          <a:extLst>
            <a:ext uri="{FF2B5EF4-FFF2-40B4-BE49-F238E27FC236}">
              <a16:creationId xmlns:a16="http://schemas.microsoft.com/office/drawing/2014/main" id="{90249E81-8DE3-47F4-8008-71C8CBF4C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06" name="Picture 1" descr="https://sia.ife.org.mx/OA_HTML/cabo/images/swan/t.gif">
          <a:extLst>
            <a:ext uri="{FF2B5EF4-FFF2-40B4-BE49-F238E27FC236}">
              <a16:creationId xmlns:a16="http://schemas.microsoft.com/office/drawing/2014/main" id="{E868F213-4490-4F3E-B9F6-D200C4A34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07" name="Picture 1" descr="https://sia.ife.org.mx/OA_HTML/cabo/images/swan/t.gif">
          <a:extLst>
            <a:ext uri="{FF2B5EF4-FFF2-40B4-BE49-F238E27FC236}">
              <a16:creationId xmlns:a16="http://schemas.microsoft.com/office/drawing/2014/main" id="{B40C7F1F-9A73-4A23-A9D3-2382752E5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08" name="Picture 1" descr="https://sia.ife.org.mx/OA_HTML/cabo/images/swan/t.gif">
          <a:extLst>
            <a:ext uri="{FF2B5EF4-FFF2-40B4-BE49-F238E27FC236}">
              <a16:creationId xmlns:a16="http://schemas.microsoft.com/office/drawing/2014/main" id="{3116AB51-BEB5-4498-B1D4-A142F080B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09" name="Picture 1" descr="https://sia.ife.org.mx/OA_HTML/cabo/images/swan/t.gif">
          <a:extLst>
            <a:ext uri="{FF2B5EF4-FFF2-40B4-BE49-F238E27FC236}">
              <a16:creationId xmlns:a16="http://schemas.microsoft.com/office/drawing/2014/main" id="{B71199B4-7CBA-4CCF-ACAE-F5F74D9A6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10" name="Picture 1" descr="https://sia.ife.org.mx/OA_HTML/cabo/images/swan/t.gif">
          <a:extLst>
            <a:ext uri="{FF2B5EF4-FFF2-40B4-BE49-F238E27FC236}">
              <a16:creationId xmlns:a16="http://schemas.microsoft.com/office/drawing/2014/main" id="{0B59E9E4-6822-4551-97CD-36000BA29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11" name="Picture 1" descr="https://sia.ife.org.mx/OA_HTML/cabo/images/swan/t.gif">
          <a:extLst>
            <a:ext uri="{FF2B5EF4-FFF2-40B4-BE49-F238E27FC236}">
              <a16:creationId xmlns:a16="http://schemas.microsoft.com/office/drawing/2014/main" id="{F074BFD9-E09F-42BC-A1A1-FB0918783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12" name="Picture 1" descr="https://sia.ife.org.mx/OA_HTML/cabo/images/swan/t.gif">
          <a:extLst>
            <a:ext uri="{FF2B5EF4-FFF2-40B4-BE49-F238E27FC236}">
              <a16:creationId xmlns:a16="http://schemas.microsoft.com/office/drawing/2014/main" id="{F9FC445D-0BA6-483D-A0BB-686B15A1D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13" name="Picture 1" descr="https://sia.ife.org.mx/OA_HTML/cabo/images/swan/t.gif">
          <a:extLst>
            <a:ext uri="{FF2B5EF4-FFF2-40B4-BE49-F238E27FC236}">
              <a16:creationId xmlns:a16="http://schemas.microsoft.com/office/drawing/2014/main" id="{DCF2A35D-9F7A-4F30-A721-0B9E0CEBE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14" name="Picture 1" descr="https://sia.ife.org.mx/OA_HTML/cabo/images/swan/t.gif">
          <a:extLst>
            <a:ext uri="{FF2B5EF4-FFF2-40B4-BE49-F238E27FC236}">
              <a16:creationId xmlns:a16="http://schemas.microsoft.com/office/drawing/2014/main" id="{5EC339DB-01A0-4340-9CAC-FD4BDE8CE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15" name="Picture 1" descr="https://sia.ife.org.mx/OA_HTML/cabo/images/swan/t.gif">
          <a:extLst>
            <a:ext uri="{FF2B5EF4-FFF2-40B4-BE49-F238E27FC236}">
              <a16:creationId xmlns:a16="http://schemas.microsoft.com/office/drawing/2014/main" id="{AADF91B4-1897-410C-8297-2571C2873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16" name="Picture 1" descr="https://sia.ife.org.mx/OA_HTML/cabo/images/swan/t.gif">
          <a:extLst>
            <a:ext uri="{FF2B5EF4-FFF2-40B4-BE49-F238E27FC236}">
              <a16:creationId xmlns:a16="http://schemas.microsoft.com/office/drawing/2014/main" id="{42423C7C-E8CF-43C5-8A17-61696120C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17" name="Picture 1" descr="https://sia.ife.org.mx/OA_HTML/cabo/images/swan/t.gif">
          <a:extLst>
            <a:ext uri="{FF2B5EF4-FFF2-40B4-BE49-F238E27FC236}">
              <a16:creationId xmlns:a16="http://schemas.microsoft.com/office/drawing/2014/main" id="{11EC8529-ACAE-4EF3-988B-0C0B117A8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18" name="Picture 1" descr="https://sia.ife.org.mx/OA_HTML/cabo/images/swan/t.gif">
          <a:extLst>
            <a:ext uri="{FF2B5EF4-FFF2-40B4-BE49-F238E27FC236}">
              <a16:creationId xmlns:a16="http://schemas.microsoft.com/office/drawing/2014/main" id="{C412D2D9-D094-4FE2-A4A8-541668BEB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19" name="Picture 1" descr="https://sia.ife.org.mx/OA_HTML/cabo/images/swan/t.gif">
          <a:extLst>
            <a:ext uri="{FF2B5EF4-FFF2-40B4-BE49-F238E27FC236}">
              <a16:creationId xmlns:a16="http://schemas.microsoft.com/office/drawing/2014/main" id="{29B317F0-49C4-4654-92F3-D052D3167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20" name="Picture 1" descr="https://sia.ife.org.mx/OA_HTML/cabo/images/swan/t.gif">
          <a:extLst>
            <a:ext uri="{FF2B5EF4-FFF2-40B4-BE49-F238E27FC236}">
              <a16:creationId xmlns:a16="http://schemas.microsoft.com/office/drawing/2014/main" id="{18EB9695-6564-461D-ABAA-14EC106A3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21" name="Picture 1" descr="https://sia.ife.org.mx/OA_HTML/cabo/images/swan/t.gif">
          <a:extLst>
            <a:ext uri="{FF2B5EF4-FFF2-40B4-BE49-F238E27FC236}">
              <a16:creationId xmlns:a16="http://schemas.microsoft.com/office/drawing/2014/main" id="{BD32F516-C847-490D-B19F-A1129669C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22" name="Picture 1" descr="https://sia.ife.org.mx/OA_HTML/cabo/images/swan/t.gif">
          <a:extLst>
            <a:ext uri="{FF2B5EF4-FFF2-40B4-BE49-F238E27FC236}">
              <a16:creationId xmlns:a16="http://schemas.microsoft.com/office/drawing/2014/main" id="{1E29CA03-C051-4C4F-A2D1-2ED2D0585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23" name="Picture 1" descr="https://sia.ife.org.mx/OA_HTML/cabo/images/swan/t.gif">
          <a:extLst>
            <a:ext uri="{FF2B5EF4-FFF2-40B4-BE49-F238E27FC236}">
              <a16:creationId xmlns:a16="http://schemas.microsoft.com/office/drawing/2014/main" id="{44C71CEB-BEC7-4E5A-981C-D410E2167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24" name="Picture 1" descr="https://sia.ife.org.mx/OA_HTML/cabo/images/swan/t.gif">
          <a:extLst>
            <a:ext uri="{FF2B5EF4-FFF2-40B4-BE49-F238E27FC236}">
              <a16:creationId xmlns:a16="http://schemas.microsoft.com/office/drawing/2014/main" id="{9DFC6F56-CCBF-4935-BFCA-CB98F7D43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25" name="Picture 1" descr="https://sia.ife.org.mx/OA_HTML/cabo/images/swan/t.gif">
          <a:extLst>
            <a:ext uri="{FF2B5EF4-FFF2-40B4-BE49-F238E27FC236}">
              <a16:creationId xmlns:a16="http://schemas.microsoft.com/office/drawing/2014/main" id="{F147BB49-9616-437B-AAE2-CECE7E3E9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26" name="Picture 1" descr="https://sia.ife.org.mx/OA_HTML/cabo/images/swan/t.gif">
          <a:extLst>
            <a:ext uri="{FF2B5EF4-FFF2-40B4-BE49-F238E27FC236}">
              <a16:creationId xmlns:a16="http://schemas.microsoft.com/office/drawing/2014/main" id="{E4244A36-4F15-4C7E-A0FB-FF85343D5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27" name="Picture 1" descr="https://sia.ife.org.mx/OA_HTML/cabo/images/swan/t.gif">
          <a:extLst>
            <a:ext uri="{FF2B5EF4-FFF2-40B4-BE49-F238E27FC236}">
              <a16:creationId xmlns:a16="http://schemas.microsoft.com/office/drawing/2014/main" id="{38585DF4-0C3F-4710-A24A-E4F027553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28" name="Picture 1" descr="https://sia.ife.org.mx/OA_HTML/cabo/images/swan/t.gif">
          <a:extLst>
            <a:ext uri="{FF2B5EF4-FFF2-40B4-BE49-F238E27FC236}">
              <a16:creationId xmlns:a16="http://schemas.microsoft.com/office/drawing/2014/main" id="{7E99365B-E962-4352-A2E9-63127B79A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29" name="Picture 1" descr="https://sia.ife.org.mx/OA_HTML/cabo/images/swan/t.gif">
          <a:extLst>
            <a:ext uri="{FF2B5EF4-FFF2-40B4-BE49-F238E27FC236}">
              <a16:creationId xmlns:a16="http://schemas.microsoft.com/office/drawing/2014/main" id="{4DBE475B-C97C-4EE4-AFF0-C7EF22B09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30" name="Picture 1" descr="https://sia.ife.org.mx/OA_HTML/cabo/images/swan/t.gif">
          <a:extLst>
            <a:ext uri="{FF2B5EF4-FFF2-40B4-BE49-F238E27FC236}">
              <a16:creationId xmlns:a16="http://schemas.microsoft.com/office/drawing/2014/main" id="{E73C3F47-0584-40A4-B286-86F32FCC4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31" name="Picture 1" descr="https://sia.ife.org.mx/OA_HTML/cabo/images/swan/t.gif">
          <a:extLst>
            <a:ext uri="{FF2B5EF4-FFF2-40B4-BE49-F238E27FC236}">
              <a16:creationId xmlns:a16="http://schemas.microsoft.com/office/drawing/2014/main" id="{568F9131-5E28-4D45-8482-9FE8F4258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32" name="Picture 1" descr="https://sia.ife.org.mx/OA_HTML/cabo/images/swan/t.gif">
          <a:extLst>
            <a:ext uri="{FF2B5EF4-FFF2-40B4-BE49-F238E27FC236}">
              <a16:creationId xmlns:a16="http://schemas.microsoft.com/office/drawing/2014/main" id="{56713E7C-C043-42A9-9B8F-13055A2A4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33" name="Picture 1" descr="https://sia.ife.org.mx/OA_HTML/cabo/images/swan/t.gif">
          <a:extLst>
            <a:ext uri="{FF2B5EF4-FFF2-40B4-BE49-F238E27FC236}">
              <a16:creationId xmlns:a16="http://schemas.microsoft.com/office/drawing/2014/main" id="{452A3B28-34C2-425E-BD4E-43DE9B93D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34" name="Picture 1" descr="https://sia.ife.org.mx/OA_HTML/cabo/images/swan/t.gif">
          <a:extLst>
            <a:ext uri="{FF2B5EF4-FFF2-40B4-BE49-F238E27FC236}">
              <a16:creationId xmlns:a16="http://schemas.microsoft.com/office/drawing/2014/main" id="{24C0DF5F-2C0A-4BAB-99A3-19DA0EEF4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35" name="Picture 1" descr="https://sia.ife.org.mx/OA_HTML/cabo/images/swan/t.gif">
          <a:extLst>
            <a:ext uri="{FF2B5EF4-FFF2-40B4-BE49-F238E27FC236}">
              <a16:creationId xmlns:a16="http://schemas.microsoft.com/office/drawing/2014/main" id="{DF3502F6-0BEF-4194-B4E9-4EBE37B46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36" name="Picture 1" descr="https://sia.ife.org.mx/OA_HTML/cabo/images/swan/t.gif">
          <a:extLst>
            <a:ext uri="{FF2B5EF4-FFF2-40B4-BE49-F238E27FC236}">
              <a16:creationId xmlns:a16="http://schemas.microsoft.com/office/drawing/2014/main" id="{6D218BAA-B302-4610-927F-88BA75B50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37" name="Picture 1" descr="https://sia.ife.org.mx/OA_HTML/cabo/images/swan/t.gif">
          <a:extLst>
            <a:ext uri="{FF2B5EF4-FFF2-40B4-BE49-F238E27FC236}">
              <a16:creationId xmlns:a16="http://schemas.microsoft.com/office/drawing/2014/main" id="{B3DC3C2E-7EF3-431A-A040-B46DDCEE5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5775" y="15144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84C2B-27D4-4227-BC17-35596689EFF2}">
  <dimension ref="A1:AE210"/>
  <sheetViews>
    <sheetView tabSelected="1" zoomScale="130" zoomScaleNormal="130" workbookViewId="0">
      <selection activeCell="C72" sqref="C72"/>
    </sheetView>
  </sheetViews>
  <sheetFormatPr baseColWidth="10" defaultRowHeight="14.5" x14ac:dyDescent="0.35"/>
  <cols>
    <col min="1" max="1" width="14.453125" bestFit="1" customWidth="1"/>
    <col min="2" max="2" width="14.7265625" customWidth="1"/>
    <col min="7" max="7" width="12.7265625" customWidth="1"/>
    <col min="10" max="10" width="20.1796875" style="19" bestFit="1" customWidth="1"/>
    <col min="11" max="11" width="20.1796875" style="19" customWidth="1"/>
    <col min="12" max="12" width="39.453125" style="8" customWidth="1"/>
    <col min="16" max="16" width="11.453125" style="6"/>
    <col min="17" max="17" width="11.453125" style="23"/>
    <col min="18" max="18" width="12.7265625" style="4" customWidth="1"/>
    <col min="19" max="19" width="12.54296875" bestFit="1" customWidth="1"/>
  </cols>
  <sheetData>
    <row r="1" spans="1:31" ht="18.5" x14ac:dyDescent="0.45">
      <c r="A1" s="56" t="s">
        <v>141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</row>
    <row r="2" spans="1:31" ht="18.5" x14ac:dyDescent="0.45">
      <c r="A2" s="56" t="s">
        <v>374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</row>
    <row r="5" spans="1:31" s="37" customFormat="1" ht="43.5" x14ac:dyDescent="0.35">
      <c r="A5" s="29" t="s">
        <v>0</v>
      </c>
      <c r="B5" s="29" t="s">
        <v>1</v>
      </c>
      <c r="C5" s="29" t="s">
        <v>2</v>
      </c>
      <c r="D5" s="29" t="s">
        <v>3</v>
      </c>
      <c r="E5" s="29" t="s">
        <v>4</v>
      </c>
      <c r="F5" s="29" t="s">
        <v>5</v>
      </c>
      <c r="G5" s="29" t="s">
        <v>6</v>
      </c>
      <c r="H5" s="29" t="s">
        <v>7</v>
      </c>
      <c r="I5" s="30" t="s">
        <v>8</v>
      </c>
      <c r="J5" s="31" t="s">
        <v>9</v>
      </c>
      <c r="K5" s="31" t="s">
        <v>56</v>
      </c>
      <c r="L5" s="30" t="s">
        <v>10</v>
      </c>
      <c r="M5" s="30" t="s">
        <v>11</v>
      </c>
      <c r="N5" s="30" t="s">
        <v>12</v>
      </c>
      <c r="O5" s="30" t="s">
        <v>13</v>
      </c>
      <c r="P5" s="32" t="s">
        <v>14</v>
      </c>
      <c r="Q5" s="33" t="s">
        <v>15</v>
      </c>
      <c r="R5" s="34" t="s">
        <v>16</v>
      </c>
      <c r="S5" s="35" t="s">
        <v>17</v>
      </c>
      <c r="T5" s="35" t="s">
        <v>18</v>
      </c>
      <c r="U5" s="35" t="s">
        <v>19</v>
      </c>
      <c r="V5" s="35" t="s">
        <v>20</v>
      </c>
      <c r="W5" s="35" t="s">
        <v>21</v>
      </c>
      <c r="X5" s="35" t="s">
        <v>22</v>
      </c>
      <c r="Y5" s="35" t="s">
        <v>23</v>
      </c>
      <c r="Z5" s="35" t="s">
        <v>24</v>
      </c>
      <c r="AA5" s="35" t="s">
        <v>25</v>
      </c>
      <c r="AB5" s="35" t="s">
        <v>26</v>
      </c>
      <c r="AC5" s="35" t="s">
        <v>27</v>
      </c>
      <c r="AD5" s="35" t="s">
        <v>28</v>
      </c>
      <c r="AE5" s="36" t="s">
        <v>29</v>
      </c>
    </row>
    <row r="6" spans="1:31" s="16" customFormat="1" ht="21" x14ac:dyDescent="0.25">
      <c r="A6" s="14" t="s">
        <v>30</v>
      </c>
      <c r="B6" s="14" t="s">
        <v>31</v>
      </c>
      <c r="C6" s="14">
        <v>11510</v>
      </c>
      <c r="D6" s="14" t="s">
        <v>31</v>
      </c>
      <c r="E6" s="14" t="s">
        <v>32</v>
      </c>
      <c r="F6" s="14" t="s">
        <v>33</v>
      </c>
      <c r="G6" s="14" t="s">
        <v>32</v>
      </c>
      <c r="H6" s="14" t="s">
        <v>98</v>
      </c>
      <c r="I6" s="10">
        <v>21101</v>
      </c>
      <c r="J6" s="18" t="s">
        <v>38</v>
      </c>
      <c r="K6" s="18" t="s">
        <v>84</v>
      </c>
      <c r="L6" s="17" t="s">
        <v>85</v>
      </c>
      <c r="M6" s="13"/>
      <c r="N6" s="13"/>
      <c r="O6" s="3" t="s">
        <v>34</v>
      </c>
      <c r="P6" s="3">
        <v>5</v>
      </c>
      <c r="Q6" s="27">
        <v>53</v>
      </c>
      <c r="R6" s="2" t="s">
        <v>35</v>
      </c>
      <c r="S6" s="12">
        <f>(P6*Q6)</f>
        <v>265</v>
      </c>
      <c r="T6" s="15">
        <v>0</v>
      </c>
      <c r="U6" s="15">
        <v>0</v>
      </c>
      <c r="V6" s="15">
        <v>0</v>
      </c>
      <c r="W6" s="15">
        <v>0</v>
      </c>
      <c r="X6" s="15">
        <v>0</v>
      </c>
      <c r="Y6" s="15">
        <v>0</v>
      </c>
      <c r="Z6" s="15">
        <v>0</v>
      </c>
      <c r="AA6" s="15">
        <v>0</v>
      </c>
      <c r="AB6" s="15">
        <v>0</v>
      </c>
      <c r="AC6" s="15">
        <v>0</v>
      </c>
      <c r="AD6" s="15">
        <v>0</v>
      </c>
      <c r="AE6" s="15">
        <f>S6</f>
        <v>265</v>
      </c>
    </row>
    <row r="7" spans="1:31" s="16" customFormat="1" ht="21" x14ac:dyDescent="0.25">
      <c r="A7" s="14" t="s">
        <v>30</v>
      </c>
      <c r="B7" s="14" t="s">
        <v>31</v>
      </c>
      <c r="C7" s="14">
        <v>11510</v>
      </c>
      <c r="D7" s="14" t="s">
        <v>31</v>
      </c>
      <c r="E7" s="14" t="s">
        <v>32</v>
      </c>
      <c r="F7" s="14" t="s">
        <v>33</v>
      </c>
      <c r="G7" s="14" t="s">
        <v>32</v>
      </c>
      <c r="H7" s="14" t="s">
        <v>98</v>
      </c>
      <c r="I7" s="10">
        <v>21101</v>
      </c>
      <c r="J7" s="18" t="s">
        <v>38</v>
      </c>
      <c r="K7" s="18" t="s">
        <v>86</v>
      </c>
      <c r="L7" s="17" t="s">
        <v>87</v>
      </c>
      <c r="M7" s="13"/>
      <c r="N7" s="13"/>
      <c r="O7" s="3" t="s">
        <v>34</v>
      </c>
      <c r="P7" s="3">
        <v>2</v>
      </c>
      <c r="Q7" s="27">
        <v>349</v>
      </c>
      <c r="R7" s="2" t="s">
        <v>35</v>
      </c>
      <c r="S7" s="12">
        <f t="shared" ref="S7:S67" si="0">(P7*Q7)</f>
        <v>698</v>
      </c>
      <c r="T7" s="15">
        <v>0</v>
      </c>
      <c r="U7" s="15">
        <v>0</v>
      </c>
      <c r="V7" s="15">
        <v>0</v>
      </c>
      <c r="W7" s="15">
        <v>0</v>
      </c>
      <c r="X7" s="15">
        <v>0</v>
      </c>
      <c r="Y7" s="15">
        <v>0</v>
      </c>
      <c r="Z7" s="15">
        <v>0</v>
      </c>
      <c r="AA7" s="15">
        <v>0</v>
      </c>
      <c r="AB7" s="15">
        <v>0</v>
      </c>
      <c r="AC7" s="15">
        <v>0</v>
      </c>
      <c r="AD7" s="15">
        <v>0</v>
      </c>
      <c r="AE7" s="15">
        <f t="shared" ref="AE7:AE67" si="1">S7</f>
        <v>698</v>
      </c>
    </row>
    <row r="8" spans="1:31" s="16" customFormat="1" ht="21" x14ac:dyDescent="0.25">
      <c r="A8" s="14" t="s">
        <v>30</v>
      </c>
      <c r="B8" s="14" t="s">
        <v>31</v>
      </c>
      <c r="C8" s="14">
        <v>11510</v>
      </c>
      <c r="D8" s="14" t="s">
        <v>31</v>
      </c>
      <c r="E8" s="14" t="s">
        <v>32</v>
      </c>
      <c r="F8" s="14" t="s">
        <v>33</v>
      </c>
      <c r="G8" s="14" t="s">
        <v>32</v>
      </c>
      <c r="H8" s="14" t="s">
        <v>98</v>
      </c>
      <c r="I8" s="10">
        <v>21101</v>
      </c>
      <c r="J8" s="18" t="s">
        <v>38</v>
      </c>
      <c r="K8" s="18" t="s">
        <v>88</v>
      </c>
      <c r="L8" s="17" t="s">
        <v>89</v>
      </c>
      <c r="M8" s="13"/>
      <c r="N8" s="13"/>
      <c r="O8" s="3" t="s">
        <v>34</v>
      </c>
      <c r="P8" s="3">
        <v>1</v>
      </c>
      <c r="Q8" s="27">
        <v>147</v>
      </c>
      <c r="R8" s="2" t="s">
        <v>35</v>
      </c>
      <c r="S8" s="12">
        <f t="shared" si="0"/>
        <v>147</v>
      </c>
      <c r="T8" s="15">
        <v>0</v>
      </c>
      <c r="U8" s="15">
        <v>0</v>
      </c>
      <c r="V8" s="15">
        <v>0</v>
      </c>
      <c r="W8" s="15">
        <v>0</v>
      </c>
      <c r="X8" s="15">
        <v>0</v>
      </c>
      <c r="Y8" s="15">
        <v>0</v>
      </c>
      <c r="Z8" s="15">
        <v>0</v>
      </c>
      <c r="AA8" s="15">
        <v>0</v>
      </c>
      <c r="AB8" s="15">
        <v>0</v>
      </c>
      <c r="AC8" s="15">
        <v>0</v>
      </c>
      <c r="AD8" s="15">
        <v>0</v>
      </c>
      <c r="AE8" s="15">
        <f t="shared" si="1"/>
        <v>147</v>
      </c>
    </row>
    <row r="9" spans="1:31" s="16" customFormat="1" ht="21" x14ac:dyDescent="0.25">
      <c r="A9" s="14" t="s">
        <v>30</v>
      </c>
      <c r="B9" s="14" t="s">
        <v>31</v>
      </c>
      <c r="C9" s="14">
        <v>11510</v>
      </c>
      <c r="D9" s="14" t="s">
        <v>31</v>
      </c>
      <c r="E9" s="14" t="s">
        <v>32</v>
      </c>
      <c r="F9" s="14" t="s">
        <v>33</v>
      </c>
      <c r="G9" s="14" t="s">
        <v>32</v>
      </c>
      <c r="H9" s="14" t="s">
        <v>98</v>
      </c>
      <c r="I9" s="10">
        <v>21101</v>
      </c>
      <c r="J9" s="18" t="s">
        <v>38</v>
      </c>
      <c r="K9" s="18" t="s">
        <v>90</v>
      </c>
      <c r="L9" s="17" t="s">
        <v>52</v>
      </c>
      <c r="M9" s="13"/>
      <c r="N9" s="13"/>
      <c r="O9" s="3" t="s">
        <v>34</v>
      </c>
      <c r="P9" s="3">
        <v>4</v>
      </c>
      <c r="Q9" s="27">
        <v>5</v>
      </c>
      <c r="R9" s="2" t="s">
        <v>35</v>
      </c>
      <c r="S9" s="12">
        <f t="shared" si="0"/>
        <v>20</v>
      </c>
      <c r="T9" s="15">
        <v>0</v>
      </c>
      <c r="U9" s="15">
        <v>0</v>
      </c>
      <c r="V9" s="15">
        <v>0</v>
      </c>
      <c r="W9" s="15">
        <v>0</v>
      </c>
      <c r="X9" s="15">
        <v>0</v>
      </c>
      <c r="Y9" s="15">
        <v>0</v>
      </c>
      <c r="Z9" s="15">
        <v>0</v>
      </c>
      <c r="AA9" s="15">
        <v>0</v>
      </c>
      <c r="AB9" s="15">
        <v>0</v>
      </c>
      <c r="AC9" s="15">
        <v>0</v>
      </c>
      <c r="AD9" s="15">
        <v>0</v>
      </c>
      <c r="AE9" s="15">
        <f t="shared" si="1"/>
        <v>20</v>
      </c>
    </row>
    <row r="10" spans="1:31" s="16" customFormat="1" ht="21" x14ac:dyDescent="0.25">
      <c r="A10" s="14" t="s">
        <v>30</v>
      </c>
      <c r="B10" s="14" t="s">
        <v>31</v>
      </c>
      <c r="C10" s="14">
        <v>11510</v>
      </c>
      <c r="D10" s="14" t="s">
        <v>31</v>
      </c>
      <c r="E10" s="14" t="s">
        <v>32</v>
      </c>
      <c r="F10" s="14" t="s">
        <v>33</v>
      </c>
      <c r="G10" s="14" t="s">
        <v>32</v>
      </c>
      <c r="H10" s="14" t="s">
        <v>98</v>
      </c>
      <c r="I10" s="10">
        <v>21101</v>
      </c>
      <c r="J10" s="18" t="s">
        <v>38</v>
      </c>
      <c r="K10" s="18" t="s">
        <v>58</v>
      </c>
      <c r="L10" s="17" t="s">
        <v>59</v>
      </c>
      <c r="M10" s="13"/>
      <c r="N10" s="13"/>
      <c r="O10" s="3" t="s">
        <v>34</v>
      </c>
      <c r="P10" s="3">
        <v>2</v>
      </c>
      <c r="Q10" s="27">
        <v>129</v>
      </c>
      <c r="R10" s="2" t="s">
        <v>35</v>
      </c>
      <c r="S10" s="12">
        <f t="shared" si="0"/>
        <v>258</v>
      </c>
      <c r="T10" s="15">
        <v>0</v>
      </c>
      <c r="U10" s="15">
        <v>0</v>
      </c>
      <c r="V10" s="15">
        <v>0</v>
      </c>
      <c r="W10" s="15">
        <v>0</v>
      </c>
      <c r="X10" s="15">
        <v>0</v>
      </c>
      <c r="Y10" s="15">
        <v>0</v>
      </c>
      <c r="Z10" s="15">
        <v>0</v>
      </c>
      <c r="AA10" s="15">
        <v>0</v>
      </c>
      <c r="AB10" s="15">
        <v>0</v>
      </c>
      <c r="AC10" s="15">
        <v>0</v>
      </c>
      <c r="AD10" s="15">
        <v>0</v>
      </c>
      <c r="AE10" s="15">
        <f t="shared" si="1"/>
        <v>258</v>
      </c>
    </row>
    <row r="11" spans="1:31" s="16" customFormat="1" ht="21" x14ac:dyDescent="0.25">
      <c r="A11" s="14" t="s">
        <v>30</v>
      </c>
      <c r="B11" s="14" t="s">
        <v>31</v>
      </c>
      <c r="C11" s="14">
        <v>11510</v>
      </c>
      <c r="D11" s="14" t="s">
        <v>31</v>
      </c>
      <c r="E11" s="14" t="s">
        <v>32</v>
      </c>
      <c r="F11" s="14" t="s">
        <v>33</v>
      </c>
      <c r="G11" s="14" t="s">
        <v>32</v>
      </c>
      <c r="H11" s="14" t="s">
        <v>98</v>
      </c>
      <c r="I11" s="10">
        <v>21101</v>
      </c>
      <c r="J11" s="18" t="s">
        <v>38</v>
      </c>
      <c r="K11" s="18" t="s">
        <v>90</v>
      </c>
      <c r="L11" s="17" t="s">
        <v>52</v>
      </c>
      <c r="M11" s="13"/>
      <c r="N11" s="13"/>
      <c r="O11" s="3" t="s">
        <v>34</v>
      </c>
      <c r="P11" s="3">
        <v>1</v>
      </c>
      <c r="Q11" s="27">
        <v>5</v>
      </c>
      <c r="R11" s="2" t="s">
        <v>35</v>
      </c>
      <c r="S11" s="12">
        <f t="shared" si="0"/>
        <v>5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  <c r="AD11" s="15">
        <v>0</v>
      </c>
      <c r="AE11" s="15">
        <f t="shared" si="1"/>
        <v>5</v>
      </c>
    </row>
    <row r="12" spans="1:31" s="16" customFormat="1" ht="21" x14ac:dyDescent="0.25">
      <c r="A12" s="14" t="s">
        <v>30</v>
      </c>
      <c r="B12" s="14" t="s">
        <v>31</v>
      </c>
      <c r="C12" s="14">
        <v>11510</v>
      </c>
      <c r="D12" s="14" t="s">
        <v>31</v>
      </c>
      <c r="E12" s="14" t="s">
        <v>32</v>
      </c>
      <c r="F12" s="14" t="s">
        <v>33</v>
      </c>
      <c r="G12" s="14" t="s">
        <v>32</v>
      </c>
      <c r="H12" s="14" t="s">
        <v>98</v>
      </c>
      <c r="I12" s="10">
        <v>21101</v>
      </c>
      <c r="J12" s="18" t="s">
        <v>38</v>
      </c>
      <c r="K12" s="18" t="s">
        <v>60</v>
      </c>
      <c r="L12" s="17" t="s">
        <v>51</v>
      </c>
      <c r="M12" s="13"/>
      <c r="N12" s="13"/>
      <c r="O12" s="3" t="s">
        <v>34</v>
      </c>
      <c r="P12" s="3">
        <v>1</v>
      </c>
      <c r="Q12" s="27">
        <v>201</v>
      </c>
      <c r="R12" s="2" t="s">
        <v>35</v>
      </c>
      <c r="S12" s="12">
        <f t="shared" si="0"/>
        <v>201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v>0</v>
      </c>
      <c r="AE12" s="15">
        <f t="shared" si="1"/>
        <v>201</v>
      </c>
    </row>
    <row r="13" spans="1:31" s="16" customFormat="1" ht="21" x14ac:dyDescent="0.25">
      <c r="A13" s="14" t="s">
        <v>30</v>
      </c>
      <c r="B13" s="14" t="s">
        <v>31</v>
      </c>
      <c r="C13" s="14">
        <v>11510</v>
      </c>
      <c r="D13" s="14" t="s">
        <v>31</v>
      </c>
      <c r="E13" s="14" t="s">
        <v>32</v>
      </c>
      <c r="F13" s="14" t="s">
        <v>61</v>
      </c>
      <c r="G13" s="11" t="s">
        <v>62</v>
      </c>
      <c r="H13" s="14" t="s">
        <v>98</v>
      </c>
      <c r="I13" s="10">
        <v>21101</v>
      </c>
      <c r="J13" s="18" t="s">
        <v>38</v>
      </c>
      <c r="K13" s="18" t="s">
        <v>91</v>
      </c>
      <c r="L13" s="17" t="s">
        <v>92</v>
      </c>
      <c r="M13" s="13"/>
      <c r="N13" s="13"/>
      <c r="O13" s="3" t="s">
        <v>34</v>
      </c>
      <c r="P13" s="3">
        <v>1</v>
      </c>
      <c r="Q13" s="27">
        <v>180</v>
      </c>
      <c r="R13" s="2" t="s">
        <v>35</v>
      </c>
      <c r="S13" s="12">
        <f t="shared" si="0"/>
        <v>180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v>0</v>
      </c>
      <c r="AE13" s="15">
        <f t="shared" si="1"/>
        <v>180</v>
      </c>
    </row>
    <row r="14" spans="1:31" s="16" customFormat="1" ht="21" x14ac:dyDescent="0.25">
      <c r="A14" s="14" t="s">
        <v>30</v>
      </c>
      <c r="B14" s="14" t="s">
        <v>31</v>
      </c>
      <c r="C14" s="14">
        <v>11510</v>
      </c>
      <c r="D14" s="14" t="s">
        <v>31</v>
      </c>
      <c r="E14" s="14" t="s">
        <v>32</v>
      </c>
      <c r="F14" s="14" t="s">
        <v>61</v>
      </c>
      <c r="G14" s="11" t="s">
        <v>62</v>
      </c>
      <c r="H14" s="14" t="s">
        <v>98</v>
      </c>
      <c r="I14" s="10">
        <v>21101</v>
      </c>
      <c r="J14" s="18" t="s">
        <v>38</v>
      </c>
      <c r="K14" s="18" t="s">
        <v>93</v>
      </c>
      <c r="L14" s="17" t="s">
        <v>57</v>
      </c>
      <c r="M14" s="13"/>
      <c r="N14" s="13"/>
      <c r="O14" s="3" t="s">
        <v>34</v>
      </c>
      <c r="P14" s="3">
        <v>3</v>
      </c>
      <c r="Q14" s="27">
        <v>47</v>
      </c>
      <c r="R14" s="2" t="s">
        <v>35</v>
      </c>
      <c r="S14" s="12">
        <f t="shared" si="0"/>
        <v>141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  <c r="AD14" s="15">
        <v>0</v>
      </c>
      <c r="AE14" s="15">
        <f t="shared" si="1"/>
        <v>141</v>
      </c>
    </row>
    <row r="15" spans="1:31" s="16" customFormat="1" ht="21" x14ac:dyDescent="0.25">
      <c r="A15" s="14" t="s">
        <v>30</v>
      </c>
      <c r="B15" s="14" t="s">
        <v>31</v>
      </c>
      <c r="C15" s="14">
        <v>11510</v>
      </c>
      <c r="D15" s="14" t="s">
        <v>31</v>
      </c>
      <c r="E15" s="14" t="s">
        <v>32</v>
      </c>
      <c r="F15" s="14" t="s">
        <v>61</v>
      </c>
      <c r="G15" s="11" t="s">
        <v>62</v>
      </c>
      <c r="H15" s="14" t="s">
        <v>98</v>
      </c>
      <c r="I15" s="10">
        <v>21101</v>
      </c>
      <c r="J15" s="18" t="s">
        <v>38</v>
      </c>
      <c r="K15" s="18" t="s">
        <v>94</v>
      </c>
      <c r="L15" s="17" t="s">
        <v>95</v>
      </c>
      <c r="M15" s="13"/>
      <c r="N15" s="13"/>
      <c r="O15" s="3" t="s">
        <v>34</v>
      </c>
      <c r="P15" s="3">
        <v>3</v>
      </c>
      <c r="Q15" s="27">
        <v>66</v>
      </c>
      <c r="R15" s="2" t="s">
        <v>35</v>
      </c>
      <c r="S15" s="12">
        <f t="shared" si="0"/>
        <v>198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  <c r="AE15" s="15">
        <f t="shared" si="1"/>
        <v>198</v>
      </c>
    </row>
    <row r="16" spans="1:31" s="16" customFormat="1" ht="21" x14ac:dyDescent="0.25">
      <c r="A16" s="14" t="s">
        <v>30</v>
      </c>
      <c r="B16" s="14" t="s">
        <v>31</v>
      </c>
      <c r="C16" s="14">
        <v>11510</v>
      </c>
      <c r="D16" s="14" t="s">
        <v>31</v>
      </c>
      <c r="E16" s="14" t="s">
        <v>32</v>
      </c>
      <c r="F16" s="14" t="s">
        <v>61</v>
      </c>
      <c r="G16" s="11" t="s">
        <v>62</v>
      </c>
      <c r="H16" s="14" t="s">
        <v>98</v>
      </c>
      <c r="I16" s="10">
        <v>21101</v>
      </c>
      <c r="J16" s="18" t="s">
        <v>38</v>
      </c>
      <c r="K16" s="18" t="s">
        <v>96</v>
      </c>
      <c r="L16" s="17" t="s">
        <v>97</v>
      </c>
      <c r="M16" s="13"/>
      <c r="N16" s="13"/>
      <c r="O16" s="3" t="s">
        <v>34</v>
      </c>
      <c r="P16" s="3">
        <v>1</v>
      </c>
      <c r="Q16" s="27">
        <v>2063</v>
      </c>
      <c r="R16" s="2" t="s">
        <v>35</v>
      </c>
      <c r="S16" s="12">
        <f t="shared" si="0"/>
        <v>2063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  <c r="AD16" s="15">
        <v>0</v>
      </c>
      <c r="AE16" s="15">
        <f t="shared" si="1"/>
        <v>2063</v>
      </c>
    </row>
    <row r="17" spans="1:31" s="16" customFormat="1" ht="21" x14ac:dyDescent="0.25">
      <c r="A17" s="14" t="s">
        <v>30</v>
      </c>
      <c r="B17" s="14" t="s">
        <v>31</v>
      </c>
      <c r="C17" s="14">
        <v>11510</v>
      </c>
      <c r="D17" s="14" t="s">
        <v>31</v>
      </c>
      <c r="E17" s="14" t="s">
        <v>32</v>
      </c>
      <c r="F17" s="14" t="s">
        <v>103</v>
      </c>
      <c r="G17" s="11" t="s">
        <v>62</v>
      </c>
      <c r="H17" s="14" t="s">
        <v>98</v>
      </c>
      <c r="I17" s="10">
        <v>21401</v>
      </c>
      <c r="J17" s="18" t="s">
        <v>40</v>
      </c>
      <c r="K17" s="18" t="s">
        <v>101</v>
      </c>
      <c r="L17" s="17" t="s">
        <v>99</v>
      </c>
      <c r="M17" s="13">
        <v>1</v>
      </c>
      <c r="N17" s="13">
        <v>4458</v>
      </c>
      <c r="O17" s="3" t="s">
        <v>34</v>
      </c>
      <c r="P17" s="3">
        <v>1</v>
      </c>
      <c r="Q17" s="27">
        <v>4458</v>
      </c>
      <c r="R17" s="2" t="s">
        <v>35</v>
      </c>
      <c r="S17" s="12">
        <f t="shared" si="0"/>
        <v>4458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15">
        <v>0</v>
      </c>
      <c r="AE17" s="15">
        <f t="shared" si="1"/>
        <v>4458</v>
      </c>
    </row>
    <row r="18" spans="1:31" s="16" customFormat="1" ht="21" x14ac:dyDescent="0.25">
      <c r="A18" s="14" t="s">
        <v>30</v>
      </c>
      <c r="B18" s="14" t="s">
        <v>31</v>
      </c>
      <c r="C18" s="14">
        <v>11510</v>
      </c>
      <c r="D18" s="14" t="s">
        <v>31</v>
      </c>
      <c r="E18" s="14" t="s">
        <v>32</v>
      </c>
      <c r="F18" s="14" t="s">
        <v>37</v>
      </c>
      <c r="G18" s="11" t="s">
        <v>48</v>
      </c>
      <c r="H18" s="14" t="s">
        <v>36</v>
      </c>
      <c r="I18" s="10">
        <v>21401</v>
      </c>
      <c r="J18" s="18" t="s">
        <v>40</v>
      </c>
      <c r="K18" s="18" t="s">
        <v>102</v>
      </c>
      <c r="L18" s="17" t="s">
        <v>100</v>
      </c>
      <c r="M18" s="13">
        <v>3</v>
      </c>
      <c r="N18" s="13">
        <v>259</v>
      </c>
      <c r="O18" s="3" t="s">
        <v>34</v>
      </c>
      <c r="P18" s="3">
        <v>3</v>
      </c>
      <c r="Q18" s="27">
        <v>259</v>
      </c>
      <c r="R18" s="2" t="s">
        <v>35</v>
      </c>
      <c r="S18" s="12">
        <f t="shared" si="0"/>
        <v>777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  <c r="AD18" s="15">
        <v>0</v>
      </c>
      <c r="AE18" s="15">
        <f t="shared" si="1"/>
        <v>777</v>
      </c>
    </row>
    <row r="19" spans="1:31" s="16" customFormat="1" ht="21" x14ac:dyDescent="0.25">
      <c r="A19" s="14" t="s">
        <v>30</v>
      </c>
      <c r="B19" s="14" t="s">
        <v>31</v>
      </c>
      <c r="C19" s="14">
        <v>11510</v>
      </c>
      <c r="D19" s="14" t="s">
        <v>31</v>
      </c>
      <c r="E19" s="14" t="s">
        <v>32</v>
      </c>
      <c r="F19" s="14" t="s">
        <v>37</v>
      </c>
      <c r="G19" s="11" t="s">
        <v>48</v>
      </c>
      <c r="H19" s="14" t="s">
        <v>36</v>
      </c>
      <c r="I19" s="10">
        <v>24601</v>
      </c>
      <c r="J19" s="18" t="s">
        <v>64</v>
      </c>
      <c r="K19" s="18" t="s">
        <v>104</v>
      </c>
      <c r="L19" s="17" t="s">
        <v>105</v>
      </c>
      <c r="M19" s="13"/>
      <c r="N19" s="13"/>
      <c r="O19" s="3" t="s">
        <v>34</v>
      </c>
      <c r="P19" s="3">
        <v>2</v>
      </c>
      <c r="Q19" s="27">
        <v>175</v>
      </c>
      <c r="R19" s="2" t="s">
        <v>35</v>
      </c>
      <c r="S19" s="12">
        <f t="shared" si="0"/>
        <v>350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f t="shared" si="1"/>
        <v>350</v>
      </c>
    </row>
    <row r="20" spans="1:31" s="16" customFormat="1" ht="21" x14ac:dyDescent="0.25">
      <c r="A20" s="14" t="s">
        <v>30</v>
      </c>
      <c r="B20" s="14" t="s">
        <v>31</v>
      </c>
      <c r="C20" s="14">
        <v>11510</v>
      </c>
      <c r="D20" s="14" t="s">
        <v>31</v>
      </c>
      <c r="E20" s="14" t="s">
        <v>32</v>
      </c>
      <c r="F20" s="14" t="s">
        <v>33</v>
      </c>
      <c r="G20" s="14" t="s">
        <v>32</v>
      </c>
      <c r="H20" s="14" t="s">
        <v>36</v>
      </c>
      <c r="I20" s="10">
        <v>24601</v>
      </c>
      <c r="J20" s="18" t="s">
        <v>64</v>
      </c>
      <c r="K20" s="18" t="s">
        <v>106</v>
      </c>
      <c r="L20" s="17" t="s">
        <v>107</v>
      </c>
      <c r="M20" s="13"/>
      <c r="N20" s="13"/>
      <c r="O20" s="3" t="s">
        <v>34</v>
      </c>
      <c r="P20" s="3">
        <v>3</v>
      </c>
      <c r="Q20" s="27">
        <v>1795</v>
      </c>
      <c r="R20" s="2" t="s">
        <v>35</v>
      </c>
      <c r="S20" s="12">
        <f t="shared" si="0"/>
        <v>5385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15">
        <v>0</v>
      </c>
      <c r="AE20" s="15">
        <f t="shared" si="1"/>
        <v>5385</v>
      </c>
    </row>
    <row r="21" spans="1:31" s="16" customFormat="1" ht="21" x14ac:dyDescent="0.25">
      <c r="A21" s="14" t="s">
        <v>30</v>
      </c>
      <c r="B21" s="14" t="s">
        <v>31</v>
      </c>
      <c r="C21" s="14">
        <v>11510</v>
      </c>
      <c r="D21" s="14" t="s">
        <v>31</v>
      </c>
      <c r="E21" s="14" t="s">
        <v>32</v>
      </c>
      <c r="F21" s="14" t="s">
        <v>33</v>
      </c>
      <c r="G21" s="14" t="s">
        <v>32</v>
      </c>
      <c r="H21" s="14" t="s">
        <v>36</v>
      </c>
      <c r="I21" s="10">
        <v>24601</v>
      </c>
      <c r="J21" s="18" t="s">
        <v>64</v>
      </c>
      <c r="K21" s="18" t="s">
        <v>65</v>
      </c>
      <c r="L21" s="17" t="s">
        <v>66</v>
      </c>
      <c r="M21" s="13"/>
      <c r="N21" s="13"/>
      <c r="O21" s="3" t="s">
        <v>34</v>
      </c>
      <c r="P21" s="3">
        <v>2</v>
      </c>
      <c r="Q21" s="27">
        <v>777</v>
      </c>
      <c r="R21" s="2" t="s">
        <v>35</v>
      </c>
      <c r="S21" s="12">
        <f t="shared" si="0"/>
        <v>1554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15">
        <f t="shared" si="1"/>
        <v>1554</v>
      </c>
    </row>
    <row r="22" spans="1:31" s="16" customFormat="1" ht="21" x14ac:dyDescent="0.25">
      <c r="A22" s="14" t="s">
        <v>30</v>
      </c>
      <c r="B22" s="14" t="s">
        <v>31</v>
      </c>
      <c r="C22" s="14">
        <v>11510</v>
      </c>
      <c r="D22" s="14" t="s">
        <v>31</v>
      </c>
      <c r="E22" s="14" t="s">
        <v>32</v>
      </c>
      <c r="F22" s="14" t="s">
        <v>33</v>
      </c>
      <c r="G22" s="14" t="s">
        <v>32</v>
      </c>
      <c r="H22" s="14" t="s">
        <v>36</v>
      </c>
      <c r="I22" s="10">
        <v>24601</v>
      </c>
      <c r="J22" s="18" t="s">
        <v>64</v>
      </c>
      <c r="K22" s="18" t="s">
        <v>108</v>
      </c>
      <c r="L22" s="17" t="s">
        <v>109</v>
      </c>
      <c r="M22" s="13"/>
      <c r="N22" s="13"/>
      <c r="O22" s="3" t="s">
        <v>34</v>
      </c>
      <c r="P22" s="3">
        <v>15</v>
      </c>
      <c r="Q22" s="27">
        <v>72</v>
      </c>
      <c r="R22" s="2" t="s">
        <v>35</v>
      </c>
      <c r="S22" s="12">
        <f t="shared" si="0"/>
        <v>1080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  <c r="AD22" s="15">
        <v>0</v>
      </c>
      <c r="AE22" s="15">
        <f t="shared" si="1"/>
        <v>1080</v>
      </c>
    </row>
    <row r="23" spans="1:31" s="16" customFormat="1" ht="21" x14ac:dyDescent="0.25">
      <c r="A23" s="14" t="s">
        <v>30</v>
      </c>
      <c r="B23" s="14" t="s">
        <v>31</v>
      </c>
      <c r="C23" s="14">
        <v>11510</v>
      </c>
      <c r="D23" s="14" t="s">
        <v>31</v>
      </c>
      <c r="E23" s="14" t="s">
        <v>32</v>
      </c>
      <c r="F23" s="14" t="s">
        <v>33</v>
      </c>
      <c r="G23" s="14" t="s">
        <v>32</v>
      </c>
      <c r="H23" s="14" t="s">
        <v>36</v>
      </c>
      <c r="I23" s="10">
        <v>24601</v>
      </c>
      <c r="J23" s="18" t="s">
        <v>64</v>
      </c>
      <c r="K23" s="18" t="s">
        <v>110</v>
      </c>
      <c r="L23" s="17" t="s">
        <v>111</v>
      </c>
      <c r="M23" s="13"/>
      <c r="N23" s="13"/>
      <c r="O23" s="3" t="s">
        <v>34</v>
      </c>
      <c r="P23" s="3">
        <v>3</v>
      </c>
      <c r="Q23" s="27">
        <v>373</v>
      </c>
      <c r="R23" s="2" t="s">
        <v>35</v>
      </c>
      <c r="S23" s="12">
        <f t="shared" si="0"/>
        <v>1119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  <c r="AD23" s="15">
        <v>0</v>
      </c>
      <c r="AE23" s="15">
        <f t="shared" si="1"/>
        <v>1119</v>
      </c>
    </row>
    <row r="24" spans="1:31" s="16" customFormat="1" ht="21" x14ac:dyDescent="0.25">
      <c r="A24" s="14" t="s">
        <v>30</v>
      </c>
      <c r="B24" s="14" t="s">
        <v>31</v>
      </c>
      <c r="C24" s="14">
        <v>11510</v>
      </c>
      <c r="D24" s="14" t="s">
        <v>31</v>
      </c>
      <c r="E24" s="14" t="s">
        <v>32</v>
      </c>
      <c r="F24" s="14" t="s">
        <v>33</v>
      </c>
      <c r="G24" s="14" t="s">
        <v>32</v>
      </c>
      <c r="H24" s="14" t="s">
        <v>36</v>
      </c>
      <c r="I24" s="10">
        <v>24601</v>
      </c>
      <c r="J24" s="18" t="s">
        <v>64</v>
      </c>
      <c r="K24" s="18" t="s">
        <v>108</v>
      </c>
      <c r="L24" s="17" t="s">
        <v>109</v>
      </c>
      <c r="M24" s="13"/>
      <c r="N24" s="13"/>
      <c r="O24" s="3" t="s">
        <v>34</v>
      </c>
      <c r="P24" s="3">
        <v>1</v>
      </c>
      <c r="Q24" s="27">
        <v>72</v>
      </c>
      <c r="R24" s="2" t="s">
        <v>35</v>
      </c>
      <c r="S24" s="12">
        <f t="shared" si="0"/>
        <v>72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  <c r="AD24" s="15">
        <v>0</v>
      </c>
      <c r="AE24" s="15">
        <f t="shared" si="1"/>
        <v>72</v>
      </c>
    </row>
    <row r="25" spans="1:31" s="16" customFormat="1" ht="21" x14ac:dyDescent="0.25">
      <c r="A25" s="14" t="s">
        <v>30</v>
      </c>
      <c r="B25" s="14" t="s">
        <v>31</v>
      </c>
      <c r="C25" s="14">
        <v>11510</v>
      </c>
      <c r="D25" s="14" t="s">
        <v>31</v>
      </c>
      <c r="E25" s="14" t="s">
        <v>32</v>
      </c>
      <c r="F25" s="14" t="s">
        <v>33</v>
      </c>
      <c r="G25" s="11" t="s">
        <v>32</v>
      </c>
      <c r="H25" s="14" t="s">
        <v>36</v>
      </c>
      <c r="I25" s="10">
        <v>25401</v>
      </c>
      <c r="J25" s="18" t="s">
        <v>67</v>
      </c>
      <c r="K25" s="18" t="s">
        <v>112</v>
      </c>
      <c r="L25" s="17" t="s">
        <v>113</v>
      </c>
      <c r="M25" s="13"/>
      <c r="N25" s="13"/>
      <c r="O25" s="3" t="s">
        <v>34</v>
      </c>
      <c r="P25" s="3">
        <v>5</v>
      </c>
      <c r="Q25" s="27">
        <v>512</v>
      </c>
      <c r="R25" s="2" t="s">
        <v>35</v>
      </c>
      <c r="S25" s="12">
        <f t="shared" si="0"/>
        <v>2560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  <c r="AD25" s="15">
        <v>0</v>
      </c>
      <c r="AE25" s="15">
        <f t="shared" si="1"/>
        <v>2560</v>
      </c>
    </row>
    <row r="26" spans="1:31" s="16" customFormat="1" ht="21" x14ac:dyDescent="0.25">
      <c r="A26" s="14" t="s">
        <v>30</v>
      </c>
      <c r="B26" s="14" t="s">
        <v>31</v>
      </c>
      <c r="C26" s="14">
        <v>11510</v>
      </c>
      <c r="D26" s="14" t="s">
        <v>31</v>
      </c>
      <c r="E26" s="14" t="s">
        <v>32</v>
      </c>
      <c r="F26" s="14" t="s">
        <v>33</v>
      </c>
      <c r="G26" s="11" t="s">
        <v>32</v>
      </c>
      <c r="H26" s="14" t="s">
        <v>36</v>
      </c>
      <c r="I26" s="10">
        <v>26103</v>
      </c>
      <c r="J26" s="18" t="s">
        <v>42</v>
      </c>
      <c r="K26" s="18" t="s">
        <v>69</v>
      </c>
      <c r="L26" s="17" t="s">
        <v>54</v>
      </c>
      <c r="M26" s="13"/>
      <c r="N26" s="13"/>
      <c r="O26" s="3" t="s">
        <v>34</v>
      </c>
      <c r="P26" s="3">
        <v>1</v>
      </c>
      <c r="Q26" s="27">
        <v>2600</v>
      </c>
      <c r="R26" s="2" t="s">
        <v>35</v>
      </c>
      <c r="S26" s="12">
        <f t="shared" si="0"/>
        <v>2600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v>0</v>
      </c>
      <c r="AC26" s="15">
        <v>0</v>
      </c>
      <c r="AD26" s="15">
        <v>0</v>
      </c>
      <c r="AE26" s="15">
        <f t="shared" si="1"/>
        <v>2600</v>
      </c>
    </row>
    <row r="27" spans="1:31" s="16" customFormat="1" ht="21" x14ac:dyDescent="0.25">
      <c r="A27" s="14" t="s">
        <v>30</v>
      </c>
      <c r="B27" s="14" t="s">
        <v>31</v>
      </c>
      <c r="C27" s="14">
        <v>11510</v>
      </c>
      <c r="D27" s="14" t="s">
        <v>31</v>
      </c>
      <c r="E27" s="14" t="s">
        <v>32</v>
      </c>
      <c r="F27" s="14" t="s">
        <v>61</v>
      </c>
      <c r="G27" s="11" t="s">
        <v>62</v>
      </c>
      <c r="H27" s="14" t="s">
        <v>36</v>
      </c>
      <c r="I27" s="10">
        <v>26103</v>
      </c>
      <c r="J27" s="18" t="s">
        <v>42</v>
      </c>
      <c r="K27" s="18" t="s">
        <v>69</v>
      </c>
      <c r="L27" s="17" t="s">
        <v>54</v>
      </c>
      <c r="M27" s="13"/>
      <c r="N27" s="13"/>
      <c r="O27" s="3" t="s">
        <v>34</v>
      </c>
      <c r="P27" s="3">
        <v>1</v>
      </c>
      <c r="Q27" s="27">
        <v>2600</v>
      </c>
      <c r="R27" s="2" t="s">
        <v>35</v>
      </c>
      <c r="S27" s="12">
        <f t="shared" si="0"/>
        <v>2600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0</v>
      </c>
      <c r="AC27" s="15">
        <v>0</v>
      </c>
      <c r="AD27" s="15">
        <v>0</v>
      </c>
      <c r="AE27" s="15">
        <f t="shared" si="1"/>
        <v>2600</v>
      </c>
    </row>
    <row r="28" spans="1:31" s="16" customFormat="1" ht="21" x14ac:dyDescent="0.25">
      <c r="A28" s="14" t="s">
        <v>30</v>
      </c>
      <c r="B28" s="14" t="s">
        <v>31</v>
      </c>
      <c r="C28" s="14">
        <v>11510</v>
      </c>
      <c r="D28" s="14" t="s">
        <v>31</v>
      </c>
      <c r="E28" s="14" t="s">
        <v>32</v>
      </c>
      <c r="F28" s="14" t="s">
        <v>37</v>
      </c>
      <c r="G28" s="11" t="s">
        <v>120</v>
      </c>
      <c r="H28" s="14" t="s">
        <v>119</v>
      </c>
      <c r="I28" s="10">
        <v>27701</v>
      </c>
      <c r="J28" s="18" t="s">
        <v>71</v>
      </c>
      <c r="K28" s="18" t="s">
        <v>115</v>
      </c>
      <c r="L28" s="17" t="s">
        <v>116</v>
      </c>
      <c r="M28" s="13"/>
      <c r="N28" s="13"/>
      <c r="O28" s="3" t="s">
        <v>34</v>
      </c>
      <c r="P28" s="3">
        <v>16</v>
      </c>
      <c r="Q28" s="27">
        <v>348</v>
      </c>
      <c r="R28" s="2" t="s">
        <v>35</v>
      </c>
      <c r="S28" s="12">
        <f t="shared" si="0"/>
        <v>5568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v>0</v>
      </c>
      <c r="AC28" s="15">
        <v>0</v>
      </c>
      <c r="AD28" s="15">
        <v>0</v>
      </c>
      <c r="AE28" s="15">
        <f t="shared" si="1"/>
        <v>5568</v>
      </c>
    </row>
    <row r="29" spans="1:31" s="16" customFormat="1" ht="21" x14ac:dyDescent="0.25">
      <c r="A29" s="14" t="s">
        <v>30</v>
      </c>
      <c r="B29" s="14" t="s">
        <v>31</v>
      </c>
      <c r="C29" s="14">
        <v>11510</v>
      </c>
      <c r="D29" s="14" t="s">
        <v>31</v>
      </c>
      <c r="E29" s="14" t="s">
        <v>32</v>
      </c>
      <c r="F29" s="14" t="s">
        <v>37</v>
      </c>
      <c r="G29" s="11" t="s">
        <v>120</v>
      </c>
      <c r="H29" s="14" t="s">
        <v>119</v>
      </c>
      <c r="I29" s="10">
        <v>27701</v>
      </c>
      <c r="J29" s="18" t="s">
        <v>71</v>
      </c>
      <c r="K29" s="18" t="s">
        <v>72</v>
      </c>
      <c r="L29" s="17" t="s">
        <v>73</v>
      </c>
      <c r="M29" s="13"/>
      <c r="N29" s="13"/>
      <c r="O29" s="3" t="s">
        <v>34</v>
      </c>
      <c r="P29" s="3">
        <v>8</v>
      </c>
      <c r="Q29" s="27">
        <v>210</v>
      </c>
      <c r="R29" s="2" t="s">
        <v>35</v>
      </c>
      <c r="S29" s="12">
        <f t="shared" si="0"/>
        <v>1680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>
        <v>0</v>
      </c>
      <c r="AC29" s="15">
        <v>0</v>
      </c>
      <c r="AD29" s="15">
        <v>0</v>
      </c>
      <c r="AE29" s="15">
        <f t="shared" si="1"/>
        <v>1680</v>
      </c>
    </row>
    <row r="30" spans="1:31" s="16" customFormat="1" ht="21" x14ac:dyDescent="0.25">
      <c r="A30" s="14" t="s">
        <v>30</v>
      </c>
      <c r="B30" s="14" t="s">
        <v>31</v>
      </c>
      <c r="C30" s="14">
        <v>11510</v>
      </c>
      <c r="D30" s="14" t="s">
        <v>31</v>
      </c>
      <c r="E30" s="14" t="s">
        <v>32</v>
      </c>
      <c r="F30" s="14" t="s">
        <v>37</v>
      </c>
      <c r="G30" s="11" t="s">
        <v>120</v>
      </c>
      <c r="H30" s="14" t="s">
        <v>119</v>
      </c>
      <c r="I30" s="10">
        <v>27701</v>
      </c>
      <c r="J30" s="18" t="s">
        <v>71</v>
      </c>
      <c r="K30" s="18" t="s">
        <v>72</v>
      </c>
      <c r="L30" s="17" t="s">
        <v>73</v>
      </c>
      <c r="M30" s="13"/>
      <c r="N30" s="13"/>
      <c r="O30" s="3" t="s">
        <v>34</v>
      </c>
      <c r="P30" s="3">
        <v>8</v>
      </c>
      <c r="Q30" s="27">
        <v>210</v>
      </c>
      <c r="R30" s="2" t="s">
        <v>35</v>
      </c>
      <c r="S30" s="12">
        <f t="shared" si="0"/>
        <v>1680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>
        <v>0</v>
      </c>
      <c r="AC30" s="15">
        <v>0</v>
      </c>
      <c r="AD30" s="15">
        <v>0</v>
      </c>
      <c r="AE30" s="15">
        <f t="shared" si="1"/>
        <v>1680</v>
      </c>
    </row>
    <row r="31" spans="1:31" s="16" customFormat="1" ht="21" x14ac:dyDescent="0.25">
      <c r="A31" s="14" t="s">
        <v>30</v>
      </c>
      <c r="B31" s="14" t="s">
        <v>31</v>
      </c>
      <c r="C31" s="14">
        <v>11510</v>
      </c>
      <c r="D31" s="14" t="s">
        <v>31</v>
      </c>
      <c r="E31" s="14" t="s">
        <v>32</v>
      </c>
      <c r="F31" s="14" t="s">
        <v>37</v>
      </c>
      <c r="G31" s="11" t="s">
        <v>120</v>
      </c>
      <c r="H31" s="14" t="s">
        <v>119</v>
      </c>
      <c r="I31" s="10">
        <v>27701</v>
      </c>
      <c r="J31" s="18" t="s">
        <v>71</v>
      </c>
      <c r="K31" s="18" t="s">
        <v>117</v>
      </c>
      <c r="L31" s="17" t="s">
        <v>118</v>
      </c>
      <c r="M31" s="13"/>
      <c r="N31" s="13"/>
      <c r="O31" s="3" t="s">
        <v>34</v>
      </c>
      <c r="P31" s="3">
        <v>7</v>
      </c>
      <c r="Q31" s="27">
        <v>344</v>
      </c>
      <c r="R31" s="2" t="s">
        <v>35</v>
      </c>
      <c r="S31" s="12">
        <f t="shared" si="0"/>
        <v>2408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  <c r="AD31" s="15">
        <v>0</v>
      </c>
      <c r="AE31" s="15">
        <f t="shared" si="1"/>
        <v>2408</v>
      </c>
    </row>
    <row r="32" spans="1:31" s="16" customFormat="1" ht="21" x14ac:dyDescent="0.25">
      <c r="A32" s="14" t="s">
        <v>30</v>
      </c>
      <c r="B32" s="14" t="s">
        <v>31</v>
      </c>
      <c r="C32" s="14">
        <v>11510</v>
      </c>
      <c r="D32" s="14" t="s">
        <v>31</v>
      </c>
      <c r="E32" s="14" t="s">
        <v>32</v>
      </c>
      <c r="F32" s="14" t="s">
        <v>37</v>
      </c>
      <c r="G32" s="11" t="s">
        <v>120</v>
      </c>
      <c r="H32" s="14" t="s">
        <v>119</v>
      </c>
      <c r="I32" s="10">
        <v>27701</v>
      </c>
      <c r="J32" s="18" t="s">
        <v>71</v>
      </c>
      <c r="K32" s="18" t="s">
        <v>74</v>
      </c>
      <c r="L32" s="17" t="s">
        <v>75</v>
      </c>
      <c r="M32" s="13"/>
      <c r="N32" s="13"/>
      <c r="O32" s="3" t="s">
        <v>34</v>
      </c>
      <c r="P32" s="3">
        <v>1</v>
      </c>
      <c r="Q32" s="27">
        <v>455</v>
      </c>
      <c r="R32" s="2" t="s">
        <v>35</v>
      </c>
      <c r="S32" s="12">
        <f t="shared" si="0"/>
        <v>455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15">
        <v>0</v>
      </c>
      <c r="AE32" s="15">
        <f t="shared" si="1"/>
        <v>455</v>
      </c>
    </row>
    <row r="33" spans="1:31" s="16" customFormat="1" ht="31.5" x14ac:dyDescent="0.25">
      <c r="A33" s="14" t="s">
        <v>30</v>
      </c>
      <c r="B33" s="14" t="s">
        <v>31</v>
      </c>
      <c r="C33" s="14">
        <v>11510</v>
      </c>
      <c r="D33" s="14" t="s">
        <v>31</v>
      </c>
      <c r="E33" s="14" t="s">
        <v>32</v>
      </c>
      <c r="F33" s="14" t="s">
        <v>33</v>
      </c>
      <c r="G33" s="11" t="s">
        <v>32</v>
      </c>
      <c r="H33" s="14" t="s">
        <v>36</v>
      </c>
      <c r="I33" s="10">
        <v>29301</v>
      </c>
      <c r="J33" s="18" t="s">
        <v>55</v>
      </c>
      <c r="K33" s="18" t="s">
        <v>127</v>
      </c>
      <c r="L33" s="17" t="s">
        <v>128</v>
      </c>
      <c r="M33" s="13"/>
      <c r="N33" s="13"/>
      <c r="O33" s="3" t="s">
        <v>34</v>
      </c>
      <c r="P33" s="3">
        <v>4</v>
      </c>
      <c r="Q33" s="27">
        <v>1218</v>
      </c>
      <c r="R33" s="2" t="s">
        <v>35</v>
      </c>
      <c r="S33" s="12">
        <f t="shared" si="0"/>
        <v>4872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v>0</v>
      </c>
      <c r="AC33" s="15">
        <v>0</v>
      </c>
      <c r="AD33" s="15">
        <v>0</v>
      </c>
      <c r="AE33" s="15">
        <f t="shared" si="1"/>
        <v>4872</v>
      </c>
    </row>
    <row r="34" spans="1:31" s="16" customFormat="1" ht="31.5" x14ac:dyDescent="0.25">
      <c r="A34" s="14" t="s">
        <v>30</v>
      </c>
      <c r="B34" s="14" t="s">
        <v>31</v>
      </c>
      <c r="C34" s="14">
        <v>11510</v>
      </c>
      <c r="D34" s="14" t="s">
        <v>31</v>
      </c>
      <c r="E34" s="14" t="s">
        <v>32</v>
      </c>
      <c r="F34" s="14" t="s">
        <v>33</v>
      </c>
      <c r="G34" s="11" t="s">
        <v>32</v>
      </c>
      <c r="H34" s="14" t="s">
        <v>36</v>
      </c>
      <c r="I34" s="10">
        <v>29101</v>
      </c>
      <c r="J34" s="18" t="s">
        <v>55</v>
      </c>
      <c r="K34" s="18" t="s">
        <v>129</v>
      </c>
      <c r="L34" s="17" t="s">
        <v>130</v>
      </c>
      <c r="M34" s="13"/>
      <c r="N34" s="13"/>
      <c r="O34" s="3" t="s">
        <v>34</v>
      </c>
      <c r="P34" s="3">
        <v>9</v>
      </c>
      <c r="Q34" s="27">
        <v>371</v>
      </c>
      <c r="R34" s="2" t="s">
        <v>35</v>
      </c>
      <c r="S34" s="12">
        <f t="shared" si="0"/>
        <v>3339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  <c r="AD34" s="15">
        <v>0</v>
      </c>
      <c r="AE34" s="15">
        <f t="shared" si="1"/>
        <v>3339</v>
      </c>
    </row>
    <row r="35" spans="1:31" s="16" customFormat="1" ht="31.5" x14ac:dyDescent="0.25">
      <c r="A35" s="14" t="s">
        <v>30</v>
      </c>
      <c r="B35" s="14" t="s">
        <v>31</v>
      </c>
      <c r="C35" s="14">
        <v>11510</v>
      </c>
      <c r="D35" s="14" t="s">
        <v>31</v>
      </c>
      <c r="E35" s="14" t="s">
        <v>32</v>
      </c>
      <c r="F35" s="14" t="s">
        <v>33</v>
      </c>
      <c r="G35" s="11" t="s">
        <v>32</v>
      </c>
      <c r="H35" s="14" t="s">
        <v>36</v>
      </c>
      <c r="I35" s="10">
        <v>29401</v>
      </c>
      <c r="J35" s="18" t="s">
        <v>39</v>
      </c>
      <c r="K35" s="18" t="s">
        <v>131</v>
      </c>
      <c r="L35" s="17" t="s">
        <v>132</v>
      </c>
      <c r="M35" s="13"/>
      <c r="N35" s="13"/>
      <c r="O35" s="3" t="s">
        <v>34</v>
      </c>
      <c r="P35" s="3">
        <v>13</v>
      </c>
      <c r="Q35" s="27">
        <v>796</v>
      </c>
      <c r="R35" s="2" t="s">
        <v>35</v>
      </c>
      <c r="S35" s="12">
        <f t="shared" si="0"/>
        <v>10348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  <c r="AD35" s="15">
        <v>0</v>
      </c>
      <c r="AE35" s="15">
        <f t="shared" si="1"/>
        <v>10348</v>
      </c>
    </row>
    <row r="36" spans="1:31" s="16" customFormat="1" ht="31.5" x14ac:dyDescent="0.25">
      <c r="A36" s="14" t="s">
        <v>30</v>
      </c>
      <c r="B36" s="14" t="s">
        <v>31</v>
      </c>
      <c r="C36" s="14">
        <v>11510</v>
      </c>
      <c r="D36" s="14" t="s">
        <v>31</v>
      </c>
      <c r="E36" s="14" t="s">
        <v>32</v>
      </c>
      <c r="F36" s="14" t="s">
        <v>33</v>
      </c>
      <c r="G36" s="11" t="s">
        <v>32</v>
      </c>
      <c r="H36" s="14" t="s">
        <v>36</v>
      </c>
      <c r="I36" s="10">
        <v>29401</v>
      </c>
      <c r="J36" s="18" t="s">
        <v>39</v>
      </c>
      <c r="K36" s="18" t="s">
        <v>133</v>
      </c>
      <c r="L36" s="17" t="s">
        <v>134</v>
      </c>
      <c r="M36" s="13"/>
      <c r="N36" s="13"/>
      <c r="O36" s="3" t="s">
        <v>34</v>
      </c>
      <c r="P36" s="3">
        <v>3</v>
      </c>
      <c r="Q36" s="27">
        <v>1631</v>
      </c>
      <c r="R36" s="2" t="s">
        <v>35</v>
      </c>
      <c r="S36" s="12">
        <f t="shared" si="0"/>
        <v>4893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15">
        <v>0</v>
      </c>
      <c r="AE36" s="15">
        <f t="shared" si="1"/>
        <v>4893</v>
      </c>
    </row>
    <row r="37" spans="1:31" s="16" customFormat="1" ht="31.5" x14ac:dyDescent="0.25">
      <c r="A37" s="14" t="s">
        <v>30</v>
      </c>
      <c r="B37" s="14" t="s">
        <v>31</v>
      </c>
      <c r="C37" s="14">
        <v>11510</v>
      </c>
      <c r="D37" s="14" t="s">
        <v>31</v>
      </c>
      <c r="E37" s="14" t="s">
        <v>32</v>
      </c>
      <c r="F37" s="14" t="s">
        <v>33</v>
      </c>
      <c r="G37" s="11" t="s">
        <v>32</v>
      </c>
      <c r="H37" s="14" t="s">
        <v>36</v>
      </c>
      <c r="I37" s="10">
        <v>29401</v>
      </c>
      <c r="J37" s="18" t="s">
        <v>39</v>
      </c>
      <c r="K37" s="18" t="s">
        <v>135</v>
      </c>
      <c r="L37" s="17" t="s">
        <v>136</v>
      </c>
      <c r="M37" s="13"/>
      <c r="N37" s="13"/>
      <c r="O37" s="3" t="s">
        <v>34</v>
      </c>
      <c r="P37" s="3">
        <v>3</v>
      </c>
      <c r="Q37" s="27">
        <v>1247</v>
      </c>
      <c r="R37" s="2" t="s">
        <v>35</v>
      </c>
      <c r="S37" s="12">
        <f t="shared" si="0"/>
        <v>3741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  <c r="AD37" s="15">
        <v>0</v>
      </c>
      <c r="AE37" s="15">
        <f t="shared" si="1"/>
        <v>3741</v>
      </c>
    </row>
    <row r="38" spans="1:31" s="16" customFormat="1" ht="31.5" x14ac:dyDescent="0.25">
      <c r="A38" s="14" t="s">
        <v>30</v>
      </c>
      <c r="B38" s="14" t="s">
        <v>31</v>
      </c>
      <c r="C38" s="14">
        <v>11510</v>
      </c>
      <c r="D38" s="14" t="s">
        <v>31</v>
      </c>
      <c r="E38" s="14" t="s">
        <v>32</v>
      </c>
      <c r="F38" s="14" t="s">
        <v>33</v>
      </c>
      <c r="G38" s="11" t="s">
        <v>32</v>
      </c>
      <c r="H38" s="14" t="s">
        <v>36</v>
      </c>
      <c r="I38" s="10">
        <v>29401</v>
      </c>
      <c r="J38" s="18" t="s">
        <v>39</v>
      </c>
      <c r="K38" s="18" t="s">
        <v>125</v>
      </c>
      <c r="L38" s="17" t="s">
        <v>126</v>
      </c>
      <c r="M38" s="13"/>
      <c r="N38" s="13"/>
      <c r="O38" s="3" t="s">
        <v>34</v>
      </c>
      <c r="P38" s="3">
        <v>1</v>
      </c>
      <c r="Q38" s="27">
        <v>97</v>
      </c>
      <c r="R38" s="2" t="s">
        <v>35</v>
      </c>
      <c r="S38" s="12">
        <f t="shared" si="0"/>
        <v>97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f t="shared" si="1"/>
        <v>97</v>
      </c>
    </row>
    <row r="39" spans="1:31" s="7" customFormat="1" ht="31.5" x14ac:dyDescent="0.25">
      <c r="A39" s="14" t="s">
        <v>30</v>
      </c>
      <c r="B39" s="14" t="s">
        <v>31</v>
      </c>
      <c r="C39" s="14">
        <v>11510</v>
      </c>
      <c r="D39" s="14" t="s">
        <v>31</v>
      </c>
      <c r="E39" s="14" t="s">
        <v>32</v>
      </c>
      <c r="F39" s="14" t="s">
        <v>33</v>
      </c>
      <c r="G39" s="14" t="s">
        <v>32</v>
      </c>
      <c r="H39" s="14" t="s">
        <v>36</v>
      </c>
      <c r="I39" s="10">
        <v>29401</v>
      </c>
      <c r="J39" s="18" t="s">
        <v>39</v>
      </c>
      <c r="K39" s="18" t="s">
        <v>125</v>
      </c>
      <c r="L39" s="17" t="s">
        <v>126</v>
      </c>
      <c r="M39" s="3"/>
      <c r="N39" s="3"/>
      <c r="O39" s="3" t="s">
        <v>34</v>
      </c>
      <c r="P39" s="3">
        <v>1</v>
      </c>
      <c r="Q39" s="28">
        <v>97</v>
      </c>
      <c r="R39" s="2" t="s">
        <v>35</v>
      </c>
      <c r="S39" s="12">
        <f t="shared" si="0"/>
        <v>97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  <c r="AD39" s="15">
        <v>0</v>
      </c>
      <c r="AE39" s="15">
        <f t="shared" si="1"/>
        <v>97</v>
      </c>
    </row>
    <row r="40" spans="1:31" ht="31.5" x14ac:dyDescent="0.35">
      <c r="A40" s="14" t="s">
        <v>30</v>
      </c>
      <c r="B40" s="14" t="s">
        <v>31</v>
      </c>
      <c r="C40" s="14">
        <v>11510</v>
      </c>
      <c r="D40" s="14" t="s">
        <v>31</v>
      </c>
      <c r="E40" s="14" t="s">
        <v>32</v>
      </c>
      <c r="F40" s="14" t="s">
        <v>33</v>
      </c>
      <c r="G40" s="11" t="s">
        <v>32</v>
      </c>
      <c r="H40" s="14" t="s">
        <v>36</v>
      </c>
      <c r="I40" s="10">
        <v>29401</v>
      </c>
      <c r="J40" s="18" t="s">
        <v>39</v>
      </c>
      <c r="K40" s="18" t="s">
        <v>125</v>
      </c>
      <c r="L40" s="17" t="s">
        <v>126</v>
      </c>
      <c r="M40" s="54"/>
      <c r="N40" s="54"/>
      <c r="O40" s="3" t="s">
        <v>34</v>
      </c>
      <c r="P40" s="3">
        <v>1</v>
      </c>
      <c r="Q40" s="55">
        <v>97</v>
      </c>
      <c r="R40" s="2" t="s">
        <v>35</v>
      </c>
      <c r="S40" s="12">
        <f t="shared" si="0"/>
        <v>97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  <c r="AD40" s="15">
        <v>0</v>
      </c>
      <c r="AE40" s="15">
        <f t="shared" si="1"/>
        <v>97</v>
      </c>
    </row>
    <row r="41" spans="1:31" s="16" customFormat="1" ht="31.5" x14ac:dyDescent="0.25">
      <c r="A41" s="14" t="s">
        <v>30</v>
      </c>
      <c r="B41" s="14" t="s">
        <v>31</v>
      </c>
      <c r="C41" s="14">
        <v>11510</v>
      </c>
      <c r="D41" s="14" t="s">
        <v>31</v>
      </c>
      <c r="E41" s="14" t="s">
        <v>32</v>
      </c>
      <c r="F41" s="14" t="s">
        <v>33</v>
      </c>
      <c r="G41" s="11" t="s">
        <v>32</v>
      </c>
      <c r="H41" s="14" t="s">
        <v>36</v>
      </c>
      <c r="I41" s="10">
        <v>29401</v>
      </c>
      <c r="J41" s="18" t="s">
        <v>39</v>
      </c>
      <c r="K41" s="18" t="s">
        <v>125</v>
      </c>
      <c r="L41" s="17" t="s">
        <v>126</v>
      </c>
      <c r="M41" s="13"/>
      <c r="N41" s="13"/>
      <c r="O41" s="3" t="s">
        <v>34</v>
      </c>
      <c r="P41" s="3">
        <v>6</v>
      </c>
      <c r="Q41" s="27">
        <v>85</v>
      </c>
      <c r="R41" s="2" t="s">
        <v>35</v>
      </c>
      <c r="S41" s="12">
        <f t="shared" si="0"/>
        <v>510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0</v>
      </c>
      <c r="AE41" s="15">
        <f t="shared" si="1"/>
        <v>510</v>
      </c>
    </row>
    <row r="42" spans="1:31" s="16" customFormat="1" ht="31.5" x14ac:dyDescent="0.25">
      <c r="A42" s="14" t="s">
        <v>30</v>
      </c>
      <c r="B42" s="14" t="s">
        <v>31</v>
      </c>
      <c r="C42" s="14">
        <v>11510</v>
      </c>
      <c r="D42" s="14" t="s">
        <v>31</v>
      </c>
      <c r="E42" s="14" t="s">
        <v>32</v>
      </c>
      <c r="F42" s="14" t="s">
        <v>33</v>
      </c>
      <c r="G42" s="11" t="s">
        <v>32</v>
      </c>
      <c r="H42" s="14" t="s">
        <v>36</v>
      </c>
      <c r="I42" s="10">
        <v>29401</v>
      </c>
      <c r="J42" s="18" t="s">
        <v>39</v>
      </c>
      <c r="K42" s="18" t="s">
        <v>78</v>
      </c>
      <c r="L42" s="17" t="s">
        <v>79</v>
      </c>
      <c r="M42" s="13"/>
      <c r="N42" s="13"/>
      <c r="O42" s="3" t="s">
        <v>34</v>
      </c>
      <c r="P42" s="3">
        <v>2</v>
      </c>
      <c r="Q42" s="27">
        <v>120</v>
      </c>
      <c r="R42" s="2" t="s">
        <v>35</v>
      </c>
      <c r="S42" s="12">
        <f t="shared" si="0"/>
        <v>240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  <c r="AD42" s="15">
        <v>0</v>
      </c>
      <c r="AE42" s="15">
        <f t="shared" si="1"/>
        <v>240</v>
      </c>
    </row>
    <row r="43" spans="1:31" s="16" customFormat="1" ht="31.5" x14ac:dyDescent="0.25">
      <c r="A43" s="14" t="s">
        <v>30</v>
      </c>
      <c r="B43" s="14" t="s">
        <v>31</v>
      </c>
      <c r="C43" s="14">
        <v>11510</v>
      </c>
      <c r="D43" s="14" t="s">
        <v>31</v>
      </c>
      <c r="E43" s="14" t="s">
        <v>32</v>
      </c>
      <c r="F43" s="14" t="s">
        <v>33</v>
      </c>
      <c r="G43" s="11" t="s">
        <v>32</v>
      </c>
      <c r="H43" s="14" t="s">
        <v>36</v>
      </c>
      <c r="I43" s="10">
        <v>29401</v>
      </c>
      <c r="J43" s="18" t="s">
        <v>39</v>
      </c>
      <c r="K43" s="18" t="s">
        <v>80</v>
      </c>
      <c r="L43" s="17" t="s">
        <v>81</v>
      </c>
      <c r="M43" s="13"/>
      <c r="N43" s="13"/>
      <c r="O43" s="3" t="s">
        <v>34</v>
      </c>
      <c r="P43" s="3">
        <v>2</v>
      </c>
      <c r="Q43" s="27">
        <v>1113</v>
      </c>
      <c r="R43" s="2" t="s">
        <v>35</v>
      </c>
      <c r="S43" s="12">
        <f t="shared" si="0"/>
        <v>2226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15">
        <v>0</v>
      </c>
      <c r="AE43" s="15">
        <f t="shared" si="1"/>
        <v>2226</v>
      </c>
    </row>
    <row r="44" spans="1:31" s="16" customFormat="1" ht="31.5" x14ac:dyDescent="0.25">
      <c r="A44" s="14" t="s">
        <v>30</v>
      </c>
      <c r="B44" s="14" t="s">
        <v>31</v>
      </c>
      <c r="C44" s="14">
        <v>11510</v>
      </c>
      <c r="D44" s="14" t="s">
        <v>31</v>
      </c>
      <c r="E44" s="14" t="s">
        <v>32</v>
      </c>
      <c r="F44" s="14" t="s">
        <v>61</v>
      </c>
      <c r="G44" s="11" t="s">
        <v>62</v>
      </c>
      <c r="H44" s="14" t="s">
        <v>63</v>
      </c>
      <c r="I44" s="10">
        <v>29401</v>
      </c>
      <c r="J44" s="18" t="s">
        <v>39</v>
      </c>
      <c r="K44" s="18" t="s">
        <v>76</v>
      </c>
      <c r="L44" s="17" t="s">
        <v>77</v>
      </c>
      <c r="M44" s="13"/>
      <c r="N44" s="13"/>
      <c r="O44" s="3" t="s">
        <v>34</v>
      </c>
      <c r="P44" s="3">
        <v>2</v>
      </c>
      <c r="Q44" s="27">
        <v>85</v>
      </c>
      <c r="R44" s="2" t="s">
        <v>35</v>
      </c>
      <c r="S44" s="12">
        <f t="shared" si="0"/>
        <v>170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  <c r="AD44" s="15">
        <v>0</v>
      </c>
      <c r="AE44" s="15">
        <f t="shared" si="1"/>
        <v>170</v>
      </c>
    </row>
    <row r="45" spans="1:31" s="16" customFormat="1" ht="31.5" x14ac:dyDescent="0.25">
      <c r="A45" s="14" t="s">
        <v>30</v>
      </c>
      <c r="B45" s="14" t="s">
        <v>31</v>
      </c>
      <c r="C45" s="14">
        <v>11510</v>
      </c>
      <c r="D45" s="14" t="s">
        <v>31</v>
      </c>
      <c r="E45" s="14" t="s">
        <v>32</v>
      </c>
      <c r="F45" s="14" t="s">
        <v>41</v>
      </c>
      <c r="G45" s="11" t="s">
        <v>32</v>
      </c>
      <c r="H45" s="14" t="s">
        <v>70</v>
      </c>
      <c r="I45" s="10">
        <v>29401</v>
      </c>
      <c r="J45" s="18" t="s">
        <v>39</v>
      </c>
      <c r="K45" s="18" t="s">
        <v>78</v>
      </c>
      <c r="L45" s="17" t="s">
        <v>79</v>
      </c>
      <c r="M45" s="13"/>
      <c r="N45" s="13"/>
      <c r="O45" s="3" t="s">
        <v>34</v>
      </c>
      <c r="P45" s="3">
        <v>2</v>
      </c>
      <c r="Q45" s="27">
        <v>120</v>
      </c>
      <c r="R45" s="2" t="s">
        <v>35</v>
      </c>
      <c r="S45" s="12">
        <f t="shared" si="0"/>
        <v>240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  <c r="AD45" s="15">
        <v>0</v>
      </c>
      <c r="AE45" s="15">
        <f t="shared" si="1"/>
        <v>240</v>
      </c>
    </row>
    <row r="46" spans="1:31" s="16" customFormat="1" ht="31.5" x14ac:dyDescent="0.25">
      <c r="A46" s="14" t="s">
        <v>30</v>
      </c>
      <c r="B46" s="14" t="s">
        <v>31</v>
      </c>
      <c r="C46" s="14">
        <v>11510</v>
      </c>
      <c r="D46" s="14" t="s">
        <v>31</v>
      </c>
      <c r="E46" s="14" t="s">
        <v>32</v>
      </c>
      <c r="F46" s="14" t="s">
        <v>33</v>
      </c>
      <c r="G46" s="11" t="s">
        <v>32</v>
      </c>
      <c r="H46" s="14" t="s">
        <v>36</v>
      </c>
      <c r="I46" s="10">
        <v>29401</v>
      </c>
      <c r="J46" s="18" t="s">
        <v>55</v>
      </c>
      <c r="K46" s="18" t="s">
        <v>82</v>
      </c>
      <c r="L46" s="17" t="s">
        <v>83</v>
      </c>
      <c r="M46" s="13"/>
      <c r="N46" s="13"/>
      <c r="O46" s="3" t="s">
        <v>34</v>
      </c>
      <c r="P46" s="3">
        <v>1</v>
      </c>
      <c r="Q46" s="27">
        <v>6420</v>
      </c>
      <c r="R46" s="2" t="s">
        <v>35</v>
      </c>
      <c r="S46" s="12">
        <f t="shared" si="0"/>
        <v>6420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  <c r="AD46" s="15">
        <v>0</v>
      </c>
      <c r="AE46" s="15">
        <f t="shared" si="1"/>
        <v>6420</v>
      </c>
    </row>
    <row r="47" spans="1:31" ht="21" x14ac:dyDescent="0.35">
      <c r="A47" s="3" t="s">
        <v>30</v>
      </c>
      <c r="B47" s="1" t="s">
        <v>31</v>
      </c>
      <c r="C47" s="21">
        <v>51314</v>
      </c>
      <c r="D47" s="1" t="s">
        <v>31</v>
      </c>
      <c r="E47" s="1" t="s">
        <v>32</v>
      </c>
      <c r="F47" s="1" t="s">
        <v>33</v>
      </c>
      <c r="G47" s="9" t="s">
        <v>32</v>
      </c>
      <c r="H47" s="1" t="s">
        <v>45</v>
      </c>
      <c r="I47" s="3">
        <v>32302</v>
      </c>
      <c r="J47" s="18" t="s">
        <v>50</v>
      </c>
      <c r="K47" s="18"/>
      <c r="L47" s="22"/>
      <c r="M47" s="3"/>
      <c r="N47" s="3"/>
      <c r="O47" s="3" t="s">
        <v>49</v>
      </c>
      <c r="P47" s="5" t="s">
        <v>43</v>
      </c>
      <c r="Q47" s="25">
        <v>17884.559999999998</v>
      </c>
      <c r="R47" s="2" t="s">
        <v>35</v>
      </c>
      <c r="S47" s="12">
        <f t="shared" si="0"/>
        <v>17884.559999999998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5">
        <f t="shared" si="1"/>
        <v>17884.559999999998</v>
      </c>
    </row>
    <row r="48" spans="1:31" ht="21" x14ac:dyDescent="0.35">
      <c r="A48" s="3" t="s">
        <v>30</v>
      </c>
      <c r="B48" s="1" t="s">
        <v>31</v>
      </c>
      <c r="C48" s="21">
        <v>51326</v>
      </c>
      <c r="D48" s="1" t="s">
        <v>31</v>
      </c>
      <c r="E48" s="1" t="s">
        <v>32</v>
      </c>
      <c r="F48" s="1" t="s">
        <v>33</v>
      </c>
      <c r="G48" s="9" t="s">
        <v>32</v>
      </c>
      <c r="H48" s="26" t="s">
        <v>36</v>
      </c>
      <c r="I48" s="3">
        <v>32601</v>
      </c>
      <c r="J48" s="18" t="s">
        <v>44</v>
      </c>
      <c r="K48" s="18"/>
      <c r="L48" s="22"/>
      <c r="M48" s="3"/>
      <c r="N48" s="3"/>
      <c r="O48" s="3" t="s">
        <v>49</v>
      </c>
      <c r="P48" s="5" t="s">
        <v>43</v>
      </c>
      <c r="Q48" s="25">
        <v>1809.99</v>
      </c>
      <c r="R48" s="2" t="s">
        <v>35</v>
      </c>
      <c r="S48" s="12">
        <f t="shared" si="0"/>
        <v>1809.99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15">
        <v>0</v>
      </c>
      <c r="AE48" s="15">
        <f t="shared" si="1"/>
        <v>1809.99</v>
      </c>
    </row>
    <row r="49" spans="1:31" ht="21" x14ac:dyDescent="0.35">
      <c r="A49" s="3" t="s">
        <v>30</v>
      </c>
      <c r="B49" s="1" t="s">
        <v>31</v>
      </c>
      <c r="C49" s="21">
        <v>51326</v>
      </c>
      <c r="D49" s="1" t="s">
        <v>31</v>
      </c>
      <c r="E49" s="1" t="s">
        <v>32</v>
      </c>
      <c r="F49" s="1" t="s">
        <v>37</v>
      </c>
      <c r="G49" s="9" t="s">
        <v>48</v>
      </c>
      <c r="H49" s="26" t="s">
        <v>36</v>
      </c>
      <c r="I49" s="3">
        <v>32601</v>
      </c>
      <c r="J49" s="18" t="s">
        <v>44</v>
      </c>
      <c r="K49" s="18"/>
      <c r="L49" s="22"/>
      <c r="M49" s="3"/>
      <c r="N49" s="3"/>
      <c r="O49" s="3" t="s">
        <v>49</v>
      </c>
      <c r="P49" s="5" t="s">
        <v>43</v>
      </c>
      <c r="Q49" s="25">
        <v>2100.71</v>
      </c>
      <c r="R49" s="2" t="s">
        <v>35</v>
      </c>
      <c r="S49" s="12">
        <f t="shared" si="0"/>
        <v>2100.71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  <c r="AD49" s="15">
        <v>0</v>
      </c>
      <c r="AE49" s="15">
        <f t="shared" si="1"/>
        <v>2100.71</v>
      </c>
    </row>
    <row r="50" spans="1:31" ht="21" x14ac:dyDescent="0.35">
      <c r="A50" s="3" t="s">
        <v>30</v>
      </c>
      <c r="B50" s="1" t="s">
        <v>31</v>
      </c>
      <c r="C50" s="21">
        <v>51326</v>
      </c>
      <c r="D50" s="1" t="s">
        <v>31</v>
      </c>
      <c r="E50" s="1" t="s">
        <v>32</v>
      </c>
      <c r="F50" s="1" t="s">
        <v>33</v>
      </c>
      <c r="G50" s="9" t="s">
        <v>32</v>
      </c>
      <c r="H50" s="20" t="s">
        <v>36</v>
      </c>
      <c r="I50" s="3">
        <v>33801</v>
      </c>
      <c r="J50" s="18" t="s">
        <v>46</v>
      </c>
      <c r="K50" s="18"/>
      <c r="L50" s="22"/>
      <c r="M50" s="3"/>
      <c r="N50" s="3"/>
      <c r="O50" s="3" t="s">
        <v>49</v>
      </c>
      <c r="P50" s="5" t="s">
        <v>43</v>
      </c>
      <c r="Q50" s="24">
        <v>51155.990000000005</v>
      </c>
      <c r="R50" s="2" t="s">
        <v>35</v>
      </c>
      <c r="S50" s="12">
        <f t="shared" si="0"/>
        <v>51155.990000000005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0</v>
      </c>
      <c r="AE50" s="15">
        <f t="shared" si="1"/>
        <v>51155.990000000005</v>
      </c>
    </row>
    <row r="51" spans="1:31" ht="21" x14ac:dyDescent="0.35">
      <c r="A51" s="3" t="s">
        <v>30</v>
      </c>
      <c r="B51" s="1" t="s">
        <v>31</v>
      </c>
      <c r="C51" s="21">
        <v>51326</v>
      </c>
      <c r="D51" s="1" t="s">
        <v>31</v>
      </c>
      <c r="E51" s="1" t="s">
        <v>32</v>
      </c>
      <c r="F51" s="1" t="s">
        <v>33</v>
      </c>
      <c r="G51" s="9" t="s">
        <v>32</v>
      </c>
      <c r="H51" s="20" t="s">
        <v>36</v>
      </c>
      <c r="I51" s="3">
        <v>35801</v>
      </c>
      <c r="J51" s="18" t="s">
        <v>47</v>
      </c>
      <c r="K51" s="18"/>
      <c r="L51" s="22"/>
      <c r="M51" s="3"/>
      <c r="N51" s="3"/>
      <c r="O51" s="3" t="s">
        <v>49</v>
      </c>
      <c r="P51" s="5" t="s">
        <v>43</v>
      </c>
      <c r="Q51" s="24">
        <v>31285.200000000001</v>
      </c>
      <c r="R51" s="2" t="s">
        <v>35</v>
      </c>
      <c r="S51" s="12">
        <f t="shared" si="0"/>
        <v>31285.200000000001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  <c r="AD51" s="15">
        <v>0</v>
      </c>
      <c r="AE51" s="15">
        <f t="shared" si="1"/>
        <v>31285.200000000001</v>
      </c>
    </row>
    <row r="52" spans="1:31" s="16" customFormat="1" ht="21" x14ac:dyDescent="0.25">
      <c r="A52" s="14" t="s">
        <v>30</v>
      </c>
      <c r="B52" s="14" t="s">
        <v>31</v>
      </c>
      <c r="C52" s="14">
        <v>11510</v>
      </c>
      <c r="D52" s="14" t="s">
        <v>31</v>
      </c>
      <c r="E52" s="14" t="s">
        <v>32</v>
      </c>
      <c r="F52" s="14" t="s">
        <v>37</v>
      </c>
      <c r="G52" s="11" t="s">
        <v>48</v>
      </c>
      <c r="H52" s="14" t="s">
        <v>36</v>
      </c>
      <c r="I52" s="10">
        <v>26103</v>
      </c>
      <c r="J52" s="18" t="s">
        <v>42</v>
      </c>
      <c r="K52" s="18" t="s">
        <v>69</v>
      </c>
      <c r="L52" s="17" t="s">
        <v>54</v>
      </c>
      <c r="M52" s="13"/>
      <c r="N52" s="13"/>
      <c r="O52" s="3" t="s">
        <v>34</v>
      </c>
      <c r="P52" s="3">
        <v>1</v>
      </c>
      <c r="Q52" s="27">
        <v>2600</v>
      </c>
      <c r="R52" s="2" t="s">
        <v>35</v>
      </c>
      <c r="S52" s="12">
        <f t="shared" si="0"/>
        <v>2600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v>0</v>
      </c>
      <c r="AC52" s="15">
        <v>0</v>
      </c>
      <c r="AD52" s="15">
        <v>0</v>
      </c>
      <c r="AE52" s="15">
        <f t="shared" si="1"/>
        <v>2600</v>
      </c>
    </row>
    <row r="53" spans="1:31" s="16" customFormat="1" ht="21" x14ac:dyDescent="0.25">
      <c r="A53" s="14" t="s">
        <v>30</v>
      </c>
      <c r="B53" s="14" t="s">
        <v>31</v>
      </c>
      <c r="C53" s="14">
        <v>11510</v>
      </c>
      <c r="D53" s="14" t="s">
        <v>31</v>
      </c>
      <c r="E53" s="14" t="s">
        <v>32</v>
      </c>
      <c r="F53" s="14" t="s">
        <v>41</v>
      </c>
      <c r="G53" s="11" t="s">
        <v>32</v>
      </c>
      <c r="H53" s="14" t="s">
        <v>70</v>
      </c>
      <c r="I53" s="10">
        <v>26103</v>
      </c>
      <c r="J53" s="18" t="s">
        <v>42</v>
      </c>
      <c r="K53" s="18" t="s">
        <v>69</v>
      </c>
      <c r="L53" s="17" t="s">
        <v>54</v>
      </c>
      <c r="M53" s="13"/>
      <c r="N53" s="13"/>
      <c r="O53" s="3" t="s">
        <v>34</v>
      </c>
      <c r="P53" s="3">
        <v>1</v>
      </c>
      <c r="Q53" s="27">
        <v>2600</v>
      </c>
      <c r="R53" s="2" t="s">
        <v>35</v>
      </c>
      <c r="S53" s="12">
        <f t="shared" si="0"/>
        <v>2600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>
        <v>0</v>
      </c>
      <c r="AC53" s="15">
        <v>0</v>
      </c>
      <c r="AD53" s="15">
        <v>0</v>
      </c>
      <c r="AE53" s="15">
        <f t="shared" si="1"/>
        <v>2600</v>
      </c>
    </row>
    <row r="54" spans="1:31" s="16" customFormat="1" ht="21" x14ac:dyDescent="0.25">
      <c r="A54" s="14" t="s">
        <v>30</v>
      </c>
      <c r="B54" s="14" t="s">
        <v>31</v>
      </c>
      <c r="C54" s="14">
        <v>11510</v>
      </c>
      <c r="D54" s="14" t="s">
        <v>31</v>
      </c>
      <c r="E54" s="14" t="s">
        <v>32</v>
      </c>
      <c r="F54" s="14" t="s">
        <v>37</v>
      </c>
      <c r="G54" s="11" t="s">
        <v>48</v>
      </c>
      <c r="H54" s="14" t="s">
        <v>114</v>
      </c>
      <c r="I54" s="10">
        <v>26102</v>
      </c>
      <c r="J54" s="18" t="s">
        <v>42</v>
      </c>
      <c r="K54" s="18" t="s">
        <v>68</v>
      </c>
      <c r="L54" s="17" t="s">
        <v>53</v>
      </c>
      <c r="M54" s="13"/>
      <c r="N54" s="13"/>
      <c r="O54" s="3" t="s">
        <v>34</v>
      </c>
      <c r="P54" s="3">
        <v>1</v>
      </c>
      <c r="Q54" s="27">
        <v>2600</v>
      </c>
      <c r="R54" s="2" t="s">
        <v>35</v>
      </c>
      <c r="S54" s="12">
        <f t="shared" si="0"/>
        <v>2600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v>0</v>
      </c>
      <c r="AC54" s="15">
        <v>0</v>
      </c>
      <c r="AD54" s="15">
        <v>0</v>
      </c>
      <c r="AE54" s="15">
        <f t="shared" si="1"/>
        <v>2600</v>
      </c>
    </row>
    <row r="55" spans="1:31" s="16" customFormat="1" ht="21" x14ac:dyDescent="0.25">
      <c r="A55" s="14" t="s">
        <v>30</v>
      </c>
      <c r="B55" s="14" t="s">
        <v>31</v>
      </c>
      <c r="C55" s="14">
        <v>11510</v>
      </c>
      <c r="D55" s="14" t="s">
        <v>31</v>
      </c>
      <c r="E55" s="14" t="s">
        <v>32</v>
      </c>
      <c r="F55" s="14" t="s">
        <v>37</v>
      </c>
      <c r="G55" s="11" t="s">
        <v>48</v>
      </c>
      <c r="H55" s="14" t="s">
        <v>114</v>
      </c>
      <c r="I55" s="10">
        <v>26102</v>
      </c>
      <c r="J55" s="18" t="s">
        <v>42</v>
      </c>
      <c r="K55" s="18" t="s">
        <v>68</v>
      </c>
      <c r="L55" s="17" t="s">
        <v>53</v>
      </c>
      <c r="M55" s="13"/>
      <c r="N55" s="13"/>
      <c r="O55" s="3" t="s">
        <v>34</v>
      </c>
      <c r="P55" s="3">
        <v>1</v>
      </c>
      <c r="Q55" s="27">
        <v>2600</v>
      </c>
      <c r="R55" s="2" t="s">
        <v>35</v>
      </c>
      <c r="S55" s="12">
        <f t="shared" si="0"/>
        <v>2600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v>0</v>
      </c>
      <c r="AC55" s="15">
        <v>0</v>
      </c>
      <c r="AD55" s="15">
        <v>0</v>
      </c>
      <c r="AE55" s="15">
        <f t="shared" si="1"/>
        <v>2600</v>
      </c>
    </row>
    <row r="56" spans="1:31" s="16" customFormat="1" ht="31.5" x14ac:dyDescent="0.25">
      <c r="A56" s="14" t="s">
        <v>30</v>
      </c>
      <c r="B56" s="14" t="s">
        <v>31</v>
      </c>
      <c r="C56" s="14">
        <v>11510</v>
      </c>
      <c r="D56" s="14" t="s">
        <v>31</v>
      </c>
      <c r="E56" s="14" t="s">
        <v>32</v>
      </c>
      <c r="F56" s="14" t="s">
        <v>33</v>
      </c>
      <c r="G56" s="11" t="s">
        <v>32</v>
      </c>
      <c r="H56" s="14" t="s">
        <v>36</v>
      </c>
      <c r="I56" s="10">
        <v>29101</v>
      </c>
      <c r="J56" s="18" t="s">
        <v>55</v>
      </c>
      <c r="K56" s="18" t="s">
        <v>121</v>
      </c>
      <c r="L56" s="17" t="s">
        <v>122</v>
      </c>
      <c r="M56" s="13"/>
      <c r="N56" s="13"/>
      <c r="O56" s="3" t="s">
        <v>34</v>
      </c>
      <c r="P56" s="3">
        <v>1</v>
      </c>
      <c r="Q56" s="27">
        <v>145</v>
      </c>
      <c r="R56" s="2" t="s">
        <v>35</v>
      </c>
      <c r="S56" s="12">
        <f t="shared" si="0"/>
        <v>145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>
        <v>0</v>
      </c>
      <c r="AC56" s="15">
        <v>0</v>
      </c>
      <c r="AD56" s="15">
        <v>0</v>
      </c>
      <c r="AE56" s="15">
        <f t="shared" si="1"/>
        <v>145</v>
      </c>
    </row>
    <row r="57" spans="1:31" s="16" customFormat="1" ht="31.5" x14ac:dyDescent="0.25">
      <c r="A57" s="14" t="s">
        <v>30</v>
      </c>
      <c r="B57" s="14" t="s">
        <v>31</v>
      </c>
      <c r="C57" s="14">
        <v>11510</v>
      </c>
      <c r="D57" s="14" t="s">
        <v>31</v>
      </c>
      <c r="E57" s="14" t="s">
        <v>32</v>
      </c>
      <c r="F57" s="14" t="s">
        <v>33</v>
      </c>
      <c r="G57" s="11" t="s">
        <v>32</v>
      </c>
      <c r="H57" s="14" t="s">
        <v>36</v>
      </c>
      <c r="I57" s="10">
        <v>29101</v>
      </c>
      <c r="J57" s="18" t="s">
        <v>55</v>
      </c>
      <c r="K57" s="18" t="s">
        <v>123</v>
      </c>
      <c r="L57" s="17" t="s">
        <v>124</v>
      </c>
      <c r="M57" s="13"/>
      <c r="N57" s="13"/>
      <c r="O57" s="3" t="s">
        <v>34</v>
      </c>
      <c r="P57" s="3">
        <v>1</v>
      </c>
      <c r="Q57" s="27">
        <v>133</v>
      </c>
      <c r="R57" s="2" t="s">
        <v>35</v>
      </c>
      <c r="S57" s="12">
        <f t="shared" si="0"/>
        <v>133</v>
      </c>
      <c r="T57" s="15">
        <v>0</v>
      </c>
      <c r="U57" s="15">
        <v>0</v>
      </c>
      <c r="V57" s="15">
        <v>0</v>
      </c>
      <c r="W57" s="15">
        <v>0</v>
      </c>
      <c r="X57" s="15">
        <v>0</v>
      </c>
      <c r="Y57" s="15">
        <v>0</v>
      </c>
      <c r="Z57" s="15">
        <v>0</v>
      </c>
      <c r="AA57" s="15">
        <v>0</v>
      </c>
      <c r="AB57" s="15">
        <v>0</v>
      </c>
      <c r="AC57" s="15">
        <v>0</v>
      </c>
      <c r="AD57" s="15">
        <v>0</v>
      </c>
      <c r="AE57" s="15">
        <f t="shared" si="1"/>
        <v>133</v>
      </c>
    </row>
    <row r="58" spans="1:31" s="16" customFormat="1" ht="31.5" x14ac:dyDescent="0.25">
      <c r="A58" s="14" t="s">
        <v>30</v>
      </c>
      <c r="B58" s="14" t="s">
        <v>31</v>
      </c>
      <c r="C58" s="14">
        <v>11510</v>
      </c>
      <c r="D58" s="14" t="s">
        <v>31</v>
      </c>
      <c r="E58" s="14" t="s">
        <v>32</v>
      </c>
      <c r="F58" s="14" t="s">
        <v>33</v>
      </c>
      <c r="G58" s="11" t="s">
        <v>32</v>
      </c>
      <c r="H58" s="14" t="s">
        <v>36</v>
      </c>
      <c r="I58" s="10">
        <v>29101</v>
      </c>
      <c r="J58" s="18" t="s">
        <v>55</v>
      </c>
      <c r="K58" s="18" t="s">
        <v>125</v>
      </c>
      <c r="L58" s="17" t="s">
        <v>126</v>
      </c>
      <c r="M58" s="13"/>
      <c r="N58" s="13"/>
      <c r="O58" s="3" t="s">
        <v>34</v>
      </c>
      <c r="P58" s="3">
        <v>1</v>
      </c>
      <c r="Q58" s="27">
        <v>97</v>
      </c>
      <c r="R58" s="2" t="s">
        <v>35</v>
      </c>
      <c r="S58" s="12">
        <f t="shared" si="0"/>
        <v>97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v>0</v>
      </c>
      <c r="AC58" s="15">
        <v>0</v>
      </c>
      <c r="AD58" s="15">
        <v>0</v>
      </c>
      <c r="AE58" s="15">
        <f t="shared" si="1"/>
        <v>97</v>
      </c>
    </row>
    <row r="59" spans="1:31" s="16" customFormat="1" ht="31.5" x14ac:dyDescent="0.25">
      <c r="A59" s="14" t="s">
        <v>30</v>
      </c>
      <c r="B59" s="14" t="s">
        <v>31</v>
      </c>
      <c r="C59" s="14">
        <v>11510</v>
      </c>
      <c r="D59" s="14" t="s">
        <v>31</v>
      </c>
      <c r="E59" s="14" t="s">
        <v>32</v>
      </c>
      <c r="F59" s="14" t="s">
        <v>33</v>
      </c>
      <c r="G59" s="11" t="s">
        <v>32</v>
      </c>
      <c r="H59" s="14" t="s">
        <v>36</v>
      </c>
      <c r="I59" s="10">
        <v>29101</v>
      </c>
      <c r="J59" s="18" t="s">
        <v>55</v>
      </c>
      <c r="K59" s="18" t="s">
        <v>125</v>
      </c>
      <c r="L59" s="17" t="s">
        <v>126</v>
      </c>
      <c r="M59" s="13"/>
      <c r="N59" s="13"/>
      <c r="O59" s="3" t="s">
        <v>34</v>
      </c>
      <c r="P59" s="3">
        <v>1</v>
      </c>
      <c r="Q59" s="27">
        <v>97</v>
      </c>
      <c r="R59" s="2" t="s">
        <v>35</v>
      </c>
      <c r="S59" s="12">
        <f t="shared" si="0"/>
        <v>97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0</v>
      </c>
      <c r="AE59" s="15">
        <f t="shared" si="1"/>
        <v>97</v>
      </c>
    </row>
    <row r="60" spans="1:31" s="16" customFormat="1" ht="31.5" x14ac:dyDescent="0.25">
      <c r="A60" s="14" t="s">
        <v>30</v>
      </c>
      <c r="B60" s="14" t="s">
        <v>31</v>
      </c>
      <c r="C60" s="14">
        <v>11510</v>
      </c>
      <c r="D60" s="14" t="s">
        <v>31</v>
      </c>
      <c r="E60" s="14" t="s">
        <v>32</v>
      </c>
      <c r="F60" s="14" t="s">
        <v>33</v>
      </c>
      <c r="G60" s="11" t="s">
        <v>32</v>
      </c>
      <c r="H60" s="14" t="s">
        <v>36</v>
      </c>
      <c r="I60" s="10">
        <v>29101</v>
      </c>
      <c r="J60" s="18" t="s">
        <v>55</v>
      </c>
      <c r="K60" s="18" t="s">
        <v>125</v>
      </c>
      <c r="L60" s="17" t="s">
        <v>126</v>
      </c>
      <c r="M60" s="13"/>
      <c r="N60" s="13"/>
      <c r="O60" s="3" t="s">
        <v>34</v>
      </c>
      <c r="P60" s="3">
        <v>1</v>
      </c>
      <c r="Q60" s="27">
        <v>97</v>
      </c>
      <c r="R60" s="2" t="s">
        <v>35</v>
      </c>
      <c r="S60" s="12">
        <f t="shared" si="0"/>
        <v>97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v>0</v>
      </c>
      <c r="AC60" s="15">
        <v>0</v>
      </c>
      <c r="AD60" s="15">
        <v>0</v>
      </c>
      <c r="AE60" s="15">
        <f t="shared" si="1"/>
        <v>97</v>
      </c>
    </row>
    <row r="61" spans="1:31" s="16" customFormat="1" ht="31.5" x14ac:dyDescent="0.25">
      <c r="A61" s="14" t="s">
        <v>30</v>
      </c>
      <c r="B61" s="14" t="s">
        <v>31</v>
      </c>
      <c r="C61" s="14">
        <v>11510</v>
      </c>
      <c r="D61" s="14" t="s">
        <v>31</v>
      </c>
      <c r="E61" s="14" t="s">
        <v>32</v>
      </c>
      <c r="F61" s="14" t="s">
        <v>33</v>
      </c>
      <c r="G61" s="11" t="s">
        <v>32</v>
      </c>
      <c r="H61" s="14" t="s">
        <v>36</v>
      </c>
      <c r="I61" s="10">
        <v>29101</v>
      </c>
      <c r="J61" s="18" t="s">
        <v>55</v>
      </c>
      <c r="K61" s="18" t="s">
        <v>125</v>
      </c>
      <c r="L61" s="17" t="s">
        <v>126</v>
      </c>
      <c r="M61" s="13"/>
      <c r="N61" s="13"/>
      <c r="O61" s="3" t="s">
        <v>34</v>
      </c>
      <c r="P61" s="3">
        <v>1</v>
      </c>
      <c r="Q61" s="27">
        <v>97</v>
      </c>
      <c r="R61" s="2" t="s">
        <v>35</v>
      </c>
      <c r="S61" s="12">
        <f t="shared" si="0"/>
        <v>97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v>0</v>
      </c>
      <c r="AC61" s="15">
        <v>0</v>
      </c>
      <c r="AD61" s="15">
        <v>0</v>
      </c>
      <c r="AE61" s="15">
        <f t="shared" si="1"/>
        <v>97</v>
      </c>
    </row>
    <row r="62" spans="1:31" s="16" customFormat="1" ht="31.5" x14ac:dyDescent="0.25">
      <c r="A62" s="14" t="s">
        <v>30</v>
      </c>
      <c r="B62" s="14" t="s">
        <v>31</v>
      </c>
      <c r="C62" s="14">
        <v>11510</v>
      </c>
      <c r="D62" s="14" t="s">
        <v>31</v>
      </c>
      <c r="E62" s="14" t="s">
        <v>32</v>
      </c>
      <c r="F62" s="14" t="s">
        <v>33</v>
      </c>
      <c r="G62" s="11" t="s">
        <v>32</v>
      </c>
      <c r="H62" s="14" t="s">
        <v>36</v>
      </c>
      <c r="I62" s="10">
        <v>29301</v>
      </c>
      <c r="J62" s="18" t="s">
        <v>55</v>
      </c>
      <c r="K62" s="18" t="s">
        <v>129</v>
      </c>
      <c r="L62" s="17" t="s">
        <v>130</v>
      </c>
      <c r="M62" s="13"/>
      <c r="N62" s="13"/>
      <c r="O62" s="3" t="s">
        <v>34</v>
      </c>
      <c r="P62" s="3">
        <v>9</v>
      </c>
      <c r="Q62" s="27">
        <v>371</v>
      </c>
      <c r="R62" s="2" t="s">
        <v>35</v>
      </c>
      <c r="S62" s="12">
        <f t="shared" si="0"/>
        <v>3339</v>
      </c>
      <c r="T62" s="15">
        <v>0</v>
      </c>
      <c r="U62" s="15">
        <v>0</v>
      </c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>
        <v>0</v>
      </c>
      <c r="AC62" s="15">
        <v>0</v>
      </c>
      <c r="AD62" s="15">
        <v>0</v>
      </c>
      <c r="AE62" s="15">
        <f t="shared" si="1"/>
        <v>3339</v>
      </c>
    </row>
    <row r="63" spans="1:31" s="16" customFormat="1" ht="31.5" x14ac:dyDescent="0.25">
      <c r="A63" s="14" t="s">
        <v>30</v>
      </c>
      <c r="B63" s="14" t="s">
        <v>31</v>
      </c>
      <c r="C63" s="14">
        <v>11510</v>
      </c>
      <c r="D63" s="14" t="s">
        <v>31</v>
      </c>
      <c r="E63" s="14" t="s">
        <v>32</v>
      </c>
      <c r="F63" s="14" t="s">
        <v>33</v>
      </c>
      <c r="G63" s="11" t="s">
        <v>32</v>
      </c>
      <c r="H63" s="14" t="s">
        <v>36</v>
      </c>
      <c r="I63" s="10">
        <v>29301</v>
      </c>
      <c r="J63" s="18" t="s">
        <v>55</v>
      </c>
      <c r="K63" s="18" t="s">
        <v>131</v>
      </c>
      <c r="L63" s="17" t="s">
        <v>132</v>
      </c>
      <c r="M63" s="13"/>
      <c r="N63" s="13"/>
      <c r="O63" s="3" t="s">
        <v>34</v>
      </c>
      <c r="P63" s="3">
        <v>13</v>
      </c>
      <c r="Q63" s="27">
        <v>796</v>
      </c>
      <c r="R63" s="2" t="s">
        <v>35</v>
      </c>
      <c r="S63" s="12">
        <f t="shared" si="0"/>
        <v>10348</v>
      </c>
      <c r="T63" s="15">
        <v>0</v>
      </c>
      <c r="U63" s="15">
        <v>0</v>
      </c>
      <c r="V63" s="15">
        <v>0</v>
      </c>
      <c r="W63" s="15">
        <v>0</v>
      </c>
      <c r="X63" s="15">
        <v>0</v>
      </c>
      <c r="Y63" s="15">
        <v>0</v>
      </c>
      <c r="Z63" s="15">
        <v>0</v>
      </c>
      <c r="AA63" s="15">
        <v>0</v>
      </c>
      <c r="AB63" s="15">
        <v>0</v>
      </c>
      <c r="AC63" s="15">
        <v>0</v>
      </c>
      <c r="AD63" s="15">
        <v>0</v>
      </c>
      <c r="AE63" s="15">
        <f t="shared" si="1"/>
        <v>10348</v>
      </c>
    </row>
    <row r="64" spans="1:31" s="16" customFormat="1" ht="31.5" x14ac:dyDescent="0.25">
      <c r="A64" s="14" t="s">
        <v>30</v>
      </c>
      <c r="B64" s="14" t="s">
        <v>31</v>
      </c>
      <c r="C64" s="14">
        <v>11510</v>
      </c>
      <c r="D64" s="14" t="s">
        <v>31</v>
      </c>
      <c r="E64" s="14" t="s">
        <v>32</v>
      </c>
      <c r="F64" s="14" t="s">
        <v>33</v>
      </c>
      <c r="G64" s="11" t="s">
        <v>32</v>
      </c>
      <c r="H64" s="14" t="s">
        <v>36</v>
      </c>
      <c r="I64" s="10">
        <v>29301</v>
      </c>
      <c r="J64" s="18" t="s">
        <v>55</v>
      </c>
      <c r="K64" s="18" t="s">
        <v>133</v>
      </c>
      <c r="L64" s="17" t="s">
        <v>134</v>
      </c>
      <c r="M64" s="13"/>
      <c r="N64" s="13"/>
      <c r="O64" s="3" t="s">
        <v>34</v>
      </c>
      <c r="P64" s="3">
        <v>3</v>
      </c>
      <c r="Q64" s="27">
        <v>1631</v>
      </c>
      <c r="R64" s="2" t="s">
        <v>35</v>
      </c>
      <c r="S64" s="12">
        <f t="shared" si="0"/>
        <v>4893</v>
      </c>
      <c r="T64" s="15">
        <v>0</v>
      </c>
      <c r="U64" s="15">
        <v>0</v>
      </c>
      <c r="V64" s="15">
        <v>0</v>
      </c>
      <c r="W64" s="15">
        <v>0</v>
      </c>
      <c r="X64" s="15">
        <v>0</v>
      </c>
      <c r="Y64" s="15">
        <v>0</v>
      </c>
      <c r="Z64" s="15">
        <v>0</v>
      </c>
      <c r="AA64" s="15">
        <v>0</v>
      </c>
      <c r="AB64" s="15">
        <v>0</v>
      </c>
      <c r="AC64" s="15">
        <v>0</v>
      </c>
      <c r="AD64" s="15">
        <v>0</v>
      </c>
      <c r="AE64" s="15">
        <f t="shared" si="1"/>
        <v>4893</v>
      </c>
    </row>
    <row r="65" spans="1:31" s="16" customFormat="1" ht="31.5" x14ac:dyDescent="0.25">
      <c r="A65" s="14" t="s">
        <v>30</v>
      </c>
      <c r="B65" s="14" t="s">
        <v>31</v>
      </c>
      <c r="C65" s="14">
        <v>11510</v>
      </c>
      <c r="D65" s="14" t="s">
        <v>31</v>
      </c>
      <c r="E65" s="14" t="s">
        <v>32</v>
      </c>
      <c r="F65" s="14" t="s">
        <v>33</v>
      </c>
      <c r="G65" s="11" t="s">
        <v>32</v>
      </c>
      <c r="H65" s="14" t="s">
        <v>36</v>
      </c>
      <c r="I65" s="10">
        <v>29301</v>
      </c>
      <c r="J65" s="18" t="s">
        <v>55</v>
      </c>
      <c r="K65" s="18" t="s">
        <v>135</v>
      </c>
      <c r="L65" s="17" t="s">
        <v>136</v>
      </c>
      <c r="M65" s="13"/>
      <c r="N65" s="13"/>
      <c r="O65" s="3" t="s">
        <v>34</v>
      </c>
      <c r="P65" s="3">
        <v>3</v>
      </c>
      <c r="Q65" s="27">
        <v>1247</v>
      </c>
      <c r="R65" s="2" t="s">
        <v>35</v>
      </c>
      <c r="S65" s="12">
        <f t="shared" si="0"/>
        <v>3741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  <c r="Y65" s="15">
        <v>0</v>
      </c>
      <c r="Z65" s="15">
        <v>0</v>
      </c>
      <c r="AA65" s="15">
        <v>0</v>
      </c>
      <c r="AB65" s="15">
        <v>0</v>
      </c>
      <c r="AC65" s="15">
        <v>0</v>
      </c>
      <c r="AD65" s="15">
        <v>0</v>
      </c>
      <c r="AE65" s="15">
        <f t="shared" si="1"/>
        <v>3741</v>
      </c>
    </row>
    <row r="66" spans="1:31" s="16" customFormat="1" ht="31.5" x14ac:dyDescent="0.25">
      <c r="A66" s="14" t="s">
        <v>30</v>
      </c>
      <c r="B66" s="14" t="s">
        <v>31</v>
      </c>
      <c r="C66" s="14">
        <v>11510</v>
      </c>
      <c r="D66" s="14" t="s">
        <v>31</v>
      </c>
      <c r="E66" s="14" t="s">
        <v>32</v>
      </c>
      <c r="F66" s="14" t="s">
        <v>33</v>
      </c>
      <c r="G66" s="11" t="s">
        <v>32</v>
      </c>
      <c r="H66" s="14" t="s">
        <v>36</v>
      </c>
      <c r="I66" s="10">
        <v>29401</v>
      </c>
      <c r="J66" s="18" t="s">
        <v>55</v>
      </c>
      <c r="K66" s="18" t="s">
        <v>137</v>
      </c>
      <c r="L66" s="17" t="s">
        <v>138</v>
      </c>
      <c r="M66" s="13"/>
      <c r="N66" s="13"/>
      <c r="O66" s="3" t="s">
        <v>34</v>
      </c>
      <c r="P66" s="3">
        <v>40</v>
      </c>
      <c r="Q66" s="27">
        <v>80</v>
      </c>
      <c r="R66" s="2" t="s">
        <v>35</v>
      </c>
      <c r="S66" s="12">
        <f t="shared" si="0"/>
        <v>3200</v>
      </c>
      <c r="T66" s="15">
        <v>0</v>
      </c>
      <c r="U66" s="15">
        <v>0</v>
      </c>
      <c r="V66" s="15">
        <v>0</v>
      </c>
      <c r="W66" s="15">
        <v>0</v>
      </c>
      <c r="X66" s="15">
        <v>0</v>
      </c>
      <c r="Y66" s="15">
        <v>0</v>
      </c>
      <c r="Z66" s="15">
        <v>0</v>
      </c>
      <c r="AA66" s="15">
        <v>0</v>
      </c>
      <c r="AB66" s="15">
        <v>0</v>
      </c>
      <c r="AC66" s="15">
        <v>0</v>
      </c>
      <c r="AD66" s="15">
        <v>0</v>
      </c>
      <c r="AE66" s="15">
        <f t="shared" si="1"/>
        <v>3200</v>
      </c>
    </row>
    <row r="67" spans="1:31" s="16" customFormat="1" ht="31.5" x14ac:dyDescent="0.25">
      <c r="A67" s="14" t="s">
        <v>30</v>
      </c>
      <c r="B67" s="14" t="s">
        <v>31</v>
      </c>
      <c r="C67" s="14">
        <v>11510</v>
      </c>
      <c r="D67" s="14" t="s">
        <v>31</v>
      </c>
      <c r="E67" s="14" t="s">
        <v>32</v>
      </c>
      <c r="F67" s="14" t="s">
        <v>37</v>
      </c>
      <c r="G67" s="11" t="s">
        <v>48</v>
      </c>
      <c r="H67" s="14" t="s">
        <v>36</v>
      </c>
      <c r="I67" s="10">
        <v>29401</v>
      </c>
      <c r="J67" s="18" t="s">
        <v>55</v>
      </c>
      <c r="K67" s="18" t="s">
        <v>139</v>
      </c>
      <c r="L67" s="17" t="s">
        <v>140</v>
      </c>
      <c r="M67" s="13"/>
      <c r="N67" s="13"/>
      <c r="O67" s="3" t="s">
        <v>34</v>
      </c>
      <c r="P67" s="3">
        <v>4</v>
      </c>
      <c r="Q67" s="27">
        <v>14</v>
      </c>
      <c r="R67" s="2" t="s">
        <v>35</v>
      </c>
      <c r="S67" s="12">
        <f t="shared" si="0"/>
        <v>56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>
        <v>0</v>
      </c>
      <c r="AC67" s="15">
        <v>0</v>
      </c>
      <c r="AD67" s="15">
        <v>0</v>
      </c>
      <c r="AE67" s="15">
        <f t="shared" si="1"/>
        <v>56</v>
      </c>
    </row>
    <row r="68" spans="1:31" s="41" customFormat="1" ht="21" x14ac:dyDescent="0.3">
      <c r="A68" s="3" t="s">
        <v>142</v>
      </c>
      <c r="B68" s="3" t="s">
        <v>143</v>
      </c>
      <c r="C68" s="1">
        <v>51314</v>
      </c>
      <c r="D68" s="3" t="s">
        <v>143</v>
      </c>
      <c r="E68" s="9" t="s">
        <v>32</v>
      </c>
      <c r="F68" s="1" t="s">
        <v>33</v>
      </c>
      <c r="G68" s="9" t="s">
        <v>32</v>
      </c>
      <c r="H68" s="1" t="s">
        <v>36</v>
      </c>
      <c r="I68" s="1">
        <v>31401</v>
      </c>
      <c r="J68" s="1" t="s">
        <v>144</v>
      </c>
      <c r="K68" s="1"/>
      <c r="L68" s="1" t="s">
        <v>145</v>
      </c>
      <c r="M68" s="1"/>
      <c r="N68" s="1"/>
      <c r="O68" s="1" t="s">
        <v>146</v>
      </c>
      <c r="P68" s="38">
        <v>1</v>
      </c>
      <c r="Q68" s="39">
        <v>759.95</v>
      </c>
      <c r="R68" s="1" t="s">
        <v>147</v>
      </c>
      <c r="S68" s="40">
        <f t="shared" ref="S68:S131" si="2">P68*Q68</f>
        <v>759.95</v>
      </c>
      <c r="T68" s="40">
        <v>0</v>
      </c>
      <c r="U68" s="40">
        <v>0</v>
      </c>
      <c r="V68" s="40">
        <v>0</v>
      </c>
      <c r="W68" s="40">
        <v>0</v>
      </c>
      <c r="X68" s="40">
        <v>0</v>
      </c>
      <c r="Y68" s="40">
        <v>0</v>
      </c>
      <c r="Z68" s="40">
        <v>0</v>
      </c>
      <c r="AA68" s="40">
        <v>0</v>
      </c>
      <c r="AB68" s="40">
        <v>0</v>
      </c>
      <c r="AC68" s="40">
        <v>0</v>
      </c>
      <c r="AD68" s="40">
        <v>0</v>
      </c>
      <c r="AE68" s="40">
        <v>759.95</v>
      </c>
    </row>
    <row r="69" spans="1:31" s="41" customFormat="1" ht="31.5" x14ac:dyDescent="0.3">
      <c r="A69" s="3" t="s">
        <v>142</v>
      </c>
      <c r="B69" s="3" t="s">
        <v>143</v>
      </c>
      <c r="C69" s="1">
        <v>51352</v>
      </c>
      <c r="D69" s="3" t="s">
        <v>143</v>
      </c>
      <c r="E69" s="9" t="s">
        <v>32</v>
      </c>
      <c r="F69" s="1" t="s">
        <v>33</v>
      </c>
      <c r="G69" s="9" t="s">
        <v>32</v>
      </c>
      <c r="H69" s="1" t="s">
        <v>36</v>
      </c>
      <c r="I69" s="1">
        <v>35201</v>
      </c>
      <c r="J69" s="1" t="s">
        <v>148</v>
      </c>
      <c r="K69" s="1"/>
      <c r="L69" s="1" t="s">
        <v>149</v>
      </c>
      <c r="M69" s="1"/>
      <c r="N69" s="1"/>
      <c r="O69" s="1" t="s">
        <v>146</v>
      </c>
      <c r="P69" s="38">
        <v>1</v>
      </c>
      <c r="Q69" s="39">
        <v>7150</v>
      </c>
      <c r="R69" s="1" t="s">
        <v>147</v>
      </c>
      <c r="S69" s="40">
        <f t="shared" si="2"/>
        <v>7150</v>
      </c>
      <c r="T69" s="40">
        <v>0</v>
      </c>
      <c r="U69" s="40">
        <v>0</v>
      </c>
      <c r="V69" s="40">
        <v>0</v>
      </c>
      <c r="W69" s="40">
        <v>0</v>
      </c>
      <c r="X69" s="40">
        <v>0</v>
      </c>
      <c r="Y69" s="40">
        <v>0</v>
      </c>
      <c r="Z69" s="40">
        <v>0</v>
      </c>
      <c r="AA69" s="40">
        <v>0</v>
      </c>
      <c r="AB69" s="40">
        <v>0</v>
      </c>
      <c r="AC69" s="40">
        <v>0</v>
      </c>
      <c r="AD69" s="40">
        <v>0</v>
      </c>
      <c r="AE69" s="40">
        <v>7150</v>
      </c>
    </row>
    <row r="70" spans="1:31" s="42" customFormat="1" ht="21" x14ac:dyDescent="0.35">
      <c r="A70" s="3" t="s">
        <v>142</v>
      </c>
      <c r="B70" s="3" t="s">
        <v>143</v>
      </c>
      <c r="C70" s="1">
        <v>51369</v>
      </c>
      <c r="D70" s="3" t="s">
        <v>143</v>
      </c>
      <c r="E70" s="9" t="s">
        <v>32</v>
      </c>
      <c r="F70" s="1" t="s">
        <v>33</v>
      </c>
      <c r="G70" s="9" t="s">
        <v>32</v>
      </c>
      <c r="H70" s="1" t="s">
        <v>36</v>
      </c>
      <c r="I70" s="1">
        <v>33604</v>
      </c>
      <c r="J70" s="1" t="s">
        <v>150</v>
      </c>
      <c r="K70" s="1"/>
      <c r="L70" s="1" t="s">
        <v>151</v>
      </c>
      <c r="M70" s="1"/>
      <c r="N70" s="1"/>
      <c r="O70" s="1" t="s">
        <v>146</v>
      </c>
      <c r="P70" s="38">
        <v>1</v>
      </c>
      <c r="Q70" s="39">
        <v>3949.04</v>
      </c>
      <c r="R70" s="1" t="s">
        <v>147</v>
      </c>
      <c r="S70" s="40">
        <f t="shared" si="2"/>
        <v>3949.04</v>
      </c>
      <c r="T70" s="40">
        <v>0</v>
      </c>
      <c r="U70" s="40">
        <v>0</v>
      </c>
      <c r="V70" s="40">
        <v>0</v>
      </c>
      <c r="W70" s="40">
        <v>0</v>
      </c>
      <c r="X70" s="40">
        <v>0</v>
      </c>
      <c r="Y70" s="40">
        <v>0</v>
      </c>
      <c r="Z70" s="40">
        <v>0</v>
      </c>
      <c r="AA70" s="40">
        <v>0</v>
      </c>
      <c r="AB70" s="40">
        <v>0</v>
      </c>
      <c r="AC70" s="40">
        <v>0</v>
      </c>
      <c r="AD70" s="40">
        <v>0</v>
      </c>
      <c r="AE70" s="40">
        <v>3949.04</v>
      </c>
    </row>
    <row r="71" spans="1:31" s="42" customFormat="1" ht="42" x14ac:dyDescent="0.35">
      <c r="A71" s="3" t="s">
        <v>142</v>
      </c>
      <c r="B71" s="3" t="s">
        <v>143</v>
      </c>
      <c r="C71" s="1">
        <v>51326</v>
      </c>
      <c r="D71" s="3" t="s">
        <v>143</v>
      </c>
      <c r="E71" s="9" t="s">
        <v>32</v>
      </c>
      <c r="F71" s="1" t="s">
        <v>33</v>
      </c>
      <c r="G71" s="9" t="s">
        <v>32</v>
      </c>
      <c r="H71" s="1" t="s">
        <v>36</v>
      </c>
      <c r="I71" s="1">
        <v>32601</v>
      </c>
      <c r="J71" s="1" t="s">
        <v>152</v>
      </c>
      <c r="K71" s="1"/>
      <c r="L71" s="1" t="s">
        <v>153</v>
      </c>
      <c r="M71" s="1"/>
      <c r="N71" s="1"/>
      <c r="O71" s="1" t="s">
        <v>146</v>
      </c>
      <c r="P71" s="38">
        <v>1</v>
      </c>
      <c r="Q71" s="39">
        <v>3596</v>
      </c>
      <c r="R71" s="1" t="s">
        <v>147</v>
      </c>
      <c r="S71" s="40">
        <f t="shared" si="2"/>
        <v>3596</v>
      </c>
      <c r="T71" s="40">
        <v>0</v>
      </c>
      <c r="U71" s="40">
        <v>0</v>
      </c>
      <c r="V71" s="40">
        <v>0</v>
      </c>
      <c r="W71" s="40">
        <v>0</v>
      </c>
      <c r="X71" s="40">
        <v>0</v>
      </c>
      <c r="Y71" s="40">
        <v>0</v>
      </c>
      <c r="Z71" s="40">
        <v>0</v>
      </c>
      <c r="AA71" s="40">
        <v>0</v>
      </c>
      <c r="AB71" s="40">
        <v>0</v>
      </c>
      <c r="AC71" s="40">
        <v>0</v>
      </c>
      <c r="AD71" s="40">
        <v>0</v>
      </c>
      <c r="AE71" s="40">
        <v>3596</v>
      </c>
    </row>
    <row r="72" spans="1:31" s="42" customFormat="1" ht="84" x14ac:dyDescent="0.35">
      <c r="A72" s="3" t="s">
        <v>142</v>
      </c>
      <c r="B72" s="3" t="s">
        <v>143</v>
      </c>
      <c r="C72" s="3">
        <v>11510</v>
      </c>
      <c r="D72" s="3" t="s">
        <v>143</v>
      </c>
      <c r="E72" s="1" t="s">
        <v>32</v>
      </c>
      <c r="F72" s="1" t="s">
        <v>37</v>
      </c>
      <c r="G72" s="9" t="s">
        <v>48</v>
      </c>
      <c r="H72" s="1" t="s">
        <v>154</v>
      </c>
      <c r="I72" s="1">
        <v>26102</v>
      </c>
      <c r="J72" s="1" t="s">
        <v>155</v>
      </c>
      <c r="K72" s="1" t="s">
        <v>156</v>
      </c>
      <c r="L72" s="1" t="s">
        <v>157</v>
      </c>
      <c r="M72" s="1"/>
      <c r="N72" s="1"/>
      <c r="O72" s="1" t="s">
        <v>158</v>
      </c>
      <c r="P72" s="38">
        <v>5</v>
      </c>
      <c r="Q72" s="39">
        <v>500</v>
      </c>
      <c r="R72" s="1" t="s">
        <v>147</v>
      </c>
      <c r="S72" s="40">
        <f t="shared" si="2"/>
        <v>2500</v>
      </c>
      <c r="T72" s="40">
        <v>0</v>
      </c>
      <c r="U72" s="40">
        <v>0</v>
      </c>
      <c r="V72" s="40">
        <v>0</v>
      </c>
      <c r="W72" s="40">
        <v>0</v>
      </c>
      <c r="X72" s="40">
        <v>0</v>
      </c>
      <c r="Y72" s="40">
        <v>0</v>
      </c>
      <c r="Z72" s="40">
        <v>0</v>
      </c>
      <c r="AA72" s="40">
        <v>0</v>
      </c>
      <c r="AB72" s="40">
        <v>0</v>
      </c>
      <c r="AC72" s="40">
        <v>0</v>
      </c>
      <c r="AD72" s="40">
        <v>0</v>
      </c>
      <c r="AE72" s="40">
        <v>2500</v>
      </c>
    </row>
    <row r="73" spans="1:31" s="42" customFormat="1" ht="84" x14ac:dyDescent="0.35">
      <c r="A73" s="3" t="s">
        <v>142</v>
      </c>
      <c r="B73" s="3" t="s">
        <v>143</v>
      </c>
      <c r="C73" s="3">
        <v>11510</v>
      </c>
      <c r="D73" s="3" t="s">
        <v>143</v>
      </c>
      <c r="E73" s="1" t="s">
        <v>32</v>
      </c>
      <c r="F73" s="1" t="s">
        <v>37</v>
      </c>
      <c r="G73" s="9" t="s">
        <v>120</v>
      </c>
      <c r="H73" s="1" t="s">
        <v>159</v>
      </c>
      <c r="I73" s="1">
        <v>26102</v>
      </c>
      <c r="J73" s="1" t="s">
        <v>155</v>
      </c>
      <c r="K73" s="1" t="s">
        <v>160</v>
      </c>
      <c r="L73" s="1" t="s">
        <v>161</v>
      </c>
      <c r="M73" s="1"/>
      <c r="N73" s="1"/>
      <c r="O73" s="1" t="s">
        <v>158</v>
      </c>
      <c r="P73" s="38">
        <v>2</v>
      </c>
      <c r="Q73" s="39">
        <v>30</v>
      </c>
      <c r="R73" s="1" t="s">
        <v>147</v>
      </c>
      <c r="S73" s="40">
        <f t="shared" si="2"/>
        <v>60</v>
      </c>
      <c r="T73" s="40">
        <v>0</v>
      </c>
      <c r="U73" s="40">
        <v>0</v>
      </c>
      <c r="V73" s="40">
        <v>0</v>
      </c>
      <c r="W73" s="40">
        <v>0</v>
      </c>
      <c r="X73" s="40">
        <v>0</v>
      </c>
      <c r="Y73" s="40">
        <v>0</v>
      </c>
      <c r="Z73" s="40">
        <v>0</v>
      </c>
      <c r="AA73" s="40">
        <v>0</v>
      </c>
      <c r="AB73" s="40">
        <v>0</v>
      </c>
      <c r="AC73" s="40">
        <v>0</v>
      </c>
      <c r="AD73" s="40">
        <v>0</v>
      </c>
      <c r="AE73" s="40">
        <v>60</v>
      </c>
    </row>
    <row r="74" spans="1:31" s="42" customFormat="1" ht="84" x14ac:dyDescent="0.35">
      <c r="A74" s="3" t="s">
        <v>142</v>
      </c>
      <c r="B74" s="3" t="s">
        <v>143</v>
      </c>
      <c r="C74" s="3">
        <v>11510</v>
      </c>
      <c r="D74" s="3" t="s">
        <v>143</v>
      </c>
      <c r="E74" s="1" t="s">
        <v>32</v>
      </c>
      <c r="F74" s="1" t="s">
        <v>37</v>
      </c>
      <c r="G74" s="9" t="s">
        <v>120</v>
      </c>
      <c r="H74" s="1" t="s">
        <v>159</v>
      </c>
      <c r="I74" s="1">
        <v>26102</v>
      </c>
      <c r="J74" s="1" t="s">
        <v>155</v>
      </c>
      <c r="K74" s="1" t="s">
        <v>162</v>
      </c>
      <c r="L74" s="1" t="s">
        <v>163</v>
      </c>
      <c r="M74" s="1"/>
      <c r="N74" s="1"/>
      <c r="O74" s="1" t="s">
        <v>158</v>
      </c>
      <c r="P74" s="38">
        <v>47</v>
      </c>
      <c r="Q74" s="39">
        <v>400</v>
      </c>
      <c r="R74" s="1" t="s">
        <v>147</v>
      </c>
      <c r="S74" s="40">
        <f t="shared" si="2"/>
        <v>18800</v>
      </c>
      <c r="T74" s="40">
        <v>0</v>
      </c>
      <c r="U74" s="40">
        <v>0</v>
      </c>
      <c r="V74" s="40">
        <v>0</v>
      </c>
      <c r="W74" s="40">
        <v>0</v>
      </c>
      <c r="X74" s="40">
        <v>0</v>
      </c>
      <c r="Y74" s="40">
        <v>0</v>
      </c>
      <c r="Z74" s="40">
        <v>0</v>
      </c>
      <c r="AA74" s="40">
        <v>0</v>
      </c>
      <c r="AB74" s="40">
        <v>0</v>
      </c>
      <c r="AC74" s="40">
        <v>0</v>
      </c>
      <c r="AD74" s="40">
        <v>0</v>
      </c>
      <c r="AE74" s="40">
        <v>18800</v>
      </c>
    </row>
    <row r="75" spans="1:31" ht="21" x14ac:dyDescent="0.35">
      <c r="A75" s="3" t="s">
        <v>142</v>
      </c>
      <c r="B75" s="1" t="s">
        <v>164</v>
      </c>
      <c r="C75" s="3">
        <v>11510</v>
      </c>
      <c r="D75" s="1" t="s">
        <v>164</v>
      </c>
      <c r="E75" s="43" t="s">
        <v>32</v>
      </c>
      <c r="F75" s="1" t="s">
        <v>33</v>
      </c>
      <c r="G75" s="9" t="s">
        <v>32</v>
      </c>
      <c r="H75" s="1" t="s">
        <v>36</v>
      </c>
      <c r="I75" s="1">
        <v>22104</v>
      </c>
      <c r="J75" s="44" t="s">
        <v>165</v>
      </c>
      <c r="K75" s="1" t="s">
        <v>166</v>
      </c>
      <c r="L75" s="1" t="s">
        <v>167</v>
      </c>
      <c r="M75" s="1"/>
      <c r="N75" s="1"/>
      <c r="O75" s="1" t="s">
        <v>168</v>
      </c>
      <c r="P75" s="1">
        <v>31</v>
      </c>
      <c r="Q75" s="45">
        <v>36</v>
      </c>
      <c r="R75" s="1" t="s">
        <v>147</v>
      </c>
      <c r="S75" s="45">
        <f t="shared" si="2"/>
        <v>1116</v>
      </c>
      <c r="T75" s="15">
        <v>0</v>
      </c>
      <c r="U75" s="15">
        <v>0</v>
      </c>
      <c r="V75" s="15">
        <v>0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>
        <v>0</v>
      </c>
      <c r="AC75" s="15">
        <v>0</v>
      </c>
      <c r="AD75" s="15">
        <v>0</v>
      </c>
      <c r="AE75" s="45">
        <v>1116</v>
      </c>
    </row>
    <row r="76" spans="1:31" ht="63" x14ac:dyDescent="0.35">
      <c r="A76" s="3" t="s">
        <v>142</v>
      </c>
      <c r="B76" s="1" t="s">
        <v>164</v>
      </c>
      <c r="C76" s="3">
        <v>11510</v>
      </c>
      <c r="D76" s="1" t="s">
        <v>164</v>
      </c>
      <c r="E76" s="43" t="s">
        <v>32</v>
      </c>
      <c r="F76" s="1" t="s">
        <v>169</v>
      </c>
      <c r="G76" s="9" t="s">
        <v>170</v>
      </c>
      <c r="H76" s="1" t="s">
        <v>36</v>
      </c>
      <c r="I76" s="1">
        <v>26102</v>
      </c>
      <c r="J76" s="44" t="s">
        <v>171</v>
      </c>
      <c r="K76" s="1" t="s">
        <v>172</v>
      </c>
      <c r="L76" s="1" t="s">
        <v>173</v>
      </c>
      <c r="M76" s="1"/>
      <c r="N76" s="1"/>
      <c r="O76" s="1" t="s">
        <v>168</v>
      </c>
      <c r="P76" s="1">
        <v>1</v>
      </c>
      <c r="Q76" s="45">
        <v>6</v>
      </c>
      <c r="R76" s="1" t="s">
        <v>147</v>
      </c>
      <c r="S76" s="45">
        <f t="shared" si="2"/>
        <v>6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>
        <v>0</v>
      </c>
      <c r="AC76" s="15">
        <v>0</v>
      </c>
      <c r="AD76" s="15">
        <v>0</v>
      </c>
      <c r="AE76" s="45">
        <v>6</v>
      </c>
    </row>
    <row r="77" spans="1:31" ht="63" x14ac:dyDescent="0.35">
      <c r="A77" s="3" t="s">
        <v>142</v>
      </c>
      <c r="B77" s="1" t="s">
        <v>164</v>
      </c>
      <c r="C77" s="3">
        <v>11510</v>
      </c>
      <c r="D77" s="1" t="s">
        <v>164</v>
      </c>
      <c r="E77" s="43" t="s">
        <v>32</v>
      </c>
      <c r="F77" s="1" t="s">
        <v>37</v>
      </c>
      <c r="G77" s="9" t="s">
        <v>120</v>
      </c>
      <c r="H77" s="1" t="s">
        <v>159</v>
      </c>
      <c r="I77" s="1">
        <v>26102</v>
      </c>
      <c r="J77" s="44" t="s">
        <v>171</v>
      </c>
      <c r="K77" s="1" t="s">
        <v>172</v>
      </c>
      <c r="L77" s="1" t="s">
        <v>173</v>
      </c>
      <c r="M77" s="1"/>
      <c r="N77" s="1"/>
      <c r="O77" s="1" t="s">
        <v>168</v>
      </c>
      <c r="P77" s="1">
        <v>1</v>
      </c>
      <c r="Q77" s="45">
        <v>18</v>
      </c>
      <c r="R77" s="1" t="s">
        <v>147</v>
      </c>
      <c r="S77" s="45">
        <f t="shared" si="2"/>
        <v>18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>
        <v>0</v>
      </c>
      <c r="AC77" s="15">
        <v>0</v>
      </c>
      <c r="AD77" s="15">
        <v>0</v>
      </c>
      <c r="AE77" s="45">
        <v>18</v>
      </c>
    </row>
    <row r="78" spans="1:31" ht="63" x14ac:dyDescent="0.35">
      <c r="A78" s="3" t="s">
        <v>142</v>
      </c>
      <c r="B78" s="1" t="s">
        <v>164</v>
      </c>
      <c r="C78" s="3">
        <v>11510</v>
      </c>
      <c r="D78" s="1" t="s">
        <v>164</v>
      </c>
      <c r="E78" s="43" t="s">
        <v>32</v>
      </c>
      <c r="F78" s="1" t="s">
        <v>37</v>
      </c>
      <c r="G78" s="9" t="s">
        <v>48</v>
      </c>
      <c r="H78" s="1" t="s">
        <v>174</v>
      </c>
      <c r="I78" s="1">
        <v>26102</v>
      </c>
      <c r="J78" s="44" t="s">
        <v>171</v>
      </c>
      <c r="K78" s="1" t="s">
        <v>172</v>
      </c>
      <c r="L78" s="1" t="s">
        <v>175</v>
      </c>
      <c r="M78" s="1"/>
      <c r="N78" s="1"/>
      <c r="O78" s="1" t="s">
        <v>168</v>
      </c>
      <c r="P78" s="1">
        <v>2</v>
      </c>
      <c r="Q78" s="45">
        <v>100</v>
      </c>
      <c r="R78" s="1" t="s">
        <v>147</v>
      </c>
      <c r="S78" s="45">
        <f t="shared" si="2"/>
        <v>200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>
        <v>0</v>
      </c>
      <c r="AC78" s="15">
        <v>0</v>
      </c>
      <c r="AD78" s="15">
        <v>0</v>
      </c>
      <c r="AE78" s="45">
        <v>200</v>
      </c>
    </row>
    <row r="79" spans="1:31" ht="63" x14ac:dyDescent="0.35">
      <c r="A79" s="3" t="s">
        <v>142</v>
      </c>
      <c r="B79" s="1" t="s">
        <v>164</v>
      </c>
      <c r="C79" s="3">
        <v>11510</v>
      </c>
      <c r="D79" s="1" t="s">
        <v>164</v>
      </c>
      <c r="E79" s="43" t="s">
        <v>32</v>
      </c>
      <c r="F79" s="1" t="s">
        <v>37</v>
      </c>
      <c r="G79" s="9" t="s">
        <v>120</v>
      </c>
      <c r="H79" s="1" t="s">
        <v>159</v>
      </c>
      <c r="I79" s="1">
        <v>26102</v>
      </c>
      <c r="J79" s="44" t="s">
        <v>171</v>
      </c>
      <c r="K79" s="1" t="s">
        <v>172</v>
      </c>
      <c r="L79" s="1" t="s">
        <v>175</v>
      </c>
      <c r="M79" s="1"/>
      <c r="N79" s="1"/>
      <c r="O79" s="1" t="s">
        <v>168</v>
      </c>
      <c r="P79" s="1">
        <v>5</v>
      </c>
      <c r="Q79" s="45">
        <v>100</v>
      </c>
      <c r="R79" s="1" t="s">
        <v>147</v>
      </c>
      <c r="S79" s="45">
        <f t="shared" si="2"/>
        <v>500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>
        <v>0</v>
      </c>
      <c r="AC79" s="15">
        <v>0</v>
      </c>
      <c r="AD79" s="15">
        <v>0</v>
      </c>
      <c r="AE79" s="45">
        <v>500</v>
      </c>
    </row>
    <row r="80" spans="1:31" ht="63" x14ac:dyDescent="0.35">
      <c r="A80" s="3" t="s">
        <v>142</v>
      </c>
      <c r="B80" s="1" t="s">
        <v>164</v>
      </c>
      <c r="C80" s="3">
        <v>11510</v>
      </c>
      <c r="D80" s="1" t="s">
        <v>164</v>
      </c>
      <c r="E80" s="43" t="s">
        <v>32</v>
      </c>
      <c r="F80" s="1" t="s">
        <v>61</v>
      </c>
      <c r="G80" s="9" t="s">
        <v>62</v>
      </c>
      <c r="H80" s="1" t="s">
        <v>36</v>
      </c>
      <c r="I80" s="1">
        <v>26102</v>
      </c>
      <c r="J80" s="44" t="s">
        <v>171</v>
      </c>
      <c r="K80" s="1" t="s">
        <v>172</v>
      </c>
      <c r="L80" s="1" t="s">
        <v>175</v>
      </c>
      <c r="M80" s="1"/>
      <c r="N80" s="1"/>
      <c r="O80" s="1" t="s">
        <v>168</v>
      </c>
      <c r="P80" s="1">
        <v>20</v>
      </c>
      <c r="Q80" s="45">
        <v>100</v>
      </c>
      <c r="R80" s="1" t="s">
        <v>147</v>
      </c>
      <c r="S80" s="45">
        <f t="shared" si="2"/>
        <v>2000</v>
      </c>
      <c r="T80" s="15">
        <v>0</v>
      </c>
      <c r="U80" s="15">
        <v>0</v>
      </c>
      <c r="V80" s="15">
        <v>0</v>
      </c>
      <c r="W80" s="15">
        <v>0</v>
      </c>
      <c r="X80" s="15">
        <v>0</v>
      </c>
      <c r="Y80" s="15">
        <v>0</v>
      </c>
      <c r="Z80" s="15">
        <v>0</v>
      </c>
      <c r="AA80" s="15">
        <v>0</v>
      </c>
      <c r="AB80" s="15">
        <v>0</v>
      </c>
      <c r="AC80" s="15">
        <v>0</v>
      </c>
      <c r="AD80" s="15">
        <v>0</v>
      </c>
      <c r="AE80" s="45">
        <v>2000</v>
      </c>
    </row>
    <row r="81" spans="1:31" ht="63" x14ac:dyDescent="0.35">
      <c r="A81" s="3" t="s">
        <v>142</v>
      </c>
      <c r="B81" s="1" t="s">
        <v>164</v>
      </c>
      <c r="C81" s="3">
        <v>11510</v>
      </c>
      <c r="D81" s="1" t="s">
        <v>164</v>
      </c>
      <c r="E81" s="43" t="s">
        <v>32</v>
      </c>
      <c r="F81" s="1" t="s">
        <v>37</v>
      </c>
      <c r="G81" s="9" t="s">
        <v>48</v>
      </c>
      <c r="H81" s="1" t="s">
        <v>36</v>
      </c>
      <c r="I81" s="1">
        <v>26102</v>
      </c>
      <c r="J81" s="44" t="s">
        <v>171</v>
      </c>
      <c r="K81" s="1" t="s">
        <v>172</v>
      </c>
      <c r="L81" s="1" t="s">
        <v>173</v>
      </c>
      <c r="M81" s="1"/>
      <c r="N81" s="1"/>
      <c r="O81" s="1" t="s">
        <v>168</v>
      </c>
      <c r="P81" s="1">
        <v>1</v>
      </c>
      <c r="Q81" s="45">
        <v>79</v>
      </c>
      <c r="R81" s="1" t="s">
        <v>147</v>
      </c>
      <c r="S81" s="45">
        <f t="shared" si="2"/>
        <v>79</v>
      </c>
      <c r="T81" s="15">
        <v>0</v>
      </c>
      <c r="U81" s="15">
        <v>0</v>
      </c>
      <c r="V81" s="15">
        <v>0</v>
      </c>
      <c r="W81" s="15">
        <v>0</v>
      </c>
      <c r="X81" s="15">
        <v>0</v>
      </c>
      <c r="Y81" s="15">
        <v>0</v>
      </c>
      <c r="Z81" s="15">
        <v>0</v>
      </c>
      <c r="AA81" s="15">
        <v>0</v>
      </c>
      <c r="AB81" s="15">
        <v>0</v>
      </c>
      <c r="AC81" s="15">
        <v>0</v>
      </c>
      <c r="AD81" s="15">
        <v>0</v>
      </c>
      <c r="AE81" s="45">
        <v>79</v>
      </c>
    </row>
    <row r="82" spans="1:31" ht="63" x14ac:dyDescent="0.35">
      <c r="A82" s="3" t="s">
        <v>142</v>
      </c>
      <c r="B82" s="1" t="s">
        <v>164</v>
      </c>
      <c r="C82" s="3">
        <v>11510</v>
      </c>
      <c r="D82" s="1" t="s">
        <v>164</v>
      </c>
      <c r="E82" s="43" t="s">
        <v>32</v>
      </c>
      <c r="F82" s="1" t="s">
        <v>33</v>
      </c>
      <c r="G82" s="9" t="s">
        <v>32</v>
      </c>
      <c r="H82" s="1" t="s">
        <v>36</v>
      </c>
      <c r="I82" s="1">
        <v>26102</v>
      </c>
      <c r="J82" s="44" t="s">
        <v>171</v>
      </c>
      <c r="K82" s="1" t="s">
        <v>68</v>
      </c>
      <c r="L82" s="1" t="s">
        <v>173</v>
      </c>
      <c r="M82" s="1"/>
      <c r="N82" s="1"/>
      <c r="O82" s="1" t="s">
        <v>168</v>
      </c>
      <c r="P82" s="1">
        <v>1</v>
      </c>
      <c r="Q82" s="45">
        <v>24</v>
      </c>
      <c r="R82" s="1" t="s">
        <v>147</v>
      </c>
      <c r="S82" s="45">
        <f t="shared" si="2"/>
        <v>24</v>
      </c>
      <c r="T82" s="15">
        <v>0</v>
      </c>
      <c r="U82" s="15">
        <v>0</v>
      </c>
      <c r="V82" s="15">
        <v>0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v>0</v>
      </c>
      <c r="AC82" s="15">
        <v>0</v>
      </c>
      <c r="AD82" s="15">
        <v>0</v>
      </c>
      <c r="AE82" s="45">
        <v>24</v>
      </c>
    </row>
    <row r="83" spans="1:31" ht="63" x14ac:dyDescent="0.35">
      <c r="A83" s="3" t="s">
        <v>142</v>
      </c>
      <c r="B83" s="1" t="s">
        <v>164</v>
      </c>
      <c r="C83" s="3">
        <v>11510</v>
      </c>
      <c r="D83" s="1" t="s">
        <v>164</v>
      </c>
      <c r="E83" s="43" t="s">
        <v>32</v>
      </c>
      <c r="F83" s="1" t="s">
        <v>61</v>
      </c>
      <c r="G83" s="9" t="s">
        <v>62</v>
      </c>
      <c r="H83" s="1" t="s">
        <v>36</v>
      </c>
      <c r="I83" s="1">
        <v>26102</v>
      </c>
      <c r="J83" s="44" t="s">
        <v>171</v>
      </c>
      <c r="K83" s="1" t="s">
        <v>68</v>
      </c>
      <c r="L83" s="1" t="s">
        <v>173</v>
      </c>
      <c r="M83" s="1"/>
      <c r="N83" s="1"/>
      <c r="O83" s="1" t="s">
        <v>168</v>
      </c>
      <c r="P83" s="1">
        <v>1</v>
      </c>
      <c r="Q83" s="45">
        <v>19</v>
      </c>
      <c r="R83" s="1" t="s">
        <v>147</v>
      </c>
      <c r="S83" s="45">
        <f t="shared" si="2"/>
        <v>19</v>
      </c>
      <c r="T83" s="15">
        <v>0</v>
      </c>
      <c r="U83" s="15">
        <v>0</v>
      </c>
      <c r="V83" s="15">
        <v>0</v>
      </c>
      <c r="W83" s="15">
        <v>0</v>
      </c>
      <c r="X83" s="15">
        <v>0</v>
      </c>
      <c r="Y83" s="15">
        <v>0</v>
      </c>
      <c r="Z83" s="15">
        <v>0</v>
      </c>
      <c r="AA83" s="15">
        <v>0</v>
      </c>
      <c r="AB83" s="15">
        <v>0</v>
      </c>
      <c r="AC83" s="15">
        <v>0</v>
      </c>
      <c r="AD83" s="15">
        <v>0</v>
      </c>
      <c r="AE83" s="45">
        <v>19</v>
      </c>
    </row>
    <row r="84" spans="1:31" ht="21" x14ac:dyDescent="0.35">
      <c r="A84" s="3" t="s">
        <v>142</v>
      </c>
      <c r="B84" s="1" t="s">
        <v>164</v>
      </c>
      <c r="C84" s="3">
        <v>11510</v>
      </c>
      <c r="D84" s="1" t="s">
        <v>164</v>
      </c>
      <c r="E84" s="43" t="s">
        <v>32</v>
      </c>
      <c r="F84" s="1" t="s">
        <v>61</v>
      </c>
      <c r="G84" s="9" t="s">
        <v>62</v>
      </c>
      <c r="H84" s="1" t="s">
        <v>36</v>
      </c>
      <c r="I84" s="1">
        <v>22104</v>
      </c>
      <c r="J84" s="44" t="s">
        <v>165</v>
      </c>
      <c r="K84" s="1" t="s">
        <v>176</v>
      </c>
      <c r="L84" s="1" t="s">
        <v>177</v>
      </c>
      <c r="M84" s="1"/>
      <c r="N84" s="1"/>
      <c r="O84" s="1" t="s">
        <v>178</v>
      </c>
      <c r="P84" s="1">
        <v>1</v>
      </c>
      <c r="Q84" s="45">
        <v>283</v>
      </c>
      <c r="R84" s="1" t="s">
        <v>147</v>
      </c>
      <c r="S84" s="45">
        <f t="shared" si="2"/>
        <v>283</v>
      </c>
      <c r="T84" s="15">
        <v>0</v>
      </c>
      <c r="U84" s="15">
        <v>0</v>
      </c>
      <c r="V84" s="15">
        <v>0</v>
      </c>
      <c r="W84" s="15">
        <v>0</v>
      </c>
      <c r="X84" s="15">
        <v>0</v>
      </c>
      <c r="Y84" s="15">
        <v>0</v>
      </c>
      <c r="Z84" s="15">
        <v>0</v>
      </c>
      <c r="AA84" s="15">
        <v>0</v>
      </c>
      <c r="AB84" s="15">
        <v>0</v>
      </c>
      <c r="AC84" s="15">
        <v>0</v>
      </c>
      <c r="AD84" s="15">
        <v>0</v>
      </c>
      <c r="AE84" s="45">
        <v>283</v>
      </c>
    </row>
    <row r="85" spans="1:31" ht="21" x14ac:dyDescent="0.35">
      <c r="A85" s="3" t="s">
        <v>142</v>
      </c>
      <c r="B85" s="1" t="s">
        <v>164</v>
      </c>
      <c r="C85" s="3">
        <v>11510</v>
      </c>
      <c r="D85" s="1" t="s">
        <v>164</v>
      </c>
      <c r="E85" s="43" t="s">
        <v>32</v>
      </c>
      <c r="F85" s="1" t="s">
        <v>61</v>
      </c>
      <c r="G85" s="9" t="s">
        <v>62</v>
      </c>
      <c r="H85" s="1" t="s">
        <v>36</v>
      </c>
      <c r="I85" s="1">
        <v>22104</v>
      </c>
      <c r="J85" s="44" t="s">
        <v>165</v>
      </c>
      <c r="K85" s="1" t="s">
        <v>179</v>
      </c>
      <c r="L85" s="1" t="s">
        <v>180</v>
      </c>
      <c r="M85" s="1"/>
      <c r="N85" s="1"/>
      <c r="O85" s="1" t="s">
        <v>168</v>
      </c>
      <c r="P85" s="1">
        <v>264</v>
      </c>
      <c r="Q85" s="45">
        <f>4894.59/264</f>
        <v>18.540113636363635</v>
      </c>
      <c r="R85" s="1" t="s">
        <v>147</v>
      </c>
      <c r="S85" s="45">
        <f t="shared" si="2"/>
        <v>4894.59</v>
      </c>
      <c r="T85" s="15">
        <v>0</v>
      </c>
      <c r="U85" s="15">
        <v>0</v>
      </c>
      <c r="V85" s="15">
        <v>0</v>
      </c>
      <c r="W85" s="15">
        <v>0</v>
      </c>
      <c r="X85" s="15">
        <v>0</v>
      </c>
      <c r="Y85" s="15">
        <v>0</v>
      </c>
      <c r="Z85" s="15">
        <v>0</v>
      </c>
      <c r="AA85" s="15">
        <v>0</v>
      </c>
      <c r="AB85" s="15">
        <v>0</v>
      </c>
      <c r="AC85" s="15">
        <v>0</v>
      </c>
      <c r="AD85" s="15">
        <v>0</v>
      </c>
      <c r="AE85" s="45">
        <v>4894.59</v>
      </c>
    </row>
    <row r="86" spans="1:31" ht="21" x14ac:dyDescent="0.35">
      <c r="A86" s="3" t="s">
        <v>142</v>
      </c>
      <c r="B86" s="1" t="s">
        <v>164</v>
      </c>
      <c r="C86" s="3">
        <v>11510</v>
      </c>
      <c r="D86" s="1" t="s">
        <v>164</v>
      </c>
      <c r="E86" s="43" t="s">
        <v>32</v>
      </c>
      <c r="F86" s="1" t="s">
        <v>33</v>
      </c>
      <c r="G86" s="9" t="s">
        <v>32</v>
      </c>
      <c r="H86" s="1" t="s">
        <v>36</v>
      </c>
      <c r="I86" s="1">
        <v>22104</v>
      </c>
      <c r="J86" s="44" t="s">
        <v>165</v>
      </c>
      <c r="K86" s="1" t="s">
        <v>181</v>
      </c>
      <c r="L86" s="1" t="s">
        <v>182</v>
      </c>
      <c r="M86" s="1"/>
      <c r="N86" s="1"/>
      <c r="O86" s="1" t="s">
        <v>183</v>
      </c>
      <c r="P86" s="1">
        <v>1</v>
      </c>
      <c r="Q86" s="45">
        <v>34.630000000000003</v>
      </c>
      <c r="R86" s="1" t="s">
        <v>147</v>
      </c>
      <c r="S86" s="45">
        <f t="shared" si="2"/>
        <v>34.630000000000003</v>
      </c>
      <c r="T86" s="15">
        <v>0</v>
      </c>
      <c r="U86" s="15">
        <v>0</v>
      </c>
      <c r="V86" s="15">
        <v>0</v>
      </c>
      <c r="W86" s="15">
        <v>0</v>
      </c>
      <c r="X86" s="15">
        <v>0</v>
      </c>
      <c r="Y86" s="15">
        <v>0</v>
      </c>
      <c r="Z86" s="15">
        <v>0</v>
      </c>
      <c r="AA86" s="15">
        <v>0</v>
      </c>
      <c r="AB86" s="15">
        <v>0</v>
      </c>
      <c r="AC86" s="15">
        <v>0</v>
      </c>
      <c r="AD86" s="15">
        <v>0</v>
      </c>
      <c r="AE86" s="45">
        <v>34.630000000000003</v>
      </c>
    </row>
    <row r="87" spans="1:31" ht="21" x14ac:dyDescent="0.35">
      <c r="A87" s="3" t="s">
        <v>142</v>
      </c>
      <c r="B87" s="1" t="s">
        <v>164</v>
      </c>
      <c r="C87" s="3">
        <v>11510</v>
      </c>
      <c r="D87" s="1" t="s">
        <v>164</v>
      </c>
      <c r="E87" s="43" t="s">
        <v>32</v>
      </c>
      <c r="F87" s="1" t="s">
        <v>61</v>
      </c>
      <c r="G87" s="9" t="s">
        <v>62</v>
      </c>
      <c r="H87" s="1" t="s">
        <v>36</v>
      </c>
      <c r="I87" s="1">
        <v>22104</v>
      </c>
      <c r="J87" s="44" t="s">
        <v>165</v>
      </c>
      <c r="K87" s="1" t="s">
        <v>184</v>
      </c>
      <c r="L87" s="1" t="s">
        <v>185</v>
      </c>
      <c r="M87" s="1"/>
      <c r="N87" s="1"/>
      <c r="O87" s="1" t="s">
        <v>168</v>
      </c>
      <c r="P87" s="1">
        <v>29</v>
      </c>
      <c r="Q87" s="45">
        <v>3.11</v>
      </c>
      <c r="R87" s="1" t="s">
        <v>147</v>
      </c>
      <c r="S87" s="45">
        <f t="shared" si="2"/>
        <v>90.19</v>
      </c>
      <c r="T87" s="15">
        <v>0</v>
      </c>
      <c r="U87" s="15">
        <v>0</v>
      </c>
      <c r="V87" s="15">
        <v>0</v>
      </c>
      <c r="W87" s="15">
        <v>0</v>
      </c>
      <c r="X87" s="15">
        <v>0</v>
      </c>
      <c r="Y87" s="15">
        <v>0</v>
      </c>
      <c r="Z87" s="15">
        <v>0</v>
      </c>
      <c r="AA87" s="15">
        <v>0</v>
      </c>
      <c r="AB87" s="15">
        <v>0</v>
      </c>
      <c r="AC87" s="15">
        <v>0</v>
      </c>
      <c r="AD87" s="15">
        <v>0</v>
      </c>
      <c r="AE87" s="45">
        <v>90.19</v>
      </c>
    </row>
    <row r="88" spans="1:31" ht="21" x14ac:dyDescent="0.35">
      <c r="A88" s="3" t="s">
        <v>142</v>
      </c>
      <c r="B88" s="1" t="s">
        <v>164</v>
      </c>
      <c r="C88" s="3">
        <v>11510</v>
      </c>
      <c r="D88" s="1" t="s">
        <v>164</v>
      </c>
      <c r="E88" s="43" t="s">
        <v>32</v>
      </c>
      <c r="F88" s="1" t="s">
        <v>33</v>
      </c>
      <c r="G88" s="9" t="s">
        <v>32</v>
      </c>
      <c r="H88" s="1" t="s">
        <v>36</v>
      </c>
      <c r="I88" s="1">
        <v>22104</v>
      </c>
      <c r="J88" s="44" t="s">
        <v>165</v>
      </c>
      <c r="K88" s="1" t="s">
        <v>186</v>
      </c>
      <c r="L88" s="1" t="s">
        <v>187</v>
      </c>
      <c r="M88" s="1"/>
      <c r="N88" s="1"/>
      <c r="O88" s="1" t="s">
        <v>183</v>
      </c>
      <c r="P88" s="1">
        <v>23</v>
      </c>
      <c r="Q88" s="45">
        <v>182.9</v>
      </c>
      <c r="R88" s="1" t="s">
        <v>147</v>
      </c>
      <c r="S88" s="45">
        <f t="shared" si="2"/>
        <v>4206.7</v>
      </c>
      <c r="T88" s="15">
        <v>0</v>
      </c>
      <c r="U88" s="15">
        <v>0</v>
      </c>
      <c r="V88" s="15">
        <v>0</v>
      </c>
      <c r="W88" s="15">
        <v>0</v>
      </c>
      <c r="X88" s="15">
        <v>0</v>
      </c>
      <c r="Y88" s="15">
        <v>0</v>
      </c>
      <c r="Z88" s="15">
        <v>0</v>
      </c>
      <c r="AA88" s="15">
        <v>0</v>
      </c>
      <c r="AB88" s="15">
        <v>0</v>
      </c>
      <c r="AC88" s="15">
        <v>0</v>
      </c>
      <c r="AD88" s="15">
        <v>0</v>
      </c>
      <c r="AE88" s="45">
        <v>4206.7</v>
      </c>
    </row>
    <row r="89" spans="1:31" ht="21" x14ac:dyDescent="0.35">
      <c r="A89" s="3" t="s">
        <v>142</v>
      </c>
      <c r="B89" s="1" t="s">
        <v>164</v>
      </c>
      <c r="C89" s="3">
        <v>11510</v>
      </c>
      <c r="D89" s="1" t="s">
        <v>164</v>
      </c>
      <c r="E89" s="43" t="s">
        <v>32</v>
      </c>
      <c r="F89" s="1" t="s">
        <v>169</v>
      </c>
      <c r="G89" s="9" t="s">
        <v>170</v>
      </c>
      <c r="H89" s="1" t="s">
        <v>36</v>
      </c>
      <c r="I89" s="1">
        <v>22104</v>
      </c>
      <c r="J89" s="44" t="s">
        <v>165</v>
      </c>
      <c r="K89" s="1" t="s">
        <v>176</v>
      </c>
      <c r="L89" s="1" t="s">
        <v>177</v>
      </c>
      <c r="M89" s="1"/>
      <c r="N89" s="1"/>
      <c r="O89" s="1" t="s">
        <v>178</v>
      </c>
      <c r="P89" s="1">
        <v>1</v>
      </c>
      <c r="Q89" s="45">
        <v>283</v>
      </c>
      <c r="R89" s="1" t="s">
        <v>147</v>
      </c>
      <c r="S89" s="45">
        <f t="shared" si="2"/>
        <v>283</v>
      </c>
      <c r="T89" s="15">
        <v>0</v>
      </c>
      <c r="U89" s="15">
        <v>0</v>
      </c>
      <c r="V89" s="15">
        <v>0</v>
      </c>
      <c r="W89" s="15">
        <v>0</v>
      </c>
      <c r="X89" s="15">
        <v>0</v>
      </c>
      <c r="Y89" s="15">
        <v>0</v>
      </c>
      <c r="Z89" s="15">
        <v>0</v>
      </c>
      <c r="AA89" s="15">
        <v>0</v>
      </c>
      <c r="AB89" s="15">
        <v>0</v>
      </c>
      <c r="AC89" s="15">
        <v>0</v>
      </c>
      <c r="AD89" s="15">
        <v>0</v>
      </c>
      <c r="AE89" s="45">
        <v>283</v>
      </c>
    </row>
    <row r="90" spans="1:31" ht="21" x14ac:dyDescent="0.35">
      <c r="A90" s="3" t="s">
        <v>142</v>
      </c>
      <c r="B90" s="1" t="s">
        <v>164</v>
      </c>
      <c r="C90" s="3">
        <v>51319</v>
      </c>
      <c r="D90" s="1" t="s">
        <v>164</v>
      </c>
      <c r="E90" s="43" t="s">
        <v>32</v>
      </c>
      <c r="F90" s="1" t="s">
        <v>61</v>
      </c>
      <c r="G90" s="9" t="s">
        <v>62</v>
      </c>
      <c r="H90" s="1" t="s">
        <v>36</v>
      </c>
      <c r="I90" s="1">
        <v>33602</v>
      </c>
      <c r="J90" s="44" t="s">
        <v>188</v>
      </c>
      <c r="K90" s="1"/>
      <c r="L90" s="1" t="s">
        <v>189</v>
      </c>
      <c r="M90" s="1"/>
      <c r="N90" s="1" t="s">
        <v>190</v>
      </c>
      <c r="O90" s="1" t="s">
        <v>190</v>
      </c>
      <c r="P90" s="1">
        <v>1</v>
      </c>
      <c r="Q90" s="45">
        <v>115</v>
      </c>
      <c r="R90" s="1" t="s">
        <v>147</v>
      </c>
      <c r="S90" s="45">
        <f t="shared" si="2"/>
        <v>115</v>
      </c>
      <c r="T90" s="15">
        <v>0</v>
      </c>
      <c r="U90" s="15">
        <v>0</v>
      </c>
      <c r="V90" s="15">
        <v>0</v>
      </c>
      <c r="W90" s="15">
        <v>0</v>
      </c>
      <c r="X90" s="15">
        <v>0</v>
      </c>
      <c r="Y90" s="15">
        <v>0</v>
      </c>
      <c r="Z90" s="15">
        <v>0</v>
      </c>
      <c r="AA90" s="15">
        <v>0</v>
      </c>
      <c r="AB90" s="15">
        <v>0</v>
      </c>
      <c r="AC90" s="15">
        <v>0</v>
      </c>
      <c r="AD90" s="15">
        <v>0</v>
      </c>
      <c r="AE90" s="45">
        <v>115</v>
      </c>
    </row>
    <row r="91" spans="1:31" ht="21" x14ac:dyDescent="0.35">
      <c r="A91" s="3" t="s">
        <v>142</v>
      </c>
      <c r="B91" s="1" t="s">
        <v>164</v>
      </c>
      <c r="C91" s="3">
        <v>51319</v>
      </c>
      <c r="D91" s="1" t="s">
        <v>164</v>
      </c>
      <c r="E91" s="43" t="s">
        <v>32</v>
      </c>
      <c r="F91" s="1" t="s">
        <v>61</v>
      </c>
      <c r="G91" s="9" t="s">
        <v>62</v>
      </c>
      <c r="H91" s="1" t="s">
        <v>63</v>
      </c>
      <c r="I91" s="1">
        <v>33602</v>
      </c>
      <c r="J91" s="44" t="s">
        <v>188</v>
      </c>
      <c r="K91" s="1"/>
      <c r="L91" s="1" t="s">
        <v>191</v>
      </c>
      <c r="M91" s="1"/>
      <c r="N91" s="1" t="s">
        <v>190</v>
      </c>
      <c r="O91" s="1" t="s">
        <v>190</v>
      </c>
      <c r="P91" s="1">
        <v>1</v>
      </c>
      <c r="Q91" s="45">
        <v>1250</v>
      </c>
      <c r="R91" s="1" t="s">
        <v>147</v>
      </c>
      <c r="S91" s="45">
        <f t="shared" si="2"/>
        <v>1250</v>
      </c>
      <c r="T91" s="15">
        <v>0</v>
      </c>
      <c r="U91" s="15">
        <v>0</v>
      </c>
      <c r="V91" s="15">
        <v>0</v>
      </c>
      <c r="W91" s="15">
        <v>0</v>
      </c>
      <c r="X91" s="15">
        <v>0</v>
      </c>
      <c r="Y91" s="15">
        <v>0</v>
      </c>
      <c r="Z91" s="15">
        <v>0</v>
      </c>
      <c r="AA91" s="15">
        <v>0</v>
      </c>
      <c r="AB91" s="15">
        <v>0</v>
      </c>
      <c r="AC91" s="15">
        <v>0</v>
      </c>
      <c r="AD91" s="15">
        <v>0</v>
      </c>
      <c r="AE91" s="45">
        <v>1250</v>
      </c>
    </row>
    <row r="92" spans="1:31" ht="21" x14ac:dyDescent="0.35">
      <c r="A92" s="3" t="s">
        <v>142</v>
      </c>
      <c r="B92" s="1" t="s">
        <v>164</v>
      </c>
      <c r="C92" s="3">
        <v>11510</v>
      </c>
      <c r="D92" s="1" t="s">
        <v>164</v>
      </c>
      <c r="E92" s="43" t="s">
        <v>32</v>
      </c>
      <c r="F92" s="1" t="s">
        <v>33</v>
      </c>
      <c r="G92" s="9" t="s">
        <v>32</v>
      </c>
      <c r="H92" s="1" t="s">
        <v>36</v>
      </c>
      <c r="I92" s="1">
        <v>29401</v>
      </c>
      <c r="J92" s="44" t="s">
        <v>192</v>
      </c>
      <c r="K92" s="1" t="s">
        <v>193</v>
      </c>
      <c r="L92" s="1" t="s">
        <v>194</v>
      </c>
      <c r="M92" s="1"/>
      <c r="N92" s="1"/>
      <c r="O92" s="1" t="s">
        <v>168</v>
      </c>
      <c r="P92" s="1">
        <v>5</v>
      </c>
      <c r="Q92" s="45">
        <v>127.6</v>
      </c>
      <c r="R92" s="1" t="s">
        <v>147</v>
      </c>
      <c r="S92" s="45">
        <f t="shared" si="2"/>
        <v>638</v>
      </c>
      <c r="T92" s="15">
        <v>0</v>
      </c>
      <c r="U92" s="15">
        <v>0</v>
      </c>
      <c r="V92" s="15">
        <v>0</v>
      </c>
      <c r="W92" s="15">
        <v>0</v>
      </c>
      <c r="X92" s="15">
        <v>0</v>
      </c>
      <c r="Y92" s="15">
        <v>0</v>
      </c>
      <c r="Z92" s="15">
        <v>0</v>
      </c>
      <c r="AA92" s="15">
        <v>0</v>
      </c>
      <c r="AB92" s="15">
        <v>0</v>
      </c>
      <c r="AC92" s="15">
        <v>0</v>
      </c>
      <c r="AD92" s="15">
        <v>0</v>
      </c>
      <c r="AE92" s="45">
        <v>638</v>
      </c>
    </row>
    <row r="93" spans="1:31" ht="21" x14ac:dyDescent="0.35">
      <c r="A93" s="3" t="s">
        <v>142</v>
      </c>
      <c r="B93" s="1" t="s">
        <v>164</v>
      </c>
      <c r="C93" s="3">
        <v>11510</v>
      </c>
      <c r="D93" s="1" t="s">
        <v>164</v>
      </c>
      <c r="E93" s="43" t="s">
        <v>32</v>
      </c>
      <c r="F93" s="1" t="s">
        <v>33</v>
      </c>
      <c r="G93" s="9" t="s">
        <v>32</v>
      </c>
      <c r="H93" s="1" t="s">
        <v>36</v>
      </c>
      <c r="I93" s="1">
        <v>29401</v>
      </c>
      <c r="J93" s="44" t="s">
        <v>192</v>
      </c>
      <c r="K93" s="1" t="s">
        <v>195</v>
      </c>
      <c r="L93" s="1" t="s">
        <v>196</v>
      </c>
      <c r="M93" s="1"/>
      <c r="N93" s="1"/>
      <c r="O93" s="1" t="s">
        <v>168</v>
      </c>
      <c r="P93" s="1">
        <v>1</v>
      </c>
      <c r="Q93" s="45">
        <v>458.2</v>
      </c>
      <c r="R93" s="1" t="s">
        <v>147</v>
      </c>
      <c r="S93" s="45">
        <f t="shared" si="2"/>
        <v>458.2</v>
      </c>
      <c r="T93" s="15">
        <v>0</v>
      </c>
      <c r="U93" s="15">
        <v>0</v>
      </c>
      <c r="V93" s="15">
        <v>0</v>
      </c>
      <c r="W93" s="15">
        <v>0</v>
      </c>
      <c r="X93" s="15">
        <v>0</v>
      </c>
      <c r="Y93" s="15">
        <v>0</v>
      </c>
      <c r="Z93" s="15">
        <v>0</v>
      </c>
      <c r="AA93" s="15">
        <v>0</v>
      </c>
      <c r="AB93" s="15">
        <v>0</v>
      </c>
      <c r="AC93" s="15">
        <v>0</v>
      </c>
      <c r="AD93" s="15">
        <v>0</v>
      </c>
      <c r="AE93" s="45">
        <v>458.2</v>
      </c>
    </row>
    <row r="94" spans="1:31" ht="21" x14ac:dyDescent="0.35">
      <c r="A94" s="3" t="s">
        <v>142</v>
      </c>
      <c r="B94" s="1" t="s">
        <v>164</v>
      </c>
      <c r="C94" s="3">
        <v>1150</v>
      </c>
      <c r="D94" s="1" t="s">
        <v>164</v>
      </c>
      <c r="E94" s="43" t="s">
        <v>32</v>
      </c>
      <c r="F94" s="1" t="s">
        <v>33</v>
      </c>
      <c r="G94" s="9" t="s">
        <v>32</v>
      </c>
      <c r="H94" s="1" t="s">
        <v>36</v>
      </c>
      <c r="I94" s="1">
        <v>22104</v>
      </c>
      <c r="J94" s="44" t="s">
        <v>165</v>
      </c>
      <c r="K94" s="1" t="s">
        <v>166</v>
      </c>
      <c r="L94" s="1" t="s">
        <v>197</v>
      </c>
      <c r="M94" s="1"/>
      <c r="N94" s="1"/>
      <c r="O94" s="1" t="s">
        <v>168</v>
      </c>
      <c r="P94" s="1">
        <v>5</v>
      </c>
      <c r="Q94" s="45">
        <v>36</v>
      </c>
      <c r="R94" s="1" t="s">
        <v>147</v>
      </c>
      <c r="S94" s="45">
        <f t="shared" si="2"/>
        <v>180</v>
      </c>
      <c r="T94" s="15">
        <v>0</v>
      </c>
      <c r="U94" s="15">
        <v>0</v>
      </c>
      <c r="V94" s="15">
        <v>0</v>
      </c>
      <c r="W94" s="15">
        <v>0</v>
      </c>
      <c r="X94" s="15">
        <v>0</v>
      </c>
      <c r="Y94" s="15">
        <v>0</v>
      </c>
      <c r="Z94" s="15">
        <v>0</v>
      </c>
      <c r="AA94" s="15">
        <v>0</v>
      </c>
      <c r="AB94" s="15">
        <v>0</v>
      </c>
      <c r="AC94" s="15">
        <v>0</v>
      </c>
      <c r="AD94" s="15">
        <v>0</v>
      </c>
      <c r="AE94" s="45">
        <v>180</v>
      </c>
    </row>
    <row r="95" spans="1:31" ht="21" x14ac:dyDescent="0.35">
      <c r="A95" s="3" t="s">
        <v>142</v>
      </c>
      <c r="B95" s="1" t="s">
        <v>164</v>
      </c>
      <c r="C95" s="3">
        <v>1150</v>
      </c>
      <c r="D95" s="1" t="s">
        <v>164</v>
      </c>
      <c r="E95" s="43" t="s">
        <v>32</v>
      </c>
      <c r="F95" s="1" t="s">
        <v>33</v>
      </c>
      <c r="G95" s="9" t="s">
        <v>32</v>
      </c>
      <c r="H95" s="1" t="s">
        <v>36</v>
      </c>
      <c r="I95" s="1">
        <v>22104</v>
      </c>
      <c r="J95" s="44" t="s">
        <v>165</v>
      </c>
      <c r="K95" s="1" t="s">
        <v>166</v>
      </c>
      <c r="L95" s="1" t="s">
        <v>197</v>
      </c>
      <c r="M95" s="1"/>
      <c r="N95" s="1"/>
      <c r="O95" s="1" t="s">
        <v>168</v>
      </c>
      <c r="P95" s="1">
        <v>5</v>
      </c>
      <c r="Q95" s="45">
        <v>36</v>
      </c>
      <c r="R95" s="1" t="s">
        <v>147</v>
      </c>
      <c r="S95" s="45">
        <f t="shared" si="2"/>
        <v>180</v>
      </c>
      <c r="T95" s="15">
        <v>0</v>
      </c>
      <c r="U95" s="15">
        <v>0</v>
      </c>
      <c r="V95" s="15">
        <v>0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v>0</v>
      </c>
      <c r="AC95" s="15">
        <v>0</v>
      </c>
      <c r="AD95" s="15">
        <v>0</v>
      </c>
      <c r="AE95" s="45">
        <v>180</v>
      </c>
    </row>
    <row r="96" spans="1:31" ht="21" x14ac:dyDescent="0.35">
      <c r="A96" s="3" t="s">
        <v>142</v>
      </c>
      <c r="B96" s="1" t="s">
        <v>164</v>
      </c>
      <c r="C96" s="3">
        <v>1150</v>
      </c>
      <c r="D96" s="1" t="s">
        <v>164</v>
      </c>
      <c r="E96" s="43" t="s">
        <v>32</v>
      </c>
      <c r="F96" s="1" t="s">
        <v>33</v>
      </c>
      <c r="G96" s="9" t="s">
        <v>32</v>
      </c>
      <c r="H96" s="1" t="s">
        <v>36</v>
      </c>
      <c r="I96" s="1">
        <v>22104</v>
      </c>
      <c r="J96" s="44" t="s">
        <v>165</v>
      </c>
      <c r="K96" s="1" t="s">
        <v>166</v>
      </c>
      <c r="L96" s="1" t="s">
        <v>197</v>
      </c>
      <c r="M96" s="1"/>
      <c r="N96" s="1"/>
      <c r="O96" s="1" t="s">
        <v>168</v>
      </c>
      <c r="P96" s="1">
        <v>7</v>
      </c>
      <c r="Q96" s="45">
        <v>36</v>
      </c>
      <c r="R96" s="1" t="s">
        <v>147</v>
      </c>
      <c r="S96" s="45">
        <f t="shared" si="2"/>
        <v>252</v>
      </c>
      <c r="T96" s="15">
        <v>0</v>
      </c>
      <c r="U96" s="15">
        <v>0</v>
      </c>
      <c r="V96" s="15">
        <v>0</v>
      </c>
      <c r="W96" s="15">
        <v>0</v>
      </c>
      <c r="X96" s="15">
        <v>0</v>
      </c>
      <c r="Y96" s="15">
        <v>0</v>
      </c>
      <c r="Z96" s="15">
        <v>0</v>
      </c>
      <c r="AA96" s="15">
        <v>0</v>
      </c>
      <c r="AB96" s="15">
        <v>0</v>
      </c>
      <c r="AC96" s="15">
        <v>0</v>
      </c>
      <c r="AD96" s="15">
        <v>0</v>
      </c>
      <c r="AE96" s="45">
        <v>252</v>
      </c>
    </row>
    <row r="97" spans="1:31" ht="21" x14ac:dyDescent="0.35">
      <c r="A97" s="3" t="s">
        <v>142</v>
      </c>
      <c r="B97" s="1" t="s">
        <v>164</v>
      </c>
      <c r="C97" s="3">
        <v>1150</v>
      </c>
      <c r="D97" s="1" t="s">
        <v>164</v>
      </c>
      <c r="E97" s="43" t="s">
        <v>32</v>
      </c>
      <c r="F97" s="1" t="s">
        <v>33</v>
      </c>
      <c r="G97" s="9" t="s">
        <v>32</v>
      </c>
      <c r="H97" s="1" t="s">
        <v>36</v>
      </c>
      <c r="I97" s="1">
        <v>22104</v>
      </c>
      <c r="J97" s="44" t="s">
        <v>165</v>
      </c>
      <c r="K97" s="1" t="s">
        <v>166</v>
      </c>
      <c r="L97" s="1" t="s">
        <v>197</v>
      </c>
      <c r="M97" s="1"/>
      <c r="N97" s="1"/>
      <c r="O97" s="1" t="s">
        <v>168</v>
      </c>
      <c r="P97" s="1">
        <v>8</v>
      </c>
      <c r="Q97" s="45">
        <v>36</v>
      </c>
      <c r="R97" s="1" t="s">
        <v>147</v>
      </c>
      <c r="S97" s="45">
        <f t="shared" si="2"/>
        <v>288</v>
      </c>
      <c r="T97" s="15">
        <v>0</v>
      </c>
      <c r="U97" s="15">
        <v>0</v>
      </c>
      <c r="V97" s="15">
        <v>0</v>
      </c>
      <c r="W97" s="15">
        <v>0</v>
      </c>
      <c r="X97" s="15">
        <v>0</v>
      </c>
      <c r="Y97" s="15">
        <v>0</v>
      </c>
      <c r="Z97" s="15">
        <v>0</v>
      </c>
      <c r="AA97" s="15">
        <v>0</v>
      </c>
      <c r="AB97" s="15">
        <v>0</v>
      </c>
      <c r="AC97" s="15">
        <v>0</v>
      </c>
      <c r="AD97" s="15">
        <v>0</v>
      </c>
      <c r="AE97" s="45">
        <v>288</v>
      </c>
    </row>
    <row r="98" spans="1:31" ht="21" x14ac:dyDescent="0.35">
      <c r="A98" s="3" t="s">
        <v>142</v>
      </c>
      <c r="B98" s="1" t="s">
        <v>164</v>
      </c>
      <c r="C98" s="3">
        <v>1150</v>
      </c>
      <c r="D98" s="1" t="s">
        <v>164</v>
      </c>
      <c r="E98" s="43" t="s">
        <v>32</v>
      </c>
      <c r="F98" s="1" t="s">
        <v>33</v>
      </c>
      <c r="G98" s="9" t="s">
        <v>32</v>
      </c>
      <c r="H98" s="1" t="s">
        <v>36</v>
      </c>
      <c r="I98" s="1">
        <v>21601</v>
      </c>
      <c r="J98" s="44" t="s">
        <v>198</v>
      </c>
      <c r="K98" s="1" t="s">
        <v>199</v>
      </c>
      <c r="L98" s="1" t="s">
        <v>200</v>
      </c>
      <c r="M98" s="1"/>
      <c r="N98" s="1"/>
      <c r="O98" s="1" t="s">
        <v>168</v>
      </c>
      <c r="P98" s="1">
        <v>6</v>
      </c>
      <c r="Q98" s="45">
        <f>330.8/6</f>
        <v>55.133333333333333</v>
      </c>
      <c r="R98" s="1" t="s">
        <v>147</v>
      </c>
      <c r="S98" s="45">
        <f t="shared" si="2"/>
        <v>330.8</v>
      </c>
      <c r="T98" s="15">
        <v>0</v>
      </c>
      <c r="U98" s="15">
        <v>0</v>
      </c>
      <c r="V98" s="15">
        <v>0</v>
      </c>
      <c r="W98" s="15">
        <v>0</v>
      </c>
      <c r="X98" s="15">
        <v>0</v>
      </c>
      <c r="Y98" s="15">
        <v>0</v>
      </c>
      <c r="Z98" s="15">
        <v>0</v>
      </c>
      <c r="AA98" s="15">
        <v>0</v>
      </c>
      <c r="AB98" s="15">
        <v>0</v>
      </c>
      <c r="AC98" s="15">
        <v>0</v>
      </c>
      <c r="AD98" s="15">
        <v>0</v>
      </c>
      <c r="AE98" s="45">
        <v>330.8</v>
      </c>
    </row>
    <row r="99" spans="1:31" ht="21" x14ac:dyDescent="0.35">
      <c r="A99" s="3" t="s">
        <v>142</v>
      </c>
      <c r="B99" s="1" t="s">
        <v>164</v>
      </c>
      <c r="C99" s="3">
        <v>1150</v>
      </c>
      <c r="D99" s="1" t="s">
        <v>164</v>
      </c>
      <c r="E99" s="43" t="s">
        <v>32</v>
      </c>
      <c r="F99" s="1" t="s">
        <v>33</v>
      </c>
      <c r="G99" s="9" t="s">
        <v>32</v>
      </c>
      <c r="H99" s="1" t="s">
        <v>36</v>
      </c>
      <c r="I99" s="1">
        <v>21601</v>
      </c>
      <c r="J99" s="44" t="s">
        <v>198</v>
      </c>
      <c r="K99" s="1" t="s">
        <v>201</v>
      </c>
      <c r="L99" s="1" t="s">
        <v>202</v>
      </c>
      <c r="M99" s="1"/>
      <c r="N99" s="1"/>
      <c r="O99" s="1" t="s">
        <v>168</v>
      </c>
      <c r="P99" s="1">
        <v>2</v>
      </c>
      <c r="Q99" s="45">
        <f>104.01/2</f>
        <v>52.005000000000003</v>
      </c>
      <c r="R99" s="1" t="s">
        <v>147</v>
      </c>
      <c r="S99" s="45">
        <f t="shared" si="2"/>
        <v>104.01</v>
      </c>
      <c r="T99" s="15">
        <v>0</v>
      </c>
      <c r="U99" s="15">
        <v>0</v>
      </c>
      <c r="V99" s="15">
        <v>0</v>
      </c>
      <c r="W99" s="15">
        <v>0</v>
      </c>
      <c r="X99" s="15">
        <v>0</v>
      </c>
      <c r="Y99" s="15">
        <v>0</v>
      </c>
      <c r="Z99" s="15">
        <v>0</v>
      </c>
      <c r="AA99" s="15">
        <v>0</v>
      </c>
      <c r="AB99" s="15">
        <v>0</v>
      </c>
      <c r="AC99" s="15">
        <v>0</v>
      </c>
      <c r="AD99" s="15">
        <v>0</v>
      </c>
      <c r="AE99" s="45">
        <v>104.01</v>
      </c>
    </row>
    <row r="100" spans="1:31" ht="21" x14ac:dyDescent="0.35">
      <c r="A100" s="3" t="s">
        <v>142</v>
      </c>
      <c r="B100" s="1" t="s">
        <v>164</v>
      </c>
      <c r="C100" s="3">
        <v>1150</v>
      </c>
      <c r="D100" s="1" t="s">
        <v>164</v>
      </c>
      <c r="E100" s="43" t="s">
        <v>32</v>
      </c>
      <c r="F100" s="1" t="s">
        <v>33</v>
      </c>
      <c r="G100" s="9" t="s">
        <v>32</v>
      </c>
      <c r="H100" s="1" t="s">
        <v>36</v>
      </c>
      <c r="I100" s="1">
        <v>21601</v>
      </c>
      <c r="J100" s="44" t="s">
        <v>198</v>
      </c>
      <c r="K100" s="1" t="s">
        <v>203</v>
      </c>
      <c r="L100" s="1" t="s">
        <v>204</v>
      </c>
      <c r="M100" s="1"/>
      <c r="N100" s="1"/>
      <c r="O100" s="1" t="s">
        <v>183</v>
      </c>
      <c r="P100" s="1">
        <v>1</v>
      </c>
      <c r="Q100" s="45">
        <v>296.8</v>
      </c>
      <c r="R100" s="1" t="s">
        <v>147</v>
      </c>
      <c r="S100" s="45">
        <f t="shared" si="2"/>
        <v>296.8</v>
      </c>
      <c r="T100" s="15">
        <v>0</v>
      </c>
      <c r="U100" s="15">
        <v>0</v>
      </c>
      <c r="V100" s="15">
        <v>0</v>
      </c>
      <c r="W100" s="15">
        <v>0</v>
      </c>
      <c r="X100" s="15">
        <v>0</v>
      </c>
      <c r="Y100" s="15">
        <v>0</v>
      </c>
      <c r="Z100" s="15">
        <v>0</v>
      </c>
      <c r="AA100" s="15">
        <v>0</v>
      </c>
      <c r="AB100" s="15">
        <v>0</v>
      </c>
      <c r="AC100" s="15">
        <v>0</v>
      </c>
      <c r="AD100" s="15">
        <v>0</v>
      </c>
      <c r="AE100" s="45">
        <v>296.8</v>
      </c>
    </row>
    <row r="101" spans="1:31" ht="21" x14ac:dyDescent="0.35">
      <c r="A101" s="3" t="s">
        <v>142</v>
      </c>
      <c r="B101" s="1" t="s">
        <v>164</v>
      </c>
      <c r="C101" s="3">
        <v>11510</v>
      </c>
      <c r="D101" s="1" t="s">
        <v>164</v>
      </c>
      <c r="E101" s="43" t="s">
        <v>32</v>
      </c>
      <c r="F101" s="1" t="s">
        <v>33</v>
      </c>
      <c r="G101" s="9" t="s">
        <v>32</v>
      </c>
      <c r="H101" s="1" t="s">
        <v>36</v>
      </c>
      <c r="I101" s="1">
        <v>24501</v>
      </c>
      <c r="J101" s="44" t="s">
        <v>205</v>
      </c>
      <c r="K101" s="1" t="s">
        <v>206</v>
      </c>
      <c r="L101" s="1" t="s">
        <v>207</v>
      </c>
      <c r="M101" s="1"/>
      <c r="N101" s="1"/>
      <c r="O101" s="1" t="s">
        <v>168</v>
      </c>
      <c r="P101" s="1">
        <v>1</v>
      </c>
      <c r="Q101" s="45">
        <v>149</v>
      </c>
      <c r="R101" s="1" t="s">
        <v>147</v>
      </c>
      <c r="S101" s="45">
        <f t="shared" si="2"/>
        <v>149</v>
      </c>
      <c r="T101" s="15">
        <v>0</v>
      </c>
      <c r="U101" s="15">
        <v>0</v>
      </c>
      <c r="V101" s="15">
        <v>0</v>
      </c>
      <c r="W101" s="15">
        <v>0</v>
      </c>
      <c r="X101" s="15">
        <v>0</v>
      </c>
      <c r="Y101" s="15">
        <v>0</v>
      </c>
      <c r="Z101" s="15">
        <v>0</v>
      </c>
      <c r="AA101" s="15">
        <v>0</v>
      </c>
      <c r="AB101" s="15">
        <v>0</v>
      </c>
      <c r="AC101" s="15">
        <v>0</v>
      </c>
      <c r="AD101" s="15">
        <v>0</v>
      </c>
      <c r="AE101" s="45">
        <v>149</v>
      </c>
    </row>
    <row r="102" spans="1:31" ht="21" x14ac:dyDescent="0.35">
      <c r="A102" s="3" t="s">
        <v>142</v>
      </c>
      <c r="B102" s="1" t="s">
        <v>164</v>
      </c>
      <c r="C102" s="3">
        <v>11510</v>
      </c>
      <c r="D102" s="1" t="s">
        <v>164</v>
      </c>
      <c r="E102" s="43" t="s">
        <v>32</v>
      </c>
      <c r="F102" s="1" t="s">
        <v>169</v>
      </c>
      <c r="G102" s="9" t="s">
        <v>170</v>
      </c>
      <c r="H102" s="1" t="s">
        <v>36</v>
      </c>
      <c r="I102" s="1">
        <v>22104</v>
      </c>
      <c r="J102" s="44" t="s">
        <v>165</v>
      </c>
      <c r="K102" s="1" t="s">
        <v>186</v>
      </c>
      <c r="L102" s="1" t="s">
        <v>187</v>
      </c>
      <c r="M102" s="1"/>
      <c r="N102" s="1"/>
      <c r="O102" s="1" t="s">
        <v>168</v>
      </c>
      <c r="P102" s="1">
        <v>2</v>
      </c>
      <c r="Q102" s="45">
        <v>182.9</v>
      </c>
      <c r="R102" s="1" t="s">
        <v>147</v>
      </c>
      <c r="S102" s="45">
        <f t="shared" si="2"/>
        <v>365.8</v>
      </c>
      <c r="T102" s="15">
        <v>0</v>
      </c>
      <c r="U102" s="15">
        <v>0</v>
      </c>
      <c r="V102" s="15">
        <v>0</v>
      </c>
      <c r="W102" s="15">
        <v>0</v>
      </c>
      <c r="X102" s="15">
        <v>0</v>
      </c>
      <c r="Y102" s="15">
        <v>0</v>
      </c>
      <c r="Z102" s="15">
        <v>0</v>
      </c>
      <c r="AA102" s="15">
        <v>0</v>
      </c>
      <c r="AB102" s="15">
        <v>0</v>
      </c>
      <c r="AC102" s="15">
        <v>0</v>
      </c>
      <c r="AD102" s="15">
        <v>0</v>
      </c>
      <c r="AE102" s="45">
        <v>365.8</v>
      </c>
    </row>
    <row r="103" spans="1:31" ht="21" x14ac:dyDescent="0.35">
      <c r="A103" s="3" t="s">
        <v>142</v>
      </c>
      <c r="B103" s="1" t="s">
        <v>164</v>
      </c>
      <c r="C103" s="3">
        <v>11510</v>
      </c>
      <c r="D103" s="1" t="s">
        <v>164</v>
      </c>
      <c r="E103" s="43" t="s">
        <v>32</v>
      </c>
      <c r="F103" s="1" t="s">
        <v>169</v>
      </c>
      <c r="G103" s="9" t="s">
        <v>170</v>
      </c>
      <c r="H103" s="1" t="s">
        <v>36</v>
      </c>
      <c r="I103" s="1">
        <v>22104</v>
      </c>
      <c r="J103" s="44" t="s">
        <v>165</v>
      </c>
      <c r="K103" s="1" t="s">
        <v>208</v>
      </c>
      <c r="L103" s="1" t="s">
        <v>209</v>
      </c>
      <c r="M103" s="1"/>
      <c r="N103" s="1"/>
      <c r="O103" s="1" t="s">
        <v>210</v>
      </c>
      <c r="P103" s="1">
        <v>1</v>
      </c>
      <c r="Q103" s="45">
        <v>34</v>
      </c>
      <c r="R103" s="1" t="s">
        <v>147</v>
      </c>
      <c r="S103" s="45">
        <f t="shared" si="2"/>
        <v>34</v>
      </c>
      <c r="T103" s="15">
        <v>0</v>
      </c>
      <c r="U103" s="15">
        <v>0</v>
      </c>
      <c r="V103" s="15">
        <v>0</v>
      </c>
      <c r="W103" s="15">
        <v>0</v>
      </c>
      <c r="X103" s="15">
        <v>0</v>
      </c>
      <c r="Y103" s="15">
        <v>0</v>
      </c>
      <c r="Z103" s="15">
        <v>0</v>
      </c>
      <c r="AA103" s="15">
        <v>0</v>
      </c>
      <c r="AB103" s="15">
        <v>0</v>
      </c>
      <c r="AC103" s="15">
        <v>0</v>
      </c>
      <c r="AD103" s="15">
        <v>0</v>
      </c>
      <c r="AE103" s="45">
        <v>34</v>
      </c>
    </row>
    <row r="104" spans="1:31" ht="21" x14ac:dyDescent="0.35">
      <c r="A104" s="3" t="s">
        <v>142</v>
      </c>
      <c r="B104" s="1" t="s">
        <v>164</v>
      </c>
      <c r="C104" s="3">
        <v>11510</v>
      </c>
      <c r="D104" s="1" t="s">
        <v>164</v>
      </c>
      <c r="E104" s="43" t="s">
        <v>32</v>
      </c>
      <c r="F104" s="1" t="s">
        <v>169</v>
      </c>
      <c r="G104" s="9" t="s">
        <v>170</v>
      </c>
      <c r="H104" s="1" t="s">
        <v>36</v>
      </c>
      <c r="I104" s="1">
        <v>21101</v>
      </c>
      <c r="J104" s="44" t="s">
        <v>211</v>
      </c>
      <c r="K104" s="1" t="s">
        <v>212</v>
      </c>
      <c r="L104" s="1" t="s">
        <v>213</v>
      </c>
      <c r="M104" s="1"/>
      <c r="N104" s="1"/>
      <c r="O104" s="1" t="s">
        <v>214</v>
      </c>
      <c r="P104" s="1">
        <v>2</v>
      </c>
      <c r="Q104" s="45">
        <v>8</v>
      </c>
      <c r="R104" s="1" t="s">
        <v>147</v>
      </c>
      <c r="S104" s="45">
        <f t="shared" si="2"/>
        <v>16</v>
      </c>
      <c r="T104" s="15">
        <v>0</v>
      </c>
      <c r="U104" s="15">
        <v>0</v>
      </c>
      <c r="V104" s="15">
        <v>0</v>
      </c>
      <c r="W104" s="15">
        <v>0</v>
      </c>
      <c r="X104" s="15">
        <v>0</v>
      </c>
      <c r="Y104" s="15">
        <v>0</v>
      </c>
      <c r="Z104" s="15">
        <v>0</v>
      </c>
      <c r="AA104" s="15">
        <v>0</v>
      </c>
      <c r="AB104" s="15">
        <v>0</v>
      </c>
      <c r="AC104" s="15">
        <v>0</v>
      </c>
      <c r="AD104" s="15">
        <v>0</v>
      </c>
      <c r="AE104" s="45">
        <v>16</v>
      </c>
    </row>
    <row r="105" spans="1:31" ht="21" x14ac:dyDescent="0.35">
      <c r="A105" s="3" t="s">
        <v>142</v>
      </c>
      <c r="B105" s="1" t="s">
        <v>164</v>
      </c>
      <c r="C105" s="3">
        <v>11510</v>
      </c>
      <c r="D105" s="1" t="s">
        <v>164</v>
      </c>
      <c r="E105" s="43" t="s">
        <v>32</v>
      </c>
      <c r="F105" s="1" t="s">
        <v>169</v>
      </c>
      <c r="G105" s="9" t="s">
        <v>170</v>
      </c>
      <c r="H105" s="1" t="s">
        <v>36</v>
      </c>
      <c r="I105" s="1">
        <v>21101</v>
      </c>
      <c r="J105" s="44" t="s">
        <v>211</v>
      </c>
      <c r="K105" s="1" t="s">
        <v>215</v>
      </c>
      <c r="L105" s="1" t="s">
        <v>216</v>
      </c>
      <c r="M105" s="1"/>
      <c r="N105" s="1"/>
      <c r="O105" s="1" t="s">
        <v>168</v>
      </c>
      <c r="P105" s="1">
        <v>1</v>
      </c>
      <c r="Q105" s="45">
        <v>43.96</v>
      </c>
      <c r="R105" s="1" t="s">
        <v>147</v>
      </c>
      <c r="S105" s="45">
        <f t="shared" si="2"/>
        <v>43.96</v>
      </c>
      <c r="T105" s="15">
        <v>0</v>
      </c>
      <c r="U105" s="15">
        <v>0</v>
      </c>
      <c r="V105" s="15">
        <v>0</v>
      </c>
      <c r="W105" s="15">
        <v>0</v>
      </c>
      <c r="X105" s="15">
        <v>0</v>
      </c>
      <c r="Y105" s="15">
        <v>0</v>
      </c>
      <c r="Z105" s="15">
        <v>0</v>
      </c>
      <c r="AA105" s="15">
        <v>0</v>
      </c>
      <c r="AB105" s="15">
        <v>0</v>
      </c>
      <c r="AC105" s="15">
        <v>0</v>
      </c>
      <c r="AD105" s="15">
        <v>0</v>
      </c>
      <c r="AE105" s="45">
        <v>43.96</v>
      </c>
    </row>
    <row r="106" spans="1:31" ht="21" x14ac:dyDescent="0.35">
      <c r="A106" s="3" t="s">
        <v>142</v>
      </c>
      <c r="B106" s="1" t="s">
        <v>164</v>
      </c>
      <c r="C106" s="3">
        <v>11510</v>
      </c>
      <c r="D106" s="1" t="s">
        <v>164</v>
      </c>
      <c r="E106" s="43" t="s">
        <v>32</v>
      </c>
      <c r="F106" s="1" t="s">
        <v>169</v>
      </c>
      <c r="G106" s="9" t="s">
        <v>170</v>
      </c>
      <c r="H106" s="1" t="s">
        <v>36</v>
      </c>
      <c r="I106" s="1">
        <v>21101</v>
      </c>
      <c r="J106" s="44" t="s">
        <v>211</v>
      </c>
      <c r="K106" s="1" t="s">
        <v>217</v>
      </c>
      <c r="L106" s="1" t="s">
        <v>218</v>
      </c>
      <c r="M106" s="1"/>
      <c r="N106" s="1"/>
      <c r="O106" s="1" t="s">
        <v>214</v>
      </c>
      <c r="P106" s="1">
        <v>2</v>
      </c>
      <c r="Q106" s="45">
        <f>27.93/2</f>
        <v>13.965</v>
      </c>
      <c r="R106" s="1" t="s">
        <v>147</v>
      </c>
      <c r="S106" s="45">
        <f t="shared" si="2"/>
        <v>27.93</v>
      </c>
      <c r="T106" s="15">
        <v>0</v>
      </c>
      <c r="U106" s="15">
        <v>0</v>
      </c>
      <c r="V106" s="15">
        <v>0</v>
      </c>
      <c r="W106" s="15">
        <v>0</v>
      </c>
      <c r="X106" s="15">
        <v>0</v>
      </c>
      <c r="Y106" s="15">
        <v>0</v>
      </c>
      <c r="Z106" s="15">
        <v>0</v>
      </c>
      <c r="AA106" s="15">
        <v>0</v>
      </c>
      <c r="AB106" s="15">
        <v>0</v>
      </c>
      <c r="AC106" s="15">
        <v>0</v>
      </c>
      <c r="AD106" s="15">
        <v>0</v>
      </c>
      <c r="AE106" s="45">
        <v>27.93</v>
      </c>
    </row>
    <row r="107" spans="1:31" ht="21" x14ac:dyDescent="0.35">
      <c r="A107" s="3" t="s">
        <v>142</v>
      </c>
      <c r="B107" s="1" t="s">
        <v>164</v>
      </c>
      <c r="C107" s="3">
        <v>11510</v>
      </c>
      <c r="D107" s="1" t="s">
        <v>164</v>
      </c>
      <c r="E107" s="43" t="s">
        <v>32</v>
      </c>
      <c r="F107" s="1" t="s">
        <v>169</v>
      </c>
      <c r="G107" s="9" t="s">
        <v>170</v>
      </c>
      <c r="H107" s="1" t="s">
        <v>36</v>
      </c>
      <c r="I107" s="1">
        <v>22104</v>
      </c>
      <c r="J107" s="44" t="s">
        <v>165</v>
      </c>
      <c r="K107" s="1" t="s">
        <v>219</v>
      </c>
      <c r="L107" s="1" t="s">
        <v>220</v>
      </c>
      <c r="M107" s="1"/>
      <c r="N107" s="1"/>
      <c r="O107" s="1" t="s">
        <v>221</v>
      </c>
      <c r="P107" s="1">
        <v>1</v>
      </c>
      <c r="Q107" s="45">
        <v>65.599999999999994</v>
      </c>
      <c r="R107" s="1" t="s">
        <v>147</v>
      </c>
      <c r="S107" s="45">
        <f t="shared" si="2"/>
        <v>65.599999999999994</v>
      </c>
      <c r="T107" s="15">
        <v>0</v>
      </c>
      <c r="U107" s="15">
        <v>0</v>
      </c>
      <c r="V107" s="15">
        <v>0</v>
      </c>
      <c r="W107" s="15">
        <v>0</v>
      </c>
      <c r="X107" s="15">
        <v>0</v>
      </c>
      <c r="Y107" s="15">
        <v>0</v>
      </c>
      <c r="Z107" s="15">
        <v>0</v>
      </c>
      <c r="AA107" s="15">
        <v>0</v>
      </c>
      <c r="AB107" s="15">
        <v>0</v>
      </c>
      <c r="AC107" s="15">
        <v>0</v>
      </c>
      <c r="AD107" s="15">
        <v>0</v>
      </c>
      <c r="AE107" s="45">
        <v>65.599999999999994</v>
      </c>
    </row>
    <row r="108" spans="1:31" ht="21" x14ac:dyDescent="0.35">
      <c r="A108" s="3" t="s">
        <v>142</v>
      </c>
      <c r="B108" s="1" t="s">
        <v>164</v>
      </c>
      <c r="C108" s="3">
        <v>11510</v>
      </c>
      <c r="D108" s="1" t="s">
        <v>164</v>
      </c>
      <c r="E108" s="43" t="s">
        <v>32</v>
      </c>
      <c r="F108" s="1" t="s">
        <v>169</v>
      </c>
      <c r="G108" s="9" t="s">
        <v>170</v>
      </c>
      <c r="H108" s="1" t="s">
        <v>36</v>
      </c>
      <c r="I108" s="1">
        <v>21101</v>
      </c>
      <c r="J108" s="44" t="s">
        <v>211</v>
      </c>
      <c r="K108" s="1" t="s">
        <v>222</v>
      </c>
      <c r="L108" s="1" t="s">
        <v>223</v>
      </c>
      <c r="M108" s="1"/>
      <c r="N108" s="1"/>
      <c r="O108" s="1" t="s">
        <v>214</v>
      </c>
      <c r="P108" s="1">
        <v>1</v>
      </c>
      <c r="Q108" s="45">
        <v>18.05</v>
      </c>
      <c r="R108" s="1" t="s">
        <v>147</v>
      </c>
      <c r="S108" s="45">
        <f t="shared" si="2"/>
        <v>18.05</v>
      </c>
      <c r="T108" s="15">
        <v>0</v>
      </c>
      <c r="U108" s="15">
        <v>0</v>
      </c>
      <c r="V108" s="15">
        <v>0</v>
      </c>
      <c r="W108" s="15">
        <v>0</v>
      </c>
      <c r="X108" s="15">
        <v>0</v>
      </c>
      <c r="Y108" s="15">
        <v>0</v>
      </c>
      <c r="Z108" s="15">
        <v>0</v>
      </c>
      <c r="AA108" s="15">
        <v>0</v>
      </c>
      <c r="AB108" s="15">
        <v>0</v>
      </c>
      <c r="AC108" s="15">
        <v>0</v>
      </c>
      <c r="AD108" s="15">
        <v>0</v>
      </c>
      <c r="AE108" s="45">
        <v>18.05</v>
      </c>
    </row>
    <row r="109" spans="1:31" ht="21" x14ac:dyDescent="0.35">
      <c r="A109" s="3" t="s">
        <v>142</v>
      </c>
      <c r="B109" s="1" t="s">
        <v>164</v>
      </c>
      <c r="C109" s="3">
        <v>11510</v>
      </c>
      <c r="D109" s="1" t="s">
        <v>164</v>
      </c>
      <c r="E109" s="43" t="s">
        <v>32</v>
      </c>
      <c r="F109" s="1" t="s">
        <v>169</v>
      </c>
      <c r="G109" s="9" t="s">
        <v>170</v>
      </c>
      <c r="H109" s="1" t="s">
        <v>36</v>
      </c>
      <c r="I109" s="1">
        <v>22104</v>
      </c>
      <c r="J109" s="44" t="s">
        <v>165</v>
      </c>
      <c r="K109" s="1" t="s">
        <v>176</v>
      </c>
      <c r="L109" s="1" t="s">
        <v>177</v>
      </c>
      <c r="M109" s="1"/>
      <c r="N109" s="1"/>
      <c r="O109" s="1" t="s">
        <v>224</v>
      </c>
      <c r="P109" s="1">
        <v>1</v>
      </c>
      <c r="Q109" s="45">
        <v>282.95</v>
      </c>
      <c r="R109" s="1" t="s">
        <v>147</v>
      </c>
      <c r="S109" s="45">
        <f t="shared" si="2"/>
        <v>282.95</v>
      </c>
      <c r="T109" s="15">
        <v>0</v>
      </c>
      <c r="U109" s="15">
        <v>0</v>
      </c>
      <c r="V109" s="15">
        <v>0</v>
      </c>
      <c r="W109" s="15">
        <v>0</v>
      </c>
      <c r="X109" s="15">
        <v>0</v>
      </c>
      <c r="Y109" s="15">
        <v>0</v>
      </c>
      <c r="Z109" s="15">
        <v>0</v>
      </c>
      <c r="AA109" s="15">
        <v>0</v>
      </c>
      <c r="AB109" s="15">
        <v>0</v>
      </c>
      <c r="AC109" s="15">
        <v>0</v>
      </c>
      <c r="AD109" s="15">
        <v>0</v>
      </c>
      <c r="AE109" s="45">
        <v>282.95</v>
      </c>
    </row>
    <row r="110" spans="1:31" ht="21" x14ac:dyDescent="0.35">
      <c r="A110" s="3" t="s">
        <v>142</v>
      </c>
      <c r="B110" s="1" t="s">
        <v>164</v>
      </c>
      <c r="C110" s="3">
        <v>11510</v>
      </c>
      <c r="D110" s="1" t="s">
        <v>164</v>
      </c>
      <c r="E110" s="43" t="s">
        <v>32</v>
      </c>
      <c r="F110" s="1" t="s">
        <v>169</v>
      </c>
      <c r="G110" s="9" t="s">
        <v>170</v>
      </c>
      <c r="H110" s="1" t="s">
        <v>36</v>
      </c>
      <c r="I110" s="1">
        <v>22104</v>
      </c>
      <c r="J110" s="44" t="s">
        <v>165</v>
      </c>
      <c r="K110" s="1" t="s">
        <v>184</v>
      </c>
      <c r="L110" s="1" t="s">
        <v>185</v>
      </c>
      <c r="M110" s="1"/>
      <c r="N110" s="1"/>
      <c r="O110" s="1" t="s">
        <v>168</v>
      </c>
      <c r="P110" s="1">
        <v>45</v>
      </c>
      <c r="Q110" s="45">
        <v>3.11</v>
      </c>
      <c r="R110" s="1" t="s">
        <v>147</v>
      </c>
      <c r="S110" s="45">
        <f t="shared" si="2"/>
        <v>139.94999999999999</v>
      </c>
      <c r="T110" s="15">
        <v>0</v>
      </c>
      <c r="U110" s="15">
        <v>0</v>
      </c>
      <c r="V110" s="15">
        <v>0</v>
      </c>
      <c r="W110" s="15">
        <v>0</v>
      </c>
      <c r="X110" s="15">
        <v>0</v>
      </c>
      <c r="Y110" s="15">
        <v>0</v>
      </c>
      <c r="Z110" s="15">
        <v>0</v>
      </c>
      <c r="AA110" s="15">
        <v>0</v>
      </c>
      <c r="AB110" s="15">
        <v>0</v>
      </c>
      <c r="AC110" s="15">
        <v>0</v>
      </c>
      <c r="AD110" s="15">
        <v>0</v>
      </c>
      <c r="AE110" s="45">
        <v>139.94999999999999</v>
      </c>
    </row>
    <row r="111" spans="1:31" ht="31.5" x14ac:dyDescent="0.35">
      <c r="A111" s="3" t="s">
        <v>142</v>
      </c>
      <c r="B111" s="1" t="s">
        <v>164</v>
      </c>
      <c r="C111" s="3">
        <v>11510</v>
      </c>
      <c r="D111" s="1" t="s">
        <v>164</v>
      </c>
      <c r="E111" s="43" t="s">
        <v>32</v>
      </c>
      <c r="F111" s="1" t="s">
        <v>61</v>
      </c>
      <c r="G111" s="9" t="s">
        <v>62</v>
      </c>
      <c r="H111" s="1" t="s">
        <v>36</v>
      </c>
      <c r="I111" s="1">
        <v>21401</v>
      </c>
      <c r="J111" s="44" t="s">
        <v>225</v>
      </c>
      <c r="K111" s="1" t="s">
        <v>226</v>
      </c>
      <c r="L111" s="1" t="s">
        <v>227</v>
      </c>
      <c r="M111" s="1"/>
      <c r="N111" s="1"/>
      <c r="O111" s="1" t="s">
        <v>168</v>
      </c>
      <c r="P111" s="1">
        <v>3</v>
      </c>
      <c r="Q111" s="45">
        <v>2465</v>
      </c>
      <c r="R111" s="1" t="s">
        <v>147</v>
      </c>
      <c r="S111" s="45">
        <f t="shared" si="2"/>
        <v>7395</v>
      </c>
      <c r="T111" s="15">
        <v>0</v>
      </c>
      <c r="U111" s="15">
        <v>0</v>
      </c>
      <c r="V111" s="15">
        <v>0</v>
      </c>
      <c r="W111" s="15">
        <v>0</v>
      </c>
      <c r="X111" s="15">
        <v>0</v>
      </c>
      <c r="Y111" s="15">
        <v>0</v>
      </c>
      <c r="Z111" s="15">
        <v>0</v>
      </c>
      <c r="AA111" s="15">
        <v>0</v>
      </c>
      <c r="AB111" s="15">
        <v>0</v>
      </c>
      <c r="AC111" s="15">
        <v>0</v>
      </c>
      <c r="AD111" s="15">
        <v>0</v>
      </c>
      <c r="AE111" s="45">
        <v>7395</v>
      </c>
    </row>
    <row r="112" spans="1:31" ht="21" x14ac:dyDescent="0.35">
      <c r="A112" s="3" t="s">
        <v>142</v>
      </c>
      <c r="B112" s="1" t="s">
        <v>164</v>
      </c>
      <c r="C112" s="3">
        <v>11510</v>
      </c>
      <c r="D112" s="1" t="s">
        <v>164</v>
      </c>
      <c r="E112" s="43" t="s">
        <v>32</v>
      </c>
      <c r="F112" s="1" t="s">
        <v>33</v>
      </c>
      <c r="G112" s="9" t="s">
        <v>32</v>
      </c>
      <c r="H112" s="1" t="s">
        <v>36</v>
      </c>
      <c r="I112" s="1">
        <v>21101</v>
      </c>
      <c r="J112" s="44" t="s">
        <v>211</v>
      </c>
      <c r="K112" s="1" t="s">
        <v>228</v>
      </c>
      <c r="L112" s="1" t="s">
        <v>229</v>
      </c>
      <c r="M112" s="1"/>
      <c r="N112" s="1"/>
      <c r="O112" s="1" t="s">
        <v>214</v>
      </c>
      <c r="P112" s="1">
        <v>20</v>
      </c>
      <c r="Q112" s="45">
        <f>2654.78/20</f>
        <v>132.739</v>
      </c>
      <c r="R112" s="1" t="s">
        <v>147</v>
      </c>
      <c r="S112" s="45">
        <f t="shared" si="2"/>
        <v>2654.78</v>
      </c>
      <c r="T112" s="15">
        <v>0</v>
      </c>
      <c r="U112" s="15">
        <v>0</v>
      </c>
      <c r="V112" s="15">
        <v>0</v>
      </c>
      <c r="W112" s="15">
        <v>0</v>
      </c>
      <c r="X112" s="15">
        <v>0</v>
      </c>
      <c r="Y112" s="15">
        <v>0</v>
      </c>
      <c r="Z112" s="15">
        <v>0</v>
      </c>
      <c r="AA112" s="15">
        <v>0</v>
      </c>
      <c r="AB112" s="15">
        <v>0</v>
      </c>
      <c r="AC112" s="15">
        <v>0</v>
      </c>
      <c r="AD112" s="15">
        <v>0</v>
      </c>
      <c r="AE112" s="45">
        <v>2654.78</v>
      </c>
    </row>
    <row r="113" spans="1:31" ht="21" x14ac:dyDescent="0.35">
      <c r="A113" s="3" t="s">
        <v>142</v>
      </c>
      <c r="B113" s="1" t="s">
        <v>164</v>
      </c>
      <c r="C113" s="3">
        <v>11510</v>
      </c>
      <c r="D113" s="1" t="s">
        <v>164</v>
      </c>
      <c r="E113" s="43" t="s">
        <v>32</v>
      </c>
      <c r="F113" s="1" t="s">
        <v>33</v>
      </c>
      <c r="G113" s="9" t="s">
        <v>32</v>
      </c>
      <c r="H113" s="1" t="s">
        <v>36</v>
      </c>
      <c r="I113" s="1">
        <v>21101</v>
      </c>
      <c r="J113" s="44" t="s">
        <v>211</v>
      </c>
      <c r="K113" s="1" t="s">
        <v>91</v>
      </c>
      <c r="L113" s="1" t="s">
        <v>230</v>
      </c>
      <c r="M113" s="1"/>
      <c r="N113" s="1"/>
      <c r="O113" s="1" t="s">
        <v>168</v>
      </c>
      <c r="P113" s="1">
        <v>100</v>
      </c>
      <c r="Q113" s="45">
        <f>221.56/100</f>
        <v>2.2156000000000002</v>
      </c>
      <c r="R113" s="1" t="s">
        <v>147</v>
      </c>
      <c r="S113" s="45">
        <f t="shared" si="2"/>
        <v>221.56000000000003</v>
      </c>
      <c r="T113" s="15">
        <v>0</v>
      </c>
      <c r="U113" s="15">
        <v>0</v>
      </c>
      <c r="V113" s="15">
        <v>0</v>
      </c>
      <c r="W113" s="15">
        <v>0</v>
      </c>
      <c r="X113" s="15">
        <v>0</v>
      </c>
      <c r="Y113" s="15">
        <v>0</v>
      </c>
      <c r="Z113" s="15">
        <v>0</v>
      </c>
      <c r="AA113" s="15">
        <v>0</v>
      </c>
      <c r="AB113" s="15">
        <v>0</v>
      </c>
      <c r="AC113" s="15">
        <v>0</v>
      </c>
      <c r="AD113" s="15">
        <v>0</v>
      </c>
      <c r="AE113" s="45">
        <v>221.56</v>
      </c>
    </row>
    <row r="114" spans="1:31" ht="21" x14ac:dyDescent="0.35">
      <c r="A114" s="3" t="s">
        <v>142</v>
      </c>
      <c r="B114" s="1" t="s">
        <v>164</v>
      </c>
      <c r="C114" s="3">
        <v>11510</v>
      </c>
      <c r="D114" s="1" t="s">
        <v>164</v>
      </c>
      <c r="E114" s="43" t="s">
        <v>32</v>
      </c>
      <c r="F114" s="1" t="s">
        <v>33</v>
      </c>
      <c r="G114" s="9" t="s">
        <v>32</v>
      </c>
      <c r="H114" s="1" t="s">
        <v>36</v>
      </c>
      <c r="I114" s="1">
        <v>21101</v>
      </c>
      <c r="J114" s="44" t="s">
        <v>211</v>
      </c>
      <c r="K114" s="1" t="s">
        <v>231</v>
      </c>
      <c r="L114" s="1" t="s">
        <v>232</v>
      </c>
      <c r="M114" s="1"/>
      <c r="N114" s="1"/>
      <c r="O114" s="1" t="s">
        <v>183</v>
      </c>
      <c r="P114" s="1">
        <v>1</v>
      </c>
      <c r="Q114" s="45">
        <v>79.44</v>
      </c>
      <c r="R114" s="1" t="s">
        <v>147</v>
      </c>
      <c r="S114" s="45">
        <f t="shared" si="2"/>
        <v>79.44</v>
      </c>
      <c r="T114" s="15">
        <v>0</v>
      </c>
      <c r="U114" s="15">
        <v>0</v>
      </c>
      <c r="V114" s="15">
        <v>0</v>
      </c>
      <c r="W114" s="15">
        <v>0</v>
      </c>
      <c r="X114" s="15">
        <v>0</v>
      </c>
      <c r="Y114" s="15">
        <v>0</v>
      </c>
      <c r="Z114" s="15">
        <v>0</v>
      </c>
      <c r="AA114" s="15">
        <v>0</v>
      </c>
      <c r="AB114" s="15">
        <v>0</v>
      </c>
      <c r="AC114" s="15">
        <v>0</v>
      </c>
      <c r="AD114" s="15">
        <v>0</v>
      </c>
      <c r="AE114" s="45">
        <v>79.44</v>
      </c>
    </row>
    <row r="115" spans="1:31" ht="21" x14ac:dyDescent="0.35">
      <c r="A115" s="3" t="s">
        <v>142</v>
      </c>
      <c r="B115" s="1" t="s">
        <v>164</v>
      </c>
      <c r="C115" s="3">
        <v>11510</v>
      </c>
      <c r="D115" s="1" t="s">
        <v>164</v>
      </c>
      <c r="E115" s="43" t="s">
        <v>32</v>
      </c>
      <c r="F115" s="1" t="s">
        <v>33</v>
      </c>
      <c r="G115" s="9" t="s">
        <v>32</v>
      </c>
      <c r="H115" s="1" t="s">
        <v>36</v>
      </c>
      <c r="I115" s="1">
        <v>21101</v>
      </c>
      <c r="J115" s="44" t="s">
        <v>211</v>
      </c>
      <c r="K115" s="1" t="s">
        <v>233</v>
      </c>
      <c r="L115" s="1" t="s">
        <v>234</v>
      </c>
      <c r="M115" s="1"/>
      <c r="N115" s="1"/>
      <c r="O115" s="1" t="s">
        <v>168</v>
      </c>
      <c r="P115" s="1">
        <v>3</v>
      </c>
      <c r="Q115" s="45">
        <v>115.05</v>
      </c>
      <c r="R115" s="1" t="s">
        <v>147</v>
      </c>
      <c r="S115" s="45">
        <f t="shared" si="2"/>
        <v>345.15</v>
      </c>
      <c r="T115" s="15">
        <v>0</v>
      </c>
      <c r="U115" s="15">
        <v>0</v>
      </c>
      <c r="V115" s="15">
        <v>0</v>
      </c>
      <c r="W115" s="15">
        <v>0</v>
      </c>
      <c r="X115" s="15">
        <v>0</v>
      </c>
      <c r="Y115" s="15">
        <v>0</v>
      </c>
      <c r="Z115" s="15">
        <v>0</v>
      </c>
      <c r="AA115" s="15">
        <v>0</v>
      </c>
      <c r="AB115" s="15">
        <v>0</v>
      </c>
      <c r="AC115" s="15">
        <v>0</v>
      </c>
      <c r="AD115" s="15">
        <v>0</v>
      </c>
      <c r="AE115" s="45">
        <v>345.15</v>
      </c>
    </row>
    <row r="116" spans="1:31" ht="21" x14ac:dyDescent="0.35">
      <c r="A116" s="3" t="s">
        <v>142</v>
      </c>
      <c r="B116" s="1" t="s">
        <v>164</v>
      </c>
      <c r="C116" s="3">
        <v>11510</v>
      </c>
      <c r="D116" s="1" t="s">
        <v>164</v>
      </c>
      <c r="E116" s="43" t="s">
        <v>32</v>
      </c>
      <c r="F116" s="1" t="s">
        <v>33</v>
      </c>
      <c r="G116" s="9" t="s">
        <v>32</v>
      </c>
      <c r="H116" s="1" t="s">
        <v>36</v>
      </c>
      <c r="I116" s="1">
        <v>21101</v>
      </c>
      <c r="J116" s="44" t="s">
        <v>211</v>
      </c>
      <c r="K116" s="1" t="s">
        <v>235</v>
      </c>
      <c r="L116" s="1" t="s">
        <v>236</v>
      </c>
      <c r="M116" s="1"/>
      <c r="N116" s="1"/>
      <c r="O116" s="1" t="s">
        <v>168</v>
      </c>
      <c r="P116" s="1">
        <v>2</v>
      </c>
      <c r="Q116" s="45">
        <v>56.47</v>
      </c>
      <c r="R116" s="1" t="s">
        <v>147</v>
      </c>
      <c r="S116" s="45">
        <f t="shared" si="2"/>
        <v>112.94</v>
      </c>
      <c r="T116" s="15">
        <v>0</v>
      </c>
      <c r="U116" s="15">
        <v>0</v>
      </c>
      <c r="V116" s="15">
        <v>0</v>
      </c>
      <c r="W116" s="15">
        <v>0</v>
      </c>
      <c r="X116" s="15">
        <v>0</v>
      </c>
      <c r="Y116" s="15">
        <v>0</v>
      </c>
      <c r="Z116" s="15">
        <v>0</v>
      </c>
      <c r="AA116" s="15">
        <v>0</v>
      </c>
      <c r="AB116" s="15">
        <v>0</v>
      </c>
      <c r="AC116" s="15">
        <v>0</v>
      </c>
      <c r="AD116" s="15">
        <v>0</v>
      </c>
      <c r="AE116" s="45">
        <v>112.94</v>
      </c>
    </row>
    <row r="117" spans="1:31" ht="21" x14ac:dyDescent="0.35">
      <c r="A117" s="3" t="s">
        <v>142</v>
      </c>
      <c r="B117" s="1" t="s">
        <v>164</v>
      </c>
      <c r="C117" s="3">
        <v>11510</v>
      </c>
      <c r="D117" s="1" t="s">
        <v>164</v>
      </c>
      <c r="E117" s="43" t="s">
        <v>32</v>
      </c>
      <c r="F117" s="1" t="s">
        <v>33</v>
      </c>
      <c r="G117" s="9" t="s">
        <v>32</v>
      </c>
      <c r="H117" s="1" t="s">
        <v>36</v>
      </c>
      <c r="I117" s="1">
        <v>21101</v>
      </c>
      <c r="J117" s="44" t="s">
        <v>211</v>
      </c>
      <c r="K117" s="1" t="s">
        <v>237</v>
      </c>
      <c r="L117" s="1" t="s">
        <v>238</v>
      </c>
      <c r="M117" s="1"/>
      <c r="N117" s="1"/>
      <c r="O117" s="1" t="s">
        <v>168</v>
      </c>
      <c r="P117" s="1">
        <v>20</v>
      </c>
      <c r="Q117" s="45">
        <f>1250.02/20</f>
        <v>62.500999999999998</v>
      </c>
      <c r="R117" s="1" t="s">
        <v>147</v>
      </c>
      <c r="S117" s="45">
        <f t="shared" si="2"/>
        <v>1250.02</v>
      </c>
      <c r="T117" s="15">
        <v>0</v>
      </c>
      <c r="U117" s="15">
        <v>0</v>
      </c>
      <c r="V117" s="15">
        <v>0</v>
      </c>
      <c r="W117" s="15">
        <v>0</v>
      </c>
      <c r="X117" s="15">
        <v>0</v>
      </c>
      <c r="Y117" s="15">
        <v>0</v>
      </c>
      <c r="Z117" s="15">
        <v>0</v>
      </c>
      <c r="AA117" s="15">
        <v>0</v>
      </c>
      <c r="AB117" s="15">
        <v>0</v>
      </c>
      <c r="AC117" s="15">
        <v>0</v>
      </c>
      <c r="AD117" s="15">
        <v>0</v>
      </c>
      <c r="AE117" s="45">
        <v>1250.02</v>
      </c>
    </row>
    <row r="118" spans="1:31" ht="21" x14ac:dyDescent="0.35">
      <c r="A118" s="3" t="s">
        <v>142</v>
      </c>
      <c r="B118" s="1" t="s">
        <v>164</v>
      </c>
      <c r="C118" s="3">
        <v>11510</v>
      </c>
      <c r="D118" s="1" t="s">
        <v>164</v>
      </c>
      <c r="E118" s="43" t="s">
        <v>32</v>
      </c>
      <c r="F118" s="1" t="s">
        <v>33</v>
      </c>
      <c r="G118" s="9" t="s">
        <v>32</v>
      </c>
      <c r="H118" s="1" t="s">
        <v>36</v>
      </c>
      <c r="I118" s="1">
        <v>21101</v>
      </c>
      <c r="J118" s="44" t="s">
        <v>211</v>
      </c>
      <c r="K118" s="1" t="s">
        <v>239</v>
      </c>
      <c r="L118" s="1" t="s">
        <v>240</v>
      </c>
      <c r="M118" s="1"/>
      <c r="N118" s="1"/>
      <c r="O118" s="1" t="s">
        <v>183</v>
      </c>
      <c r="P118" s="1">
        <v>10</v>
      </c>
      <c r="Q118" s="45">
        <f>321.55/10</f>
        <v>32.155000000000001</v>
      </c>
      <c r="R118" s="1" t="s">
        <v>147</v>
      </c>
      <c r="S118" s="45">
        <f t="shared" si="2"/>
        <v>321.55</v>
      </c>
      <c r="T118" s="15">
        <v>0</v>
      </c>
      <c r="U118" s="15">
        <v>0</v>
      </c>
      <c r="V118" s="15">
        <v>0</v>
      </c>
      <c r="W118" s="15">
        <v>0</v>
      </c>
      <c r="X118" s="15">
        <v>0</v>
      </c>
      <c r="Y118" s="15">
        <v>0</v>
      </c>
      <c r="Z118" s="15">
        <v>0</v>
      </c>
      <c r="AA118" s="15">
        <v>0</v>
      </c>
      <c r="AB118" s="15">
        <v>0</v>
      </c>
      <c r="AC118" s="15">
        <v>0</v>
      </c>
      <c r="AD118" s="15">
        <v>0</v>
      </c>
      <c r="AE118" s="45">
        <v>321.55</v>
      </c>
    </row>
    <row r="119" spans="1:31" ht="21" x14ac:dyDescent="0.35">
      <c r="A119" s="3" t="s">
        <v>142</v>
      </c>
      <c r="B119" s="1" t="s">
        <v>164</v>
      </c>
      <c r="C119" s="3">
        <v>11510</v>
      </c>
      <c r="D119" s="1" t="s">
        <v>164</v>
      </c>
      <c r="E119" s="43" t="s">
        <v>32</v>
      </c>
      <c r="F119" s="1" t="s">
        <v>33</v>
      </c>
      <c r="G119" s="9" t="s">
        <v>32</v>
      </c>
      <c r="H119" s="1" t="s">
        <v>36</v>
      </c>
      <c r="I119" s="1">
        <v>21101</v>
      </c>
      <c r="J119" s="44" t="s">
        <v>211</v>
      </c>
      <c r="K119" s="1" t="s">
        <v>241</v>
      </c>
      <c r="L119" s="1" t="s">
        <v>242</v>
      </c>
      <c r="M119" s="1"/>
      <c r="N119" s="1"/>
      <c r="O119" s="1" t="s">
        <v>168</v>
      </c>
      <c r="P119" s="1">
        <v>5</v>
      </c>
      <c r="Q119" s="45">
        <f>353.34/5</f>
        <v>70.667999999999992</v>
      </c>
      <c r="R119" s="1" t="s">
        <v>147</v>
      </c>
      <c r="S119" s="45">
        <f t="shared" si="2"/>
        <v>353.34</v>
      </c>
      <c r="T119" s="15">
        <v>0</v>
      </c>
      <c r="U119" s="15">
        <v>0</v>
      </c>
      <c r="V119" s="15">
        <v>0</v>
      </c>
      <c r="W119" s="15">
        <v>0</v>
      </c>
      <c r="X119" s="15">
        <v>0</v>
      </c>
      <c r="Y119" s="15">
        <v>0</v>
      </c>
      <c r="Z119" s="15">
        <v>0</v>
      </c>
      <c r="AA119" s="15">
        <v>0</v>
      </c>
      <c r="AB119" s="15">
        <v>0</v>
      </c>
      <c r="AC119" s="15">
        <v>0</v>
      </c>
      <c r="AD119" s="15">
        <v>0</v>
      </c>
      <c r="AE119" s="45">
        <v>353.34</v>
      </c>
    </row>
    <row r="120" spans="1:31" ht="21" x14ac:dyDescent="0.35">
      <c r="A120" s="3" t="s">
        <v>142</v>
      </c>
      <c r="B120" s="1" t="s">
        <v>164</v>
      </c>
      <c r="C120" s="3">
        <v>11510</v>
      </c>
      <c r="D120" s="1" t="s">
        <v>164</v>
      </c>
      <c r="E120" s="43" t="s">
        <v>32</v>
      </c>
      <c r="F120" s="1" t="s">
        <v>61</v>
      </c>
      <c r="G120" s="9" t="s">
        <v>62</v>
      </c>
      <c r="H120" s="1" t="s">
        <v>63</v>
      </c>
      <c r="I120" s="1">
        <v>21101</v>
      </c>
      <c r="J120" s="44" t="s">
        <v>211</v>
      </c>
      <c r="K120" s="1" t="s">
        <v>243</v>
      </c>
      <c r="L120" s="1" t="s">
        <v>244</v>
      </c>
      <c r="M120" s="1"/>
      <c r="N120" s="1"/>
      <c r="O120" s="1" t="s">
        <v>214</v>
      </c>
      <c r="P120" s="1">
        <v>48</v>
      </c>
      <c r="Q120" s="45">
        <f>6371.46/48</f>
        <v>132.73875000000001</v>
      </c>
      <c r="R120" s="1" t="s">
        <v>147</v>
      </c>
      <c r="S120" s="45">
        <f t="shared" si="2"/>
        <v>6371.4600000000009</v>
      </c>
      <c r="T120" s="15">
        <v>0</v>
      </c>
      <c r="U120" s="15">
        <v>0</v>
      </c>
      <c r="V120" s="15">
        <v>0</v>
      </c>
      <c r="W120" s="15">
        <v>0</v>
      </c>
      <c r="X120" s="15">
        <v>0</v>
      </c>
      <c r="Y120" s="15">
        <v>0</v>
      </c>
      <c r="Z120" s="15">
        <v>0</v>
      </c>
      <c r="AA120" s="15">
        <v>0</v>
      </c>
      <c r="AB120" s="15">
        <v>0</v>
      </c>
      <c r="AC120" s="15">
        <v>0</v>
      </c>
      <c r="AD120" s="15">
        <v>0</v>
      </c>
      <c r="AE120" s="45">
        <v>6371.46</v>
      </c>
    </row>
    <row r="121" spans="1:31" ht="21" x14ac:dyDescent="0.35">
      <c r="A121" s="3" t="s">
        <v>142</v>
      </c>
      <c r="B121" s="1" t="s">
        <v>164</v>
      </c>
      <c r="C121" s="3">
        <v>11510</v>
      </c>
      <c r="D121" s="1" t="s">
        <v>164</v>
      </c>
      <c r="E121" s="43" t="s">
        <v>32</v>
      </c>
      <c r="F121" s="1" t="s">
        <v>61</v>
      </c>
      <c r="G121" s="9" t="s">
        <v>62</v>
      </c>
      <c r="H121" s="1" t="s">
        <v>36</v>
      </c>
      <c r="I121" s="1">
        <v>21101</v>
      </c>
      <c r="J121" s="44" t="s">
        <v>211</v>
      </c>
      <c r="K121" s="1" t="s">
        <v>243</v>
      </c>
      <c r="L121" s="1" t="s">
        <v>244</v>
      </c>
      <c r="M121" s="1"/>
      <c r="N121" s="1"/>
      <c r="O121" s="1" t="s">
        <v>214</v>
      </c>
      <c r="P121" s="1">
        <v>2</v>
      </c>
      <c r="Q121" s="45">
        <f>265.48/2</f>
        <v>132.74</v>
      </c>
      <c r="R121" s="1" t="s">
        <v>147</v>
      </c>
      <c r="S121" s="45">
        <f t="shared" si="2"/>
        <v>265.48</v>
      </c>
      <c r="T121" s="15">
        <v>0</v>
      </c>
      <c r="U121" s="15">
        <v>0</v>
      </c>
      <c r="V121" s="15">
        <v>0</v>
      </c>
      <c r="W121" s="15">
        <v>0</v>
      </c>
      <c r="X121" s="15">
        <v>0</v>
      </c>
      <c r="Y121" s="15">
        <v>0</v>
      </c>
      <c r="Z121" s="15">
        <v>0</v>
      </c>
      <c r="AA121" s="15">
        <v>0</v>
      </c>
      <c r="AB121" s="15">
        <v>0</v>
      </c>
      <c r="AC121" s="15">
        <v>0</v>
      </c>
      <c r="AD121" s="15">
        <v>0</v>
      </c>
      <c r="AE121" s="45">
        <v>265.48</v>
      </c>
    </row>
    <row r="122" spans="1:31" ht="21" x14ac:dyDescent="0.35">
      <c r="A122" s="3" t="s">
        <v>142</v>
      </c>
      <c r="B122" s="1" t="s">
        <v>164</v>
      </c>
      <c r="C122" s="3">
        <v>11510</v>
      </c>
      <c r="D122" s="1" t="s">
        <v>164</v>
      </c>
      <c r="E122" s="43" t="s">
        <v>32</v>
      </c>
      <c r="F122" s="1" t="s">
        <v>61</v>
      </c>
      <c r="G122" s="9" t="s">
        <v>62</v>
      </c>
      <c r="H122" s="1" t="s">
        <v>63</v>
      </c>
      <c r="I122" s="1">
        <v>21101</v>
      </c>
      <c r="J122" s="44" t="s">
        <v>211</v>
      </c>
      <c r="K122" s="1" t="s">
        <v>245</v>
      </c>
      <c r="L122" s="1" t="s">
        <v>246</v>
      </c>
      <c r="M122" s="1"/>
      <c r="N122" s="1"/>
      <c r="O122" s="1" t="s">
        <v>168</v>
      </c>
      <c r="P122" s="1">
        <v>204</v>
      </c>
      <c r="Q122" s="45">
        <f>1008.09/204</f>
        <v>4.9416176470588233</v>
      </c>
      <c r="R122" s="1" t="s">
        <v>147</v>
      </c>
      <c r="S122" s="45">
        <f t="shared" si="2"/>
        <v>1008.0899999999999</v>
      </c>
      <c r="T122" s="15">
        <v>0</v>
      </c>
      <c r="U122" s="15">
        <v>0</v>
      </c>
      <c r="V122" s="15">
        <v>0</v>
      </c>
      <c r="W122" s="15">
        <v>0</v>
      </c>
      <c r="X122" s="15">
        <v>0</v>
      </c>
      <c r="Y122" s="15">
        <v>0</v>
      </c>
      <c r="Z122" s="15">
        <v>0</v>
      </c>
      <c r="AA122" s="15">
        <v>0</v>
      </c>
      <c r="AB122" s="15">
        <v>0</v>
      </c>
      <c r="AC122" s="15">
        <v>0</v>
      </c>
      <c r="AD122" s="15">
        <v>0</v>
      </c>
      <c r="AE122" s="45">
        <v>1008.09</v>
      </c>
    </row>
    <row r="123" spans="1:31" ht="21" x14ac:dyDescent="0.35">
      <c r="A123" s="3" t="s">
        <v>142</v>
      </c>
      <c r="B123" s="1" t="s">
        <v>164</v>
      </c>
      <c r="C123" s="3">
        <v>11510</v>
      </c>
      <c r="D123" s="1" t="s">
        <v>164</v>
      </c>
      <c r="E123" s="43" t="s">
        <v>32</v>
      </c>
      <c r="F123" s="1" t="s">
        <v>61</v>
      </c>
      <c r="G123" s="9" t="s">
        <v>62</v>
      </c>
      <c r="H123" s="1" t="s">
        <v>36</v>
      </c>
      <c r="I123" s="1">
        <v>21101</v>
      </c>
      <c r="J123" s="44" t="s">
        <v>211</v>
      </c>
      <c r="K123" s="1" t="s">
        <v>247</v>
      </c>
      <c r="L123" s="1" t="s">
        <v>248</v>
      </c>
      <c r="M123" s="1"/>
      <c r="N123" s="1"/>
      <c r="O123" s="1" t="s">
        <v>249</v>
      </c>
      <c r="P123" s="1">
        <v>6</v>
      </c>
      <c r="Q123" s="45">
        <f>275.48/6</f>
        <v>45.913333333333334</v>
      </c>
      <c r="R123" s="1" t="s">
        <v>147</v>
      </c>
      <c r="S123" s="45">
        <f t="shared" si="2"/>
        <v>275.48</v>
      </c>
      <c r="T123" s="15">
        <v>0</v>
      </c>
      <c r="U123" s="15">
        <v>0</v>
      </c>
      <c r="V123" s="15">
        <v>0</v>
      </c>
      <c r="W123" s="15">
        <v>0</v>
      </c>
      <c r="X123" s="15">
        <v>0</v>
      </c>
      <c r="Y123" s="15">
        <v>0</v>
      </c>
      <c r="Z123" s="15">
        <v>0</v>
      </c>
      <c r="AA123" s="15">
        <v>0</v>
      </c>
      <c r="AB123" s="15">
        <v>0</v>
      </c>
      <c r="AC123" s="15">
        <v>0</v>
      </c>
      <c r="AD123" s="15">
        <v>0</v>
      </c>
      <c r="AE123" s="45">
        <v>275.48</v>
      </c>
    </row>
    <row r="124" spans="1:31" ht="21" x14ac:dyDescent="0.35">
      <c r="A124" s="3" t="s">
        <v>142</v>
      </c>
      <c r="B124" s="1" t="s">
        <v>164</v>
      </c>
      <c r="C124" s="3">
        <v>11510</v>
      </c>
      <c r="D124" s="1" t="s">
        <v>164</v>
      </c>
      <c r="E124" s="43" t="s">
        <v>32</v>
      </c>
      <c r="F124" s="1" t="s">
        <v>169</v>
      </c>
      <c r="G124" s="9" t="s">
        <v>170</v>
      </c>
      <c r="H124" s="1" t="s">
        <v>250</v>
      </c>
      <c r="I124" s="1">
        <v>21101</v>
      </c>
      <c r="J124" s="44" t="s">
        <v>211</v>
      </c>
      <c r="K124" s="1" t="s">
        <v>243</v>
      </c>
      <c r="L124" s="1" t="s">
        <v>244</v>
      </c>
      <c r="M124" s="1"/>
      <c r="N124" s="1"/>
      <c r="O124" s="1" t="s">
        <v>214</v>
      </c>
      <c r="P124" s="1">
        <v>4</v>
      </c>
      <c r="Q124" s="45">
        <v>91.64</v>
      </c>
      <c r="R124" s="1" t="s">
        <v>147</v>
      </c>
      <c r="S124" s="45">
        <f t="shared" si="2"/>
        <v>366.56</v>
      </c>
      <c r="T124" s="15">
        <v>0</v>
      </c>
      <c r="U124" s="15">
        <v>0</v>
      </c>
      <c r="V124" s="15">
        <v>0</v>
      </c>
      <c r="W124" s="15">
        <v>0</v>
      </c>
      <c r="X124" s="15">
        <v>0</v>
      </c>
      <c r="Y124" s="15">
        <v>0</v>
      </c>
      <c r="Z124" s="15">
        <v>0</v>
      </c>
      <c r="AA124" s="15">
        <v>0</v>
      </c>
      <c r="AB124" s="15">
        <v>0</v>
      </c>
      <c r="AC124" s="15">
        <v>0</v>
      </c>
      <c r="AD124" s="15">
        <v>0</v>
      </c>
      <c r="AE124" s="45">
        <v>366.56</v>
      </c>
    </row>
    <row r="125" spans="1:31" ht="21" x14ac:dyDescent="0.35">
      <c r="A125" s="3" t="s">
        <v>142</v>
      </c>
      <c r="B125" s="1" t="s">
        <v>164</v>
      </c>
      <c r="C125" s="3">
        <v>51313</v>
      </c>
      <c r="D125" s="1" t="s">
        <v>164</v>
      </c>
      <c r="E125" s="43" t="s">
        <v>32</v>
      </c>
      <c r="F125" s="1" t="s">
        <v>37</v>
      </c>
      <c r="G125" s="9" t="s">
        <v>120</v>
      </c>
      <c r="H125" s="1" t="s">
        <v>159</v>
      </c>
      <c r="I125" s="1">
        <v>31301</v>
      </c>
      <c r="J125" s="44" t="s">
        <v>251</v>
      </c>
      <c r="K125" s="1"/>
      <c r="L125" s="1" t="s">
        <v>251</v>
      </c>
      <c r="M125" s="1"/>
      <c r="N125" s="1" t="s">
        <v>190</v>
      </c>
      <c r="O125" s="1" t="s">
        <v>190</v>
      </c>
      <c r="P125" s="1">
        <v>1</v>
      </c>
      <c r="Q125" s="45">
        <v>230.89</v>
      </c>
      <c r="R125" s="1" t="s">
        <v>147</v>
      </c>
      <c r="S125" s="45">
        <f t="shared" si="2"/>
        <v>230.89</v>
      </c>
      <c r="T125" s="15">
        <v>0</v>
      </c>
      <c r="U125" s="15">
        <v>0</v>
      </c>
      <c r="V125" s="15">
        <v>0</v>
      </c>
      <c r="W125" s="15">
        <v>0</v>
      </c>
      <c r="X125" s="15">
        <v>0</v>
      </c>
      <c r="Y125" s="15">
        <v>0</v>
      </c>
      <c r="Z125" s="15">
        <v>0</v>
      </c>
      <c r="AA125" s="15">
        <v>0</v>
      </c>
      <c r="AB125" s="15">
        <v>0</v>
      </c>
      <c r="AC125" s="15">
        <v>0</v>
      </c>
      <c r="AD125" s="15">
        <v>0</v>
      </c>
      <c r="AE125" s="45">
        <v>230.89</v>
      </c>
    </row>
    <row r="126" spans="1:31" ht="21" x14ac:dyDescent="0.35">
      <c r="A126" s="3" t="s">
        <v>142</v>
      </c>
      <c r="B126" s="1" t="s">
        <v>164</v>
      </c>
      <c r="C126" s="3">
        <v>11510</v>
      </c>
      <c r="D126" s="1" t="s">
        <v>164</v>
      </c>
      <c r="E126" s="43" t="s">
        <v>32</v>
      </c>
      <c r="F126" s="1" t="s">
        <v>61</v>
      </c>
      <c r="G126" s="9" t="s">
        <v>62</v>
      </c>
      <c r="H126" s="1" t="s">
        <v>63</v>
      </c>
      <c r="I126" s="1">
        <v>21101</v>
      </c>
      <c r="J126" s="44" t="s">
        <v>211</v>
      </c>
      <c r="K126" s="1" t="s">
        <v>252</v>
      </c>
      <c r="L126" s="1" t="s">
        <v>253</v>
      </c>
      <c r="M126" s="1"/>
      <c r="N126" s="1"/>
      <c r="O126" s="1" t="s">
        <v>168</v>
      </c>
      <c r="P126" s="1">
        <v>100</v>
      </c>
      <c r="Q126" s="45">
        <f>537.04/100</f>
        <v>5.3704000000000001</v>
      </c>
      <c r="R126" s="1" t="s">
        <v>147</v>
      </c>
      <c r="S126" s="45">
        <f t="shared" si="2"/>
        <v>537.04</v>
      </c>
      <c r="T126" s="15">
        <v>0</v>
      </c>
      <c r="U126" s="15">
        <v>0</v>
      </c>
      <c r="V126" s="15">
        <v>0</v>
      </c>
      <c r="W126" s="15">
        <v>0</v>
      </c>
      <c r="X126" s="15">
        <v>0</v>
      </c>
      <c r="Y126" s="15">
        <v>0</v>
      </c>
      <c r="Z126" s="15">
        <v>0</v>
      </c>
      <c r="AA126" s="15">
        <v>0</v>
      </c>
      <c r="AB126" s="15">
        <v>0</v>
      </c>
      <c r="AC126" s="15">
        <v>0</v>
      </c>
      <c r="AD126" s="15">
        <v>0</v>
      </c>
      <c r="AE126" s="45">
        <v>537.04</v>
      </c>
    </row>
    <row r="127" spans="1:31" ht="21" x14ac:dyDescent="0.35">
      <c r="A127" s="3" t="s">
        <v>142</v>
      </c>
      <c r="B127" s="1" t="s">
        <v>164</v>
      </c>
      <c r="C127" s="3">
        <v>11510</v>
      </c>
      <c r="D127" s="1" t="s">
        <v>164</v>
      </c>
      <c r="E127" s="43" t="s">
        <v>32</v>
      </c>
      <c r="F127" s="1" t="s">
        <v>61</v>
      </c>
      <c r="G127" s="9" t="s">
        <v>62</v>
      </c>
      <c r="H127" s="1" t="s">
        <v>63</v>
      </c>
      <c r="I127" s="1">
        <v>21101</v>
      </c>
      <c r="J127" s="44" t="s">
        <v>211</v>
      </c>
      <c r="K127" s="1" t="s">
        <v>254</v>
      </c>
      <c r="L127" s="1" t="s">
        <v>255</v>
      </c>
      <c r="M127" s="1"/>
      <c r="N127" s="1"/>
      <c r="O127" s="1" t="s">
        <v>168</v>
      </c>
      <c r="P127" s="1">
        <v>100</v>
      </c>
      <c r="Q127" s="45">
        <v>0.94</v>
      </c>
      <c r="R127" s="1" t="s">
        <v>147</v>
      </c>
      <c r="S127" s="45">
        <f t="shared" si="2"/>
        <v>94</v>
      </c>
      <c r="T127" s="15">
        <v>0</v>
      </c>
      <c r="U127" s="15">
        <v>0</v>
      </c>
      <c r="V127" s="15">
        <v>0</v>
      </c>
      <c r="W127" s="15">
        <v>0</v>
      </c>
      <c r="X127" s="15">
        <v>0</v>
      </c>
      <c r="Y127" s="15">
        <v>0</v>
      </c>
      <c r="Z127" s="15">
        <v>0</v>
      </c>
      <c r="AA127" s="15">
        <v>0</v>
      </c>
      <c r="AB127" s="15">
        <v>0</v>
      </c>
      <c r="AC127" s="15">
        <v>0</v>
      </c>
      <c r="AD127" s="15">
        <v>0</v>
      </c>
      <c r="AE127" s="45">
        <v>94</v>
      </c>
    </row>
    <row r="128" spans="1:31" ht="21" x14ac:dyDescent="0.35">
      <c r="A128" s="3" t="s">
        <v>142</v>
      </c>
      <c r="B128" s="1" t="s">
        <v>164</v>
      </c>
      <c r="C128" s="3">
        <v>51326</v>
      </c>
      <c r="D128" s="1" t="s">
        <v>164</v>
      </c>
      <c r="E128" s="43" t="s">
        <v>32</v>
      </c>
      <c r="F128" s="1" t="s">
        <v>33</v>
      </c>
      <c r="G128" s="9" t="s">
        <v>32</v>
      </c>
      <c r="H128" s="1" t="s">
        <v>36</v>
      </c>
      <c r="I128" s="1">
        <v>32601</v>
      </c>
      <c r="J128" s="44" t="s">
        <v>256</v>
      </c>
      <c r="K128" s="1"/>
      <c r="L128" s="1" t="s">
        <v>257</v>
      </c>
      <c r="M128" s="1"/>
      <c r="N128" s="1" t="s">
        <v>190</v>
      </c>
      <c r="O128" s="1" t="s">
        <v>190</v>
      </c>
      <c r="P128" s="1">
        <v>1</v>
      </c>
      <c r="Q128" s="45">
        <v>1561.31</v>
      </c>
      <c r="R128" s="1" t="s">
        <v>147</v>
      </c>
      <c r="S128" s="45">
        <f t="shared" si="2"/>
        <v>1561.31</v>
      </c>
      <c r="T128" s="15">
        <v>0</v>
      </c>
      <c r="U128" s="15">
        <v>0</v>
      </c>
      <c r="V128" s="15">
        <v>0</v>
      </c>
      <c r="W128" s="15">
        <v>0</v>
      </c>
      <c r="X128" s="15">
        <v>0</v>
      </c>
      <c r="Y128" s="15">
        <v>0</v>
      </c>
      <c r="Z128" s="15">
        <v>0</v>
      </c>
      <c r="AA128" s="15">
        <v>0</v>
      </c>
      <c r="AB128" s="15">
        <v>0</v>
      </c>
      <c r="AC128" s="15">
        <v>0</v>
      </c>
      <c r="AD128" s="15">
        <v>0</v>
      </c>
      <c r="AE128" s="45">
        <v>1561.31</v>
      </c>
    </row>
    <row r="129" spans="1:31" ht="21" x14ac:dyDescent="0.35">
      <c r="A129" s="3" t="s">
        <v>142</v>
      </c>
      <c r="B129" s="1" t="s">
        <v>164</v>
      </c>
      <c r="C129" s="3">
        <v>51352</v>
      </c>
      <c r="D129" s="1" t="s">
        <v>164</v>
      </c>
      <c r="E129" s="43" t="s">
        <v>32</v>
      </c>
      <c r="F129" s="1" t="s">
        <v>33</v>
      </c>
      <c r="G129" s="9" t="s">
        <v>32</v>
      </c>
      <c r="H129" s="1" t="s">
        <v>36</v>
      </c>
      <c r="I129" s="1">
        <v>35201</v>
      </c>
      <c r="J129" s="44" t="s">
        <v>258</v>
      </c>
      <c r="K129" s="1"/>
      <c r="L129" s="1" t="s">
        <v>259</v>
      </c>
      <c r="M129" s="1"/>
      <c r="N129" s="1" t="s">
        <v>190</v>
      </c>
      <c r="O129" s="1" t="s">
        <v>190</v>
      </c>
      <c r="P129" s="1">
        <v>1</v>
      </c>
      <c r="Q129" s="45">
        <v>800.01</v>
      </c>
      <c r="R129" s="1" t="s">
        <v>147</v>
      </c>
      <c r="S129" s="45">
        <f t="shared" si="2"/>
        <v>800.01</v>
      </c>
      <c r="T129" s="15">
        <v>0</v>
      </c>
      <c r="U129" s="15">
        <v>0</v>
      </c>
      <c r="V129" s="15">
        <v>0</v>
      </c>
      <c r="W129" s="15">
        <v>0</v>
      </c>
      <c r="X129" s="15">
        <v>0</v>
      </c>
      <c r="Y129" s="15">
        <v>0</v>
      </c>
      <c r="Z129" s="15">
        <v>0</v>
      </c>
      <c r="AA129" s="15">
        <v>0</v>
      </c>
      <c r="AB129" s="15">
        <v>0</v>
      </c>
      <c r="AC129" s="15">
        <v>0</v>
      </c>
      <c r="AD129" s="15">
        <v>0</v>
      </c>
      <c r="AE129" s="45">
        <v>800.01</v>
      </c>
    </row>
    <row r="130" spans="1:31" ht="21" x14ac:dyDescent="0.35">
      <c r="A130" s="3" t="s">
        <v>142</v>
      </c>
      <c r="B130" s="1" t="s">
        <v>164</v>
      </c>
      <c r="C130" s="3">
        <v>51318</v>
      </c>
      <c r="D130" s="1" t="s">
        <v>164</v>
      </c>
      <c r="E130" s="43" t="s">
        <v>32</v>
      </c>
      <c r="F130" s="1" t="s">
        <v>33</v>
      </c>
      <c r="G130" s="9" t="s">
        <v>32</v>
      </c>
      <c r="H130" s="1" t="s">
        <v>36</v>
      </c>
      <c r="I130" s="1">
        <v>31801</v>
      </c>
      <c r="J130" s="44" t="s">
        <v>260</v>
      </c>
      <c r="K130" s="1"/>
      <c r="L130" s="1" t="s">
        <v>260</v>
      </c>
      <c r="M130" s="1"/>
      <c r="N130" s="1" t="s">
        <v>190</v>
      </c>
      <c r="O130" s="1" t="s">
        <v>190</v>
      </c>
      <c r="P130" s="1">
        <v>1</v>
      </c>
      <c r="Q130" s="45">
        <v>363.69</v>
      </c>
      <c r="R130" s="1" t="s">
        <v>147</v>
      </c>
      <c r="S130" s="45">
        <f t="shared" si="2"/>
        <v>363.69</v>
      </c>
      <c r="T130" s="15">
        <v>0</v>
      </c>
      <c r="U130" s="15">
        <v>0</v>
      </c>
      <c r="V130" s="15">
        <v>0</v>
      </c>
      <c r="W130" s="15">
        <v>0</v>
      </c>
      <c r="X130" s="15">
        <v>0</v>
      </c>
      <c r="Y130" s="15">
        <v>0</v>
      </c>
      <c r="Z130" s="15">
        <v>0</v>
      </c>
      <c r="AA130" s="15">
        <v>0</v>
      </c>
      <c r="AB130" s="15">
        <v>0</v>
      </c>
      <c r="AC130" s="15">
        <v>0</v>
      </c>
      <c r="AD130" s="15">
        <v>0</v>
      </c>
      <c r="AE130" s="45">
        <v>363.69</v>
      </c>
    </row>
    <row r="131" spans="1:31" ht="21" x14ac:dyDescent="0.35">
      <c r="A131" s="3" t="s">
        <v>142</v>
      </c>
      <c r="B131" s="1" t="s">
        <v>164</v>
      </c>
      <c r="C131" s="3">
        <v>51338</v>
      </c>
      <c r="D131" s="1" t="s">
        <v>164</v>
      </c>
      <c r="E131" s="43" t="s">
        <v>32</v>
      </c>
      <c r="F131" s="1" t="s">
        <v>33</v>
      </c>
      <c r="G131" s="9" t="s">
        <v>32</v>
      </c>
      <c r="H131" s="1" t="s">
        <v>261</v>
      </c>
      <c r="I131" s="1">
        <v>33801</v>
      </c>
      <c r="J131" s="44" t="s">
        <v>262</v>
      </c>
      <c r="K131" s="1"/>
      <c r="L131" s="1" t="s">
        <v>262</v>
      </c>
      <c r="M131" s="1"/>
      <c r="N131" s="1" t="s">
        <v>190</v>
      </c>
      <c r="O131" s="1" t="s">
        <v>190</v>
      </c>
      <c r="P131" s="1">
        <v>1</v>
      </c>
      <c r="Q131" s="45">
        <v>2738</v>
      </c>
      <c r="R131" s="1" t="s">
        <v>147</v>
      </c>
      <c r="S131" s="45">
        <f t="shared" si="2"/>
        <v>2738</v>
      </c>
      <c r="T131" s="15">
        <v>0</v>
      </c>
      <c r="U131" s="15">
        <v>0</v>
      </c>
      <c r="V131" s="15">
        <v>0</v>
      </c>
      <c r="W131" s="15">
        <v>0</v>
      </c>
      <c r="X131" s="15">
        <v>0</v>
      </c>
      <c r="Y131" s="15">
        <v>0</v>
      </c>
      <c r="Z131" s="15">
        <v>0</v>
      </c>
      <c r="AA131" s="15">
        <v>0</v>
      </c>
      <c r="AB131" s="15">
        <v>0</v>
      </c>
      <c r="AC131" s="15">
        <v>0</v>
      </c>
      <c r="AD131" s="15">
        <v>0</v>
      </c>
      <c r="AE131" s="45">
        <v>2738</v>
      </c>
    </row>
    <row r="132" spans="1:31" ht="21" x14ac:dyDescent="0.35">
      <c r="A132" s="3" t="s">
        <v>142</v>
      </c>
      <c r="B132" s="1" t="s">
        <v>164</v>
      </c>
      <c r="C132" s="3">
        <v>51338</v>
      </c>
      <c r="D132" s="1" t="s">
        <v>164</v>
      </c>
      <c r="E132" s="43" t="s">
        <v>32</v>
      </c>
      <c r="F132" s="1" t="s">
        <v>33</v>
      </c>
      <c r="G132" s="9" t="s">
        <v>32</v>
      </c>
      <c r="H132" s="1" t="s">
        <v>45</v>
      </c>
      <c r="I132" s="1">
        <v>33801</v>
      </c>
      <c r="J132" s="44" t="s">
        <v>262</v>
      </c>
      <c r="K132" s="1"/>
      <c r="L132" s="1" t="s">
        <v>262</v>
      </c>
      <c r="M132" s="1"/>
      <c r="N132" s="1" t="s">
        <v>190</v>
      </c>
      <c r="O132" s="1" t="s">
        <v>190</v>
      </c>
      <c r="P132" s="1">
        <v>1</v>
      </c>
      <c r="Q132" s="45">
        <v>25334</v>
      </c>
      <c r="R132" s="1" t="s">
        <v>147</v>
      </c>
      <c r="S132" s="45">
        <f t="shared" ref="S132:S177" si="3">P132*Q132</f>
        <v>25334</v>
      </c>
      <c r="T132" s="15">
        <v>0</v>
      </c>
      <c r="U132" s="15">
        <v>0</v>
      </c>
      <c r="V132" s="15">
        <v>0</v>
      </c>
      <c r="W132" s="15">
        <v>0</v>
      </c>
      <c r="X132" s="15">
        <v>0</v>
      </c>
      <c r="Y132" s="15">
        <v>0</v>
      </c>
      <c r="Z132" s="15">
        <v>0</v>
      </c>
      <c r="AA132" s="15">
        <v>0</v>
      </c>
      <c r="AB132" s="15">
        <v>0</v>
      </c>
      <c r="AC132" s="15">
        <v>0</v>
      </c>
      <c r="AD132" s="15">
        <v>0</v>
      </c>
      <c r="AE132" s="45">
        <v>25334</v>
      </c>
    </row>
    <row r="133" spans="1:31" ht="21" x14ac:dyDescent="0.35">
      <c r="A133" s="3" t="s">
        <v>142</v>
      </c>
      <c r="B133" s="1" t="s">
        <v>164</v>
      </c>
      <c r="C133" s="3">
        <v>51319</v>
      </c>
      <c r="D133" s="1" t="s">
        <v>164</v>
      </c>
      <c r="E133" s="43" t="s">
        <v>32</v>
      </c>
      <c r="F133" s="1" t="s">
        <v>33</v>
      </c>
      <c r="G133" s="9" t="s">
        <v>32</v>
      </c>
      <c r="H133" s="1" t="s">
        <v>45</v>
      </c>
      <c r="I133" s="1">
        <v>33602</v>
      </c>
      <c r="J133" s="44" t="s">
        <v>188</v>
      </c>
      <c r="K133" s="1"/>
      <c r="L133" s="1" t="s">
        <v>263</v>
      </c>
      <c r="M133" s="1"/>
      <c r="N133" s="1" t="s">
        <v>190</v>
      </c>
      <c r="O133" s="1" t="s">
        <v>190</v>
      </c>
      <c r="P133" s="1">
        <v>1</v>
      </c>
      <c r="Q133" s="45">
        <v>7654</v>
      </c>
      <c r="R133" s="1" t="s">
        <v>147</v>
      </c>
      <c r="S133" s="45">
        <f t="shared" si="3"/>
        <v>7654</v>
      </c>
      <c r="T133" s="15">
        <v>0</v>
      </c>
      <c r="U133" s="15">
        <v>0</v>
      </c>
      <c r="V133" s="15">
        <v>0</v>
      </c>
      <c r="W133" s="15">
        <v>0</v>
      </c>
      <c r="X133" s="15">
        <v>0</v>
      </c>
      <c r="Y133" s="15">
        <v>0</v>
      </c>
      <c r="Z133" s="15">
        <v>0</v>
      </c>
      <c r="AA133" s="15">
        <v>0</v>
      </c>
      <c r="AB133" s="15">
        <v>0</v>
      </c>
      <c r="AC133" s="15">
        <v>0</v>
      </c>
      <c r="AD133" s="15">
        <v>0</v>
      </c>
      <c r="AE133" s="45">
        <v>7654</v>
      </c>
    </row>
    <row r="134" spans="1:31" ht="21" x14ac:dyDescent="0.35">
      <c r="A134" s="3" t="s">
        <v>142</v>
      </c>
      <c r="B134" s="1" t="s">
        <v>164</v>
      </c>
      <c r="C134" s="3">
        <v>51358</v>
      </c>
      <c r="D134" s="1" t="s">
        <v>164</v>
      </c>
      <c r="E134" s="43" t="s">
        <v>32</v>
      </c>
      <c r="F134" s="1" t="s">
        <v>33</v>
      </c>
      <c r="G134" s="9" t="s">
        <v>32</v>
      </c>
      <c r="H134" s="1" t="s">
        <v>45</v>
      </c>
      <c r="I134" s="1">
        <v>35801</v>
      </c>
      <c r="J134" s="44" t="s">
        <v>264</v>
      </c>
      <c r="K134" s="1"/>
      <c r="L134" s="1" t="s">
        <v>265</v>
      </c>
      <c r="M134" s="1"/>
      <c r="N134" s="1" t="s">
        <v>190</v>
      </c>
      <c r="O134" s="1" t="s">
        <v>190</v>
      </c>
      <c r="P134" s="1">
        <v>1</v>
      </c>
      <c r="Q134" s="45">
        <v>20612.91</v>
      </c>
      <c r="R134" s="1" t="s">
        <v>147</v>
      </c>
      <c r="S134" s="45">
        <f t="shared" si="3"/>
        <v>20612.91</v>
      </c>
      <c r="T134" s="15">
        <v>0</v>
      </c>
      <c r="U134" s="15">
        <v>0</v>
      </c>
      <c r="V134" s="15">
        <v>0</v>
      </c>
      <c r="W134" s="15">
        <v>0</v>
      </c>
      <c r="X134" s="15">
        <v>0</v>
      </c>
      <c r="Y134" s="15">
        <v>0</v>
      </c>
      <c r="Z134" s="15">
        <v>0</v>
      </c>
      <c r="AA134" s="15">
        <v>0</v>
      </c>
      <c r="AB134" s="15">
        <v>0</v>
      </c>
      <c r="AC134" s="15">
        <v>0</v>
      </c>
      <c r="AD134" s="15">
        <v>0</v>
      </c>
      <c r="AE134" s="45">
        <v>20612.91</v>
      </c>
    </row>
    <row r="135" spans="1:31" ht="21" x14ac:dyDescent="0.35">
      <c r="A135" s="3" t="s">
        <v>142</v>
      </c>
      <c r="B135" s="1" t="s">
        <v>164</v>
      </c>
      <c r="C135" s="3">
        <v>51319</v>
      </c>
      <c r="D135" s="1" t="s">
        <v>164</v>
      </c>
      <c r="E135" s="43" t="s">
        <v>32</v>
      </c>
      <c r="F135" s="1" t="s">
        <v>33</v>
      </c>
      <c r="G135" s="9" t="s">
        <v>32</v>
      </c>
      <c r="H135" s="1" t="s">
        <v>36</v>
      </c>
      <c r="I135" s="1">
        <v>33602</v>
      </c>
      <c r="J135" s="44" t="s">
        <v>188</v>
      </c>
      <c r="K135" s="1"/>
      <c r="L135" s="1" t="s">
        <v>266</v>
      </c>
      <c r="M135" s="1"/>
      <c r="N135" s="1" t="s">
        <v>190</v>
      </c>
      <c r="O135" s="1" t="s">
        <v>190</v>
      </c>
      <c r="P135" s="1">
        <v>1</v>
      </c>
      <c r="Q135" s="45">
        <v>2533</v>
      </c>
      <c r="R135" s="1" t="s">
        <v>147</v>
      </c>
      <c r="S135" s="45">
        <f t="shared" si="3"/>
        <v>2533</v>
      </c>
      <c r="T135" s="15">
        <v>0</v>
      </c>
      <c r="U135" s="15">
        <v>0</v>
      </c>
      <c r="V135" s="15">
        <v>0</v>
      </c>
      <c r="W135" s="15">
        <v>0</v>
      </c>
      <c r="X135" s="15">
        <v>0</v>
      </c>
      <c r="Y135" s="15">
        <v>0</v>
      </c>
      <c r="Z135" s="15">
        <v>0</v>
      </c>
      <c r="AA135" s="15">
        <v>0</v>
      </c>
      <c r="AB135" s="15">
        <v>0</v>
      </c>
      <c r="AC135" s="15">
        <v>0</v>
      </c>
      <c r="AD135" s="15">
        <v>0</v>
      </c>
      <c r="AE135" s="45">
        <v>2533</v>
      </c>
    </row>
    <row r="136" spans="1:31" ht="21" x14ac:dyDescent="0.35">
      <c r="A136" s="3" t="s">
        <v>142</v>
      </c>
      <c r="B136" s="1" t="s">
        <v>164</v>
      </c>
      <c r="C136" s="3">
        <v>51319</v>
      </c>
      <c r="D136" s="1" t="s">
        <v>164</v>
      </c>
      <c r="E136" s="43" t="s">
        <v>32</v>
      </c>
      <c r="F136" s="1" t="s">
        <v>37</v>
      </c>
      <c r="G136" s="9" t="s">
        <v>120</v>
      </c>
      <c r="H136" s="1" t="s">
        <v>159</v>
      </c>
      <c r="I136" s="1">
        <v>33602</v>
      </c>
      <c r="J136" s="44" t="s">
        <v>188</v>
      </c>
      <c r="K136" s="1"/>
      <c r="L136" s="1" t="s">
        <v>267</v>
      </c>
      <c r="M136" s="1"/>
      <c r="N136" s="1" t="s">
        <v>190</v>
      </c>
      <c r="O136" s="1" t="s">
        <v>190</v>
      </c>
      <c r="P136" s="1">
        <v>1</v>
      </c>
      <c r="Q136" s="45">
        <v>1000</v>
      </c>
      <c r="R136" s="1" t="s">
        <v>147</v>
      </c>
      <c r="S136" s="45">
        <f t="shared" si="3"/>
        <v>1000</v>
      </c>
      <c r="T136" s="15">
        <v>0</v>
      </c>
      <c r="U136" s="15">
        <v>0</v>
      </c>
      <c r="V136" s="15">
        <v>0</v>
      </c>
      <c r="W136" s="15">
        <v>0</v>
      </c>
      <c r="X136" s="15">
        <v>0</v>
      </c>
      <c r="Y136" s="15">
        <v>0</v>
      </c>
      <c r="Z136" s="15">
        <v>0</v>
      </c>
      <c r="AA136" s="15">
        <v>0</v>
      </c>
      <c r="AB136" s="15">
        <v>0</v>
      </c>
      <c r="AC136" s="15">
        <v>0</v>
      </c>
      <c r="AD136" s="15">
        <v>0</v>
      </c>
      <c r="AE136" s="45">
        <v>1000</v>
      </c>
    </row>
    <row r="137" spans="1:31" ht="21" x14ac:dyDescent="0.35">
      <c r="A137" s="3" t="s">
        <v>142</v>
      </c>
      <c r="B137" s="1" t="s">
        <v>164</v>
      </c>
      <c r="C137" s="3">
        <v>51314</v>
      </c>
      <c r="D137" s="1" t="s">
        <v>164</v>
      </c>
      <c r="E137" s="43" t="s">
        <v>32</v>
      </c>
      <c r="F137" s="1" t="s">
        <v>33</v>
      </c>
      <c r="G137" s="9" t="s">
        <v>32</v>
      </c>
      <c r="H137" s="1" t="s">
        <v>36</v>
      </c>
      <c r="I137" s="1">
        <v>31401</v>
      </c>
      <c r="J137" s="44" t="s">
        <v>268</v>
      </c>
      <c r="K137" s="1"/>
      <c r="L137" s="1" t="s">
        <v>268</v>
      </c>
      <c r="M137" s="1"/>
      <c r="N137" s="1" t="s">
        <v>190</v>
      </c>
      <c r="O137" s="1" t="s">
        <v>190</v>
      </c>
      <c r="P137" s="1">
        <v>1</v>
      </c>
      <c r="Q137" s="45">
        <v>947.5</v>
      </c>
      <c r="R137" s="1" t="s">
        <v>147</v>
      </c>
      <c r="S137" s="45">
        <f t="shared" si="3"/>
        <v>947.5</v>
      </c>
      <c r="T137" s="15">
        <v>0</v>
      </c>
      <c r="U137" s="15">
        <v>0</v>
      </c>
      <c r="V137" s="15">
        <v>0</v>
      </c>
      <c r="W137" s="15">
        <v>0</v>
      </c>
      <c r="X137" s="15">
        <v>0</v>
      </c>
      <c r="Y137" s="15">
        <v>0</v>
      </c>
      <c r="Z137" s="15">
        <v>0</v>
      </c>
      <c r="AA137" s="15">
        <v>0</v>
      </c>
      <c r="AB137" s="15">
        <v>0</v>
      </c>
      <c r="AC137" s="15">
        <v>0</v>
      </c>
      <c r="AD137" s="15">
        <v>0</v>
      </c>
      <c r="AE137" s="45">
        <v>947.5</v>
      </c>
    </row>
    <row r="138" spans="1:31" ht="31.5" x14ac:dyDescent="0.35">
      <c r="A138" s="3" t="s">
        <v>142</v>
      </c>
      <c r="B138" s="1" t="s">
        <v>164</v>
      </c>
      <c r="C138" s="3">
        <v>11510</v>
      </c>
      <c r="D138" s="1" t="s">
        <v>164</v>
      </c>
      <c r="E138" s="43" t="s">
        <v>32</v>
      </c>
      <c r="F138" s="1" t="s">
        <v>61</v>
      </c>
      <c r="G138" s="9" t="s">
        <v>62</v>
      </c>
      <c r="H138" s="1" t="s">
        <v>63</v>
      </c>
      <c r="I138" s="1">
        <v>22106</v>
      </c>
      <c r="J138" s="44" t="s">
        <v>269</v>
      </c>
      <c r="K138" s="1" t="s">
        <v>270</v>
      </c>
      <c r="L138" s="1" t="s">
        <v>271</v>
      </c>
      <c r="M138" s="1"/>
      <c r="N138" s="1" t="s">
        <v>190</v>
      </c>
      <c r="O138" s="1" t="s">
        <v>190</v>
      </c>
      <c r="P138" s="1">
        <v>1</v>
      </c>
      <c r="Q138" s="45">
        <v>3145</v>
      </c>
      <c r="R138" s="1" t="s">
        <v>147</v>
      </c>
      <c r="S138" s="45">
        <f t="shared" si="3"/>
        <v>3145</v>
      </c>
      <c r="T138" s="15">
        <v>0</v>
      </c>
      <c r="U138" s="15">
        <v>0</v>
      </c>
      <c r="V138" s="15">
        <v>0</v>
      </c>
      <c r="W138" s="15">
        <v>0</v>
      </c>
      <c r="X138" s="15">
        <v>0</v>
      </c>
      <c r="Y138" s="15">
        <v>0</v>
      </c>
      <c r="Z138" s="15">
        <v>0</v>
      </c>
      <c r="AA138" s="15">
        <v>0</v>
      </c>
      <c r="AB138" s="15">
        <v>0</v>
      </c>
      <c r="AC138" s="15">
        <v>0</v>
      </c>
      <c r="AD138" s="15">
        <v>0</v>
      </c>
      <c r="AE138" s="45">
        <v>3145</v>
      </c>
    </row>
    <row r="139" spans="1:31" ht="21" x14ac:dyDescent="0.35">
      <c r="A139" s="3" t="s">
        <v>142</v>
      </c>
      <c r="B139" s="1" t="s">
        <v>164</v>
      </c>
      <c r="C139" s="3">
        <v>51319</v>
      </c>
      <c r="D139" s="1" t="s">
        <v>164</v>
      </c>
      <c r="E139" s="43" t="s">
        <v>32</v>
      </c>
      <c r="F139" s="1" t="s">
        <v>37</v>
      </c>
      <c r="G139" s="9" t="s">
        <v>120</v>
      </c>
      <c r="H139" s="1" t="s">
        <v>159</v>
      </c>
      <c r="I139" s="1">
        <v>33602</v>
      </c>
      <c r="J139" s="44" t="s">
        <v>188</v>
      </c>
      <c r="K139" s="1"/>
      <c r="L139" s="1" t="s">
        <v>267</v>
      </c>
      <c r="M139" s="1"/>
      <c r="N139" s="1" t="s">
        <v>190</v>
      </c>
      <c r="O139" s="1" t="s">
        <v>190</v>
      </c>
      <c r="P139" s="1">
        <v>1</v>
      </c>
      <c r="Q139" s="45">
        <v>1540</v>
      </c>
      <c r="R139" s="1" t="s">
        <v>147</v>
      </c>
      <c r="S139" s="45">
        <f t="shared" si="3"/>
        <v>1540</v>
      </c>
      <c r="T139" s="15">
        <v>0</v>
      </c>
      <c r="U139" s="15">
        <v>0</v>
      </c>
      <c r="V139" s="15">
        <v>0</v>
      </c>
      <c r="W139" s="15">
        <v>0</v>
      </c>
      <c r="X139" s="15">
        <v>0</v>
      </c>
      <c r="Y139" s="15">
        <v>0</v>
      </c>
      <c r="Z139" s="15">
        <v>0</v>
      </c>
      <c r="AA139" s="15">
        <v>0</v>
      </c>
      <c r="AB139" s="15">
        <v>0</v>
      </c>
      <c r="AC139" s="15">
        <v>0</v>
      </c>
      <c r="AD139" s="15">
        <v>0</v>
      </c>
      <c r="AE139" s="45">
        <v>1540</v>
      </c>
    </row>
    <row r="140" spans="1:31" ht="21" x14ac:dyDescent="0.35">
      <c r="A140" s="3" t="s">
        <v>142</v>
      </c>
      <c r="B140" s="1" t="s">
        <v>164</v>
      </c>
      <c r="C140" s="3">
        <v>11510</v>
      </c>
      <c r="D140" s="1" t="s">
        <v>164</v>
      </c>
      <c r="E140" s="43" t="s">
        <v>32</v>
      </c>
      <c r="F140" s="1" t="s">
        <v>61</v>
      </c>
      <c r="G140" s="9" t="s">
        <v>62</v>
      </c>
      <c r="H140" s="1" t="s">
        <v>272</v>
      </c>
      <c r="I140" s="1">
        <v>21101</v>
      </c>
      <c r="J140" s="44" t="s">
        <v>211</v>
      </c>
      <c r="K140" s="1" t="s">
        <v>273</v>
      </c>
      <c r="L140" s="1" t="s">
        <v>274</v>
      </c>
      <c r="M140" s="1"/>
      <c r="N140" s="1"/>
      <c r="O140" s="1" t="s">
        <v>183</v>
      </c>
      <c r="P140" s="1">
        <v>3</v>
      </c>
      <c r="Q140" s="45">
        <v>1595</v>
      </c>
      <c r="R140" s="1" t="s">
        <v>147</v>
      </c>
      <c r="S140" s="45">
        <f t="shared" si="3"/>
        <v>4785</v>
      </c>
      <c r="T140" s="15">
        <v>0</v>
      </c>
      <c r="U140" s="15">
        <v>0</v>
      </c>
      <c r="V140" s="15">
        <v>0</v>
      </c>
      <c r="W140" s="15">
        <v>0</v>
      </c>
      <c r="X140" s="15">
        <v>0</v>
      </c>
      <c r="Y140" s="15">
        <v>0</v>
      </c>
      <c r="Z140" s="15">
        <v>0</v>
      </c>
      <c r="AA140" s="15">
        <v>0</v>
      </c>
      <c r="AB140" s="15">
        <v>0</v>
      </c>
      <c r="AC140" s="15">
        <v>0</v>
      </c>
      <c r="AD140" s="15">
        <v>0</v>
      </c>
      <c r="AE140" s="45">
        <v>4785</v>
      </c>
    </row>
    <row r="141" spans="1:31" ht="21" x14ac:dyDescent="0.35">
      <c r="A141" s="3" t="s">
        <v>142</v>
      </c>
      <c r="B141" s="1" t="s">
        <v>164</v>
      </c>
      <c r="C141" s="3">
        <v>11510</v>
      </c>
      <c r="D141" s="1" t="s">
        <v>164</v>
      </c>
      <c r="E141" s="43" t="s">
        <v>32</v>
      </c>
      <c r="F141" s="1" t="s">
        <v>61</v>
      </c>
      <c r="G141" s="9" t="s">
        <v>62</v>
      </c>
      <c r="H141" s="1" t="s">
        <v>272</v>
      </c>
      <c r="I141" s="1">
        <v>21101</v>
      </c>
      <c r="J141" s="44" t="s">
        <v>211</v>
      </c>
      <c r="K141" s="1" t="s">
        <v>275</v>
      </c>
      <c r="L141" s="1" t="s">
        <v>276</v>
      </c>
      <c r="M141" s="1"/>
      <c r="N141" s="1"/>
      <c r="O141" s="1" t="s">
        <v>183</v>
      </c>
      <c r="P141" s="1">
        <v>3</v>
      </c>
      <c r="Q141" s="45">
        <v>1158</v>
      </c>
      <c r="R141" s="1" t="s">
        <v>147</v>
      </c>
      <c r="S141" s="45">
        <f t="shared" si="3"/>
        <v>3474</v>
      </c>
      <c r="T141" s="15">
        <v>0</v>
      </c>
      <c r="U141" s="15">
        <v>0</v>
      </c>
      <c r="V141" s="15">
        <v>0</v>
      </c>
      <c r="W141" s="15">
        <v>0</v>
      </c>
      <c r="X141" s="15">
        <v>0</v>
      </c>
      <c r="Y141" s="15">
        <v>0</v>
      </c>
      <c r="Z141" s="15">
        <v>0</v>
      </c>
      <c r="AA141" s="15">
        <v>0</v>
      </c>
      <c r="AB141" s="15">
        <v>0</v>
      </c>
      <c r="AC141" s="15">
        <v>0</v>
      </c>
      <c r="AD141" s="15">
        <v>0</v>
      </c>
      <c r="AE141" s="45">
        <v>3474</v>
      </c>
    </row>
    <row r="142" spans="1:31" ht="21" x14ac:dyDescent="0.35">
      <c r="A142" s="3" t="s">
        <v>142</v>
      </c>
      <c r="B142" s="1" t="s">
        <v>164</v>
      </c>
      <c r="C142" s="3">
        <v>11510</v>
      </c>
      <c r="D142" s="1" t="s">
        <v>164</v>
      </c>
      <c r="E142" s="43" t="s">
        <v>32</v>
      </c>
      <c r="F142" s="1" t="s">
        <v>61</v>
      </c>
      <c r="G142" s="9" t="s">
        <v>62</v>
      </c>
      <c r="H142" s="1" t="s">
        <v>272</v>
      </c>
      <c r="I142" s="1">
        <v>21101</v>
      </c>
      <c r="J142" s="44" t="s">
        <v>211</v>
      </c>
      <c r="K142" s="1" t="s">
        <v>277</v>
      </c>
      <c r="L142" s="1" t="s">
        <v>278</v>
      </c>
      <c r="M142" s="1"/>
      <c r="N142" s="1"/>
      <c r="O142" s="1" t="s">
        <v>168</v>
      </c>
      <c r="P142" s="1">
        <v>1</v>
      </c>
      <c r="Q142" s="45">
        <v>34.130000000000003</v>
      </c>
      <c r="R142" s="1" t="s">
        <v>147</v>
      </c>
      <c r="S142" s="45">
        <f t="shared" si="3"/>
        <v>34.130000000000003</v>
      </c>
      <c r="T142" s="15">
        <v>0</v>
      </c>
      <c r="U142" s="15">
        <v>0</v>
      </c>
      <c r="V142" s="15">
        <v>0</v>
      </c>
      <c r="W142" s="15">
        <v>0</v>
      </c>
      <c r="X142" s="15">
        <v>0</v>
      </c>
      <c r="Y142" s="15">
        <v>0</v>
      </c>
      <c r="Z142" s="15">
        <v>0</v>
      </c>
      <c r="AA142" s="15">
        <v>0</v>
      </c>
      <c r="AB142" s="15">
        <v>0</v>
      </c>
      <c r="AC142" s="15">
        <v>0</v>
      </c>
      <c r="AD142" s="15">
        <v>0</v>
      </c>
      <c r="AE142" s="45">
        <v>34.130000000000003</v>
      </c>
    </row>
    <row r="143" spans="1:31" ht="21" x14ac:dyDescent="0.35">
      <c r="A143" s="3" t="s">
        <v>142</v>
      </c>
      <c r="B143" s="1" t="s">
        <v>164</v>
      </c>
      <c r="C143" s="3">
        <v>11510</v>
      </c>
      <c r="D143" s="1" t="s">
        <v>164</v>
      </c>
      <c r="E143" s="43" t="s">
        <v>32</v>
      </c>
      <c r="F143" s="1" t="s">
        <v>61</v>
      </c>
      <c r="G143" s="9" t="s">
        <v>62</v>
      </c>
      <c r="H143" s="1" t="s">
        <v>272</v>
      </c>
      <c r="I143" s="1">
        <v>21101</v>
      </c>
      <c r="J143" s="44" t="s">
        <v>211</v>
      </c>
      <c r="K143" s="1" t="s">
        <v>241</v>
      </c>
      <c r="L143" s="1" t="s">
        <v>242</v>
      </c>
      <c r="M143" s="1"/>
      <c r="N143" s="1"/>
      <c r="O143" s="1" t="s">
        <v>168</v>
      </c>
      <c r="P143" s="1">
        <v>20</v>
      </c>
      <c r="Q143" s="45">
        <v>104</v>
      </c>
      <c r="R143" s="1" t="s">
        <v>147</v>
      </c>
      <c r="S143" s="45">
        <f t="shared" si="3"/>
        <v>2080</v>
      </c>
      <c r="T143" s="15">
        <v>0</v>
      </c>
      <c r="U143" s="15">
        <v>0</v>
      </c>
      <c r="V143" s="15">
        <v>0</v>
      </c>
      <c r="W143" s="15">
        <v>0</v>
      </c>
      <c r="X143" s="15">
        <v>0</v>
      </c>
      <c r="Y143" s="15">
        <v>0</v>
      </c>
      <c r="Z143" s="15">
        <v>0</v>
      </c>
      <c r="AA143" s="15">
        <v>0</v>
      </c>
      <c r="AB143" s="15">
        <v>0</v>
      </c>
      <c r="AC143" s="15">
        <v>0</v>
      </c>
      <c r="AD143" s="15">
        <v>0</v>
      </c>
      <c r="AE143" s="45">
        <v>2080</v>
      </c>
    </row>
    <row r="144" spans="1:31" ht="21" x14ac:dyDescent="0.35">
      <c r="A144" s="3" t="s">
        <v>142</v>
      </c>
      <c r="B144" s="1" t="s">
        <v>164</v>
      </c>
      <c r="C144" s="3">
        <v>11510</v>
      </c>
      <c r="D144" s="1" t="s">
        <v>164</v>
      </c>
      <c r="E144" s="43" t="s">
        <v>32</v>
      </c>
      <c r="F144" s="1" t="s">
        <v>61</v>
      </c>
      <c r="G144" s="9" t="s">
        <v>62</v>
      </c>
      <c r="H144" s="1" t="s">
        <v>272</v>
      </c>
      <c r="I144" s="1">
        <v>21101</v>
      </c>
      <c r="J144" s="44" t="s">
        <v>211</v>
      </c>
      <c r="K144" s="1" t="s">
        <v>58</v>
      </c>
      <c r="L144" s="1" t="s">
        <v>230</v>
      </c>
      <c r="M144" s="1"/>
      <c r="N144" s="1"/>
      <c r="O144" s="1" t="s">
        <v>214</v>
      </c>
      <c r="P144" s="1">
        <v>2</v>
      </c>
      <c r="Q144" s="45">
        <v>319</v>
      </c>
      <c r="R144" s="1" t="s">
        <v>147</v>
      </c>
      <c r="S144" s="45">
        <f t="shared" si="3"/>
        <v>638</v>
      </c>
      <c r="T144" s="15">
        <v>0</v>
      </c>
      <c r="U144" s="15">
        <v>0</v>
      </c>
      <c r="V144" s="15">
        <v>0</v>
      </c>
      <c r="W144" s="15">
        <v>0</v>
      </c>
      <c r="X144" s="15">
        <v>0</v>
      </c>
      <c r="Y144" s="15">
        <v>0</v>
      </c>
      <c r="Z144" s="15">
        <v>0</v>
      </c>
      <c r="AA144" s="15">
        <v>0</v>
      </c>
      <c r="AB144" s="15">
        <v>0</v>
      </c>
      <c r="AC144" s="15">
        <v>0</v>
      </c>
      <c r="AD144" s="15">
        <v>0</v>
      </c>
      <c r="AE144" s="45">
        <v>638</v>
      </c>
    </row>
    <row r="145" spans="1:31" ht="21" x14ac:dyDescent="0.35">
      <c r="A145" s="3" t="s">
        <v>142</v>
      </c>
      <c r="B145" s="1" t="s">
        <v>164</v>
      </c>
      <c r="C145" s="3">
        <v>11510</v>
      </c>
      <c r="D145" s="1" t="s">
        <v>164</v>
      </c>
      <c r="E145" s="43" t="s">
        <v>32</v>
      </c>
      <c r="F145" s="1" t="s">
        <v>33</v>
      </c>
      <c r="G145" s="9" t="s">
        <v>32</v>
      </c>
      <c r="H145" s="1" t="s">
        <v>36</v>
      </c>
      <c r="I145" s="1">
        <v>24601</v>
      </c>
      <c r="J145" s="44" t="s">
        <v>279</v>
      </c>
      <c r="K145" s="1" t="s">
        <v>280</v>
      </c>
      <c r="L145" s="1" t="s">
        <v>281</v>
      </c>
      <c r="M145" s="1"/>
      <c r="N145" s="1"/>
      <c r="O145" s="1" t="s">
        <v>168</v>
      </c>
      <c r="P145" s="1">
        <v>1</v>
      </c>
      <c r="Q145" s="45">
        <v>45</v>
      </c>
      <c r="R145" s="1" t="s">
        <v>147</v>
      </c>
      <c r="S145" s="45">
        <f t="shared" si="3"/>
        <v>45</v>
      </c>
      <c r="T145" s="15">
        <v>0</v>
      </c>
      <c r="U145" s="15">
        <v>0</v>
      </c>
      <c r="V145" s="15">
        <v>0</v>
      </c>
      <c r="W145" s="15">
        <v>0</v>
      </c>
      <c r="X145" s="15">
        <v>0</v>
      </c>
      <c r="Y145" s="15">
        <v>0</v>
      </c>
      <c r="Z145" s="15">
        <v>0</v>
      </c>
      <c r="AA145" s="15">
        <v>0</v>
      </c>
      <c r="AB145" s="15">
        <v>0</v>
      </c>
      <c r="AC145" s="15">
        <v>0</v>
      </c>
      <c r="AD145" s="15">
        <v>0</v>
      </c>
      <c r="AE145" s="45">
        <v>45</v>
      </c>
    </row>
    <row r="146" spans="1:31" ht="21" x14ac:dyDescent="0.35">
      <c r="A146" s="3" t="s">
        <v>142</v>
      </c>
      <c r="B146" s="1" t="s">
        <v>164</v>
      </c>
      <c r="C146" s="3">
        <v>11510</v>
      </c>
      <c r="D146" s="1" t="s">
        <v>164</v>
      </c>
      <c r="E146" s="43" t="s">
        <v>32</v>
      </c>
      <c r="F146" s="1" t="s">
        <v>33</v>
      </c>
      <c r="G146" s="9" t="s">
        <v>32</v>
      </c>
      <c r="H146" s="1" t="s">
        <v>36</v>
      </c>
      <c r="I146" s="1">
        <v>24601</v>
      </c>
      <c r="J146" s="44" t="s">
        <v>279</v>
      </c>
      <c r="K146" s="1" t="s">
        <v>282</v>
      </c>
      <c r="L146" s="1" t="s">
        <v>283</v>
      </c>
      <c r="M146" s="1"/>
      <c r="N146" s="1"/>
      <c r="O146" s="1" t="s">
        <v>168</v>
      </c>
      <c r="P146" s="1">
        <v>1</v>
      </c>
      <c r="Q146" s="45">
        <v>4600</v>
      </c>
      <c r="R146" s="1" t="s">
        <v>147</v>
      </c>
      <c r="S146" s="45">
        <f t="shared" si="3"/>
        <v>4600</v>
      </c>
      <c r="T146" s="15">
        <v>0</v>
      </c>
      <c r="U146" s="15">
        <v>0</v>
      </c>
      <c r="V146" s="15">
        <v>0</v>
      </c>
      <c r="W146" s="15">
        <v>0</v>
      </c>
      <c r="X146" s="15">
        <v>0</v>
      </c>
      <c r="Y146" s="15">
        <v>0</v>
      </c>
      <c r="Z146" s="15">
        <v>0</v>
      </c>
      <c r="AA146" s="15">
        <v>0</v>
      </c>
      <c r="AB146" s="15">
        <v>0</v>
      </c>
      <c r="AC146" s="15">
        <v>0</v>
      </c>
      <c r="AD146" s="15">
        <v>0</v>
      </c>
      <c r="AE146" s="45">
        <v>4600</v>
      </c>
    </row>
    <row r="147" spans="1:31" ht="21" x14ac:dyDescent="0.35">
      <c r="A147" s="3" t="s">
        <v>142</v>
      </c>
      <c r="B147" s="1" t="s">
        <v>164</v>
      </c>
      <c r="C147" s="3">
        <v>11510</v>
      </c>
      <c r="D147" s="1" t="s">
        <v>164</v>
      </c>
      <c r="E147" s="43" t="s">
        <v>32</v>
      </c>
      <c r="F147" s="1" t="s">
        <v>33</v>
      </c>
      <c r="G147" s="9" t="s">
        <v>32</v>
      </c>
      <c r="H147" s="1" t="s">
        <v>36</v>
      </c>
      <c r="I147" s="1">
        <v>24601</v>
      </c>
      <c r="J147" s="44" t="s">
        <v>279</v>
      </c>
      <c r="K147" s="1" t="s">
        <v>284</v>
      </c>
      <c r="L147" s="1" t="s">
        <v>285</v>
      </c>
      <c r="M147" s="1"/>
      <c r="N147" s="1"/>
      <c r="O147" s="1" t="s">
        <v>168</v>
      </c>
      <c r="P147" s="1">
        <v>4</v>
      </c>
      <c r="Q147" s="45">
        <v>10</v>
      </c>
      <c r="R147" s="1" t="s">
        <v>147</v>
      </c>
      <c r="S147" s="45">
        <f t="shared" si="3"/>
        <v>40</v>
      </c>
      <c r="T147" s="15">
        <v>0</v>
      </c>
      <c r="U147" s="15">
        <v>0</v>
      </c>
      <c r="V147" s="15">
        <v>0</v>
      </c>
      <c r="W147" s="15">
        <v>0</v>
      </c>
      <c r="X147" s="15">
        <v>0</v>
      </c>
      <c r="Y147" s="15">
        <v>0</v>
      </c>
      <c r="Z147" s="15">
        <v>0</v>
      </c>
      <c r="AA147" s="15">
        <v>0</v>
      </c>
      <c r="AB147" s="15">
        <v>0</v>
      </c>
      <c r="AC147" s="15">
        <v>0</v>
      </c>
      <c r="AD147" s="15">
        <v>0</v>
      </c>
      <c r="AE147" s="45">
        <v>40</v>
      </c>
    </row>
    <row r="148" spans="1:31" ht="21" x14ac:dyDescent="0.35">
      <c r="A148" s="3" t="s">
        <v>142</v>
      </c>
      <c r="B148" s="1" t="s">
        <v>164</v>
      </c>
      <c r="C148" s="3">
        <v>11510</v>
      </c>
      <c r="D148" s="1" t="s">
        <v>164</v>
      </c>
      <c r="E148" s="43" t="s">
        <v>32</v>
      </c>
      <c r="F148" s="1" t="s">
        <v>33</v>
      </c>
      <c r="G148" s="9" t="s">
        <v>32</v>
      </c>
      <c r="H148" s="1" t="s">
        <v>36</v>
      </c>
      <c r="I148" s="1">
        <v>24601</v>
      </c>
      <c r="J148" s="44" t="s">
        <v>279</v>
      </c>
      <c r="K148" s="1" t="s">
        <v>286</v>
      </c>
      <c r="L148" s="1" t="s">
        <v>287</v>
      </c>
      <c r="M148" s="1"/>
      <c r="N148" s="1"/>
      <c r="O148" s="1" t="s">
        <v>168</v>
      </c>
      <c r="P148" s="1">
        <v>1</v>
      </c>
      <c r="Q148" s="45">
        <v>16</v>
      </c>
      <c r="R148" s="1" t="s">
        <v>147</v>
      </c>
      <c r="S148" s="45">
        <f t="shared" si="3"/>
        <v>16</v>
      </c>
      <c r="T148" s="15">
        <v>0</v>
      </c>
      <c r="U148" s="15">
        <v>0</v>
      </c>
      <c r="V148" s="15">
        <v>0</v>
      </c>
      <c r="W148" s="15">
        <v>0</v>
      </c>
      <c r="X148" s="15">
        <v>0</v>
      </c>
      <c r="Y148" s="15">
        <v>0</v>
      </c>
      <c r="Z148" s="15">
        <v>0</v>
      </c>
      <c r="AA148" s="15">
        <v>0</v>
      </c>
      <c r="AB148" s="15">
        <v>0</v>
      </c>
      <c r="AC148" s="15">
        <v>0</v>
      </c>
      <c r="AD148" s="15">
        <v>0</v>
      </c>
      <c r="AE148" s="45">
        <v>16</v>
      </c>
    </row>
    <row r="149" spans="1:31" ht="21" x14ac:dyDescent="0.35">
      <c r="A149" s="3" t="s">
        <v>142</v>
      </c>
      <c r="B149" s="1" t="s">
        <v>164</v>
      </c>
      <c r="C149" s="3">
        <v>11510</v>
      </c>
      <c r="D149" s="1" t="s">
        <v>164</v>
      </c>
      <c r="E149" s="43" t="s">
        <v>32</v>
      </c>
      <c r="F149" s="1" t="s">
        <v>33</v>
      </c>
      <c r="G149" s="9" t="s">
        <v>32</v>
      </c>
      <c r="H149" s="1" t="s">
        <v>36</v>
      </c>
      <c r="I149" s="1">
        <v>24601</v>
      </c>
      <c r="J149" s="44" t="s">
        <v>279</v>
      </c>
      <c r="K149" s="1" t="s">
        <v>288</v>
      </c>
      <c r="L149" s="1" t="s">
        <v>289</v>
      </c>
      <c r="M149" s="1"/>
      <c r="N149" s="1"/>
      <c r="O149" s="1" t="s">
        <v>168</v>
      </c>
      <c r="P149" s="1">
        <v>2</v>
      </c>
      <c r="Q149" s="45">
        <v>135</v>
      </c>
      <c r="R149" s="1" t="s">
        <v>147</v>
      </c>
      <c r="S149" s="45">
        <f t="shared" si="3"/>
        <v>270</v>
      </c>
      <c r="T149" s="15">
        <v>0</v>
      </c>
      <c r="U149" s="15">
        <v>0</v>
      </c>
      <c r="V149" s="15">
        <v>0</v>
      </c>
      <c r="W149" s="15">
        <v>0</v>
      </c>
      <c r="X149" s="15">
        <v>0</v>
      </c>
      <c r="Y149" s="15">
        <v>0</v>
      </c>
      <c r="Z149" s="15">
        <v>0</v>
      </c>
      <c r="AA149" s="15">
        <v>0</v>
      </c>
      <c r="AB149" s="15">
        <v>0</v>
      </c>
      <c r="AC149" s="15">
        <v>0</v>
      </c>
      <c r="AD149" s="15">
        <v>0</v>
      </c>
      <c r="AE149" s="45">
        <v>270</v>
      </c>
    </row>
    <row r="150" spans="1:31" ht="21" x14ac:dyDescent="0.35">
      <c r="A150" s="3" t="s">
        <v>142</v>
      </c>
      <c r="B150" s="1" t="s">
        <v>164</v>
      </c>
      <c r="C150" s="3">
        <v>11510</v>
      </c>
      <c r="D150" s="1" t="s">
        <v>164</v>
      </c>
      <c r="E150" s="43" t="s">
        <v>32</v>
      </c>
      <c r="F150" s="1" t="s">
        <v>33</v>
      </c>
      <c r="G150" s="9" t="s">
        <v>32</v>
      </c>
      <c r="H150" s="1" t="s">
        <v>36</v>
      </c>
      <c r="I150" s="1">
        <v>24601</v>
      </c>
      <c r="J150" s="44" t="s">
        <v>279</v>
      </c>
      <c r="K150" s="1" t="s">
        <v>290</v>
      </c>
      <c r="L150" s="1" t="s">
        <v>291</v>
      </c>
      <c r="M150" s="1"/>
      <c r="N150" s="1"/>
      <c r="O150" s="1" t="s">
        <v>168</v>
      </c>
      <c r="P150" s="1">
        <v>1</v>
      </c>
      <c r="Q150" s="45">
        <v>29</v>
      </c>
      <c r="R150" s="1" t="s">
        <v>147</v>
      </c>
      <c r="S150" s="45">
        <f t="shared" si="3"/>
        <v>29</v>
      </c>
      <c r="T150" s="15">
        <v>0</v>
      </c>
      <c r="U150" s="15">
        <v>0</v>
      </c>
      <c r="V150" s="15">
        <v>0</v>
      </c>
      <c r="W150" s="15">
        <v>0</v>
      </c>
      <c r="X150" s="15">
        <v>0</v>
      </c>
      <c r="Y150" s="15">
        <v>0</v>
      </c>
      <c r="Z150" s="15">
        <v>0</v>
      </c>
      <c r="AA150" s="15">
        <v>0</v>
      </c>
      <c r="AB150" s="15">
        <v>0</v>
      </c>
      <c r="AC150" s="15">
        <v>0</v>
      </c>
      <c r="AD150" s="15">
        <v>0</v>
      </c>
      <c r="AE150" s="45">
        <v>29</v>
      </c>
    </row>
    <row r="151" spans="1:31" ht="21" x14ac:dyDescent="0.35">
      <c r="A151" s="3" t="s">
        <v>142</v>
      </c>
      <c r="B151" s="1" t="s">
        <v>164</v>
      </c>
      <c r="C151" s="3">
        <v>11510</v>
      </c>
      <c r="D151" s="1" t="s">
        <v>164</v>
      </c>
      <c r="E151" s="43" t="s">
        <v>32</v>
      </c>
      <c r="F151" s="1" t="s">
        <v>33</v>
      </c>
      <c r="G151" s="9" t="s">
        <v>32</v>
      </c>
      <c r="H151" s="1" t="s">
        <v>36</v>
      </c>
      <c r="I151" s="1">
        <v>24601</v>
      </c>
      <c r="J151" s="44" t="s">
        <v>279</v>
      </c>
      <c r="K151" s="1" t="s">
        <v>292</v>
      </c>
      <c r="L151" s="1" t="s">
        <v>293</v>
      </c>
      <c r="M151" s="1"/>
      <c r="N151" s="1"/>
      <c r="O151" s="1" t="s">
        <v>168</v>
      </c>
      <c r="P151" s="1">
        <v>1</v>
      </c>
      <c r="Q151" s="45">
        <v>24</v>
      </c>
      <c r="R151" s="1" t="s">
        <v>147</v>
      </c>
      <c r="S151" s="45">
        <f t="shared" si="3"/>
        <v>24</v>
      </c>
      <c r="T151" s="15">
        <v>0</v>
      </c>
      <c r="U151" s="15">
        <v>0</v>
      </c>
      <c r="V151" s="15">
        <v>0</v>
      </c>
      <c r="W151" s="15">
        <v>0</v>
      </c>
      <c r="X151" s="15">
        <v>0</v>
      </c>
      <c r="Y151" s="15">
        <v>0</v>
      </c>
      <c r="Z151" s="15">
        <v>0</v>
      </c>
      <c r="AA151" s="15">
        <v>0</v>
      </c>
      <c r="AB151" s="15">
        <v>0</v>
      </c>
      <c r="AC151" s="15">
        <v>0</v>
      </c>
      <c r="AD151" s="15">
        <v>0</v>
      </c>
      <c r="AE151" s="45">
        <v>24</v>
      </c>
    </row>
    <row r="152" spans="1:31" ht="21" x14ac:dyDescent="0.35">
      <c r="A152" s="3" t="s">
        <v>142</v>
      </c>
      <c r="B152" s="1" t="s">
        <v>164</v>
      </c>
      <c r="C152" s="3">
        <v>11510</v>
      </c>
      <c r="D152" s="1" t="s">
        <v>164</v>
      </c>
      <c r="E152" s="43" t="s">
        <v>32</v>
      </c>
      <c r="F152" s="1" t="s">
        <v>33</v>
      </c>
      <c r="G152" s="9" t="s">
        <v>32</v>
      </c>
      <c r="H152" s="1" t="s">
        <v>36</v>
      </c>
      <c r="I152" s="1">
        <v>24601</v>
      </c>
      <c r="J152" s="44" t="s">
        <v>279</v>
      </c>
      <c r="K152" s="1" t="s">
        <v>294</v>
      </c>
      <c r="L152" s="1" t="s">
        <v>295</v>
      </c>
      <c r="M152" s="1"/>
      <c r="N152" s="1"/>
      <c r="O152" s="1" t="s">
        <v>296</v>
      </c>
      <c r="P152" s="1">
        <v>10</v>
      </c>
      <c r="Q152" s="45">
        <v>65</v>
      </c>
      <c r="R152" s="1" t="s">
        <v>147</v>
      </c>
      <c r="S152" s="45">
        <f t="shared" si="3"/>
        <v>650</v>
      </c>
      <c r="T152" s="15">
        <v>0</v>
      </c>
      <c r="U152" s="15">
        <v>0</v>
      </c>
      <c r="V152" s="15">
        <v>0</v>
      </c>
      <c r="W152" s="15">
        <v>0</v>
      </c>
      <c r="X152" s="15">
        <v>0</v>
      </c>
      <c r="Y152" s="15">
        <v>0</v>
      </c>
      <c r="Z152" s="15">
        <v>0</v>
      </c>
      <c r="AA152" s="15">
        <v>0</v>
      </c>
      <c r="AB152" s="15">
        <v>0</v>
      </c>
      <c r="AC152" s="15">
        <v>0</v>
      </c>
      <c r="AD152" s="15">
        <v>0</v>
      </c>
      <c r="AE152" s="45">
        <v>650</v>
      </c>
    </row>
    <row r="153" spans="1:31" ht="21" x14ac:dyDescent="0.35">
      <c r="A153" s="3" t="s">
        <v>142</v>
      </c>
      <c r="B153" s="1" t="s">
        <v>164</v>
      </c>
      <c r="C153" s="3">
        <v>11510</v>
      </c>
      <c r="D153" s="1" t="s">
        <v>164</v>
      </c>
      <c r="E153" s="43" t="s">
        <v>32</v>
      </c>
      <c r="F153" s="1" t="s">
        <v>33</v>
      </c>
      <c r="G153" s="9" t="s">
        <v>32</v>
      </c>
      <c r="H153" s="1" t="s">
        <v>36</v>
      </c>
      <c r="I153" s="1">
        <v>24601</v>
      </c>
      <c r="J153" s="44" t="s">
        <v>279</v>
      </c>
      <c r="K153" s="1" t="s">
        <v>297</v>
      </c>
      <c r="L153" s="1" t="s">
        <v>298</v>
      </c>
      <c r="M153" s="1"/>
      <c r="N153" s="1"/>
      <c r="O153" s="1" t="s">
        <v>168</v>
      </c>
      <c r="P153" s="1">
        <v>1</v>
      </c>
      <c r="Q153" s="45">
        <v>90</v>
      </c>
      <c r="R153" s="1" t="s">
        <v>147</v>
      </c>
      <c r="S153" s="45">
        <f t="shared" si="3"/>
        <v>90</v>
      </c>
      <c r="T153" s="15">
        <v>0</v>
      </c>
      <c r="U153" s="15">
        <v>0</v>
      </c>
      <c r="V153" s="15">
        <v>0</v>
      </c>
      <c r="W153" s="15">
        <v>0</v>
      </c>
      <c r="X153" s="15">
        <v>0</v>
      </c>
      <c r="Y153" s="15">
        <v>0</v>
      </c>
      <c r="Z153" s="15">
        <v>0</v>
      </c>
      <c r="AA153" s="15">
        <v>0</v>
      </c>
      <c r="AB153" s="15">
        <v>0</v>
      </c>
      <c r="AC153" s="15">
        <v>0</v>
      </c>
      <c r="AD153" s="15">
        <v>0</v>
      </c>
      <c r="AE153" s="45">
        <v>90</v>
      </c>
    </row>
    <row r="154" spans="1:31" ht="21" x14ac:dyDescent="0.35">
      <c r="A154" s="3" t="s">
        <v>142</v>
      </c>
      <c r="B154" s="1" t="s">
        <v>164</v>
      </c>
      <c r="C154" s="3">
        <v>51319</v>
      </c>
      <c r="D154" s="1" t="s">
        <v>164</v>
      </c>
      <c r="E154" s="43" t="s">
        <v>32</v>
      </c>
      <c r="F154" s="1" t="s">
        <v>61</v>
      </c>
      <c r="G154" s="9" t="s">
        <v>62</v>
      </c>
      <c r="H154" s="1" t="s">
        <v>63</v>
      </c>
      <c r="I154" s="1">
        <v>33602</v>
      </c>
      <c r="J154" s="44" t="s">
        <v>188</v>
      </c>
      <c r="K154" s="1"/>
      <c r="L154" s="1" t="s">
        <v>299</v>
      </c>
      <c r="M154" s="1"/>
      <c r="N154" s="1" t="s">
        <v>190</v>
      </c>
      <c r="O154" s="1" t="s">
        <v>190</v>
      </c>
      <c r="P154" s="1">
        <v>1</v>
      </c>
      <c r="Q154" s="45">
        <v>10308.89</v>
      </c>
      <c r="R154" s="1" t="s">
        <v>147</v>
      </c>
      <c r="S154" s="45">
        <f t="shared" si="3"/>
        <v>10308.89</v>
      </c>
      <c r="T154" s="15">
        <v>0</v>
      </c>
      <c r="U154" s="15">
        <v>0</v>
      </c>
      <c r="V154" s="15">
        <v>0</v>
      </c>
      <c r="W154" s="15">
        <v>0</v>
      </c>
      <c r="X154" s="15">
        <v>0</v>
      </c>
      <c r="Y154" s="15">
        <v>0</v>
      </c>
      <c r="Z154" s="15">
        <v>0</v>
      </c>
      <c r="AA154" s="15">
        <v>0</v>
      </c>
      <c r="AB154" s="15">
        <v>0</v>
      </c>
      <c r="AC154" s="15">
        <v>0</v>
      </c>
      <c r="AD154" s="15">
        <v>0</v>
      </c>
      <c r="AE154" s="45">
        <v>10308.89</v>
      </c>
    </row>
    <row r="155" spans="1:31" ht="21" x14ac:dyDescent="0.35">
      <c r="A155" s="3" t="s">
        <v>142</v>
      </c>
      <c r="B155" s="1" t="s">
        <v>164</v>
      </c>
      <c r="C155" s="3">
        <v>11510</v>
      </c>
      <c r="D155" s="1" t="s">
        <v>164</v>
      </c>
      <c r="E155" s="43" t="s">
        <v>32</v>
      </c>
      <c r="F155" s="1" t="s">
        <v>169</v>
      </c>
      <c r="G155" s="9" t="s">
        <v>170</v>
      </c>
      <c r="H155" s="1" t="s">
        <v>36</v>
      </c>
      <c r="I155" s="1">
        <v>22104</v>
      </c>
      <c r="J155" s="44" t="s">
        <v>165</v>
      </c>
      <c r="K155" s="1" t="s">
        <v>176</v>
      </c>
      <c r="L155" s="1" t="s">
        <v>177</v>
      </c>
      <c r="M155" s="1"/>
      <c r="N155" s="1"/>
      <c r="O155" s="1" t="s">
        <v>178</v>
      </c>
      <c r="P155" s="1">
        <v>1</v>
      </c>
      <c r="Q155" s="45">
        <v>283</v>
      </c>
      <c r="R155" s="1" t="s">
        <v>147</v>
      </c>
      <c r="S155" s="45">
        <f t="shared" si="3"/>
        <v>283</v>
      </c>
      <c r="T155" s="15">
        <v>0</v>
      </c>
      <c r="U155" s="15">
        <v>0</v>
      </c>
      <c r="V155" s="15">
        <v>0</v>
      </c>
      <c r="W155" s="15">
        <v>0</v>
      </c>
      <c r="X155" s="15">
        <v>0</v>
      </c>
      <c r="Y155" s="15">
        <v>0</v>
      </c>
      <c r="Z155" s="15">
        <v>0</v>
      </c>
      <c r="AA155" s="15">
        <v>0</v>
      </c>
      <c r="AB155" s="15">
        <v>0</v>
      </c>
      <c r="AC155" s="15">
        <v>0</v>
      </c>
      <c r="AD155" s="15">
        <v>0</v>
      </c>
      <c r="AE155" s="45">
        <v>283</v>
      </c>
    </row>
    <row r="156" spans="1:31" ht="21" x14ac:dyDescent="0.35">
      <c r="A156" s="3" t="s">
        <v>142</v>
      </c>
      <c r="B156" s="1" t="s">
        <v>164</v>
      </c>
      <c r="C156" s="3">
        <v>11510</v>
      </c>
      <c r="D156" s="1" t="s">
        <v>164</v>
      </c>
      <c r="E156" s="43" t="s">
        <v>32</v>
      </c>
      <c r="F156" s="1" t="s">
        <v>169</v>
      </c>
      <c r="G156" s="9" t="s">
        <v>170</v>
      </c>
      <c r="H156" s="1" t="s">
        <v>36</v>
      </c>
      <c r="I156" s="1">
        <v>22104</v>
      </c>
      <c r="J156" s="44" t="s">
        <v>165</v>
      </c>
      <c r="K156" s="1" t="s">
        <v>208</v>
      </c>
      <c r="L156" s="1" t="s">
        <v>209</v>
      </c>
      <c r="M156" s="1"/>
      <c r="N156" s="1"/>
      <c r="O156" s="1" t="s">
        <v>210</v>
      </c>
      <c r="P156" s="1">
        <v>2</v>
      </c>
      <c r="Q156" s="45">
        <v>34</v>
      </c>
      <c r="R156" s="1" t="s">
        <v>147</v>
      </c>
      <c r="S156" s="45">
        <f t="shared" si="3"/>
        <v>68</v>
      </c>
      <c r="T156" s="15">
        <v>0</v>
      </c>
      <c r="U156" s="15">
        <v>0</v>
      </c>
      <c r="V156" s="15">
        <v>0</v>
      </c>
      <c r="W156" s="15">
        <v>0</v>
      </c>
      <c r="X156" s="15">
        <v>0</v>
      </c>
      <c r="Y156" s="15">
        <v>0</v>
      </c>
      <c r="Z156" s="15">
        <v>0</v>
      </c>
      <c r="AA156" s="15">
        <v>0</v>
      </c>
      <c r="AB156" s="15">
        <v>0</v>
      </c>
      <c r="AC156" s="15">
        <v>0</v>
      </c>
      <c r="AD156" s="15">
        <v>0</v>
      </c>
      <c r="AE156" s="45">
        <v>68</v>
      </c>
    </row>
    <row r="157" spans="1:31" ht="21" x14ac:dyDescent="0.35">
      <c r="A157" s="3" t="s">
        <v>142</v>
      </c>
      <c r="B157" s="1" t="s">
        <v>164</v>
      </c>
      <c r="C157" s="3">
        <v>11510</v>
      </c>
      <c r="D157" s="1" t="s">
        <v>164</v>
      </c>
      <c r="E157" s="43" t="s">
        <v>32</v>
      </c>
      <c r="F157" s="1" t="s">
        <v>169</v>
      </c>
      <c r="G157" s="9" t="s">
        <v>170</v>
      </c>
      <c r="H157" s="1" t="s">
        <v>36</v>
      </c>
      <c r="I157" s="1">
        <v>22104</v>
      </c>
      <c r="J157" s="44" t="s">
        <v>165</v>
      </c>
      <c r="K157" s="1" t="s">
        <v>186</v>
      </c>
      <c r="L157" s="1" t="s">
        <v>187</v>
      </c>
      <c r="M157" s="1"/>
      <c r="N157" s="1"/>
      <c r="O157" s="1" t="s">
        <v>183</v>
      </c>
      <c r="P157" s="1">
        <v>2</v>
      </c>
      <c r="Q157" s="45">
        <v>182.9</v>
      </c>
      <c r="R157" s="1" t="s">
        <v>147</v>
      </c>
      <c r="S157" s="45">
        <f t="shared" si="3"/>
        <v>365.8</v>
      </c>
      <c r="T157" s="15">
        <v>0</v>
      </c>
      <c r="U157" s="15">
        <v>0</v>
      </c>
      <c r="V157" s="15">
        <v>0</v>
      </c>
      <c r="W157" s="15">
        <v>0</v>
      </c>
      <c r="X157" s="15">
        <v>0</v>
      </c>
      <c r="Y157" s="15">
        <v>0</v>
      </c>
      <c r="Z157" s="15">
        <v>0</v>
      </c>
      <c r="AA157" s="15">
        <v>0</v>
      </c>
      <c r="AB157" s="15">
        <v>0</v>
      </c>
      <c r="AC157" s="15">
        <v>0</v>
      </c>
      <c r="AD157" s="15">
        <v>0</v>
      </c>
      <c r="AE157" s="45">
        <v>365.8</v>
      </c>
    </row>
    <row r="158" spans="1:31" ht="21" x14ac:dyDescent="0.35">
      <c r="A158" s="3" t="s">
        <v>142</v>
      </c>
      <c r="B158" s="1" t="s">
        <v>164</v>
      </c>
      <c r="C158" s="3">
        <v>11510</v>
      </c>
      <c r="D158" s="1" t="s">
        <v>164</v>
      </c>
      <c r="E158" s="43" t="s">
        <v>32</v>
      </c>
      <c r="F158" s="1" t="s">
        <v>169</v>
      </c>
      <c r="G158" s="9" t="s">
        <v>170</v>
      </c>
      <c r="H158" s="1" t="s">
        <v>36</v>
      </c>
      <c r="I158" s="1">
        <v>22104</v>
      </c>
      <c r="J158" s="44" t="s">
        <v>165</v>
      </c>
      <c r="K158" s="1" t="s">
        <v>300</v>
      </c>
      <c r="L158" s="1" t="s">
        <v>301</v>
      </c>
      <c r="M158" s="1"/>
      <c r="N158" s="1"/>
      <c r="O158" s="1" t="s">
        <v>210</v>
      </c>
      <c r="P158" s="1">
        <v>1</v>
      </c>
      <c r="Q158" s="45">
        <v>116</v>
      </c>
      <c r="R158" s="1" t="s">
        <v>147</v>
      </c>
      <c r="S158" s="45">
        <f t="shared" si="3"/>
        <v>116</v>
      </c>
      <c r="T158" s="15">
        <v>0</v>
      </c>
      <c r="U158" s="15">
        <v>0</v>
      </c>
      <c r="V158" s="15">
        <v>0</v>
      </c>
      <c r="W158" s="15">
        <v>0</v>
      </c>
      <c r="X158" s="15">
        <v>0</v>
      </c>
      <c r="Y158" s="15">
        <v>0</v>
      </c>
      <c r="Z158" s="15">
        <v>0</v>
      </c>
      <c r="AA158" s="15">
        <v>0</v>
      </c>
      <c r="AB158" s="15">
        <v>0</v>
      </c>
      <c r="AC158" s="15">
        <v>0</v>
      </c>
      <c r="AD158" s="15">
        <v>0</v>
      </c>
      <c r="AE158" s="45">
        <v>116</v>
      </c>
    </row>
    <row r="159" spans="1:31" ht="42" x14ac:dyDescent="0.35">
      <c r="A159" s="3" t="s">
        <v>142</v>
      </c>
      <c r="B159" s="1" t="s">
        <v>164</v>
      </c>
      <c r="C159" s="3">
        <v>51371</v>
      </c>
      <c r="D159" s="1" t="s">
        <v>164</v>
      </c>
      <c r="E159" s="43" t="s">
        <v>32</v>
      </c>
      <c r="F159" s="1" t="s">
        <v>302</v>
      </c>
      <c r="G159" s="9" t="s">
        <v>62</v>
      </c>
      <c r="H159" s="1" t="s">
        <v>303</v>
      </c>
      <c r="I159" s="1">
        <v>37104</v>
      </c>
      <c r="J159" s="44" t="s">
        <v>304</v>
      </c>
      <c r="K159" s="1"/>
      <c r="L159" s="1" t="s">
        <v>305</v>
      </c>
      <c r="M159" s="1"/>
      <c r="N159" s="1" t="s">
        <v>190</v>
      </c>
      <c r="O159" s="1" t="s">
        <v>190</v>
      </c>
      <c r="P159" s="1">
        <v>1</v>
      </c>
      <c r="Q159" s="45">
        <v>6713</v>
      </c>
      <c r="R159" s="1" t="s">
        <v>147</v>
      </c>
      <c r="S159" s="45">
        <f t="shared" si="3"/>
        <v>6713</v>
      </c>
      <c r="T159" s="15">
        <v>0</v>
      </c>
      <c r="U159" s="15">
        <v>0</v>
      </c>
      <c r="V159" s="15">
        <v>0</v>
      </c>
      <c r="W159" s="15">
        <v>0</v>
      </c>
      <c r="X159" s="15">
        <v>0</v>
      </c>
      <c r="Y159" s="15">
        <v>0</v>
      </c>
      <c r="Z159" s="15">
        <v>0</v>
      </c>
      <c r="AA159" s="15">
        <v>0</v>
      </c>
      <c r="AB159" s="15">
        <v>0</v>
      </c>
      <c r="AC159" s="15">
        <v>0</v>
      </c>
      <c r="AD159" s="15">
        <v>0</v>
      </c>
      <c r="AE159" s="45">
        <v>6713</v>
      </c>
    </row>
    <row r="160" spans="1:31" ht="42" x14ac:dyDescent="0.35">
      <c r="A160" s="3" t="s">
        <v>142</v>
      </c>
      <c r="B160" s="1" t="s">
        <v>164</v>
      </c>
      <c r="C160" s="3">
        <v>51372</v>
      </c>
      <c r="D160" s="1" t="s">
        <v>164</v>
      </c>
      <c r="E160" s="43" t="s">
        <v>32</v>
      </c>
      <c r="F160" s="1" t="s">
        <v>302</v>
      </c>
      <c r="G160" s="9" t="s">
        <v>62</v>
      </c>
      <c r="H160" s="1" t="s">
        <v>303</v>
      </c>
      <c r="I160" s="1">
        <v>37204</v>
      </c>
      <c r="J160" s="44" t="s">
        <v>306</v>
      </c>
      <c r="K160" s="1"/>
      <c r="L160" s="1" t="s">
        <v>307</v>
      </c>
      <c r="M160" s="1"/>
      <c r="N160" s="1" t="s">
        <v>190</v>
      </c>
      <c r="O160" s="1" t="s">
        <v>190</v>
      </c>
      <c r="P160" s="1">
        <v>1</v>
      </c>
      <c r="Q160" s="45">
        <v>1019</v>
      </c>
      <c r="R160" s="1" t="s">
        <v>147</v>
      </c>
      <c r="S160" s="45">
        <f t="shared" si="3"/>
        <v>1019</v>
      </c>
      <c r="T160" s="15">
        <v>0</v>
      </c>
      <c r="U160" s="15">
        <v>0</v>
      </c>
      <c r="V160" s="15">
        <v>0</v>
      </c>
      <c r="W160" s="15">
        <v>0</v>
      </c>
      <c r="X160" s="15">
        <v>0</v>
      </c>
      <c r="Y160" s="15">
        <v>0</v>
      </c>
      <c r="Z160" s="15">
        <v>0</v>
      </c>
      <c r="AA160" s="15">
        <v>0</v>
      </c>
      <c r="AB160" s="15">
        <v>0</v>
      </c>
      <c r="AC160" s="15">
        <v>0</v>
      </c>
      <c r="AD160" s="15">
        <v>0</v>
      </c>
      <c r="AE160" s="45">
        <v>1019</v>
      </c>
    </row>
    <row r="161" spans="1:31" ht="21" x14ac:dyDescent="0.35">
      <c r="A161" s="3" t="s">
        <v>142</v>
      </c>
      <c r="B161" s="1" t="s">
        <v>164</v>
      </c>
      <c r="C161" s="3">
        <v>11510</v>
      </c>
      <c r="D161" s="1" t="s">
        <v>164</v>
      </c>
      <c r="E161" s="43" t="s">
        <v>32</v>
      </c>
      <c r="F161" s="1" t="s">
        <v>61</v>
      </c>
      <c r="G161" s="9" t="s">
        <v>62</v>
      </c>
      <c r="H161" s="1" t="s">
        <v>272</v>
      </c>
      <c r="I161" s="1">
        <v>21101</v>
      </c>
      <c r="J161" s="44" t="s">
        <v>211</v>
      </c>
      <c r="K161" s="1" t="s">
        <v>58</v>
      </c>
      <c r="L161" s="1" t="s">
        <v>230</v>
      </c>
      <c r="M161" s="1"/>
      <c r="N161" s="1"/>
      <c r="O161" s="1" t="s">
        <v>214</v>
      </c>
      <c r="P161" s="1">
        <v>1</v>
      </c>
      <c r="Q161" s="45">
        <v>319</v>
      </c>
      <c r="R161" s="1" t="s">
        <v>147</v>
      </c>
      <c r="S161" s="45">
        <f t="shared" si="3"/>
        <v>319</v>
      </c>
      <c r="T161" s="15">
        <v>0</v>
      </c>
      <c r="U161" s="15">
        <v>0</v>
      </c>
      <c r="V161" s="15">
        <v>0</v>
      </c>
      <c r="W161" s="15">
        <v>0</v>
      </c>
      <c r="X161" s="15">
        <v>0</v>
      </c>
      <c r="Y161" s="15">
        <v>0</v>
      </c>
      <c r="Z161" s="15">
        <v>0</v>
      </c>
      <c r="AA161" s="15">
        <v>0</v>
      </c>
      <c r="AB161" s="15">
        <v>0</v>
      </c>
      <c r="AC161" s="15">
        <v>0</v>
      </c>
      <c r="AD161" s="15">
        <v>0</v>
      </c>
      <c r="AE161" s="45">
        <v>319</v>
      </c>
    </row>
    <row r="162" spans="1:31" ht="21" x14ac:dyDescent="0.35">
      <c r="A162" s="3" t="s">
        <v>142</v>
      </c>
      <c r="B162" s="1" t="s">
        <v>164</v>
      </c>
      <c r="C162" s="3">
        <v>11510</v>
      </c>
      <c r="D162" s="1" t="s">
        <v>164</v>
      </c>
      <c r="E162" s="43" t="s">
        <v>32</v>
      </c>
      <c r="F162" s="1" t="s">
        <v>61</v>
      </c>
      <c r="G162" s="9" t="s">
        <v>62</v>
      </c>
      <c r="H162" s="1" t="s">
        <v>272</v>
      </c>
      <c r="I162" s="1">
        <v>21101</v>
      </c>
      <c r="J162" s="44" t="s">
        <v>211</v>
      </c>
      <c r="K162" s="1" t="s">
        <v>308</v>
      </c>
      <c r="L162" s="1" t="s">
        <v>309</v>
      </c>
      <c r="M162" s="1"/>
      <c r="N162" s="1"/>
      <c r="O162" s="1" t="s">
        <v>168</v>
      </c>
      <c r="P162" s="1">
        <v>1</v>
      </c>
      <c r="Q162" s="45">
        <v>251</v>
      </c>
      <c r="R162" s="1" t="s">
        <v>147</v>
      </c>
      <c r="S162" s="45">
        <f t="shared" si="3"/>
        <v>251</v>
      </c>
      <c r="T162" s="15">
        <v>0</v>
      </c>
      <c r="U162" s="15">
        <v>0</v>
      </c>
      <c r="V162" s="15">
        <v>0</v>
      </c>
      <c r="W162" s="15">
        <v>0</v>
      </c>
      <c r="X162" s="15">
        <v>0</v>
      </c>
      <c r="Y162" s="15">
        <v>0</v>
      </c>
      <c r="Z162" s="15">
        <v>0</v>
      </c>
      <c r="AA162" s="15">
        <v>0</v>
      </c>
      <c r="AB162" s="15">
        <v>0</v>
      </c>
      <c r="AC162" s="15">
        <v>0</v>
      </c>
      <c r="AD162" s="15">
        <v>0</v>
      </c>
      <c r="AE162" s="45">
        <v>251</v>
      </c>
    </row>
    <row r="163" spans="1:31" ht="21" x14ac:dyDescent="0.35">
      <c r="A163" s="3" t="s">
        <v>142</v>
      </c>
      <c r="B163" s="1" t="s">
        <v>164</v>
      </c>
      <c r="C163" s="3">
        <v>11510</v>
      </c>
      <c r="D163" s="1" t="s">
        <v>164</v>
      </c>
      <c r="E163" s="43" t="s">
        <v>32</v>
      </c>
      <c r="F163" s="1" t="s">
        <v>61</v>
      </c>
      <c r="G163" s="9" t="s">
        <v>62</v>
      </c>
      <c r="H163" s="1" t="s">
        <v>272</v>
      </c>
      <c r="I163" s="1">
        <v>21101</v>
      </c>
      <c r="J163" s="44" t="s">
        <v>211</v>
      </c>
      <c r="K163" s="1" t="s">
        <v>310</v>
      </c>
      <c r="L163" s="1" t="s">
        <v>311</v>
      </c>
      <c r="M163" s="1"/>
      <c r="N163" s="1"/>
      <c r="O163" s="1" t="s">
        <v>168</v>
      </c>
      <c r="P163" s="1">
        <v>1</v>
      </c>
      <c r="Q163" s="45">
        <v>1169</v>
      </c>
      <c r="R163" s="1" t="s">
        <v>147</v>
      </c>
      <c r="S163" s="45">
        <f t="shared" si="3"/>
        <v>1169</v>
      </c>
      <c r="T163" s="15">
        <v>0</v>
      </c>
      <c r="U163" s="15">
        <v>0</v>
      </c>
      <c r="V163" s="15">
        <v>0</v>
      </c>
      <c r="W163" s="15">
        <v>0</v>
      </c>
      <c r="X163" s="15">
        <v>0</v>
      </c>
      <c r="Y163" s="15">
        <v>0</v>
      </c>
      <c r="Z163" s="15">
        <v>0</v>
      </c>
      <c r="AA163" s="15">
        <v>0</v>
      </c>
      <c r="AB163" s="15">
        <v>0</v>
      </c>
      <c r="AC163" s="15">
        <v>0</v>
      </c>
      <c r="AD163" s="15">
        <v>0</v>
      </c>
      <c r="AE163" s="45">
        <v>1169</v>
      </c>
    </row>
    <row r="164" spans="1:31" ht="21" x14ac:dyDescent="0.35">
      <c r="A164" s="3" t="s">
        <v>142</v>
      </c>
      <c r="B164" s="1" t="s">
        <v>164</v>
      </c>
      <c r="C164" s="3">
        <v>11510</v>
      </c>
      <c r="D164" s="1" t="s">
        <v>164</v>
      </c>
      <c r="E164" s="43" t="s">
        <v>32</v>
      </c>
      <c r="F164" s="1" t="s">
        <v>61</v>
      </c>
      <c r="G164" s="9" t="s">
        <v>62</v>
      </c>
      <c r="H164" s="1" t="s">
        <v>272</v>
      </c>
      <c r="I164" s="1">
        <v>21101</v>
      </c>
      <c r="J164" s="44" t="s">
        <v>211</v>
      </c>
      <c r="K164" s="1" t="s">
        <v>273</v>
      </c>
      <c r="L164" s="1" t="s">
        <v>274</v>
      </c>
      <c r="M164" s="1"/>
      <c r="N164" s="1"/>
      <c r="O164" s="1" t="s">
        <v>183</v>
      </c>
      <c r="P164" s="1">
        <v>2</v>
      </c>
      <c r="Q164" s="45">
        <v>1595</v>
      </c>
      <c r="R164" s="1" t="s">
        <v>147</v>
      </c>
      <c r="S164" s="45">
        <f t="shared" si="3"/>
        <v>3190</v>
      </c>
      <c r="T164" s="15">
        <v>0</v>
      </c>
      <c r="U164" s="15">
        <v>0</v>
      </c>
      <c r="V164" s="15">
        <v>0</v>
      </c>
      <c r="W164" s="15">
        <v>0</v>
      </c>
      <c r="X164" s="15">
        <v>0</v>
      </c>
      <c r="Y164" s="15">
        <v>0</v>
      </c>
      <c r="Z164" s="15">
        <v>0</v>
      </c>
      <c r="AA164" s="15">
        <v>0</v>
      </c>
      <c r="AB164" s="15">
        <v>0</v>
      </c>
      <c r="AC164" s="15">
        <v>0</v>
      </c>
      <c r="AD164" s="15">
        <v>0</v>
      </c>
      <c r="AE164" s="45">
        <v>3190</v>
      </c>
    </row>
    <row r="165" spans="1:31" ht="21" x14ac:dyDescent="0.35">
      <c r="A165" s="3" t="s">
        <v>142</v>
      </c>
      <c r="B165" s="1" t="s">
        <v>164</v>
      </c>
      <c r="C165" s="3">
        <v>11510</v>
      </c>
      <c r="D165" s="1" t="s">
        <v>164</v>
      </c>
      <c r="E165" s="43" t="s">
        <v>32</v>
      </c>
      <c r="F165" s="1" t="s">
        <v>61</v>
      </c>
      <c r="G165" s="9" t="s">
        <v>62</v>
      </c>
      <c r="H165" s="1" t="s">
        <v>272</v>
      </c>
      <c r="I165" s="1">
        <v>22104</v>
      </c>
      <c r="J165" s="44" t="s">
        <v>165</v>
      </c>
      <c r="K165" s="1" t="s">
        <v>176</v>
      </c>
      <c r="L165" s="1" t="s">
        <v>177</v>
      </c>
      <c r="M165" s="1"/>
      <c r="N165" s="1"/>
      <c r="O165" s="1" t="s">
        <v>178</v>
      </c>
      <c r="P165" s="1">
        <v>2</v>
      </c>
      <c r="Q165" s="45">
        <v>283</v>
      </c>
      <c r="R165" s="1" t="s">
        <v>147</v>
      </c>
      <c r="S165" s="45">
        <f t="shared" si="3"/>
        <v>566</v>
      </c>
      <c r="T165" s="15">
        <v>0</v>
      </c>
      <c r="U165" s="15">
        <v>0</v>
      </c>
      <c r="V165" s="15">
        <v>0</v>
      </c>
      <c r="W165" s="15">
        <v>0</v>
      </c>
      <c r="X165" s="15">
        <v>0</v>
      </c>
      <c r="Y165" s="15">
        <v>0</v>
      </c>
      <c r="Z165" s="15">
        <v>0</v>
      </c>
      <c r="AA165" s="15">
        <v>0</v>
      </c>
      <c r="AB165" s="15">
        <v>0</v>
      </c>
      <c r="AC165" s="15">
        <v>0</v>
      </c>
      <c r="AD165" s="15">
        <v>0</v>
      </c>
      <c r="AE165" s="45">
        <v>566</v>
      </c>
    </row>
    <row r="166" spans="1:31" ht="21" x14ac:dyDescent="0.35">
      <c r="A166" s="3" t="s">
        <v>142</v>
      </c>
      <c r="B166" s="1" t="s">
        <v>164</v>
      </c>
      <c r="C166" s="3">
        <v>11510</v>
      </c>
      <c r="D166" s="1" t="s">
        <v>164</v>
      </c>
      <c r="E166" s="43" t="s">
        <v>32</v>
      </c>
      <c r="F166" s="1" t="s">
        <v>61</v>
      </c>
      <c r="G166" s="9" t="s">
        <v>62</v>
      </c>
      <c r="H166" s="1" t="s">
        <v>272</v>
      </c>
      <c r="I166" s="1">
        <v>22104</v>
      </c>
      <c r="J166" s="44" t="s">
        <v>165</v>
      </c>
      <c r="K166" s="1" t="s">
        <v>186</v>
      </c>
      <c r="L166" s="1" t="s">
        <v>187</v>
      </c>
      <c r="M166" s="1"/>
      <c r="N166" s="1"/>
      <c r="O166" s="1" t="s">
        <v>183</v>
      </c>
      <c r="P166" s="1">
        <v>3</v>
      </c>
      <c r="Q166" s="45">
        <v>180</v>
      </c>
      <c r="R166" s="1" t="s">
        <v>147</v>
      </c>
      <c r="S166" s="45">
        <f t="shared" si="3"/>
        <v>540</v>
      </c>
      <c r="T166" s="15">
        <v>0</v>
      </c>
      <c r="U166" s="15">
        <v>0</v>
      </c>
      <c r="V166" s="15">
        <v>0</v>
      </c>
      <c r="W166" s="15">
        <v>0</v>
      </c>
      <c r="X166" s="15">
        <v>0</v>
      </c>
      <c r="Y166" s="15">
        <v>0</v>
      </c>
      <c r="Z166" s="15">
        <v>0</v>
      </c>
      <c r="AA166" s="15">
        <v>0</v>
      </c>
      <c r="AB166" s="15">
        <v>0</v>
      </c>
      <c r="AC166" s="15">
        <v>0</v>
      </c>
      <c r="AD166" s="15">
        <v>0</v>
      </c>
      <c r="AE166" s="45">
        <v>540</v>
      </c>
    </row>
    <row r="167" spans="1:31" ht="21" x14ac:dyDescent="0.35">
      <c r="A167" s="3" t="s">
        <v>142</v>
      </c>
      <c r="B167" s="1" t="s">
        <v>164</v>
      </c>
      <c r="C167" s="3">
        <v>11510</v>
      </c>
      <c r="D167" s="1" t="s">
        <v>164</v>
      </c>
      <c r="E167" s="43" t="s">
        <v>32</v>
      </c>
      <c r="F167" s="1" t="s">
        <v>169</v>
      </c>
      <c r="G167" s="9" t="s">
        <v>170</v>
      </c>
      <c r="H167" s="1" t="s">
        <v>312</v>
      </c>
      <c r="I167" s="1">
        <v>22104</v>
      </c>
      <c r="J167" s="44" t="s">
        <v>165</v>
      </c>
      <c r="K167" s="1" t="s">
        <v>208</v>
      </c>
      <c r="L167" s="1" t="s">
        <v>209</v>
      </c>
      <c r="M167" s="1"/>
      <c r="N167" s="1"/>
      <c r="O167" s="1" t="s">
        <v>210</v>
      </c>
      <c r="P167" s="1">
        <v>2</v>
      </c>
      <c r="Q167" s="45">
        <v>33.049999999999997</v>
      </c>
      <c r="R167" s="1" t="s">
        <v>147</v>
      </c>
      <c r="S167" s="45">
        <f t="shared" si="3"/>
        <v>66.099999999999994</v>
      </c>
      <c r="T167" s="15">
        <v>0</v>
      </c>
      <c r="U167" s="15">
        <v>0</v>
      </c>
      <c r="V167" s="15">
        <v>0</v>
      </c>
      <c r="W167" s="15">
        <v>0</v>
      </c>
      <c r="X167" s="15">
        <v>0</v>
      </c>
      <c r="Y167" s="15">
        <v>0</v>
      </c>
      <c r="Z167" s="15">
        <v>0</v>
      </c>
      <c r="AA167" s="15">
        <v>0</v>
      </c>
      <c r="AB167" s="15">
        <v>0</v>
      </c>
      <c r="AC167" s="15">
        <v>0</v>
      </c>
      <c r="AD167" s="15">
        <v>0</v>
      </c>
      <c r="AE167" s="45">
        <v>66.099999999999994</v>
      </c>
    </row>
    <row r="168" spans="1:31" ht="21" x14ac:dyDescent="0.35">
      <c r="A168" s="3" t="s">
        <v>142</v>
      </c>
      <c r="B168" s="1" t="s">
        <v>164</v>
      </c>
      <c r="C168" s="3">
        <v>11510</v>
      </c>
      <c r="D168" s="1" t="s">
        <v>164</v>
      </c>
      <c r="E168" s="43" t="s">
        <v>32</v>
      </c>
      <c r="F168" s="1" t="s">
        <v>169</v>
      </c>
      <c r="G168" s="9" t="s">
        <v>170</v>
      </c>
      <c r="H168" s="1" t="s">
        <v>312</v>
      </c>
      <c r="I168" s="1">
        <v>22104</v>
      </c>
      <c r="J168" s="44" t="s">
        <v>165</v>
      </c>
      <c r="K168" s="1" t="s">
        <v>219</v>
      </c>
      <c r="L168" s="1" t="s">
        <v>220</v>
      </c>
      <c r="M168" s="1"/>
      <c r="N168" s="1"/>
      <c r="O168" s="1" t="s">
        <v>221</v>
      </c>
      <c r="P168" s="1">
        <v>2</v>
      </c>
      <c r="Q168" s="45">
        <v>69</v>
      </c>
      <c r="R168" s="1" t="s">
        <v>147</v>
      </c>
      <c r="S168" s="45">
        <f t="shared" si="3"/>
        <v>138</v>
      </c>
      <c r="T168" s="15">
        <v>0</v>
      </c>
      <c r="U168" s="15">
        <v>0</v>
      </c>
      <c r="V168" s="15">
        <v>0</v>
      </c>
      <c r="W168" s="15">
        <v>0</v>
      </c>
      <c r="X168" s="15">
        <v>0</v>
      </c>
      <c r="Y168" s="15">
        <v>0</v>
      </c>
      <c r="Z168" s="15">
        <v>0</v>
      </c>
      <c r="AA168" s="15">
        <v>0</v>
      </c>
      <c r="AB168" s="15">
        <v>0</v>
      </c>
      <c r="AC168" s="15">
        <v>0</v>
      </c>
      <c r="AD168" s="15">
        <v>0</v>
      </c>
      <c r="AE168" s="45">
        <v>138</v>
      </c>
    </row>
    <row r="169" spans="1:31" ht="21" x14ac:dyDescent="0.35">
      <c r="A169" s="3" t="s">
        <v>142</v>
      </c>
      <c r="B169" s="1" t="s">
        <v>164</v>
      </c>
      <c r="C169" s="3">
        <v>11510</v>
      </c>
      <c r="D169" s="1" t="s">
        <v>164</v>
      </c>
      <c r="E169" s="43" t="s">
        <v>32</v>
      </c>
      <c r="F169" s="1" t="s">
        <v>169</v>
      </c>
      <c r="G169" s="9" t="s">
        <v>170</v>
      </c>
      <c r="H169" s="1" t="s">
        <v>312</v>
      </c>
      <c r="I169" s="1">
        <v>22104</v>
      </c>
      <c r="J169" s="44" t="s">
        <v>165</v>
      </c>
      <c r="K169" s="1" t="s">
        <v>176</v>
      </c>
      <c r="L169" s="1" t="s">
        <v>177</v>
      </c>
      <c r="M169" s="1"/>
      <c r="N169" s="1"/>
      <c r="O169" s="1" t="s">
        <v>178</v>
      </c>
      <c r="P169" s="1">
        <v>1</v>
      </c>
      <c r="Q169" s="45">
        <v>283</v>
      </c>
      <c r="R169" s="1" t="s">
        <v>147</v>
      </c>
      <c r="S169" s="45">
        <f t="shared" si="3"/>
        <v>283</v>
      </c>
      <c r="T169" s="15">
        <v>0</v>
      </c>
      <c r="U169" s="15">
        <v>0</v>
      </c>
      <c r="V169" s="15">
        <v>0</v>
      </c>
      <c r="W169" s="15">
        <v>0</v>
      </c>
      <c r="X169" s="15">
        <v>0</v>
      </c>
      <c r="Y169" s="15">
        <v>0</v>
      </c>
      <c r="Z169" s="15">
        <v>0</v>
      </c>
      <c r="AA169" s="15">
        <v>0</v>
      </c>
      <c r="AB169" s="15">
        <v>0</v>
      </c>
      <c r="AC169" s="15">
        <v>0</v>
      </c>
      <c r="AD169" s="15">
        <v>0</v>
      </c>
      <c r="AE169" s="45">
        <v>283</v>
      </c>
    </row>
    <row r="170" spans="1:31" ht="21" x14ac:dyDescent="0.35">
      <c r="A170" s="3" t="s">
        <v>142</v>
      </c>
      <c r="B170" s="1" t="s">
        <v>164</v>
      </c>
      <c r="C170" s="3">
        <v>11510</v>
      </c>
      <c r="D170" s="1" t="s">
        <v>164</v>
      </c>
      <c r="E170" s="43" t="s">
        <v>32</v>
      </c>
      <c r="F170" s="1" t="s">
        <v>169</v>
      </c>
      <c r="G170" s="9" t="s">
        <v>170</v>
      </c>
      <c r="H170" s="1" t="s">
        <v>312</v>
      </c>
      <c r="I170" s="1">
        <v>22104</v>
      </c>
      <c r="J170" s="44" t="s">
        <v>165</v>
      </c>
      <c r="K170" s="1" t="s">
        <v>186</v>
      </c>
      <c r="L170" s="1" t="s">
        <v>187</v>
      </c>
      <c r="M170" s="1"/>
      <c r="N170" s="1"/>
      <c r="O170" s="1" t="s">
        <v>183</v>
      </c>
      <c r="P170" s="1">
        <v>1</v>
      </c>
      <c r="Q170" s="45">
        <v>182.9</v>
      </c>
      <c r="R170" s="1" t="s">
        <v>147</v>
      </c>
      <c r="S170" s="45">
        <f t="shared" si="3"/>
        <v>182.9</v>
      </c>
      <c r="T170" s="15">
        <v>0</v>
      </c>
      <c r="U170" s="15">
        <v>0</v>
      </c>
      <c r="V170" s="15">
        <v>0</v>
      </c>
      <c r="W170" s="15">
        <v>0</v>
      </c>
      <c r="X170" s="15">
        <v>0</v>
      </c>
      <c r="Y170" s="15">
        <v>0</v>
      </c>
      <c r="Z170" s="15">
        <v>0</v>
      </c>
      <c r="AA170" s="15">
        <v>0</v>
      </c>
      <c r="AB170" s="15">
        <v>0</v>
      </c>
      <c r="AC170" s="15">
        <v>0</v>
      </c>
      <c r="AD170" s="15">
        <v>0</v>
      </c>
      <c r="AE170" s="45">
        <v>182.9</v>
      </c>
    </row>
    <row r="171" spans="1:31" ht="21" x14ac:dyDescent="0.35">
      <c r="A171" s="3" t="s">
        <v>142</v>
      </c>
      <c r="B171" s="1" t="s">
        <v>164</v>
      </c>
      <c r="C171" s="3">
        <v>11510</v>
      </c>
      <c r="D171" s="1" t="s">
        <v>164</v>
      </c>
      <c r="E171" s="43" t="s">
        <v>32</v>
      </c>
      <c r="F171" s="1" t="s">
        <v>169</v>
      </c>
      <c r="G171" s="9" t="s">
        <v>170</v>
      </c>
      <c r="H171" s="1" t="s">
        <v>312</v>
      </c>
      <c r="I171" s="1">
        <v>21101</v>
      </c>
      <c r="J171" s="44" t="s">
        <v>211</v>
      </c>
      <c r="K171" s="1" t="s">
        <v>222</v>
      </c>
      <c r="L171" s="1" t="s">
        <v>223</v>
      </c>
      <c r="M171" s="1"/>
      <c r="N171" s="1"/>
      <c r="O171" s="1" t="s">
        <v>214</v>
      </c>
      <c r="P171" s="1">
        <v>11</v>
      </c>
      <c r="Q171" s="45">
        <v>18</v>
      </c>
      <c r="R171" s="1" t="s">
        <v>147</v>
      </c>
      <c r="S171" s="45">
        <f t="shared" si="3"/>
        <v>198</v>
      </c>
      <c r="T171" s="15">
        <v>0</v>
      </c>
      <c r="U171" s="15">
        <v>0</v>
      </c>
      <c r="V171" s="15">
        <v>0</v>
      </c>
      <c r="W171" s="15">
        <v>0</v>
      </c>
      <c r="X171" s="15">
        <v>0</v>
      </c>
      <c r="Y171" s="15">
        <v>0</v>
      </c>
      <c r="Z171" s="15">
        <v>0</v>
      </c>
      <c r="AA171" s="15">
        <v>0</v>
      </c>
      <c r="AB171" s="15">
        <v>0</v>
      </c>
      <c r="AC171" s="15">
        <v>0</v>
      </c>
      <c r="AD171" s="15">
        <v>0</v>
      </c>
      <c r="AE171" s="45">
        <v>198</v>
      </c>
    </row>
    <row r="172" spans="1:31" ht="21" x14ac:dyDescent="0.35">
      <c r="A172" s="3" t="s">
        <v>142</v>
      </c>
      <c r="B172" s="1" t="s">
        <v>164</v>
      </c>
      <c r="C172" s="3">
        <v>11510</v>
      </c>
      <c r="D172" s="1" t="s">
        <v>164</v>
      </c>
      <c r="E172" s="43" t="s">
        <v>32</v>
      </c>
      <c r="F172" s="1" t="s">
        <v>169</v>
      </c>
      <c r="G172" s="9" t="s">
        <v>170</v>
      </c>
      <c r="H172" s="1" t="s">
        <v>312</v>
      </c>
      <c r="I172" s="1">
        <v>21101</v>
      </c>
      <c r="J172" s="44" t="s">
        <v>211</v>
      </c>
      <c r="K172" s="1" t="s">
        <v>212</v>
      </c>
      <c r="L172" s="1" t="s">
        <v>213</v>
      </c>
      <c r="M172" s="1"/>
      <c r="N172" s="1"/>
      <c r="O172" s="1" t="s">
        <v>214</v>
      </c>
      <c r="P172" s="1">
        <v>10</v>
      </c>
      <c r="Q172" s="45">
        <f>80.08/10</f>
        <v>8.0079999999999991</v>
      </c>
      <c r="R172" s="1" t="s">
        <v>147</v>
      </c>
      <c r="S172" s="45">
        <f t="shared" si="3"/>
        <v>80.079999999999984</v>
      </c>
      <c r="T172" s="15">
        <v>0</v>
      </c>
      <c r="U172" s="15">
        <v>0</v>
      </c>
      <c r="V172" s="15">
        <v>0</v>
      </c>
      <c r="W172" s="15">
        <v>0</v>
      </c>
      <c r="X172" s="15">
        <v>0</v>
      </c>
      <c r="Y172" s="15">
        <v>0</v>
      </c>
      <c r="Z172" s="15">
        <v>0</v>
      </c>
      <c r="AA172" s="15">
        <v>0</v>
      </c>
      <c r="AB172" s="15">
        <v>0</v>
      </c>
      <c r="AC172" s="15">
        <v>0</v>
      </c>
      <c r="AD172" s="15">
        <v>0</v>
      </c>
      <c r="AE172" s="45">
        <v>80.08</v>
      </c>
    </row>
    <row r="173" spans="1:31" ht="21" x14ac:dyDescent="0.35">
      <c r="A173" s="3" t="s">
        <v>142</v>
      </c>
      <c r="B173" s="1" t="s">
        <v>164</v>
      </c>
      <c r="C173" s="3">
        <v>11510</v>
      </c>
      <c r="D173" s="1" t="s">
        <v>164</v>
      </c>
      <c r="E173" s="43" t="s">
        <v>32</v>
      </c>
      <c r="F173" s="1" t="s">
        <v>169</v>
      </c>
      <c r="G173" s="9" t="s">
        <v>170</v>
      </c>
      <c r="H173" s="1" t="s">
        <v>312</v>
      </c>
      <c r="I173" s="1">
        <v>21101</v>
      </c>
      <c r="J173" s="44" t="s">
        <v>211</v>
      </c>
      <c r="K173" s="1" t="s">
        <v>217</v>
      </c>
      <c r="L173" s="1" t="s">
        <v>218</v>
      </c>
      <c r="M173" s="1"/>
      <c r="N173" s="1"/>
      <c r="O173" s="1" t="s">
        <v>214</v>
      </c>
      <c r="P173" s="1">
        <v>15</v>
      </c>
      <c r="Q173" s="45">
        <f>209.67/15</f>
        <v>13.978</v>
      </c>
      <c r="R173" s="1" t="s">
        <v>147</v>
      </c>
      <c r="S173" s="45">
        <f t="shared" si="3"/>
        <v>209.67</v>
      </c>
      <c r="T173" s="15">
        <v>0</v>
      </c>
      <c r="U173" s="15">
        <v>0</v>
      </c>
      <c r="V173" s="15">
        <v>0</v>
      </c>
      <c r="W173" s="15">
        <v>0</v>
      </c>
      <c r="X173" s="15">
        <v>0</v>
      </c>
      <c r="Y173" s="15">
        <v>0</v>
      </c>
      <c r="Z173" s="15">
        <v>0</v>
      </c>
      <c r="AA173" s="15">
        <v>0</v>
      </c>
      <c r="AB173" s="15">
        <v>0</v>
      </c>
      <c r="AC173" s="15">
        <v>0</v>
      </c>
      <c r="AD173" s="15">
        <v>0</v>
      </c>
      <c r="AE173" s="45">
        <v>209.67</v>
      </c>
    </row>
    <row r="174" spans="1:31" ht="31.5" x14ac:dyDescent="0.35">
      <c r="A174" s="3" t="s">
        <v>142</v>
      </c>
      <c r="B174" s="1" t="s">
        <v>164</v>
      </c>
      <c r="C174" s="3">
        <v>11510</v>
      </c>
      <c r="D174" s="1" t="s">
        <v>164</v>
      </c>
      <c r="E174" s="43" t="s">
        <v>32</v>
      </c>
      <c r="F174" s="1" t="s">
        <v>61</v>
      </c>
      <c r="G174" s="9" t="s">
        <v>62</v>
      </c>
      <c r="H174" s="1" t="s">
        <v>272</v>
      </c>
      <c r="I174" s="1">
        <v>21401</v>
      </c>
      <c r="J174" s="44" t="s">
        <v>225</v>
      </c>
      <c r="K174" s="1" t="s">
        <v>226</v>
      </c>
      <c r="L174" s="1" t="s">
        <v>227</v>
      </c>
      <c r="M174" s="1"/>
      <c r="N174" s="1"/>
      <c r="O174" s="1" t="s">
        <v>168</v>
      </c>
      <c r="P174" s="1">
        <v>2</v>
      </c>
      <c r="Q174" s="45">
        <v>2465</v>
      </c>
      <c r="R174" s="1" t="s">
        <v>147</v>
      </c>
      <c r="S174" s="45">
        <f t="shared" si="3"/>
        <v>4930</v>
      </c>
      <c r="T174" s="15">
        <v>0</v>
      </c>
      <c r="U174" s="15">
        <v>0</v>
      </c>
      <c r="V174" s="15">
        <v>0</v>
      </c>
      <c r="W174" s="15">
        <v>0</v>
      </c>
      <c r="X174" s="15">
        <v>0</v>
      </c>
      <c r="Y174" s="15">
        <v>0</v>
      </c>
      <c r="Z174" s="15">
        <v>0</v>
      </c>
      <c r="AA174" s="15">
        <v>0</v>
      </c>
      <c r="AB174" s="15">
        <v>0</v>
      </c>
      <c r="AC174" s="15">
        <v>0</v>
      </c>
      <c r="AD174" s="15">
        <v>0</v>
      </c>
      <c r="AE174" s="45">
        <v>4930</v>
      </c>
    </row>
    <row r="175" spans="1:31" ht="31.5" x14ac:dyDescent="0.35">
      <c r="A175" s="3" t="s">
        <v>142</v>
      </c>
      <c r="B175" s="1" t="s">
        <v>164</v>
      </c>
      <c r="C175" s="3">
        <v>11510</v>
      </c>
      <c r="D175" s="1" t="s">
        <v>164</v>
      </c>
      <c r="E175" s="43" t="s">
        <v>32</v>
      </c>
      <c r="F175" s="1" t="s">
        <v>61</v>
      </c>
      <c r="G175" s="9" t="s">
        <v>62</v>
      </c>
      <c r="H175" s="1" t="s">
        <v>272</v>
      </c>
      <c r="I175" s="1">
        <v>21401</v>
      </c>
      <c r="J175" s="44" t="s">
        <v>225</v>
      </c>
      <c r="K175" s="1" t="s">
        <v>313</v>
      </c>
      <c r="L175" s="1" t="s">
        <v>314</v>
      </c>
      <c r="M175" s="1"/>
      <c r="N175" s="1"/>
      <c r="O175" s="1" t="s">
        <v>168</v>
      </c>
      <c r="P175" s="1">
        <v>2</v>
      </c>
      <c r="Q175" s="45">
        <v>2500</v>
      </c>
      <c r="R175" s="1" t="s">
        <v>147</v>
      </c>
      <c r="S175" s="45">
        <f t="shared" si="3"/>
        <v>5000</v>
      </c>
      <c r="T175" s="15">
        <v>0</v>
      </c>
      <c r="U175" s="15">
        <v>0</v>
      </c>
      <c r="V175" s="15">
        <v>0</v>
      </c>
      <c r="W175" s="15">
        <v>0</v>
      </c>
      <c r="X175" s="15">
        <v>0</v>
      </c>
      <c r="Y175" s="15">
        <v>0</v>
      </c>
      <c r="Z175" s="15">
        <v>0</v>
      </c>
      <c r="AA175" s="15">
        <v>0</v>
      </c>
      <c r="AB175" s="15">
        <v>0</v>
      </c>
      <c r="AC175" s="15">
        <v>0</v>
      </c>
      <c r="AD175" s="15">
        <v>0</v>
      </c>
      <c r="AE175" s="45">
        <v>5000</v>
      </c>
    </row>
    <row r="176" spans="1:31" ht="63" x14ac:dyDescent="0.35">
      <c r="A176" s="3" t="s">
        <v>142</v>
      </c>
      <c r="B176" s="1" t="s">
        <v>164</v>
      </c>
      <c r="C176" s="3">
        <v>11510</v>
      </c>
      <c r="D176" s="1" t="s">
        <v>164</v>
      </c>
      <c r="E176" s="43" t="s">
        <v>32</v>
      </c>
      <c r="F176" s="1" t="s">
        <v>61</v>
      </c>
      <c r="G176" s="9" t="s">
        <v>62</v>
      </c>
      <c r="H176" s="1" t="s">
        <v>272</v>
      </c>
      <c r="I176" s="1">
        <v>26102</v>
      </c>
      <c r="J176" s="44" t="s">
        <v>171</v>
      </c>
      <c r="K176" s="1" t="s">
        <v>172</v>
      </c>
      <c r="L176" s="1" t="s">
        <v>315</v>
      </c>
      <c r="M176" s="1"/>
      <c r="N176" s="1"/>
      <c r="O176" s="1" t="s">
        <v>168</v>
      </c>
      <c r="P176" s="1">
        <v>8</v>
      </c>
      <c r="Q176" s="45">
        <v>100</v>
      </c>
      <c r="R176" s="1" t="s">
        <v>147</v>
      </c>
      <c r="S176" s="45">
        <f t="shared" si="3"/>
        <v>800</v>
      </c>
      <c r="T176" s="15">
        <v>0</v>
      </c>
      <c r="U176" s="15">
        <v>0</v>
      </c>
      <c r="V176" s="15">
        <v>0</v>
      </c>
      <c r="W176" s="15">
        <v>0</v>
      </c>
      <c r="X176" s="15">
        <v>0</v>
      </c>
      <c r="Y176" s="15">
        <v>0</v>
      </c>
      <c r="Z176" s="15">
        <v>0</v>
      </c>
      <c r="AA176" s="15">
        <v>0</v>
      </c>
      <c r="AB176" s="15">
        <v>0</v>
      </c>
      <c r="AC176" s="15">
        <v>0</v>
      </c>
      <c r="AD176" s="15">
        <v>0</v>
      </c>
      <c r="AE176" s="45">
        <v>800</v>
      </c>
    </row>
    <row r="177" spans="1:31" ht="63" x14ac:dyDescent="0.35">
      <c r="A177" s="3" t="s">
        <v>142</v>
      </c>
      <c r="B177" s="1" t="s">
        <v>164</v>
      </c>
      <c r="C177" s="3">
        <v>11510</v>
      </c>
      <c r="D177" s="1" t="s">
        <v>164</v>
      </c>
      <c r="E177" s="43" t="s">
        <v>32</v>
      </c>
      <c r="F177" s="1" t="s">
        <v>61</v>
      </c>
      <c r="G177" s="9" t="s">
        <v>62</v>
      </c>
      <c r="H177" s="1" t="s">
        <v>272</v>
      </c>
      <c r="I177" s="1">
        <v>26102</v>
      </c>
      <c r="J177" s="44" t="s">
        <v>171</v>
      </c>
      <c r="K177" s="1" t="s">
        <v>68</v>
      </c>
      <c r="L177" s="1" t="s">
        <v>173</v>
      </c>
      <c r="M177" s="1"/>
      <c r="N177" s="1"/>
      <c r="O177" s="1" t="s">
        <v>168</v>
      </c>
      <c r="P177" s="1">
        <v>1</v>
      </c>
      <c r="Q177" s="45">
        <v>78</v>
      </c>
      <c r="R177" s="1" t="s">
        <v>147</v>
      </c>
      <c r="S177" s="45">
        <f t="shared" si="3"/>
        <v>78</v>
      </c>
      <c r="T177" s="15">
        <v>0</v>
      </c>
      <c r="U177" s="15">
        <v>0</v>
      </c>
      <c r="V177" s="15">
        <v>0</v>
      </c>
      <c r="W177" s="15">
        <v>0</v>
      </c>
      <c r="X177" s="15">
        <v>0</v>
      </c>
      <c r="Y177" s="15">
        <v>0</v>
      </c>
      <c r="Z177" s="15">
        <v>0</v>
      </c>
      <c r="AA177" s="15">
        <v>0</v>
      </c>
      <c r="AB177" s="15">
        <v>0</v>
      </c>
      <c r="AC177" s="15">
        <v>0</v>
      </c>
      <c r="AD177" s="15">
        <v>0</v>
      </c>
      <c r="AE177" s="45">
        <v>78</v>
      </c>
    </row>
    <row r="178" spans="1:31" ht="34.5" customHeight="1" x14ac:dyDescent="0.35">
      <c r="A178" s="46" t="s">
        <v>142</v>
      </c>
      <c r="B178" s="47" t="s">
        <v>316</v>
      </c>
      <c r="C178" s="46">
        <v>11510</v>
      </c>
      <c r="D178" s="47" t="s">
        <v>316</v>
      </c>
      <c r="E178" s="48" t="s">
        <v>32</v>
      </c>
      <c r="F178" s="47" t="s">
        <v>120</v>
      </c>
      <c r="G178" s="47" t="s">
        <v>37</v>
      </c>
      <c r="H178" s="47" t="s">
        <v>159</v>
      </c>
      <c r="I178" s="47" t="s">
        <v>317</v>
      </c>
      <c r="J178" s="49" t="s">
        <v>279</v>
      </c>
      <c r="K178" s="50" t="s">
        <v>318</v>
      </c>
      <c r="L178" s="50" t="s">
        <v>319</v>
      </c>
      <c r="M178" s="50"/>
      <c r="N178" s="50"/>
      <c r="O178" s="51" t="s">
        <v>320</v>
      </c>
      <c r="P178" s="38">
        <v>15</v>
      </c>
      <c r="Q178" s="51">
        <v>159.1</v>
      </c>
      <c r="R178" s="51" t="s">
        <v>35</v>
      </c>
      <c r="S178" s="51">
        <v>2386.5</v>
      </c>
      <c r="T178" s="52">
        <v>0</v>
      </c>
      <c r="U178" s="52">
        <v>0</v>
      </c>
      <c r="V178" s="52">
        <v>0</v>
      </c>
      <c r="W178" s="52">
        <v>0</v>
      </c>
      <c r="X178" s="52">
        <v>0</v>
      </c>
      <c r="Y178" s="52">
        <v>0</v>
      </c>
      <c r="Z178" s="52">
        <v>0</v>
      </c>
      <c r="AA178" s="52">
        <v>0</v>
      </c>
      <c r="AB178" s="52">
        <v>0</v>
      </c>
      <c r="AC178" s="52">
        <v>0</v>
      </c>
      <c r="AD178" s="52">
        <v>0</v>
      </c>
      <c r="AE178" s="51">
        <v>2386.5</v>
      </c>
    </row>
    <row r="179" spans="1:31" ht="21" x14ac:dyDescent="0.35">
      <c r="A179" s="46" t="s">
        <v>142</v>
      </c>
      <c r="B179" s="47" t="s">
        <v>316</v>
      </c>
      <c r="C179" s="46">
        <v>11510</v>
      </c>
      <c r="D179" s="47" t="s">
        <v>316</v>
      </c>
      <c r="E179" s="48" t="s">
        <v>32</v>
      </c>
      <c r="F179" s="47" t="s">
        <v>120</v>
      </c>
      <c r="G179" s="47" t="s">
        <v>37</v>
      </c>
      <c r="H179" s="47" t="s">
        <v>159</v>
      </c>
      <c r="I179" s="47" t="s">
        <v>321</v>
      </c>
      <c r="J179" s="49" t="s">
        <v>211</v>
      </c>
      <c r="K179" s="50" t="s">
        <v>243</v>
      </c>
      <c r="L179" s="50" t="s">
        <v>322</v>
      </c>
      <c r="M179" s="50"/>
      <c r="N179" s="50"/>
      <c r="O179" s="51" t="s">
        <v>320</v>
      </c>
      <c r="P179" s="38">
        <v>30</v>
      </c>
      <c r="Q179" s="51">
        <v>169</v>
      </c>
      <c r="R179" s="51" t="s">
        <v>35</v>
      </c>
      <c r="S179" s="51">
        <v>5070</v>
      </c>
      <c r="T179" s="52">
        <v>0</v>
      </c>
      <c r="U179" s="52">
        <v>0</v>
      </c>
      <c r="V179" s="52">
        <v>0</v>
      </c>
      <c r="W179" s="52">
        <v>0</v>
      </c>
      <c r="X179" s="52">
        <v>0</v>
      </c>
      <c r="Y179" s="52">
        <v>0</v>
      </c>
      <c r="Z179" s="52">
        <v>0</v>
      </c>
      <c r="AA179" s="52">
        <v>0</v>
      </c>
      <c r="AB179" s="52">
        <v>0</v>
      </c>
      <c r="AC179" s="52">
        <v>0</v>
      </c>
      <c r="AD179" s="52">
        <v>0</v>
      </c>
      <c r="AE179" s="51">
        <v>5070</v>
      </c>
    </row>
    <row r="180" spans="1:31" ht="21" x14ac:dyDescent="0.35">
      <c r="A180" s="46" t="s">
        <v>142</v>
      </c>
      <c r="B180" s="47" t="s">
        <v>316</v>
      </c>
      <c r="C180" s="46">
        <v>11510</v>
      </c>
      <c r="D180" s="47" t="s">
        <v>316</v>
      </c>
      <c r="E180" s="48" t="s">
        <v>32</v>
      </c>
      <c r="F180" s="47" t="s">
        <v>120</v>
      </c>
      <c r="G180" s="47" t="s">
        <v>37</v>
      </c>
      <c r="H180" s="47" t="s">
        <v>159</v>
      </c>
      <c r="I180" s="47" t="s">
        <v>321</v>
      </c>
      <c r="J180" s="49" t="s">
        <v>211</v>
      </c>
      <c r="K180" s="50" t="s">
        <v>323</v>
      </c>
      <c r="L180" s="50" t="s">
        <v>324</v>
      </c>
      <c r="M180" s="50"/>
      <c r="N180" s="50"/>
      <c r="O180" s="51" t="s">
        <v>168</v>
      </c>
      <c r="P180" s="38">
        <v>32</v>
      </c>
      <c r="Q180" s="51">
        <v>31.9725</v>
      </c>
      <c r="R180" s="51" t="s">
        <v>35</v>
      </c>
      <c r="S180" s="51">
        <v>1023.12</v>
      </c>
      <c r="T180" s="52">
        <v>0</v>
      </c>
      <c r="U180" s="52">
        <v>0</v>
      </c>
      <c r="V180" s="52">
        <v>0</v>
      </c>
      <c r="W180" s="52">
        <v>0</v>
      </c>
      <c r="X180" s="52">
        <v>0</v>
      </c>
      <c r="Y180" s="52">
        <v>0</v>
      </c>
      <c r="Z180" s="52">
        <v>0</v>
      </c>
      <c r="AA180" s="52">
        <v>0</v>
      </c>
      <c r="AB180" s="52">
        <v>0</v>
      </c>
      <c r="AC180" s="52">
        <v>0</v>
      </c>
      <c r="AD180" s="52">
        <v>0</v>
      </c>
      <c r="AE180" s="51">
        <v>1023.12</v>
      </c>
    </row>
    <row r="181" spans="1:31" ht="32.5" x14ac:dyDescent="0.35">
      <c r="A181" s="46" t="s">
        <v>142</v>
      </c>
      <c r="B181" s="47" t="s">
        <v>316</v>
      </c>
      <c r="C181" s="46">
        <v>11510</v>
      </c>
      <c r="D181" s="47" t="s">
        <v>316</v>
      </c>
      <c r="E181" s="48" t="s">
        <v>32</v>
      </c>
      <c r="F181" s="47" t="s">
        <v>62</v>
      </c>
      <c r="G181" s="47" t="s">
        <v>61</v>
      </c>
      <c r="H181" s="47" t="s">
        <v>272</v>
      </c>
      <c r="I181" s="47" t="s">
        <v>325</v>
      </c>
      <c r="J181" s="49" t="s">
        <v>326</v>
      </c>
      <c r="K181" s="50" t="s">
        <v>327</v>
      </c>
      <c r="L181" s="50" t="s">
        <v>328</v>
      </c>
      <c r="M181" s="50"/>
      <c r="N181" s="50"/>
      <c r="O181" s="51" t="s">
        <v>168</v>
      </c>
      <c r="P181" s="38">
        <v>4</v>
      </c>
      <c r="Q181" s="51">
        <v>4928.78</v>
      </c>
      <c r="R181" s="51" t="s">
        <v>35</v>
      </c>
      <c r="S181" s="51">
        <v>19715.12</v>
      </c>
      <c r="T181" s="52">
        <v>0</v>
      </c>
      <c r="U181" s="52">
        <v>0</v>
      </c>
      <c r="V181" s="52">
        <v>0</v>
      </c>
      <c r="W181" s="52">
        <v>0</v>
      </c>
      <c r="X181" s="52">
        <v>0</v>
      </c>
      <c r="Y181" s="52">
        <v>0</v>
      </c>
      <c r="Z181" s="52">
        <v>0</v>
      </c>
      <c r="AA181" s="52">
        <v>0</v>
      </c>
      <c r="AB181" s="52">
        <v>0</v>
      </c>
      <c r="AC181" s="52">
        <v>0</v>
      </c>
      <c r="AD181" s="52">
        <v>0</v>
      </c>
      <c r="AE181" s="51">
        <v>19715.12</v>
      </c>
    </row>
    <row r="182" spans="1:31" ht="32.5" x14ac:dyDescent="0.35">
      <c r="A182" s="46" t="s">
        <v>142</v>
      </c>
      <c r="B182" s="47" t="s">
        <v>316</v>
      </c>
      <c r="C182" s="46">
        <v>11510</v>
      </c>
      <c r="D182" s="47" t="s">
        <v>316</v>
      </c>
      <c r="E182" s="48" t="s">
        <v>32</v>
      </c>
      <c r="F182" s="47" t="s">
        <v>62</v>
      </c>
      <c r="G182" s="47" t="s">
        <v>61</v>
      </c>
      <c r="H182" s="47" t="s">
        <v>272</v>
      </c>
      <c r="I182" s="47" t="s">
        <v>325</v>
      </c>
      <c r="J182" s="49" t="s">
        <v>326</v>
      </c>
      <c r="K182" s="50" t="s">
        <v>226</v>
      </c>
      <c r="L182" s="50" t="s">
        <v>329</v>
      </c>
      <c r="M182" s="50"/>
      <c r="N182" s="50"/>
      <c r="O182" s="51" t="s">
        <v>168</v>
      </c>
      <c r="P182" s="38">
        <v>1</v>
      </c>
      <c r="Q182" s="51">
        <v>2501.4299999999998</v>
      </c>
      <c r="R182" s="51" t="s">
        <v>35</v>
      </c>
      <c r="S182" s="51">
        <v>2501.4299999999998</v>
      </c>
      <c r="T182" s="52">
        <v>0</v>
      </c>
      <c r="U182" s="52">
        <v>0</v>
      </c>
      <c r="V182" s="52">
        <v>0</v>
      </c>
      <c r="W182" s="52">
        <v>0</v>
      </c>
      <c r="X182" s="52">
        <v>0</v>
      </c>
      <c r="Y182" s="52">
        <v>0</v>
      </c>
      <c r="Z182" s="52">
        <v>0</v>
      </c>
      <c r="AA182" s="52">
        <v>0</v>
      </c>
      <c r="AB182" s="52">
        <v>0</v>
      </c>
      <c r="AC182" s="52">
        <v>0</v>
      </c>
      <c r="AD182" s="52">
        <v>0</v>
      </c>
      <c r="AE182" s="51">
        <v>2501.4299999999998</v>
      </c>
    </row>
    <row r="183" spans="1:31" ht="64" x14ac:dyDescent="0.35">
      <c r="A183" s="46" t="s">
        <v>142</v>
      </c>
      <c r="B183" s="47" t="s">
        <v>316</v>
      </c>
      <c r="C183" s="46">
        <v>11510</v>
      </c>
      <c r="D183" s="47" t="s">
        <v>316</v>
      </c>
      <c r="E183" s="48" t="s">
        <v>32</v>
      </c>
      <c r="F183" s="47" t="s">
        <v>120</v>
      </c>
      <c r="G183" s="47" t="s">
        <v>37</v>
      </c>
      <c r="H183" s="47" t="s">
        <v>159</v>
      </c>
      <c r="I183" s="47" t="s">
        <v>330</v>
      </c>
      <c r="J183" s="49" t="s">
        <v>171</v>
      </c>
      <c r="K183" s="50" t="s">
        <v>331</v>
      </c>
      <c r="L183" s="50" t="s">
        <v>332</v>
      </c>
      <c r="M183" s="50"/>
      <c r="N183" s="50"/>
      <c r="O183" s="51" t="s">
        <v>168</v>
      </c>
      <c r="P183" s="38">
        <v>50</v>
      </c>
      <c r="Q183" s="51">
        <v>200</v>
      </c>
      <c r="R183" s="51" t="s">
        <v>35</v>
      </c>
      <c r="S183" s="51">
        <v>10000</v>
      </c>
      <c r="T183" s="52">
        <v>0</v>
      </c>
      <c r="U183" s="52">
        <v>0</v>
      </c>
      <c r="V183" s="52">
        <v>0</v>
      </c>
      <c r="W183" s="52">
        <v>0</v>
      </c>
      <c r="X183" s="52">
        <v>0</v>
      </c>
      <c r="Y183" s="52">
        <v>0</v>
      </c>
      <c r="Z183" s="52">
        <v>0</v>
      </c>
      <c r="AA183" s="52">
        <v>0</v>
      </c>
      <c r="AB183" s="52">
        <v>0</v>
      </c>
      <c r="AC183" s="52">
        <v>0</v>
      </c>
      <c r="AD183" s="52">
        <v>0</v>
      </c>
      <c r="AE183" s="51">
        <v>10000</v>
      </c>
    </row>
    <row r="184" spans="1:31" ht="64" x14ac:dyDescent="0.35">
      <c r="A184" s="46" t="s">
        <v>142</v>
      </c>
      <c r="B184" s="47" t="s">
        <v>316</v>
      </c>
      <c r="C184" s="46">
        <v>11510</v>
      </c>
      <c r="D184" s="47" t="s">
        <v>316</v>
      </c>
      <c r="E184" s="48" t="s">
        <v>32</v>
      </c>
      <c r="F184" s="47" t="s">
        <v>120</v>
      </c>
      <c r="G184" s="47" t="s">
        <v>37</v>
      </c>
      <c r="H184" s="47" t="s">
        <v>159</v>
      </c>
      <c r="I184" s="47" t="s">
        <v>330</v>
      </c>
      <c r="J184" s="49" t="s">
        <v>171</v>
      </c>
      <c r="K184" s="50" t="s">
        <v>172</v>
      </c>
      <c r="L184" s="50" t="s">
        <v>333</v>
      </c>
      <c r="M184" s="50"/>
      <c r="N184" s="50"/>
      <c r="O184" s="51" t="s">
        <v>168</v>
      </c>
      <c r="P184" s="38">
        <v>21</v>
      </c>
      <c r="Q184" s="51">
        <v>100</v>
      </c>
      <c r="R184" s="51" t="s">
        <v>35</v>
      </c>
      <c r="S184" s="51">
        <v>2100</v>
      </c>
      <c r="T184" s="52">
        <v>0</v>
      </c>
      <c r="U184" s="52">
        <v>0</v>
      </c>
      <c r="V184" s="52">
        <v>0</v>
      </c>
      <c r="W184" s="52">
        <v>0</v>
      </c>
      <c r="X184" s="52">
        <v>0</v>
      </c>
      <c r="Y184" s="52">
        <v>0</v>
      </c>
      <c r="Z184" s="52">
        <v>0</v>
      </c>
      <c r="AA184" s="52">
        <v>0</v>
      </c>
      <c r="AB184" s="52">
        <v>0</v>
      </c>
      <c r="AC184" s="52">
        <v>0</v>
      </c>
      <c r="AD184" s="52">
        <v>0</v>
      </c>
      <c r="AE184" s="51">
        <v>2100</v>
      </c>
    </row>
    <row r="185" spans="1:31" ht="64" x14ac:dyDescent="0.35">
      <c r="A185" s="46" t="s">
        <v>142</v>
      </c>
      <c r="B185" s="47" t="s">
        <v>316</v>
      </c>
      <c r="C185" s="46">
        <v>11510</v>
      </c>
      <c r="D185" s="47" t="s">
        <v>316</v>
      </c>
      <c r="E185" s="48" t="s">
        <v>32</v>
      </c>
      <c r="F185" s="47" t="s">
        <v>120</v>
      </c>
      <c r="G185" s="47" t="s">
        <v>37</v>
      </c>
      <c r="H185" s="47" t="s">
        <v>159</v>
      </c>
      <c r="I185" s="47" t="s">
        <v>330</v>
      </c>
      <c r="J185" s="49" t="s">
        <v>171</v>
      </c>
      <c r="K185" s="50" t="s">
        <v>68</v>
      </c>
      <c r="L185" s="50" t="s">
        <v>53</v>
      </c>
      <c r="M185" s="50"/>
      <c r="N185" s="50"/>
      <c r="O185" s="51" t="s">
        <v>168</v>
      </c>
      <c r="P185" s="38">
        <v>96</v>
      </c>
      <c r="Q185" s="51">
        <v>1</v>
      </c>
      <c r="R185" s="51" t="s">
        <v>35</v>
      </c>
      <c r="S185" s="51">
        <v>96</v>
      </c>
      <c r="T185" s="52">
        <v>0</v>
      </c>
      <c r="U185" s="52">
        <v>0</v>
      </c>
      <c r="V185" s="52">
        <v>0</v>
      </c>
      <c r="W185" s="52">
        <v>0</v>
      </c>
      <c r="X185" s="52">
        <v>0</v>
      </c>
      <c r="Y185" s="52">
        <v>0</v>
      </c>
      <c r="Z185" s="52">
        <v>0</v>
      </c>
      <c r="AA185" s="52">
        <v>0</v>
      </c>
      <c r="AB185" s="52">
        <v>0</v>
      </c>
      <c r="AC185" s="52">
        <v>0</v>
      </c>
      <c r="AD185" s="52">
        <v>0</v>
      </c>
      <c r="AE185" s="51">
        <v>96</v>
      </c>
    </row>
    <row r="186" spans="1:31" ht="21" x14ac:dyDescent="0.35">
      <c r="A186" s="46" t="s">
        <v>142</v>
      </c>
      <c r="B186" s="47" t="s">
        <v>316</v>
      </c>
      <c r="C186" s="46">
        <v>11510</v>
      </c>
      <c r="D186" s="47" t="s">
        <v>316</v>
      </c>
      <c r="E186" s="48" t="s">
        <v>32</v>
      </c>
      <c r="F186" s="47" t="s">
        <v>32</v>
      </c>
      <c r="G186" s="47" t="s">
        <v>33</v>
      </c>
      <c r="H186" s="47" t="s">
        <v>36</v>
      </c>
      <c r="I186" s="47" t="s">
        <v>317</v>
      </c>
      <c r="J186" s="49" t="s">
        <v>279</v>
      </c>
      <c r="K186" s="50" t="s">
        <v>334</v>
      </c>
      <c r="L186" s="50" t="s">
        <v>335</v>
      </c>
      <c r="M186" s="50"/>
      <c r="N186" s="50"/>
      <c r="O186" s="51" t="s">
        <v>320</v>
      </c>
      <c r="P186" s="38">
        <v>2</v>
      </c>
      <c r="Q186" s="51">
        <v>373.5</v>
      </c>
      <c r="R186" s="51" t="s">
        <v>35</v>
      </c>
      <c r="S186" s="51">
        <v>747</v>
      </c>
      <c r="T186" s="52">
        <v>0</v>
      </c>
      <c r="U186" s="52">
        <v>0</v>
      </c>
      <c r="V186" s="52">
        <v>0</v>
      </c>
      <c r="W186" s="52">
        <v>0</v>
      </c>
      <c r="X186" s="52">
        <v>0</v>
      </c>
      <c r="Y186" s="52">
        <v>0</v>
      </c>
      <c r="Z186" s="52">
        <v>0</v>
      </c>
      <c r="AA186" s="52">
        <v>0</v>
      </c>
      <c r="AB186" s="52">
        <v>0</v>
      </c>
      <c r="AC186" s="52">
        <v>0</v>
      </c>
      <c r="AD186" s="52">
        <v>0</v>
      </c>
      <c r="AE186" s="51">
        <v>747</v>
      </c>
    </row>
    <row r="187" spans="1:31" ht="21" x14ac:dyDescent="0.35">
      <c r="A187" s="46" t="s">
        <v>142</v>
      </c>
      <c r="B187" s="47" t="s">
        <v>316</v>
      </c>
      <c r="C187" s="46">
        <v>11510</v>
      </c>
      <c r="D187" s="47" t="s">
        <v>316</v>
      </c>
      <c r="E187" s="48" t="s">
        <v>32</v>
      </c>
      <c r="F187" s="47" t="s">
        <v>32</v>
      </c>
      <c r="G187" s="47" t="s">
        <v>33</v>
      </c>
      <c r="H187" s="47" t="s">
        <v>36</v>
      </c>
      <c r="I187" s="47" t="s">
        <v>317</v>
      </c>
      <c r="J187" s="49" t="s">
        <v>279</v>
      </c>
      <c r="K187" s="50" t="s">
        <v>318</v>
      </c>
      <c r="L187" s="50" t="s">
        <v>319</v>
      </c>
      <c r="M187" s="50"/>
      <c r="N187" s="50"/>
      <c r="O187" s="51" t="s">
        <v>320</v>
      </c>
      <c r="P187" s="38">
        <v>4</v>
      </c>
      <c r="Q187" s="51">
        <v>159.1</v>
      </c>
      <c r="R187" s="51" t="s">
        <v>35</v>
      </c>
      <c r="S187" s="51">
        <v>636.4</v>
      </c>
      <c r="T187" s="52">
        <v>0</v>
      </c>
      <c r="U187" s="52">
        <v>0</v>
      </c>
      <c r="V187" s="52">
        <v>0</v>
      </c>
      <c r="W187" s="52">
        <v>0</v>
      </c>
      <c r="X187" s="52">
        <v>0</v>
      </c>
      <c r="Y187" s="52">
        <v>0</v>
      </c>
      <c r="Z187" s="52">
        <v>0</v>
      </c>
      <c r="AA187" s="52">
        <v>0</v>
      </c>
      <c r="AB187" s="52">
        <v>0</v>
      </c>
      <c r="AC187" s="52">
        <v>0</v>
      </c>
      <c r="AD187" s="52">
        <v>0</v>
      </c>
      <c r="AE187" s="51">
        <v>636.4</v>
      </c>
    </row>
    <row r="188" spans="1:31" ht="21" x14ac:dyDescent="0.35">
      <c r="A188" s="46" t="s">
        <v>142</v>
      </c>
      <c r="B188" s="47" t="s">
        <v>316</v>
      </c>
      <c r="C188" s="46">
        <v>11510</v>
      </c>
      <c r="D188" s="47" t="s">
        <v>316</v>
      </c>
      <c r="E188" s="48" t="s">
        <v>32</v>
      </c>
      <c r="F188" s="47" t="s">
        <v>32</v>
      </c>
      <c r="G188" s="47" t="s">
        <v>33</v>
      </c>
      <c r="H188" s="47" t="s">
        <v>36</v>
      </c>
      <c r="I188" s="47" t="s">
        <v>317</v>
      </c>
      <c r="J188" s="49" t="s">
        <v>279</v>
      </c>
      <c r="K188" s="50" t="s">
        <v>336</v>
      </c>
      <c r="L188" s="50" t="s">
        <v>337</v>
      </c>
      <c r="M188" s="50"/>
      <c r="N188" s="50"/>
      <c r="O188" s="51" t="s">
        <v>168</v>
      </c>
      <c r="P188" s="38">
        <v>1</v>
      </c>
      <c r="Q188" s="51">
        <v>481.33</v>
      </c>
      <c r="R188" s="51" t="s">
        <v>35</v>
      </c>
      <c r="S188" s="51">
        <v>481.33</v>
      </c>
      <c r="T188" s="52">
        <v>0</v>
      </c>
      <c r="U188" s="52">
        <v>0</v>
      </c>
      <c r="V188" s="52">
        <v>0</v>
      </c>
      <c r="W188" s="52">
        <v>0</v>
      </c>
      <c r="X188" s="52">
        <v>0</v>
      </c>
      <c r="Y188" s="52">
        <v>0</v>
      </c>
      <c r="Z188" s="52">
        <v>0</v>
      </c>
      <c r="AA188" s="52">
        <v>0</v>
      </c>
      <c r="AB188" s="52">
        <v>0</v>
      </c>
      <c r="AC188" s="52">
        <v>0</v>
      </c>
      <c r="AD188" s="52">
        <v>0</v>
      </c>
      <c r="AE188" s="51">
        <v>481.33</v>
      </c>
    </row>
    <row r="189" spans="1:31" ht="32.5" x14ac:dyDescent="0.35">
      <c r="A189" s="46" t="s">
        <v>142</v>
      </c>
      <c r="B189" s="47" t="s">
        <v>316</v>
      </c>
      <c r="C189" s="46">
        <v>11510</v>
      </c>
      <c r="D189" s="47" t="s">
        <v>316</v>
      </c>
      <c r="E189" s="48" t="s">
        <v>32</v>
      </c>
      <c r="F189" s="47" t="s">
        <v>32</v>
      </c>
      <c r="G189" s="47" t="s">
        <v>33</v>
      </c>
      <c r="H189" s="47" t="s">
        <v>36</v>
      </c>
      <c r="I189" s="47" t="s">
        <v>338</v>
      </c>
      <c r="J189" s="49" t="s">
        <v>339</v>
      </c>
      <c r="K189" s="50" t="s">
        <v>340</v>
      </c>
      <c r="L189" s="50" t="s">
        <v>341</v>
      </c>
      <c r="M189" s="50"/>
      <c r="N189" s="50"/>
      <c r="O189" s="51" t="s">
        <v>342</v>
      </c>
      <c r="P189" s="38">
        <v>1</v>
      </c>
      <c r="Q189" s="51">
        <v>1188</v>
      </c>
      <c r="R189" s="51" t="s">
        <v>35</v>
      </c>
      <c r="S189" s="51">
        <v>1188</v>
      </c>
      <c r="T189" s="52">
        <v>0</v>
      </c>
      <c r="U189" s="52">
        <v>0</v>
      </c>
      <c r="V189" s="52">
        <v>0</v>
      </c>
      <c r="W189" s="52">
        <v>0</v>
      </c>
      <c r="X189" s="52">
        <v>0</v>
      </c>
      <c r="Y189" s="52">
        <v>0</v>
      </c>
      <c r="Z189" s="52">
        <v>0</v>
      </c>
      <c r="AA189" s="52">
        <v>0</v>
      </c>
      <c r="AB189" s="52">
        <v>0</v>
      </c>
      <c r="AC189" s="52">
        <v>0</v>
      </c>
      <c r="AD189" s="52">
        <v>0</v>
      </c>
      <c r="AE189" s="51">
        <v>1188</v>
      </c>
    </row>
    <row r="190" spans="1:31" ht="64" x14ac:dyDescent="0.35">
      <c r="A190" s="46" t="s">
        <v>142</v>
      </c>
      <c r="B190" s="47" t="s">
        <v>316</v>
      </c>
      <c r="C190" s="46">
        <v>11510</v>
      </c>
      <c r="D190" s="47" t="s">
        <v>316</v>
      </c>
      <c r="E190" s="48" t="s">
        <v>32</v>
      </c>
      <c r="F190" s="47" t="s">
        <v>32</v>
      </c>
      <c r="G190" s="47" t="s">
        <v>33</v>
      </c>
      <c r="H190" s="47" t="s">
        <v>36</v>
      </c>
      <c r="I190" s="47" t="s">
        <v>330</v>
      </c>
      <c r="J190" s="49" t="s">
        <v>171</v>
      </c>
      <c r="K190" s="50" t="s">
        <v>172</v>
      </c>
      <c r="L190" s="50" t="s">
        <v>333</v>
      </c>
      <c r="M190" s="50"/>
      <c r="N190" s="50"/>
      <c r="O190" s="51" t="s">
        <v>168</v>
      </c>
      <c r="P190" s="38">
        <v>38</v>
      </c>
      <c r="Q190" s="51">
        <v>100</v>
      </c>
      <c r="R190" s="51" t="s">
        <v>35</v>
      </c>
      <c r="S190" s="51">
        <v>3800</v>
      </c>
      <c r="T190" s="52">
        <v>0</v>
      </c>
      <c r="U190" s="52">
        <v>0</v>
      </c>
      <c r="V190" s="52">
        <v>0</v>
      </c>
      <c r="W190" s="52">
        <v>0</v>
      </c>
      <c r="X190" s="52">
        <v>0</v>
      </c>
      <c r="Y190" s="52">
        <v>0</v>
      </c>
      <c r="Z190" s="52">
        <v>0</v>
      </c>
      <c r="AA190" s="52">
        <v>0</v>
      </c>
      <c r="AB190" s="52">
        <v>0</v>
      </c>
      <c r="AC190" s="52">
        <v>0</v>
      </c>
      <c r="AD190" s="52">
        <v>0</v>
      </c>
      <c r="AE190" s="51">
        <v>3800</v>
      </c>
    </row>
    <row r="191" spans="1:31" ht="32.5" x14ac:dyDescent="0.35">
      <c r="A191" s="46" t="s">
        <v>142</v>
      </c>
      <c r="B191" s="47" t="s">
        <v>316</v>
      </c>
      <c r="C191" s="46">
        <v>11510</v>
      </c>
      <c r="D191" s="47" t="s">
        <v>316</v>
      </c>
      <c r="E191" s="48" t="s">
        <v>32</v>
      </c>
      <c r="F191" s="47" t="s">
        <v>120</v>
      </c>
      <c r="G191" s="47" t="s">
        <v>37</v>
      </c>
      <c r="H191" s="47" t="s">
        <v>159</v>
      </c>
      <c r="I191" s="47" t="s">
        <v>338</v>
      </c>
      <c r="J191" s="49" t="s">
        <v>339</v>
      </c>
      <c r="K191" s="50" t="s">
        <v>219</v>
      </c>
      <c r="L191" s="50" t="s">
        <v>343</v>
      </c>
      <c r="M191" s="50"/>
      <c r="N191" s="50"/>
      <c r="O191" s="51" t="s">
        <v>344</v>
      </c>
      <c r="P191" s="38">
        <v>2</v>
      </c>
      <c r="Q191" s="51">
        <v>126</v>
      </c>
      <c r="R191" s="51" t="s">
        <v>35</v>
      </c>
      <c r="S191" s="51">
        <v>252</v>
      </c>
      <c r="T191" s="52">
        <v>0</v>
      </c>
      <c r="U191" s="52">
        <v>0</v>
      </c>
      <c r="V191" s="52">
        <v>0</v>
      </c>
      <c r="W191" s="52">
        <v>0</v>
      </c>
      <c r="X191" s="52">
        <v>0</v>
      </c>
      <c r="Y191" s="52">
        <v>0</v>
      </c>
      <c r="Z191" s="52">
        <v>0</v>
      </c>
      <c r="AA191" s="52">
        <v>0</v>
      </c>
      <c r="AB191" s="52">
        <v>0</v>
      </c>
      <c r="AC191" s="52">
        <v>0</v>
      </c>
      <c r="AD191" s="52">
        <v>0</v>
      </c>
      <c r="AE191" s="51">
        <v>252</v>
      </c>
    </row>
    <row r="192" spans="1:31" ht="64" x14ac:dyDescent="0.35">
      <c r="A192" s="46" t="s">
        <v>142</v>
      </c>
      <c r="B192" s="47" t="s">
        <v>316</v>
      </c>
      <c r="C192" s="46">
        <v>11510</v>
      </c>
      <c r="D192" s="47" t="s">
        <v>316</v>
      </c>
      <c r="E192" s="48" t="s">
        <v>32</v>
      </c>
      <c r="F192" s="47" t="s">
        <v>120</v>
      </c>
      <c r="G192" s="47" t="s">
        <v>37</v>
      </c>
      <c r="H192" s="47" t="s">
        <v>159</v>
      </c>
      <c r="I192" s="47" t="s">
        <v>330</v>
      </c>
      <c r="J192" s="49" t="s">
        <v>171</v>
      </c>
      <c r="K192" s="50" t="s">
        <v>172</v>
      </c>
      <c r="L192" s="50" t="s">
        <v>333</v>
      </c>
      <c r="M192" s="50"/>
      <c r="N192" s="50"/>
      <c r="O192" s="51" t="s">
        <v>168</v>
      </c>
      <c r="P192" s="38">
        <v>59</v>
      </c>
      <c r="Q192" s="51">
        <v>100</v>
      </c>
      <c r="R192" s="51" t="s">
        <v>35</v>
      </c>
      <c r="S192" s="51">
        <v>5900</v>
      </c>
      <c r="T192" s="52">
        <v>0</v>
      </c>
      <c r="U192" s="52">
        <v>0</v>
      </c>
      <c r="V192" s="52">
        <v>0</v>
      </c>
      <c r="W192" s="52">
        <v>0</v>
      </c>
      <c r="X192" s="52">
        <v>0</v>
      </c>
      <c r="Y192" s="52">
        <v>0</v>
      </c>
      <c r="Z192" s="52">
        <v>0</v>
      </c>
      <c r="AA192" s="52">
        <v>0</v>
      </c>
      <c r="AB192" s="52">
        <v>0</v>
      </c>
      <c r="AC192" s="52">
        <v>0</v>
      </c>
      <c r="AD192" s="52">
        <v>0</v>
      </c>
      <c r="AE192" s="51">
        <v>5900</v>
      </c>
    </row>
    <row r="193" spans="1:31" ht="64" x14ac:dyDescent="0.35">
      <c r="A193" s="46" t="s">
        <v>142</v>
      </c>
      <c r="B193" s="47" t="s">
        <v>316</v>
      </c>
      <c r="C193" s="46">
        <v>11510</v>
      </c>
      <c r="D193" s="47" t="s">
        <v>316</v>
      </c>
      <c r="E193" s="48" t="s">
        <v>32</v>
      </c>
      <c r="F193" s="47" t="s">
        <v>62</v>
      </c>
      <c r="G193" s="47" t="s">
        <v>61</v>
      </c>
      <c r="H193" s="47" t="s">
        <v>98</v>
      </c>
      <c r="I193" s="47" t="s">
        <v>330</v>
      </c>
      <c r="J193" s="49" t="s">
        <v>171</v>
      </c>
      <c r="K193" s="50" t="s">
        <v>331</v>
      </c>
      <c r="L193" s="50" t="s">
        <v>332</v>
      </c>
      <c r="M193" s="50"/>
      <c r="N193" s="50"/>
      <c r="O193" s="51" t="s">
        <v>168</v>
      </c>
      <c r="P193" s="38">
        <v>4</v>
      </c>
      <c r="Q193" s="51">
        <v>200</v>
      </c>
      <c r="R193" s="51" t="s">
        <v>35</v>
      </c>
      <c r="S193" s="51">
        <v>800</v>
      </c>
      <c r="T193" s="52">
        <v>0</v>
      </c>
      <c r="U193" s="52">
        <v>0</v>
      </c>
      <c r="V193" s="52">
        <v>0</v>
      </c>
      <c r="W193" s="52">
        <v>0</v>
      </c>
      <c r="X193" s="52">
        <v>0</v>
      </c>
      <c r="Y193" s="52">
        <v>0</v>
      </c>
      <c r="Z193" s="52">
        <v>0</v>
      </c>
      <c r="AA193" s="52">
        <v>0</v>
      </c>
      <c r="AB193" s="52">
        <v>0</v>
      </c>
      <c r="AC193" s="52">
        <v>0</v>
      </c>
      <c r="AD193" s="52">
        <v>0</v>
      </c>
      <c r="AE193" s="51">
        <v>800</v>
      </c>
    </row>
    <row r="194" spans="1:31" ht="64" x14ac:dyDescent="0.35">
      <c r="A194" s="46" t="s">
        <v>142</v>
      </c>
      <c r="B194" s="47" t="s">
        <v>316</v>
      </c>
      <c r="C194" s="46">
        <v>11510</v>
      </c>
      <c r="D194" s="47" t="s">
        <v>316</v>
      </c>
      <c r="E194" s="48" t="s">
        <v>32</v>
      </c>
      <c r="F194" s="47" t="s">
        <v>62</v>
      </c>
      <c r="G194" s="47" t="s">
        <v>61</v>
      </c>
      <c r="H194" s="47" t="s">
        <v>98</v>
      </c>
      <c r="I194" s="47" t="s">
        <v>330</v>
      </c>
      <c r="J194" s="49" t="s">
        <v>171</v>
      </c>
      <c r="K194" s="50" t="s">
        <v>345</v>
      </c>
      <c r="L194" s="50" t="s">
        <v>346</v>
      </c>
      <c r="M194" s="50"/>
      <c r="N194" s="50"/>
      <c r="O194" s="51" t="s">
        <v>168</v>
      </c>
      <c r="P194" s="38">
        <v>17</v>
      </c>
      <c r="Q194" s="51">
        <v>5</v>
      </c>
      <c r="R194" s="51" t="s">
        <v>35</v>
      </c>
      <c r="S194" s="51">
        <v>85</v>
      </c>
      <c r="T194" s="52">
        <v>0</v>
      </c>
      <c r="U194" s="52">
        <v>0</v>
      </c>
      <c r="V194" s="52">
        <v>0</v>
      </c>
      <c r="W194" s="52">
        <v>0</v>
      </c>
      <c r="X194" s="52">
        <v>0</v>
      </c>
      <c r="Y194" s="52">
        <v>0</v>
      </c>
      <c r="Z194" s="52">
        <v>0</v>
      </c>
      <c r="AA194" s="52">
        <v>0</v>
      </c>
      <c r="AB194" s="52">
        <v>0</v>
      </c>
      <c r="AC194" s="52">
        <v>0</v>
      </c>
      <c r="AD194" s="52">
        <v>0</v>
      </c>
      <c r="AE194" s="51">
        <v>85</v>
      </c>
    </row>
    <row r="195" spans="1:31" ht="21" x14ac:dyDescent="0.35">
      <c r="A195" s="46" t="s">
        <v>142</v>
      </c>
      <c r="B195" s="47" t="s">
        <v>316</v>
      </c>
      <c r="C195" s="46">
        <v>11510</v>
      </c>
      <c r="D195" s="47" t="s">
        <v>316</v>
      </c>
      <c r="E195" s="48" t="s">
        <v>32</v>
      </c>
      <c r="F195" s="47" t="s">
        <v>170</v>
      </c>
      <c r="G195" s="47" t="s">
        <v>169</v>
      </c>
      <c r="H195" s="47" t="s">
        <v>250</v>
      </c>
      <c r="I195" s="47" t="s">
        <v>347</v>
      </c>
      <c r="J195" s="49" t="s">
        <v>348</v>
      </c>
      <c r="K195" s="50" t="s">
        <v>349</v>
      </c>
      <c r="L195" s="50" t="s">
        <v>350</v>
      </c>
      <c r="M195" s="50"/>
      <c r="N195" s="50"/>
      <c r="O195" s="51" t="s">
        <v>351</v>
      </c>
      <c r="P195" s="38">
        <v>23</v>
      </c>
      <c r="Q195" s="51">
        <f>S195/P195</f>
        <v>41.23</v>
      </c>
      <c r="R195" s="51" t="s">
        <v>35</v>
      </c>
      <c r="S195" s="51">
        <v>948.29</v>
      </c>
      <c r="T195" s="52">
        <v>0</v>
      </c>
      <c r="U195" s="52">
        <v>0</v>
      </c>
      <c r="V195" s="52">
        <v>0</v>
      </c>
      <c r="W195" s="52">
        <v>0</v>
      </c>
      <c r="X195" s="52">
        <v>0</v>
      </c>
      <c r="Y195" s="52">
        <v>0</v>
      </c>
      <c r="Z195" s="52">
        <v>0</v>
      </c>
      <c r="AA195" s="52">
        <v>0</v>
      </c>
      <c r="AB195" s="52">
        <v>0</v>
      </c>
      <c r="AC195" s="52">
        <v>0</v>
      </c>
      <c r="AD195" s="52">
        <v>0</v>
      </c>
      <c r="AE195" s="51">
        <v>948.29</v>
      </c>
    </row>
    <row r="196" spans="1:31" ht="21" x14ac:dyDescent="0.35">
      <c r="A196" s="46" t="s">
        <v>142</v>
      </c>
      <c r="B196" s="47" t="s">
        <v>316</v>
      </c>
      <c r="C196" s="46">
        <v>11510</v>
      </c>
      <c r="D196" s="47" t="s">
        <v>316</v>
      </c>
      <c r="E196" s="48" t="s">
        <v>32</v>
      </c>
      <c r="F196" s="47" t="s">
        <v>170</v>
      </c>
      <c r="G196" s="47" t="s">
        <v>169</v>
      </c>
      <c r="H196" s="47" t="s">
        <v>250</v>
      </c>
      <c r="I196" s="47" t="s">
        <v>321</v>
      </c>
      <c r="J196" s="49" t="s">
        <v>211</v>
      </c>
      <c r="K196" s="50" t="s">
        <v>352</v>
      </c>
      <c r="L196" s="50" t="s">
        <v>353</v>
      </c>
      <c r="M196" s="50"/>
      <c r="N196" s="50"/>
      <c r="O196" s="51" t="s">
        <v>168</v>
      </c>
      <c r="P196" s="38">
        <v>10</v>
      </c>
      <c r="Q196" s="51">
        <f>S196/P196</f>
        <v>47.742000000000004</v>
      </c>
      <c r="R196" s="51" t="s">
        <v>35</v>
      </c>
      <c r="S196" s="51">
        <v>477.42</v>
      </c>
      <c r="T196" s="52">
        <v>0</v>
      </c>
      <c r="U196" s="52">
        <v>0</v>
      </c>
      <c r="V196" s="52">
        <v>0</v>
      </c>
      <c r="W196" s="52">
        <v>0</v>
      </c>
      <c r="X196" s="52">
        <v>0</v>
      </c>
      <c r="Y196" s="52">
        <v>0</v>
      </c>
      <c r="Z196" s="52">
        <v>0</v>
      </c>
      <c r="AA196" s="52">
        <v>0</v>
      </c>
      <c r="AB196" s="52">
        <v>0</v>
      </c>
      <c r="AC196" s="52">
        <v>0</v>
      </c>
      <c r="AD196" s="52">
        <v>0</v>
      </c>
      <c r="AE196" s="51">
        <v>477.42</v>
      </c>
    </row>
    <row r="197" spans="1:31" ht="21" x14ac:dyDescent="0.35">
      <c r="A197" s="46" t="s">
        <v>142</v>
      </c>
      <c r="B197" s="47" t="s">
        <v>316</v>
      </c>
      <c r="C197" s="46">
        <v>11510</v>
      </c>
      <c r="D197" s="47" t="s">
        <v>316</v>
      </c>
      <c r="E197" s="48" t="s">
        <v>32</v>
      </c>
      <c r="F197" s="47" t="s">
        <v>170</v>
      </c>
      <c r="G197" s="47" t="s">
        <v>169</v>
      </c>
      <c r="H197" s="47" t="s">
        <v>250</v>
      </c>
      <c r="I197" s="47" t="s">
        <v>321</v>
      </c>
      <c r="J197" s="49" t="s">
        <v>211</v>
      </c>
      <c r="K197" s="50" t="s">
        <v>354</v>
      </c>
      <c r="L197" s="50" t="s">
        <v>355</v>
      </c>
      <c r="M197" s="50"/>
      <c r="N197" s="50"/>
      <c r="O197" s="51" t="s">
        <v>168</v>
      </c>
      <c r="P197" s="38">
        <v>18</v>
      </c>
      <c r="Q197" s="51">
        <f>S197/P197</f>
        <v>47.74</v>
      </c>
      <c r="R197" s="51" t="s">
        <v>35</v>
      </c>
      <c r="S197" s="51">
        <v>859.32</v>
      </c>
      <c r="T197" s="52">
        <v>0</v>
      </c>
      <c r="U197" s="52">
        <v>0</v>
      </c>
      <c r="V197" s="52">
        <v>0</v>
      </c>
      <c r="W197" s="52">
        <v>0</v>
      </c>
      <c r="X197" s="52">
        <v>0</v>
      </c>
      <c r="Y197" s="52">
        <v>0</v>
      </c>
      <c r="Z197" s="52">
        <v>0</v>
      </c>
      <c r="AA197" s="52">
        <v>0</v>
      </c>
      <c r="AB197" s="52">
        <v>0</v>
      </c>
      <c r="AC197" s="52">
        <v>0</v>
      </c>
      <c r="AD197" s="52">
        <v>0</v>
      </c>
      <c r="AE197" s="51">
        <v>859.32</v>
      </c>
    </row>
    <row r="198" spans="1:31" ht="21" x14ac:dyDescent="0.35">
      <c r="A198" s="46" t="s">
        <v>142</v>
      </c>
      <c r="B198" s="47" t="s">
        <v>316</v>
      </c>
      <c r="C198" s="46">
        <v>11510</v>
      </c>
      <c r="D198" s="47" t="s">
        <v>316</v>
      </c>
      <c r="E198" s="48" t="s">
        <v>32</v>
      </c>
      <c r="F198" s="47" t="s">
        <v>62</v>
      </c>
      <c r="G198" s="47" t="s">
        <v>61</v>
      </c>
      <c r="H198" s="47" t="s">
        <v>36</v>
      </c>
      <c r="I198" s="47" t="s">
        <v>321</v>
      </c>
      <c r="J198" s="49" t="s">
        <v>211</v>
      </c>
      <c r="K198" s="50" t="s">
        <v>356</v>
      </c>
      <c r="L198" s="50" t="s">
        <v>357</v>
      </c>
      <c r="M198" s="50"/>
      <c r="N198" s="50"/>
      <c r="O198" s="51" t="s">
        <v>351</v>
      </c>
      <c r="P198" s="38">
        <v>2</v>
      </c>
      <c r="Q198" s="51">
        <v>75</v>
      </c>
      <c r="R198" s="51" t="s">
        <v>35</v>
      </c>
      <c r="S198" s="51">
        <v>150</v>
      </c>
      <c r="T198" s="52">
        <v>0</v>
      </c>
      <c r="U198" s="52">
        <v>0</v>
      </c>
      <c r="V198" s="52">
        <v>0</v>
      </c>
      <c r="W198" s="52">
        <v>0</v>
      </c>
      <c r="X198" s="52">
        <v>0</v>
      </c>
      <c r="Y198" s="52">
        <v>0</v>
      </c>
      <c r="Z198" s="52">
        <v>0</v>
      </c>
      <c r="AA198" s="52">
        <v>0</v>
      </c>
      <c r="AB198" s="52">
        <v>0</v>
      </c>
      <c r="AC198" s="52">
        <v>0</v>
      </c>
      <c r="AD198" s="52">
        <v>0</v>
      </c>
      <c r="AE198" s="51">
        <v>150</v>
      </c>
    </row>
    <row r="199" spans="1:31" ht="32.5" x14ac:dyDescent="0.35">
      <c r="A199" s="46" t="s">
        <v>142</v>
      </c>
      <c r="B199" s="47" t="s">
        <v>316</v>
      </c>
      <c r="C199" s="46">
        <v>11510</v>
      </c>
      <c r="D199" s="47" t="s">
        <v>316</v>
      </c>
      <c r="E199" s="48" t="s">
        <v>32</v>
      </c>
      <c r="F199" s="47" t="s">
        <v>120</v>
      </c>
      <c r="G199" s="47" t="s">
        <v>37</v>
      </c>
      <c r="H199" s="47" t="s">
        <v>159</v>
      </c>
      <c r="I199" s="47" t="s">
        <v>338</v>
      </c>
      <c r="J199" s="49" t="s">
        <v>339</v>
      </c>
      <c r="K199" s="50" t="s">
        <v>358</v>
      </c>
      <c r="L199" s="50" t="s">
        <v>359</v>
      </c>
      <c r="M199" s="50"/>
      <c r="N199" s="50"/>
      <c r="O199" s="51" t="s">
        <v>344</v>
      </c>
      <c r="P199" s="38">
        <v>5</v>
      </c>
      <c r="Q199" s="51">
        <v>144</v>
      </c>
      <c r="R199" s="51" t="s">
        <v>35</v>
      </c>
      <c r="S199" s="51">
        <v>720</v>
      </c>
      <c r="T199" s="52">
        <v>0</v>
      </c>
      <c r="U199" s="52">
        <v>0</v>
      </c>
      <c r="V199" s="52">
        <v>0</v>
      </c>
      <c r="W199" s="52">
        <v>0</v>
      </c>
      <c r="X199" s="52">
        <v>0</v>
      </c>
      <c r="Y199" s="52">
        <v>0</v>
      </c>
      <c r="Z199" s="52">
        <v>0</v>
      </c>
      <c r="AA199" s="52">
        <v>0</v>
      </c>
      <c r="AB199" s="52">
        <v>0</v>
      </c>
      <c r="AC199" s="52">
        <v>0</v>
      </c>
      <c r="AD199" s="52">
        <v>0</v>
      </c>
      <c r="AE199" s="51">
        <v>720</v>
      </c>
    </row>
    <row r="200" spans="1:31" ht="32.5" x14ac:dyDescent="0.35">
      <c r="A200" s="46" t="s">
        <v>142</v>
      </c>
      <c r="B200" s="47" t="s">
        <v>316</v>
      </c>
      <c r="C200" s="46">
        <v>11510</v>
      </c>
      <c r="D200" s="47" t="s">
        <v>316</v>
      </c>
      <c r="E200" s="48" t="s">
        <v>32</v>
      </c>
      <c r="F200" s="47" t="s">
        <v>62</v>
      </c>
      <c r="G200" s="47" t="s">
        <v>61</v>
      </c>
      <c r="H200" s="47" t="s">
        <v>272</v>
      </c>
      <c r="I200" s="47" t="s">
        <v>325</v>
      </c>
      <c r="J200" s="49" t="s">
        <v>326</v>
      </c>
      <c r="K200" s="50" t="s">
        <v>327</v>
      </c>
      <c r="L200" s="50" t="s">
        <v>328</v>
      </c>
      <c r="M200" s="50"/>
      <c r="N200" s="50"/>
      <c r="O200" s="51" t="s">
        <v>168</v>
      </c>
      <c r="P200" s="38">
        <v>2</v>
      </c>
      <c r="Q200" s="51">
        <v>2501.42</v>
      </c>
      <c r="R200" s="51" t="s">
        <v>35</v>
      </c>
      <c r="S200" s="51">
        <v>5002.84</v>
      </c>
      <c r="T200" s="52">
        <v>0</v>
      </c>
      <c r="U200" s="52">
        <v>0</v>
      </c>
      <c r="V200" s="52">
        <v>0</v>
      </c>
      <c r="W200" s="52">
        <v>0</v>
      </c>
      <c r="X200" s="52">
        <v>0</v>
      </c>
      <c r="Y200" s="52">
        <v>0</v>
      </c>
      <c r="Z200" s="52">
        <v>0</v>
      </c>
      <c r="AA200" s="52">
        <v>0</v>
      </c>
      <c r="AB200" s="52">
        <v>0</v>
      </c>
      <c r="AC200" s="52">
        <v>0</v>
      </c>
      <c r="AD200" s="52">
        <v>0</v>
      </c>
      <c r="AE200" s="51">
        <v>5002.84</v>
      </c>
    </row>
    <row r="201" spans="1:31" ht="32.5" x14ac:dyDescent="0.35">
      <c r="A201" s="46" t="s">
        <v>142</v>
      </c>
      <c r="B201" s="47" t="s">
        <v>316</v>
      </c>
      <c r="C201" s="46">
        <v>11510</v>
      </c>
      <c r="D201" s="47" t="s">
        <v>316</v>
      </c>
      <c r="E201" s="48" t="s">
        <v>32</v>
      </c>
      <c r="F201" s="47" t="s">
        <v>62</v>
      </c>
      <c r="G201" s="47" t="s">
        <v>61</v>
      </c>
      <c r="H201" s="47" t="s">
        <v>272</v>
      </c>
      <c r="I201" s="47" t="s">
        <v>325</v>
      </c>
      <c r="J201" s="49" t="s">
        <v>326</v>
      </c>
      <c r="K201" s="50" t="s">
        <v>226</v>
      </c>
      <c r="L201" s="50" t="s">
        <v>329</v>
      </c>
      <c r="M201" s="50"/>
      <c r="N201" s="50"/>
      <c r="O201" s="51" t="s">
        <v>168</v>
      </c>
      <c r="P201" s="38">
        <v>1</v>
      </c>
      <c r="Q201" s="51">
        <v>4928.79</v>
      </c>
      <c r="R201" s="51" t="s">
        <v>35</v>
      </c>
      <c r="S201" s="51">
        <v>4928.79</v>
      </c>
      <c r="T201" s="52">
        <v>0</v>
      </c>
      <c r="U201" s="52">
        <v>0</v>
      </c>
      <c r="V201" s="52">
        <v>0</v>
      </c>
      <c r="W201" s="52">
        <v>0</v>
      </c>
      <c r="X201" s="52">
        <v>0</v>
      </c>
      <c r="Y201" s="52">
        <v>0</v>
      </c>
      <c r="Z201" s="52">
        <v>0</v>
      </c>
      <c r="AA201" s="52">
        <v>0</v>
      </c>
      <c r="AB201" s="52">
        <v>0</v>
      </c>
      <c r="AC201" s="52">
        <v>0</v>
      </c>
      <c r="AD201" s="52">
        <v>0</v>
      </c>
      <c r="AE201" s="51">
        <v>4928.79</v>
      </c>
    </row>
    <row r="202" spans="1:31" ht="22" x14ac:dyDescent="0.35">
      <c r="A202" s="46" t="s">
        <v>142</v>
      </c>
      <c r="B202" s="47" t="s">
        <v>316</v>
      </c>
      <c r="C202" s="46">
        <v>51326</v>
      </c>
      <c r="D202" s="47" t="s">
        <v>316</v>
      </c>
      <c r="E202" s="48" t="s">
        <v>32</v>
      </c>
      <c r="F202" s="47" t="s">
        <v>32</v>
      </c>
      <c r="G202" s="47" t="s">
        <v>33</v>
      </c>
      <c r="H202" s="47" t="s">
        <v>36</v>
      </c>
      <c r="I202" s="47">
        <v>32601</v>
      </c>
      <c r="J202" s="49" t="s">
        <v>360</v>
      </c>
      <c r="K202" s="50"/>
      <c r="L202" s="50" t="s">
        <v>361</v>
      </c>
      <c r="M202" s="50"/>
      <c r="N202" s="50"/>
      <c r="O202" s="51" t="s">
        <v>146</v>
      </c>
      <c r="P202" s="38">
        <v>1</v>
      </c>
      <c r="Q202" s="51">
        <v>5251.92</v>
      </c>
      <c r="R202" s="51" t="s">
        <v>147</v>
      </c>
      <c r="S202" s="51">
        <v>5251.92</v>
      </c>
      <c r="T202" s="52">
        <v>0</v>
      </c>
      <c r="U202" s="52">
        <v>0</v>
      </c>
      <c r="V202" s="52">
        <v>0</v>
      </c>
      <c r="W202" s="52">
        <v>0</v>
      </c>
      <c r="X202" s="52">
        <v>0</v>
      </c>
      <c r="Y202" s="52">
        <v>0</v>
      </c>
      <c r="Z202" s="52">
        <v>0</v>
      </c>
      <c r="AA202" s="52">
        <v>0</v>
      </c>
      <c r="AB202" s="52">
        <v>0</v>
      </c>
      <c r="AC202" s="52">
        <v>0</v>
      </c>
      <c r="AD202" s="52">
        <v>0</v>
      </c>
      <c r="AE202" s="51">
        <v>5251.92</v>
      </c>
    </row>
    <row r="203" spans="1:31" ht="22" x14ac:dyDescent="0.35">
      <c r="A203" s="46" t="s">
        <v>142</v>
      </c>
      <c r="B203" s="47" t="s">
        <v>316</v>
      </c>
      <c r="C203" s="46">
        <v>51326</v>
      </c>
      <c r="D203" s="47" t="s">
        <v>316</v>
      </c>
      <c r="E203" s="48" t="s">
        <v>32</v>
      </c>
      <c r="F203" s="47" t="s">
        <v>32</v>
      </c>
      <c r="G203" s="47" t="s">
        <v>33</v>
      </c>
      <c r="H203" s="47" t="s">
        <v>36</v>
      </c>
      <c r="I203" s="47">
        <v>32601</v>
      </c>
      <c r="J203" s="49" t="s">
        <v>360</v>
      </c>
      <c r="K203" s="50"/>
      <c r="L203" s="50" t="s">
        <v>362</v>
      </c>
      <c r="M203" s="50"/>
      <c r="N203" s="50"/>
      <c r="O203" s="51" t="s">
        <v>146</v>
      </c>
      <c r="P203" s="38">
        <v>1</v>
      </c>
      <c r="Q203" s="51">
        <v>413.87</v>
      </c>
      <c r="R203" s="51" t="s">
        <v>147</v>
      </c>
      <c r="S203" s="51">
        <v>413.87</v>
      </c>
      <c r="T203" s="52">
        <v>0</v>
      </c>
      <c r="U203" s="52">
        <v>0</v>
      </c>
      <c r="V203" s="52">
        <v>0</v>
      </c>
      <c r="W203" s="52">
        <v>0</v>
      </c>
      <c r="X203" s="52">
        <v>0</v>
      </c>
      <c r="Y203" s="52">
        <v>0</v>
      </c>
      <c r="Z203" s="52">
        <v>0</v>
      </c>
      <c r="AA203" s="52">
        <v>0</v>
      </c>
      <c r="AB203" s="52">
        <v>0</v>
      </c>
      <c r="AC203" s="52">
        <v>0</v>
      </c>
      <c r="AD203" s="52">
        <v>0</v>
      </c>
      <c r="AE203" s="51">
        <v>413.87</v>
      </c>
    </row>
    <row r="204" spans="1:31" ht="31.5" x14ac:dyDescent="0.35">
      <c r="A204" s="46" t="s">
        <v>142</v>
      </c>
      <c r="B204" s="47" t="s">
        <v>316</v>
      </c>
      <c r="C204" s="46">
        <v>51319</v>
      </c>
      <c r="D204" s="47" t="s">
        <v>316</v>
      </c>
      <c r="E204" s="48" t="s">
        <v>32</v>
      </c>
      <c r="F204" s="47" t="s">
        <v>120</v>
      </c>
      <c r="G204" s="47" t="s">
        <v>37</v>
      </c>
      <c r="H204" s="47" t="s">
        <v>159</v>
      </c>
      <c r="I204" s="47">
        <v>33602</v>
      </c>
      <c r="J204" s="49" t="s">
        <v>188</v>
      </c>
      <c r="K204" s="50"/>
      <c r="L204" s="50" t="s">
        <v>363</v>
      </c>
      <c r="M204" s="50"/>
      <c r="N204" s="50"/>
      <c r="O204" s="51" t="s">
        <v>146</v>
      </c>
      <c r="P204" s="38">
        <v>1</v>
      </c>
      <c r="Q204" s="51">
        <v>6133.12</v>
      </c>
      <c r="R204" s="51" t="s">
        <v>147</v>
      </c>
      <c r="S204" s="51">
        <v>8496.98</v>
      </c>
      <c r="T204" s="52">
        <v>0</v>
      </c>
      <c r="U204" s="52">
        <v>0</v>
      </c>
      <c r="V204" s="52">
        <v>0</v>
      </c>
      <c r="W204" s="52">
        <v>0</v>
      </c>
      <c r="X204" s="52">
        <v>0</v>
      </c>
      <c r="Y204" s="52">
        <v>0</v>
      </c>
      <c r="Z204" s="52">
        <v>0</v>
      </c>
      <c r="AA204" s="52">
        <v>0</v>
      </c>
      <c r="AB204" s="52">
        <v>0</v>
      </c>
      <c r="AC204" s="52">
        <v>0</v>
      </c>
      <c r="AD204" s="52">
        <v>0</v>
      </c>
      <c r="AE204" s="51">
        <v>8496.98</v>
      </c>
    </row>
    <row r="205" spans="1:31" ht="21" x14ac:dyDescent="0.35">
      <c r="A205" s="46" t="s">
        <v>142</v>
      </c>
      <c r="B205" s="47" t="s">
        <v>316</v>
      </c>
      <c r="C205" s="46">
        <v>51319</v>
      </c>
      <c r="D205" s="47" t="s">
        <v>316</v>
      </c>
      <c r="E205" s="48" t="s">
        <v>32</v>
      </c>
      <c r="F205" s="47" t="s">
        <v>32</v>
      </c>
      <c r="G205" s="47" t="s">
        <v>33</v>
      </c>
      <c r="H205" s="47" t="s">
        <v>36</v>
      </c>
      <c r="I205" s="47">
        <v>33602</v>
      </c>
      <c r="J205" s="49" t="s">
        <v>188</v>
      </c>
      <c r="K205" s="50"/>
      <c r="L205" s="50" t="s">
        <v>364</v>
      </c>
      <c r="M205" s="50"/>
      <c r="N205" s="50"/>
      <c r="O205" s="51" t="s">
        <v>146</v>
      </c>
      <c r="P205" s="38">
        <v>1</v>
      </c>
      <c r="Q205" s="51">
        <v>6133.12</v>
      </c>
      <c r="R205" s="51" t="s">
        <v>147</v>
      </c>
      <c r="S205" s="51">
        <v>6133.12</v>
      </c>
      <c r="T205" s="52">
        <v>0</v>
      </c>
      <c r="U205" s="52">
        <v>0</v>
      </c>
      <c r="V205" s="52">
        <v>0</v>
      </c>
      <c r="W205" s="52">
        <v>0</v>
      </c>
      <c r="X205" s="52">
        <v>0</v>
      </c>
      <c r="Y205" s="52">
        <v>0</v>
      </c>
      <c r="Z205" s="52">
        <v>0</v>
      </c>
      <c r="AA205" s="52">
        <v>0</v>
      </c>
      <c r="AB205" s="52">
        <v>0</v>
      </c>
      <c r="AC205" s="52">
        <v>0</v>
      </c>
      <c r="AD205" s="52">
        <v>0</v>
      </c>
      <c r="AE205" s="51">
        <v>6133.12</v>
      </c>
    </row>
    <row r="206" spans="1:31" ht="21" x14ac:dyDescent="0.35">
      <c r="A206" s="46" t="s">
        <v>142</v>
      </c>
      <c r="B206" s="47" t="s">
        <v>316</v>
      </c>
      <c r="C206" s="46">
        <v>51338</v>
      </c>
      <c r="D206" s="47" t="s">
        <v>316</v>
      </c>
      <c r="E206" s="48" t="s">
        <v>32</v>
      </c>
      <c r="F206" s="47" t="s">
        <v>32</v>
      </c>
      <c r="G206" s="47" t="s">
        <v>33</v>
      </c>
      <c r="H206" s="47" t="s">
        <v>45</v>
      </c>
      <c r="I206" s="47">
        <v>33801</v>
      </c>
      <c r="J206" s="49" t="s">
        <v>365</v>
      </c>
      <c r="K206" s="50"/>
      <c r="L206" s="50" t="s">
        <v>366</v>
      </c>
      <c r="M206" s="50"/>
      <c r="N206" s="50"/>
      <c r="O206" s="51" t="s">
        <v>146</v>
      </c>
      <c r="P206" s="38">
        <v>1</v>
      </c>
      <c r="Q206" s="51">
        <v>30160</v>
      </c>
      <c r="R206" s="51" t="s">
        <v>147</v>
      </c>
      <c r="S206" s="51">
        <v>30160</v>
      </c>
      <c r="T206" s="52">
        <v>0</v>
      </c>
      <c r="U206" s="52">
        <v>0</v>
      </c>
      <c r="V206" s="52">
        <v>0</v>
      </c>
      <c r="W206" s="52">
        <v>0</v>
      </c>
      <c r="X206" s="52">
        <v>0</v>
      </c>
      <c r="Y206" s="52">
        <v>0</v>
      </c>
      <c r="Z206" s="52">
        <v>0</v>
      </c>
      <c r="AA206" s="52">
        <v>0</v>
      </c>
      <c r="AB206" s="52">
        <v>0</v>
      </c>
      <c r="AC206" s="52">
        <v>0</v>
      </c>
      <c r="AD206" s="52">
        <v>0</v>
      </c>
      <c r="AE206" s="51">
        <v>30160</v>
      </c>
    </row>
    <row r="207" spans="1:31" ht="22" x14ac:dyDescent="0.35">
      <c r="A207" s="46" t="s">
        <v>142</v>
      </c>
      <c r="B207" s="47" t="s">
        <v>316</v>
      </c>
      <c r="C207" s="46">
        <v>51358</v>
      </c>
      <c r="D207" s="47" t="s">
        <v>316</v>
      </c>
      <c r="E207" s="48" t="s">
        <v>32</v>
      </c>
      <c r="F207" s="47" t="s">
        <v>32</v>
      </c>
      <c r="G207" s="47" t="s">
        <v>33</v>
      </c>
      <c r="H207" s="47" t="s">
        <v>45</v>
      </c>
      <c r="I207" s="47">
        <v>35801</v>
      </c>
      <c r="J207" s="49" t="s">
        <v>367</v>
      </c>
      <c r="K207" s="50"/>
      <c r="L207" s="50" t="s">
        <v>368</v>
      </c>
      <c r="M207" s="50"/>
      <c r="N207" s="50"/>
      <c r="O207" s="51" t="s">
        <v>146</v>
      </c>
      <c r="P207" s="38">
        <v>1</v>
      </c>
      <c r="Q207" s="51">
        <v>11461.73</v>
      </c>
      <c r="R207" s="51" t="s">
        <v>147</v>
      </c>
      <c r="S207" s="51">
        <v>11461.73</v>
      </c>
      <c r="T207" s="52">
        <v>0</v>
      </c>
      <c r="U207" s="52">
        <v>0</v>
      </c>
      <c r="V207" s="52">
        <v>0</v>
      </c>
      <c r="W207" s="52">
        <v>0</v>
      </c>
      <c r="X207" s="52">
        <v>0</v>
      </c>
      <c r="Y207" s="52">
        <v>0</v>
      </c>
      <c r="Z207" s="52">
        <v>0</v>
      </c>
      <c r="AA207" s="52">
        <v>0</v>
      </c>
      <c r="AB207" s="52">
        <v>0</v>
      </c>
      <c r="AC207" s="52">
        <v>0</v>
      </c>
      <c r="AD207" s="52">
        <v>0</v>
      </c>
      <c r="AE207" s="51">
        <v>11461.73</v>
      </c>
    </row>
    <row r="208" spans="1:31" ht="22" x14ac:dyDescent="0.35">
      <c r="A208" s="46" t="s">
        <v>142</v>
      </c>
      <c r="B208" s="47" t="s">
        <v>316</v>
      </c>
      <c r="C208" s="46">
        <v>51358</v>
      </c>
      <c r="D208" s="47" t="s">
        <v>316</v>
      </c>
      <c r="E208" s="48" t="s">
        <v>32</v>
      </c>
      <c r="F208" s="47" t="s">
        <v>32</v>
      </c>
      <c r="G208" s="47" t="s">
        <v>33</v>
      </c>
      <c r="H208" s="47" t="s">
        <v>45</v>
      </c>
      <c r="I208" s="47">
        <v>35801</v>
      </c>
      <c r="J208" s="49" t="s">
        <v>367</v>
      </c>
      <c r="K208" s="50"/>
      <c r="L208" s="50" t="s">
        <v>369</v>
      </c>
      <c r="M208" s="50"/>
      <c r="N208" s="50"/>
      <c r="O208" s="51" t="s">
        <v>146</v>
      </c>
      <c r="P208" s="38">
        <v>1</v>
      </c>
      <c r="Q208" s="51">
        <v>14759.380000000001</v>
      </c>
      <c r="R208" s="51" t="s">
        <v>147</v>
      </c>
      <c r="S208" s="51">
        <v>14759.380000000001</v>
      </c>
      <c r="T208" s="52">
        <v>0</v>
      </c>
      <c r="U208" s="52">
        <v>0</v>
      </c>
      <c r="V208" s="52">
        <v>0</v>
      </c>
      <c r="W208" s="52">
        <v>0</v>
      </c>
      <c r="X208" s="52">
        <v>0</v>
      </c>
      <c r="Y208" s="52">
        <v>0</v>
      </c>
      <c r="Z208" s="52">
        <v>0</v>
      </c>
      <c r="AA208" s="52">
        <v>0</v>
      </c>
      <c r="AB208" s="52">
        <v>0</v>
      </c>
      <c r="AC208" s="52">
        <v>0</v>
      </c>
      <c r="AD208" s="52">
        <v>0</v>
      </c>
      <c r="AE208" s="51">
        <v>14759.380000000001</v>
      </c>
    </row>
    <row r="209" spans="1:31" ht="22" x14ac:dyDescent="0.35">
      <c r="A209" s="46" t="s">
        <v>142</v>
      </c>
      <c r="B209" s="47" t="s">
        <v>316</v>
      </c>
      <c r="C209" s="46">
        <v>51314</v>
      </c>
      <c r="D209" s="47" t="s">
        <v>316</v>
      </c>
      <c r="E209" s="48" t="s">
        <v>32</v>
      </c>
      <c r="F209" s="47" t="s">
        <v>32</v>
      </c>
      <c r="G209" s="47" t="s">
        <v>33</v>
      </c>
      <c r="H209" s="47" t="s">
        <v>36</v>
      </c>
      <c r="I209" s="47">
        <v>31401</v>
      </c>
      <c r="J209" s="49" t="s">
        <v>370</v>
      </c>
      <c r="K209" s="50"/>
      <c r="L209" s="50" t="s">
        <v>371</v>
      </c>
      <c r="M209" s="50"/>
      <c r="N209" s="50"/>
      <c r="O209" s="51" t="s">
        <v>146</v>
      </c>
      <c r="P209" s="38">
        <v>1</v>
      </c>
      <c r="Q209" s="51">
        <v>734.26</v>
      </c>
      <c r="R209" s="51" t="s">
        <v>147</v>
      </c>
      <c r="S209" s="51">
        <v>734.26</v>
      </c>
      <c r="T209" s="52">
        <v>0</v>
      </c>
      <c r="U209" s="52">
        <v>0</v>
      </c>
      <c r="V209" s="52">
        <v>0</v>
      </c>
      <c r="W209" s="52">
        <v>0</v>
      </c>
      <c r="X209" s="52">
        <v>0</v>
      </c>
      <c r="Y209" s="52">
        <v>0</v>
      </c>
      <c r="Z209" s="52">
        <v>0</v>
      </c>
      <c r="AA209" s="52">
        <v>0</v>
      </c>
      <c r="AB209" s="52">
        <v>0</v>
      </c>
      <c r="AC209" s="52">
        <v>0</v>
      </c>
      <c r="AD209" s="52">
        <v>0</v>
      </c>
      <c r="AE209" s="51">
        <v>734.26</v>
      </c>
    </row>
    <row r="210" spans="1:31" ht="32.5" x14ac:dyDescent="0.35">
      <c r="A210" s="46" t="s">
        <v>142</v>
      </c>
      <c r="B210" s="47" t="s">
        <v>316</v>
      </c>
      <c r="C210" s="46">
        <v>51352</v>
      </c>
      <c r="D210" s="47" t="s">
        <v>316</v>
      </c>
      <c r="E210" s="48" t="s">
        <v>32</v>
      </c>
      <c r="F210" s="47" t="s">
        <v>32</v>
      </c>
      <c r="G210" s="47" t="s">
        <v>33</v>
      </c>
      <c r="H210" s="47" t="s">
        <v>36</v>
      </c>
      <c r="I210" s="47">
        <v>35201</v>
      </c>
      <c r="J210" s="49" t="s">
        <v>372</v>
      </c>
      <c r="K210" s="50"/>
      <c r="L210" s="50" t="s">
        <v>373</v>
      </c>
      <c r="M210" s="50"/>
      <c r="N210" s="50"/>
      <c r="O210" s="51" t="s">
        <v>146</v>
      </c>
      <c r="P210" s="38">
        <v>1</v>
      </c>
      <c r="Q210" s="53">
        <v>9466.8700000000008</v>
      </c>
      <c r="R210" s="51" t="s">
        <v>147</v>
      </c>
      <c r="S210" s="51">
        <v>9466.8700000000008</v>
      </c>
      <c r="T210" s="52">
        <v>0</v>
      </c>
      <c r="U210" s="52">
        <v>0</v>
      </c>
      <c r="V210" s="52">
        <v>0</v>
      </c>
      <c r="W210" s="52">
        <v>0</v>
      </c>
      <c r="X210" s="52">
        <v>0</v>
      </c>
      <c r="Y210" s="52">
        <v>0</v>
      </c>
      <c r="Z210" s="52">
        <v>0</v>
      </c>
      <c r="AA210" s="52">
        <v>0</v>
      </c>
      <c r="AB210" s="52">
        <v>0</v>
      </c>
      <c r="AC210" s="52">
        <v>0</v>
      </c>
      <c r="AD210" s="52">
        <v>0</v>
      </c>
      <c r="AE210" s="51">
        <v>9466.8700000000008</v>
      </c>
    </row>
  </sheetData>
  <mergeCells count="2">
    <mergeCell ref="A1:AD1"/>
    <mergeCell ref="A2:AD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2022-05-02T19:11:13Z</dcterms:created>
  <dcterms:modified xsi:type="dcterms:W3CDTF">2025-02-26T19:43:53Z</dcterms:modified>
</cp:coreProperties>
</file>