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Queretaro/"/>
    </mc:Choice>
  </mc:AlternateContent>
  <xr:revisionPtr revIDLastSave="2" documentId="13_ncr:1_{BA4CCEFE-EB67-46EC-8E57-0CA0BB104BB7}" xr6:coauthVersionLast="47" xr6:coauthVersionMax="47" xr10:uidLastSave="{AF54B044-F064-48CF-B387-10C2DFAF959E}"/>
  <bookViews>
    <workbookView xWindow="-110" yWindow="-110" windowWidth="19420" windowHeight="1150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APROBACION'!$A$8:$XDH$84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APROBACION'!$A$1:$I$87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1" l="1"/>
  <c r="J26" i="1"/>
  <c r="J25" i="1"/>
  <c r="J24" i="1"/>
  <c r="J18" i="1" l="1"/>
  <c r="J13" i="1"/>
  <c r="J23" i="1"/>
  <c r="J9" i="1"/>
  <c r="J20" i="1"/>
  <c r="J17" i="1"/>
  <c r="J12" i="1"/>
  <c r="J11" i="1"/>
  <c r="J19" i="1"/>
  <c r="J22" i="1"/>
  <c r="J15" i="1"/>
  <c r="J10" i="1"/>
  <c r="J21" i="1"/>
  <c r="J16" i="1"/>
  <c r="J14" i="1"/>
</calcChain>
</file>

<file path=xl/sharedStrings.xml><?xml version="1.0" encoding="utf-8"?>
<sst xmlns="http://schemas.openxmlformats.org/spreadsheetml/2006/main" count="641" uniqueCount="106">
  <si>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</si>
  <si>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</si>
  <si>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</si>
  <si>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</si>
  <si>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</si>
  <si>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</si>
  <si>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</si>
  <si>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</si>
  <si>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</si>
  <si>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</si>
  <si>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</si>
  <si>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</si>
  <si>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</si>
  <si>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</si>
  <si>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</si>
  <si>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</si>
  <si>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</si>
  <si>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</si>
  <si>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</si>
  <si>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</si>
  <si>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</si>
  <si>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R008</t>
  </si>
  <si>
    <t>COMBUSTIBLES, LUBRICANTES Y ADITIVOS PARA VEHÍCULOS TERRESTRES, AÉREOS, MARÍTIMOS, LACUSTRES Y FLUVIALES DESTINADOS A SERVICIOS ADMINISTRATIVOS</t>
  </si>
  <si>
    <t>PRODUCTOS ALIMENTICIOS PARA EL PERSONAL DERIVADO DE ACTIVIDADES EXTRAORDINARIAS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</si>
  <si>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</si>
  <si>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</si>
  <si>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</si>
  <si>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</si>
  <si>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</si>
  <si>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</si>
  <si>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PARTIDA</t>
  </si>
  <si>
    <t>MATERIALES Y ÚTILES DE OFICINA</t>
  </si>
  <si>
    <t>MATERIAL DE LIMPIEZA</t>
  </si>
  <si>
    <t>PRESUPUESTADO NOVIEMBRE</t>
  </si>
  <si>
    <t>EJERCIDO NOVIEMBRE</t>
  </si>
  <si>
    <t xml:space="preserve">Programa Anual de Adquisiciones, Arrendamientos y Servicios del INE 2024 (PAAASINE) </t>
  </si>
  <si>
    <t>SUBPROGRAMA</t>
  </si>
  <si>
    <t>PROYECTO</t>
  </si>
  <si>
    <t>DESCRIPCIÓN DE LA PARTIDA</t>
  </si>
  <si>
    <t>OTROS MATERIALES Y ARTÍCULOS DE CONSTRUCCIÓN Y REPARACIÓN</t>
  </si>
  <si>
    <t>REFACCIONES Y ACCESORIOS MENORES OTROS BIENES MUEBLES</t>
  </si>
  <si>
    <t xml:space="preserve">Órgano </t>
  </si>
  <si>
    <t>UR Ejerce</t>
  </si>
  <si>
    <t>AI</t>
  </si>
  <si>
    <t>Spg</t>
  </si>
  <si>
    <t>PY</t>
  </si>
  <si>
    <t>Partida</t>
  </si>
  <si>
    <t>SUBDELEGACIONALES</t>
  </si>
  <si>
    <t>QTF6</t>
  </si>
  <si>
    <t>R005</t>
  </si>
  <si>
    <t>B00MO02</t>
  </si>
  <si>
    <t>Descripción Partida</t>
  </si>
  <si>
    <t>Presupuestado Noviembre</t>
  </si>
  <si>
    <t>Ejercido Noviembre</t>
  </si>
  <si>
    <t>31401</t>
  </si>
  <si>
    <t>045</t>
  </si>
  <si>
    <t>IMPRESIÓN Y ELABORACIÓN DE MATERIAL INFORMATIVO DERIVADO DE LA
OPERACIÓN Y ADMINISTRACIÓN DE LAS UNIDADES RESPONSABLES.</t>
  </si>
  <si>
    <t>29301</t>
  </si>
  <si>
    <t>REFACCIONES Y ACCESORIOS MENORES DE MOBILIARIO Y EQUIPO DE
ADMINISTRACIÓN, EDUCACIONAL Y RECREATIVO.</t>
  </si>
  <si>
    <t>088</t>
  </si>
  <si>
    <t>33104</t>
  </si>
  <si>
    <t>OTRAS ASESORÍAS PARA LA OPERACIÓN DE PROGRAMAS.</t>
  </si>
  <si>
    <t>31301</t>
  </si>
  <si>
    <t>33801</t>
  </si>
  <si>
    <t>21601</t>
  </si>
  <si>
    <t>MATERIALES Y UTILES PARA EL PROCESAMIENTO EN EQUIPOS Y BIENES INFORMATICOS</t>
  </si>
  <si>
    <t>QT03</t>
  </si>
  <si>
    <t>MATERIAL ELECTRICO Y ELECTRONICO</t>
  </si>
  <si>
    <t>REFACCIONES Y ACCESORIOS PARA EQUIPO DE COMPUTO Y TELECOMUNICACIONES.</t>
  </si>
  <si>
    <t>MATERIALES Y UTILES DE OFICINA</t>
  </si>
  <si>
    <t>PLAGUICIDAS, ABONOS Y FERTILIZANTES</t>
  </si>
  <si>
    <t>R003</t>
  </si>
  <si>
    <t>044</t>
  </si>
  <si>
    <t>R009</t>
  </si>
  <si>
    <t>067</t>
  </si>
  <si>
    <t>COMBUSTIBLES, LUBRICANTES Y ADITIVOS PARA MAQUINARIA, EQUIPO DE PRODUCCION Y SERVICIOS ADMINISTRATIVOS</t>
  </si>
  <si>
    <t>SERVICIO TELEFONICO CONVENCIONAL</t>
  </si>
  <si>
    <t>SUBCONTRATACION DE SERVICIOS CON TERCEROS</t>
  </si>
  <si>
    <t>MANTENIMIENTO Y CONSERVACION DE INMUEBLES</t>
  </si>
  <si>
    <t>MANTENIMIENTO Y CONSERVACION DE VEHICULOS TERRESTRES, AEREOS, MARITIMOS, LACUSTRES Y FLUVIALES</t>
  </si>
  <si>
    <t>SERVICIOS DE LAVANDERIA, LIMPIEZA E HIGIENE</t>
  </si>
  <si>
    <t>SERVICIOS DE JARDINERIA Y FUMIGACION</t>
  </si>
  <si>
    <t>QT04</t>
  </si>
  <si>
    <t xml:space="preserve">ARRENDAMIENTO DE EDIFICIOS Y LOCALES </t>
  </si>
  <si>
    <t xml:space="preserve">SERVICIO DE AGUA </t>
  </si>
  <si>
    <t xml:space="preserve">SERVICIO DE VIGILANCIA </t>
  </si>
  <si>
    <t>COMBUSTIBLES, LUBRICANTES Y ADITIVOS PARA VEHICULOS TERRESTRES,AEREOS,MARITIMOS,LACUSTRES Y FLUVIALES DESTINADOS A SERVICIOS PUBLICOS Y LA OPERACIÓN DE PROGRAMAS PUBLICOS</t>
  </si>
  <si>
    <t>50891.99</t>
  </si>
  <si>
    <t>QT02</t>
  </si>
  <si>
    <t>COMBUSTIBLES, LUBRICANTES Y ADITIVOS PARA VEHÍCULOS TERRESTRES, AÉREOS, MARÍTIMOS, LACUSTRES Y FLUVIALES DESTINADOS A SERVICIOS PÚBLICOS Y LA OPERACIÓN DE PROGRAMAS PÚBLICOS</t>
  </si>
  <si>
    <t>QT01</t>
  </si>
  <si>
    <t xml:space="preserve"> $-   </t>
  </si>
  <si>
    <t>MATERIALES Y ÚTILES PARA EL PROCESAMIENTO EN EQUIPOS Y BIENES INFORMÁTICOS</t>
  </si>
  <si>
    <t xml:space="preserve">$-   </t>
  </si>
  <si>
    <t>MATERIAL ELÉCTRICO Y ELECTRÓNICO</t>
  </si>
  <si>
    <t xml:space="preserve">REFACCIONES Y ACCESORIOS MENORES DE MOBILIARIO Y EQUIPO DE ADMINISTRACIÓN, EDUCACIONAL Y RECREATIVO </t>
  </si>
  <si>
    <t xml:space="preserve">REFACCIONES Y ACCESORIOS PARA EQUIPO DE CÓMPUTO Y TELECOMUNICACIONES. </t>
  </si>
  <si>
    <t>QTF5</t>
  </si>
  <si>
    <t>B000D02</t>
  </si>
  <si>
    <t>Servicio de Agua</t>
  </si>
  <si>
    <t>Productos Alimenticios para el Personal en las Instalaciones de las Unidades Responsables</t>
  </si>
  <si>
    <t>Arrendamiento de Maquinaria y Equipo</t>
  </si>
  <si>
    <t>Subcontratación de Servicio con Terceros</t>
  </si>
  <si>
    <t>Mantenimiento y Conservación de Inmuebles</t>
  </si>
  <si>
    <t>Material de Limpieza</t>
  </si>
  <si>
    <t>Arrendamiento de Edificios y Locales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</si>
</sst>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9" fillId="0" borderId="0" xfId="7" applyFont="1"/>
    <xf numFmtId="0" fontId="1" fillId="0" borderId="0" xfId="3"/>
    <xf numFmtId="0" fontId="1" fillId="0" borderId="2" xfId="3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1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0" fillId="0" borderId="2" xfId="0" applyNumberFormat="1" applyBorder="1" applyAlignment="1">
      <alignment horizontal="right" vertical="center" wrapText="1"/>
    </xf>
    <xf numFmtId="0" fontId="13" fillId="2" borderId="2" xfId="4" applyFont="1" applyFill="1" applyBorder="1" applyAlignment="1">
      <alignment horizontal="center" vertical="center" wrapText="1"/>
    </xf>
    <xf numFmtId="1" fontId="13" fillId="2" borderId="2" xfId="4" applyNumberFormat="1" applyFont="1" applyFill="1" applyBorder="1" applyAlignment="1">
      <alignment horizontal="center" vertical="center" wrapText="1"/>
    </xf>
    <xf numFmtId="1" fontId="13" fillId="2" borderId="5" xfId="4" applyNumberFormat="1" applyFont="1" applyFill="1" applyBorder="1" applyAlignment="1">
      <alignment horizontal="center" vertical="center" wrapText="1"/>
    </xf>
    <xf numFmtId="3" fontId="13" fillId="2" borderId="2" xfId="5" applyNumberFormat="1" applyFont="1" applyFill="1" applyBorder="1" applyAlignment="1">
      <alignment horizontal="center" vertical="center" wrapText="1"/>
    </xf>
    <xf numFmtId="0" fontId="14" fillId="0" borderId="3" xfId="3" applyFont="1" applyBorder="1" applyAlignment="1">
      <alignment horizontal="center" vertical="center" wrapText="1"/>
    </xf>
    <xf numFmtId="0" fontId="15" fillId="0" borderId="4" xfId="3" quotePrefix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6" fillId="0" borderId="4" xfId="4" applyFont="1" applyBorder="1" applyAlignment="1">
      <alignment horizontal="center" vertical="center" wrapText="1"/>
    </xf>
    <xf numFmtId="4" fontId="15" fillId="0" borderId="2" xfId="3" applyNumberFormat="1" applyFont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14" fillId="0" borderId="2" xfId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4" fontId="12" fillId="0" borderId="2" xfId="1" applyFont="1" applyBorder="1" applyAlignment="1">
      <alignment horizontal="right" vertical="center" wrapText="1"/>
    </xf>
    <xf numFmtId="44" fontId="0" fillId="0" borderId="2" xfId="1" applyFont="1" applyBorder="1" applyAlignment="1">
      <alignment horizontal="right" vertical="center" wrapText="1"/>
    </xf>
    <xf numFmtId="8" fontId="1" fillId="0" borderId="0" xfId="2" applyNumberFormat="1"/>
    <xf numFmtId="44" fontId="1" fillId="0" borderId="2" xfId="1" applyFill="1" applyBorder="1"/>
    <xf numFmtId="0" fontId="4" fillId="0" borderId="1" xfId="3" applyFont="1" applyBorder="1" applyAlignment="1">
      <alignment horizontal="center"/>
    </xf>
    <xf numFmtId="0" fontId="4" fillId="0" borderId="0" xfId="3" applyFont="1" applyAlignment="1">
      <alignment horizontal="center"/>
    </xf>
  </cellXfs>
  <cellStyles count="10">
    <cellStyle name="Millares 2" xfId="5" xr:uid="{FF62BE89-5617-4A1E-BDAF-C4728DBE8D10}"/>
    <cellStyle name="Millares 2 2" xfId="8" xr:uid="{49D1C808-E257-45F0-BA33-53831EDC7E0C}"/>
    <cellStyle name="Moneda" xfId="1" builtinId="4"/>
    <cellStyle name="Moneda 2" xfId="9" xr:uid="{CE6DF892-A8F7-4A64-93F0-4FA03496D655}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402035</xdr:colOff>
      <xdr:row>0</xdr:row>
      <xdr:rowOff>112889</xdr:rowOff>
    </xdr:from>
    <xdr:to>
      <xdr:col>2</xdr:col>
      <xdr:colOff>352777</xdr:colOff>
      <xdr:row>4</xdr:row>
      <xdr:rowOff>45398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2035" y="112889"/>
          <a:ext cx="1961575" cy="9626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K95"/>
  <sheetViews>
    <sheetView tabSelected="1" zoomScale="90" zoomScaleNormal="90" workbookViewId="0">
      <selection activeCell="A9" sqref="A9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4.6328125" style="1" customWidth="1"/>
    <col min="6" max="6" width="11.453125" style="1" customWidth="1"/>
    <col min="7" max="7" width="8.453125" style="1" customWidth="1"/>
    <col min="8" max="8" width="26.90625" style="2" customWidth="1"/>
    <col min="9" max="9" width="17.26953125" style="3" customWidth="1"/>
    <col min="10" max="10" width="17.26953125" style="1" customWidth="1"/>
    <col min="11" max="16384" width="11.54296875" style="1"/>
  </cols>
  <sheetData>
    <row r="1" spans="1:10" ht="22" x14ac:dyDescent="0.35">
      <c r="I1" s="1"/>
      <c r="J1" s="4" t="s">
        <v>0</v>
      </c>
    </row>
    <row r="2" spans="1:10" ht="22" x14ac:dyDescent="0.35">
      <c r="I2" s="1"/>
      <c r="J2" s="4" t="s">
        <v>1</v>
      </c>
    </row>
    <row r="3" spans="1:10" ht="22" x14ac:dyDescent="0.35">
      <c r="I3" s="1"/>
      <c r="J3" s="4" t="s">
        <v>2</v>
      </c>
    </row>
    <row r="6" spans="1:10" ht="26" x14ac:dyDescent="0.6">
      <c r="A6" s="37" t="s">
        <v>35</v>
      </c>
      <c r="B6" s="37"/>
      <c r="C6" s="37"/>
      <c r="D6" s="37"/>
      <c r="E6" s="37"/>
      <c r="F6" s="37"/>
      <c r="G6" s="37"/>
      <c r="H6" s="37"/>
      <c r="I6" s="37"/>
      <c r="J6" s="37"/>
    </row>
    <row r="7" spans="1:10" ht="26" x14ac:dyDescent="0.6">
      <c r="A7" s="36" t="s">
        <v>3</v>
      </c>
      <c r="B7" s="36"/>
      <c r="C7" s="36"/>
      <c r="D7" s="36"/>
      <c r="E7" s="36"/>
      <c r="F7" s="36"/>
      <c r="G7" s="36"/>
      <c r="H7" s="36"/>
      <c r="I7" s="36"/>
      <c r="J7" s="36"/>
    </row>
    <row r="8" spans="1:10" s="9" customFormat="1" ht="56.25" customHeight="1" x14ac:dyDescent="0.35">
      <c r="A8" s="5" t="s">
        <v>4</v>
      </c>
      <c r="B8" s="5" t="s">
        <v>5</v>
      </c>
      <c r="C8" s="5" t="s">
        <v>6</v>
      </c>
      <c r="D8" s="5" t="s">
        <v>7</v>
      </c>
      <c r="E8" s="5" t="s">
        <v>36</v>
      </c>
      <c r="F8" s="5" t="s">
        <v>37</v>
      </c>
      <c r="G8" s="6" t="s">
        <v>30</v>
      </c>
      <c r="H8" s="7" t="s">
        <v>38</v>
      </c>
      <c r="I8" s="8" t="s">
        <v>33</v>
      </c>
      <c r="J8" s="8" t="s">
        <v>34</v>
      </c>
    </row>
    <row r="9" spans="1:10" s="10" customFormat="1" ht="29" x14ac:dyDescent="0.35">
      <c r="A9" s="13" t="s">
        <v>8</v>
      </c>
      <c r="B9" s="13" t="s">
        <v>9</v>
      </c>
      <c r="C9" s="14" t="s">
        <v>10</v>
      </c>
      <c r="D9" s="15" t="s">
        <v>11</v>
      </c>
      <c r="E9" s="14" t="s">
        <v>10</v>
      </c>
      <c r="F9" s="15" t="s">
        <v>12</v>
      </c>
      <c r="G9" s="16">
        <v>21101</v>
      </c>
      <c r="H9" s="17" t="s">
        <v>31</v>
      </c>
      <c r="I9" s="32">
        <v>0</v>
      </c>
      <c r="J9" s="32">
        <f>I9+6055.78+40+1500+425.47+528.82+5258.71</f>
        <v>13808.779999999999</v>
      </c>
    </row>
    <row r="10" spans="1:10" s="10" customFormat="1" x14ac:dyDescent="0.35">
      <c r="A10" s="13" t="s">
        <v>8</v>
      </c>
      <c r="B10" s="13" t="s">
        <v>9</v>
      </c>
      <c r="C10" s="14" t="s">
        <v>10</v>
      </c>
      <c r="D10" s="15" t="s">
        <v>11</v>
      </c>
      <c r="E10" s="14" t="s">
        <v>10</v>
      </c>
      <c r="F10" s="15" t="s">
        <v>12</v>
      </c>
      <c r="G10" s="16">
        <v>21601</v>
      </c>
      <c r="H10" s="17" t="s">
        <v>32</v>
      </c>
      <c r="I10" s="32">
        <v>0</v>
      </c>
      <c r="J10" s="32">
        <f>I10+1722.6</f>
        <v>1722.6</v>
      </c>
    </row>
    <row r="11" spans="1:10" s="10" customFormat="1" ht="58" x14ac:dyDescent="0.35">
      <c r="A11" s="13" t="s">
        <v>8</v>
      </c>
      <c r="B11" s="13" t="s">
        <v>9</v>
      </c>
      <c r="C11" s="14" t="s">
        <v>10</v>
      </c>
      <c r="D11" s="15" t="s">
        <v>11</v>
      </c>
      <c r="E11" s="14" t="s">
        <v>10</v>
      </c>
      <c r="F11" s="15" t="s">
        <v>12</v>
      </c>
      <c r="G11" s="16">
        <v>22104</v>
      </c>
      <c r="H11" s="17" t="s">
        <v>13</v>
      </c>
      <c r="I11" s="32">
        <v>1600</v>
      </c>
      <c r="J11" s="32">
        <f>I11-40</f>
        <v>1560</v>
      </c>
    </row>
    <row r="12" spans="1:10" s="10" customFormat="1" ht="58" x14ac:dyDescent="0.35">
      <c r="A12" s="13" t="s">
        <v>8</v>
      </c>
      <c r="B12" s="13" t="s">
        <v>9</v>
      </c>
      <c r="C12" s="14" t="s">
        <v>10</v>
      </c>
      <c r="D12" s="15" t="s">
        <v>11</v>
      </c>
      <c r="E12" s="14" t="s">
        <v>10</v>
      </c>
      <c r="F12" s="15" t="s">
        <v>12</v>
      </c>
      <c r="G12" s="16">
        <v>22106</v>
      </c>
      <c r="H12" s="17" t="s">
        <v>23</v>
      </c>
      <c r="I12" s="33">
        <v>1500</v>
      </c>
      <c r="J12" s="32">
        <f>I12-1500</f>
        <v>0</v>
      </c>
    </row>
    <row r="13" spans="1:10" s="10" customFormat="1" ht="43.5" x14ac:dyDescent="0.35">
      <c r="A13" s="13" t="s">
        <v>8</v>
      </c>
      <c r="B13" s="13" t="s">
        <v>9</v>
      </c>
      <c r="C13" s="14" t="s">
        <v>10</v>
      </c>
      <c r="D13" s="15" t="s">
        <v>11</v>
      </c>
      <c r="E13" s="14" t="s">
        <v>10</v>
      </c>
      <c r="F13" s="15" t="s">
        <v>12</v>
      </c>
      <c r="G13" s="16">
        <v>24901</v>
      </c>
      <c r="H13" s="17" t="s">
        <v>39</v>
      </c>
      <c r="I13" s="33">
        <v>0</v>
      </c>
      <c r="J13" s="32">
        <f>8749.1+892.19+7254.29</f>
        <v>16895.580000000002</v>
      </c>
    </row>
    <row r="14" spans="1:10" s="10" customFormat="1" ht="87" x14ac:dyDescent="0.35">
      <c r="A14" s="13" t="s">
        <v>8</v>
      </c>
      <c r="B14" s="13" t="s">
        <v>9</v>
      </c>
      <c r="C14" s="14" t="s">
        <v>10</v>
      </c>
      <c r="D14" s="15" t="s">
        <v>11</v>
      </c>
      <c r="E14" s="14" t="s">
        <v>10</v>
      </c>
      <c r="F14" s="15" t="s">
        <v>12</v>
      </c>
      <c r="G14" s="16">
        <v>26103</v>
      </c>
      <c r="H14" s="18" t="s">
        <v>22</v>
      </c>
      <c r="I14" s="33">
        <v>28625</v>
      </c>
      <c r="J14" s="32">
        <f t="shared" ref="J14" si="0">I14</f>
        <v>28625</v>
      </c>
    </row>
    <row r="15" spans="1:10" s="10" customFormat="1" ht="43.5" x14ac:dyDescent="0.35">
      <c r="A15" s="13" t="s">
        <v>8</v>
      </c>
      <c r="B15" s="13" t="s">
        <v>9</v>
      </c>
      <c r="C15" s="14" t="s">
        <v>10</v>
      </c>
      <c r="D15" s="15" t="s">
        <v>11</v>
      </c>
      <c r="E15" s="14" t="s">
        <v>10</v>
      </c>
      <c r="F15" s="18" t="s">
        <v>17</v>
      </c>
      <c r="G15" s="18">
        <v>29901</v>
      </c>
      <c r="H15" s="18" t="s">
        <v>40</v>
      </c>
      <c r="I15" s="33">
        <v>0</v>
      </c>
      <c r="J15" s="32">
        <f>I15+407.74</f>
        <v>407.74</v>
      </c>
    </row>
    <row r="16" spans="1:10" s="10" customFormat="1" x14ac:dyDescent="0.35">
      <c r="A16" s="13" t="s">
        <v>8</v>
      </c>
      <c r="B16" s="13" t="s">
        <v>9</v>
      </c>
      <c r="C16" s="14" t="s">
        <v>10</v>
      </c>
      <c r="D16" s="15" t="s">
        <v>11</v>
      </c>
      <c r="E16" s="14" t="s">
        <v>10</v>
      </c>
      <c r="F16" s="18" t="s">
        <v>17</v>
      </c>
      <c r="G16" s="18">
        <v>31301</v>
      </c>
      <c r="H16" s="18" t="s">
        <v>18</v>
      </c>
      <c r="I16" s="33">
        <v>11000</v>
      </c>
      <c r="J16" s="32">
        <f>I16-2367.87-2582.05</f>
        <v>6050.0800000000008</v>
      </c>
    </row>
    <row r="17" spans="1:10" s="10" customFormat="1" ht="29" x14ac:dyDescent="0.35">
      <c r="A17" s="13" t="s">
        <v>8</v>
      </c>
      <c r="B17" s="13" t="s">
        <v>9</v>
      </c>
      <c r="C17" s="14" t="s">
        <v>10</v>
      </c>
      <c r="D17" s="15" t="s">
        <v>11</v>
      </c>
      <c r="E17" s="14" t="s">
        <v>10</v>
      </c>
      <c r="F17" s="18" t="s">
        <v>12</v>
      </c>
      <c r="G17" s="18">
        <v>31401</v>
      </c>
      <c r="H17" s="18" t="s">
        <v>14</v>
      </c>
      <c r="I17" s="33">
        <v>3000</v>
      </c>
      <c r="J17" s="32">
        <f>I17-425.47</f>
        <v>2574.5299999999997</v>
      </c>
    </row>
    <row r="18" spans="1:10" s="10" customFormat="1" ht="29" x14ac:dyDescent="0.35">
      <c r="A18" s="13" t="s">
        <v>8</v>
      </c>
      <c r="B18" s="13" t="s">
        <v>9</v>
      </c>
      <c r="C18" s="14" t="s">
        <v>10</v>
      </c>
      <c r="D18" s="15" t="s">
        <v>11</v>
      </c>
      <c r="E18" s="14" t="s">
        <v>10</v>
      </c>
      <c r="F18" s="18" t="s">
        <v>12</v>
      </c>
      <c r="G18" s="18">
        <v>32601</v>
      </c>
      <c r="H18" s="18" t="s">
        <v>15</v>
      </c>
      <c r="I18" s="33">
        <v>2500</v>
      </c>
      <c r="J18" s="32">
        <f>I18+2367.87+3265+265+1000</f>
        <v>9397.869999999999</v>
      </c>
    </row>
    <row r="19" spans="1:10" s="10" customFormat="1" x14ac:dyDescent="0.35">
      <c r="A19" s="13" t="s">
        <v>8</v>
      </c>
      <c r="B19" s="13" t="s">
        <v>9</v>
      </c>
      <c r="C19" s="14" t="s">
        <v>10</v>
      </c>
      <c r="D19" s="15" t="s">
        <v>11</v>
      </c>
      <c r="E19" s="14" t="s">
        <v>10</v>
      </c>
      <c r="F19" s="18" t="s">
        <v>17</v>
      </c>
      <c r="G19" s="18">
        <v>33801</v>
      </c>
      <c r="H19" s="18" t="s">
        <v>19</v>
      </c>
      <c r="I19" s="33">
        <v>57000</v>
      </c>
      <c r="J19" s="32">
        <f>I19-961.18-1722.6-6055.78-407.74-1334-8749.1</f>
        <v>37769.600000000006</v>
      </c>
    </row>
    <row r="20" spans="1:10" s="10" customFormat="1" ht="29" x14ac:dyDescent="0.35">
      <c r="A20" s="13" t="s">
        <v>8</v>
      </c>
      <c r="B20" s="13" t="s">
        <v>9</v>
      </c>
      <c r="C20" s="14" t="s">
        <v>10</v>
      </c>
      <c r="D20" s="15" t="s">
        <v>11</v>
      </c>
      <c r="E20" s="14" t="s">
        <v>10</v>
      </c>
      <c r="F20" s="18" t="s">
        <v>12</v>
      </c>
      <c r="G20" s="18">
        <v>33901</v>
      </c>
      <c r="H20" s="18" t="s">
        <v>24</v>
      </c>
      <c r="I20" s="33">
        <v>1100</v>
      </c>
      <c r="J20" s="32">
        <f>I20-528.82</f>
        <v>571.17999999999995</v>
      </c>
    </row>
    <row r="21" spans="1:10" s="10" customFormat="1" x14ac:dyDescent="0.35">
      <c r="A21" s="13" t="s">
        <v>8</v>
      </c>
      <c r="B21" s="13" t="s">
        <v>9</v>
      </c>
      <c r="C21" s="14" t="s">
        <v>10</v>
      </c>
      <c r="D21" s="15" t="s">
        <v>11</v>
      </c>
      <c r="E21" s="14" t="s">
        <v>10</v>
      </c>
      <c r="F21" s="18" t="s">
        <v>12</v>
      </c>
      <c r="G21" s="18">
        <v>34701</v>
      </c>
      <c r="H21" s="18" t="s">
        <v>16</v>
      </c>
      <c r="I21" s="33">
        <v>5500</v>
      </c>
      <c r="J21" s="32">
        <f>I21+2582.05+961.18</f>
        <v>9043.23</v>
      </c>
    </row>
    <row r="22" spans="1:10" s="10" customFormat="1" ht="39.65" customHeight="1" x14ac:dyDescent="0.35">
      <c r="A22" s="13" t="s">
        <v>8</v>
      </c>
      <c r="B22" s="13" t="s">
        <v>9</v>
      </c>
      <c r="C22" s="14" t="s">
        <v>10</v>
      </c>
      <c r="D22" s="15" t="s">
        <v>11</v>
      </c>
      <c r="E22" s="14" t="s">
        <v>10</v>
      </c>
      <c r="F22" s="18" t="s">
        <v>17</v>
      </c>
      <c r="G22" s="18">
        <v>35101</v>
      </c>
      <c r="H22" s="18" t="s">
        <v>25</v>
      </c>
      <c r="I22" s="33">
        <v>6165</v>
      </c>
      <c r="J22" s="32">
        <f>I22-3265+1334</f>
        <v>4234</v>
      </c>
    </row>
    <row r="23" spans="1:10" s="10" customFormat="1" ht="72.5" x14ac:dyDescent="0.35">
      <c r="A23" s="13" t="s">
        <v>8</v>
      </c>
      <c r="B23" s="13" t="s">
        <v>9</v>
      </c>
      <c r="C23" s="14" t="s">
        <v>10</v>
      </c>
      <c r="D23" s="15" t="s">
        <v>11</v>
      </c>
      <c r="E23" s="14" t="s">
        <v>10</v>
      </c>
      <c r="F23" s="18" t="s">
        <v>12</v>
      </c>
      <c r="G23" s="18">
        <v>35501</v>
      </c>
      <c r="H23" s="18" t="s">
        <v>26</v>
      </c>
      <c r="I23" s="33">
        <v>1000</v>
      </c>
      <c r="J23" s="32">
        <f>I23-892.19</f>
        <v>107.80999999999995</v>
      </c>
    </row>
    <row r="24" spans="1:10" s="10" customFormat="1" ht="29" x14ac:dyDescent="0.35">
      <c r="A24" s="13" t="s">
        <v>8</v>
      </c>
      <c r="B24" s="13" t="s">
        <v>9</v>
      </c>
      <c r="C24" s="14" t="s">
        <v>10</v>
      </c>
      <c r="D24" s="15" t="s">
        <v>11</v>
      </c>
      <c r="E24" s="14" t="s">
        <v>10</v>
      </c>
      <c r="F24" s="18" t="s">
        <v>17</v>
      </c>
      <c r="G24" s="18">
        <v>35801</v>
      </c>
      <c r="H24" s="18" t="s">
        <v>20</v>
      </c>
      <c r="I24" s="33">
        <v>37265</v>
      </c>
      <c r="J24" s="32">
        <f>I24-265</f>
        <v>37000</v>
      </c>
    </row>
    <row r="25" spans="1:10" s="10" customFormat="1" ht="58" x14ac:dyDescent="0.35">
      <c r="A25" s="13" t="s">
        <v>8</v>
      </c>
      <c r="B25" s="13" t="s">
        <v>9</v>
      </c>
      <c r="C25" s="14" t="s">
        <v>10</v>
      </c>
      <c r="D25" s="15" t="s">
        <v>11</v>
      </c>
      <c r="E25" s="14" t="s">
        <v>10</v>
      </c>
      <c r="F25" s="18" t="s">
        <v>12</v>
      </c>
      <c r="G25" s="18">
        <v>37504</v>
      </c>
      <c r="H25" s="18" t="s">
        <v>27</v>
      </c>
      <c r="I25" s="33">
        <v>14375</v>
      </c>
      <c r="J25" s="32">
        <f>I25-5258.71-7254.29-1000</f>
        <v>862.00000000000091</v>
      </c>
    </row>
    <row r="26" spans="1:10" s="10" customFormat="1" ht="43.5" x14ac:dyDescent="0.35">
      <c r="A26" s="13" t="s">
        <v>8</v>
      </c>
      <c r="B26" s="13" t="s">
        <v>9</v>
      </c>
      <c r="C26" s="14" t="s">
        <v>10</v>
      </c>
      <c r="D26" s="15" t="s">
        <v>21</v>
      </c>
      <c r="E26" s="14" t="s">
        <v>10</v>
      </c>
      <c r="F26" s="18" t="s">
        <v>12</v>
      </c>
      <c r="G26" s="18">
        <v>38501</v>
      </c>
      <c r="H26" s="18" t="s">
        <v>28</v>
      </c>
      <c r="I26" s="33">
        <v>3000</v>
      </c>
      <c r="J26" s="32">
        <f t="shared" ref="J26" si="1">I26</f>
        <v>3000</v>
      </c>
    </row>
    <row r="27" spans="1:10" ht="29" x14ac:dyDescent="0.35">
      <c r="A27" s="13" t="s">
        <v>8</v>
      </c>
      <c r="B27" s="13" t="s">
        <v>9</v>
      </c>
      <c r="C27" s="14" t="s">
        <v>10</v>
      </c>
      <c r="D27" s="15" t="s">
        <v>11</v>
      </c>
      <c r="E27" s="14" t="s">
        <v>10</v>
      </c>
      <c r="F27" s="18" t="s">
        <v>12</v>
      </c>
      <c r="G27" s="18">
        <v>39202</v>
      </c>
      <c r="H27" s="18" t="s">
        <v>29</v>
      </c>
      <c r="I27" s="33">
        <v>1500</v>
      </c>
      <c r="J27" s="32">
        <f>I27</f>
        <v>1500</v>
      </c>
    </row>
    <row r="28" spans="1:10" s="9" customFormat="1" ht="56.25" customHeight="1" x14ac:dyDescent="0.35">
      <c r="A28" s="5" t="s">
        <v>4</v>
      </c>
      <c r="B28" s="5" t="s">
        <v>5</v>
      </c>
      <c r="C28" s="5" t="s">
        <v>6</v>
      </c>
      <c r="D28" s="5" t="s">
        <v>7</v>
      </c>
      <c r="E28" s="5" t="s">
        <v>36</v>
      </c>
      <c r="F28" s="5" t="s">
        <v>37</v>
      </c>
      <c r="G28" s="6" t="s">
        <v>30</v>
      </c>
      <c r="H28" s="7" t="s">
        <v>38</v>
      </c>
      <c r="I28" s="8" t="s">
        <v>33</v>
      </c>
      <c r="J28" s="8" t="s">
        <v>34</v>
      </c>
    </row>
    <row r="29" spans="1:10" s="10" customFormat="1" ht="58" x14ac:dyDescent="0.35">
      <c r="A29" s="13" t="s">
        <v>47</v>
      </c>
      <c r="B29" s="13" t="s">
        <v>90</v>
      </c>
      <c r="C29" s="14" t="s">
        <v>10</v>
      </c>
      <c r="D29" s="15" t="s">
        <v>11</v>
      </c>
      <c r="E29" s="14" t="s">
        <v>10</v>
      </c>
      <c r="F29" s="18" t="s">
        <v>12</v>
      </c>
      <c r="G29" s="18">
        <v>22104</v>
      </c>
      <c r="H29" s="18" t="s">
        <v>13</v>
      </c>
      <c r="I29" s="33">
        <v>615</v>
      </c>
      <c r="J29" s="32">
        <v>1861.98</v>
      </c>
    </row>
    <row r="30" spans="1:10" s="10" customFormat="1" x14ac:dyDescent="0.35">
      <c r="A30" s="13" t="s">
        <v>47</v>
      </c>
      <c r="B30" s="13" t="s">
        <v>90</v>
      </c>
      <c r="C30" s="14" t="s">
        <v>10</v>
      </c>
      <c r="D30" s="15" t="s">
        <v>11</v>
      </c>
      <c r="E30" s="14" t="s">
        <v>10</v>
      </c>
      <c r="F30" s="18" t="s">
        <v>17</v>
      </c>
      <c r="G30" s="18">
        <v>31301</v>
      </c>
      <c r="H30" s="18" t="s">
        <v>18</v>
      </c>
      <c r="I30" s="33">
        <v>850</v>
      </c>
      <c r="J30" s="32">
        <v>510</v>
      </c>
    </row>
    <row r="31" spans="1:10" s="10" customFormat="1" ht="29" x14ac:dyDescent="0.35">
      <c r="A31" s="13" t="s">
        <v>47</v>
      </c>
      <c r="B31" s="13" t="s">
        <v>90</v>
      </c>
      <c r="C31" s="14" t="s">
        <v>10</v>
      </c>
      <c r="D31" s="15" t="s">
        <v>11</v>
      </c>
      <c r="E31" s="14" t="s">
        <v>10</v>
      </c>
      <c r="F31" s="18" t="s">
        <v>12</v>
      </c>
      <c r="G31" s="18">
        <v>31401</v>
      </c>
      <c r="H31" s="18" t="s">
        <v>14</v>
      </c>
      <c r="I31" s="33">
        <v>1200</v>
      </c>
      <c r="J31" s="32">
        <v>2418.2800000000002</v>
      </c>
    </row>
    <row r="32" spans="1:10" s="10" customFormat="1" ht="29" x14ac:dyDescent="0.35">
      <c r="A32" s="13" t="s">
        <v>47</v>
      </c>
      <c r="B32" s="13" t="s">
        <v>90</v>
      </c>
      <c r="C32" s="14" t="s">
        <v>10</v>
      </c>
      <c r="D32" s="15" t="s">
        <v>11</v>
      </c>
      <c r="E32" s="14" t="s">
        <v>10</v>
      </c>
      <c r="F32" s="18" t="s">
        <v>12</v>
      </c>
      <c r="G32" s="18">
        <v>32601</v>
      </c>
      <c r="H32" s="18" t="s">
        <v>15</v>
      </c>
      <c r="I32" s="33">
        <v>1400</v>
      </c>
      <c r="J32" s="32">
        <v>299.35000000000002</v>
      </c>
    </row>
    <row r="33" spans="1:10" s="10" customFormat="1" ht="116" x14ac:dyDescent="0.35">
      <c r="A33" s="13" t="s">
        <v>47</v>
      </c>
      <c r="B33" s="13" t="s">
        <v>90</v>
      </c>
      <c r="C33" s="14" t="s">
        <v>10</v>
      </c>
      <c r="D33" s="15" t="s">
        <v>49</v>
      </c>
      <c r="E33" s="14" t="s">
        <v>10</v>
      </c>
      <c r="F33" s="18" t="s">
        <v>50</v>
      </c>
      <c r="G33" s="18">
        <v>26102</v>
      </c>
      <c r="H33" s="18" t="s">
        <v>89</v>
      </c>
      <c r="I33" s="33">
        <v>27830</v>
      </c>
      <c r="J33" s="32" t="s">
        <v>91</v>
      </c>
    </row>
    <row r="34" spans="1:10" s="10" customFormat="1" ht="43.5" x14ac:dyDescent="0.35">
      <c r="A34" s="13" t="s">
        <v>47</v>
      </c>
      <c r="B34" s="13" t="s">
        <v>90</v>
      </c>
      <c r="C34" s="14" t="s">
        <v>10</v>
      </c>
      <c r="D34" s="15" t="s">
        <v>49</v>
      </c>
      <c r="E34" s="14" t="s">
        <v>10</v>
      </c>
      <c r="F34" s="18" t="s">
        <v>50</v>
      </c>
      <c r="G34" s="18">
        <v>21401</v>
      </c>
      <c r="H34" s="18" t="s">
        <v>92</v>
      </c>
      <c r="I34" s="33" t="s">
        <v>93</v>
      </c>
      <c r="J34" s="32">
        <v>18977.599999999999</v>
      </c>
    </row>
    <row r="35" spans="1:10" s="10" customFormat="1" ht="29" x14ac:dyDescent="0.35">
      <c r="A35" s="13" t="s">
        <v>47</v>
      </c>
      <c r="B35" s="13" t="s">
        <v>90</v>
      </c>
      <c r="C35" s="14" t="s">
        <v>10</v>
      </c>
      <c r="D35" s="15" t="s">
        <v>49</v>
      </c>
      <c r="E35" s="14" t="s">
        <v>10</v>
      </c>
      <c r="F35" s="18" t="s">
        <v>50</v>
      </c>
      <c r="G35" s="18">
        <v>24601</v>
      </c>
      <c r="H35" s="18" t="s">
        <v>94</v>
      </c>
      <c r="I35" s="33" t="s">
        <v>93</v>
      </c>
      <c r="J35" s="32">
        <v>3512.48</v>
      </c>
    </row>
    <row r="36" spans="1:10" s="10" customFormat="1" ht="58" x14ac:dyDescent="0.35">
      <c r="A36" s="13" t="s">
        <v>47</v>
      </c>
      <c r="B36" s="13" t="s">
        <v>90</v>
      </c>
      <c r="C36" s="14" t="s">
        <v>10</v>
      </c>
      <c r="D36" s="15" t="s">
        <v>49</v>
      </c>
      <c r="E36" s="14" t="s">
        <v>10</v>
      </c>
      <c r="F36" s="18" t="s">
        <v>50</v>
      </c>
      <c r="G36" s="18">
        <v>29301</v>
      </c>
      <c r="H36" s="18" t="s">
        <v>95</v>
      </c>
      <c r="I36" s="33" t="s">
        <v>91</v>
      </c>
      <c r="J36" s="32">
        <v>2146</v>
      </c>
    </row>
    <row r="37" spans="1:10" s="10" customFormat="1" ht="43.5" x14ac:dyDescent="0.35">
      <c r="A37" s="13" t="s">
        <v>47</v>
      </c>
      <c r="B37" s="13" t="s">
        <v>90</v>
      </c>
      <c r="C37" s="14" t="s">
        <v>10</v>
      </c>
      <c r="D37" s="15" t="s">
        <v>49</v>
      </c>
      <c r="E37" s="14" t="s">
        <v>10</v>
      </c>
      <c r="F37" s="18" t="s">
        <v>50</v>
      </c>
      <c r="G37" s="18">
        <v>29401</v>
      </c>
      <c r="H37" s="18" t="s">
        <v>96</v>
      </c>
      <c r="I37" s="33" t="s">
        <v>91</v>
      </c>
      <c r="J37" s="32">
        <v>2934.8</v>
      </c>
    </row>
    <row r="38" spans="1:10" s="9" customFormat="1" ht="56.25" customHeight="1" x14ac:dyDescent="0.35">
      <c r="A38" s="5" t="s">
        <v>4</v>
      </c>
      <c r="B38" s="5" t="s">
        <v>5</v>
      </c>
      <c r="C38" s="5" t="s">
        <v>6</v>
      </c>
      <c r="D38" s="5" t="s">
        <v>7</v>
      </c>
      <c r="E38" s="5" t="s">
        <v>36</v>
      </c>
      <c r="F38" s="5" t="s">
        <v>37</v>
      </c>
      <c r="G38" s="6" t="s">
        <v>30</v>
      </c>
      <c r="H38" s="7" t="s">
        <v>38</v>
      </c>
      <c r="I38" s="8" t="s">
        <v>33</v>
      </c>
      <c r="J38" s="8" t="s">
        <v>34</v>
      </c>
    </row>
    <row r="39" spans="1:10" s="10" customFormat="1" ht="116" x14ac:dyDescent="0.35">
      <c r="A39" s="13" t="s">
        <v>47</v>
      </c>
      <c r="B39" s="13" t="s">
        <v>88</v>
      </c>
      <c r="C39" s="14" t="s">
        <v>10</v>
      </c>
      <c r="D39" s="15" t="s">
        <v>49</v>
      </c>
      <c r="E39" s="14" t="s">
        <v>59</v>
      </c>
      <c r="F39" s="18" t="s">
        <v>50</v>
      </c>
      <c r="G39" s="18">
        <v>26102</v>
      </c>
      <c r="H39" s="18" t="s">
        <v>89</v>
      </c>
      <c r="I39" s="33">
        <v>4255</v>
      </c>
      <c r="J39" s="32">
        <v>4200</v>
      </c>
    </row>
    <row r="40" spans="1:10" s="10" customFormat="1" x14ac:dyDescent="0.35">
      <c r="A40" s="13" t="s">
        <v>47</v>
      </c>
      <c r="B40" s="13" t="s">
        <v>88</v>
      </c>
      <c r="C40" s="14" t="s">
        <v>10</v>
      </c>
      <c r="D40" s="15" t="s">
        <v>11</v>
      </c>
      <c r="E40" s="14" t="s">
        <v>10</v>
      </c>
      <c r="F40" s="18" t="s">
        <v>17</v>
      </c>
      <c r="G40" s="18">
        <v>31301</v>
      </c>
      <c r="H40" s="18" t="s">
        <v>18</v>
      </c>
      <c r="I40" s="33">
        <v>800</v>
      </c>
      <c r="J40" s="32">
        <v>571.02</v>
      </c>
    </row>
    <row r="41" spans="1:10" s="10" customFormat="1" x14ac:dyDescent="0.35">
      <c r="A41" s="13" t="s">
        <v>47</v>
      </c>
      <c r="B41" s="13" t="s">
        <v>88</v>
      </c>
      <c r="C41" s="14" t="s">
        <v>10</v>
      </c>
      <c r="D41" s="15" t="s">
        <v>49</v>
      </c>
      <c r="E41" s="14" t="s">
        <v>59</v>
      </c>
      <c r="F41" s="18" t="s">
        <v>50</v>
      </c>
      <c r="G41" s="18">
        <v>31301</v>
      </c>
      <c r="H41" s="18" t="s">
        <v>18</v>
      </c>
      <c r="I41" s="33">
        <v>900</v>
      </c>
      <c r="J41" s="32">
        <v>816.1</v>
      </c>
    </row>
    <row r="42" spans="1:10" ht="29" x14ac:dyDescent="0.35">
      <c r="A42" s="13" t="s">
        <v>47</v>
      </c>
      <c r="B42" s="13" t="s">
        <v>88</v>
      </c>
      <c r="C42" s="14" t="s">
        <v>10</v>
      </c>
      <c r="D42" s="15" t="s">
        <v>11</v>
      </c>
      <c r="E42" s="14" t="s">
        <v>10</v>
      </c>
      <c r="F42" s="18" t="s">
        <v>12</v>
      </c>
      <c r="G42" s="18">
        <v>31401</v>
      </c>
      <c r="H42" s="18" t="s">
        <v>14</v>
      </c>
      <c r="I42" s="33">
        <v>1300</v>
      </c>
      <c r="J42" s="32">
        <v>1918.68</v>
      </c>
    </row>
    <row r="43" spans="1:10" s="9" customFormat="1" ht="56.25" customHeight="1" x14ac:dyDescent="0.35">
      <c r="A43" s="5" t="s">
        <v>4</v>
      </c>
      <c r="B43" s="5" t="s">
        <v>5</v>
      </c>
      <c r="C43" s="5" t="s">
        <v>6</v>
      </c>
      <c r="D43" s="5" t="s">
        <v>7</v>
      </c>
      <c r="E43" s="5" t="s">
        <v>36</v>
      </c>
      <c r="F43" s="5" t="s">
        <v>37</v>
      </c>
      <c r="G43" s="6" t="s">
        <v>30</v>
      </c>
      <c r="H43" s="7" t="s">
        <v>38</v>
      </c>
      <c r="I43" s="8" t="s">
        <v>33</v>
      </c>
      <c r="J43" s="8" t="s">
        <v>34</v>
      </c>
    </row>
    <row r="44" spans="1:10" ht="43.5" x14ac:dyDescent="0.35">
      <c r="A44" s="13" t="s">
        <v>47</v>
      </c>
      <c r="B44" s="13" t="s">
        <v>66</v>
      </c>
      <c r="C44" s="14" t="s">
        <v>10</v>
      </c>
      <c r="D44" s="15" t="s">
        <v>11</v>
      </c>
      <c r="E44" s="14" t="s">
        <v>10</v>
      </c>
      <c r="F44" s="18" t="s">
        <v>12</v>
      </c>
      <c r="G44" s="18">
        <v>21401</v>
      </c>
      <c r="H44" s="31" t="s">
        <v>65</v>
      </c>
      <c r="I44" s="33">
        <v>3600</v>
      </c>
      <c r="J44" s="32">
        <v>0</v>
      </c>
    </row>
    <row r="45" spans="1:10" x14ac:dyDescent="0.35">
      <c r="A45" s="13" t="s">
        <v>47</v>
      </c>
      <c r="B45" s="13" t="s">
        <v>66</v>
      </c>
      <c r="C45" s="14" t="s">
        <v>10</v>
      </c>
      <c r="D45" s="15" t="s">
        <v>11</v>
      </c>
      <c r="E45" s="14" t="s">
        <v>10</v>
      </c>
      <c r="F45" s="18" t="s">
        <v>12</v>
      </c>
      <c r="G45" s="18">
        <v>21601</v>
      </c>
      <c r="H45" s="31" t="s">
        <v>32</v>
      </c>
      <c r="I45" s="33">
        <v>6000</v>
      </c>
      <c r="J45" s="32">
        <v>5999.78</v>
      </c>
    </row>
    <row r="46" spans="1:10" ht="58" x14ac:dyDescent="0.35">
      <c r="A46" s="13" t="s">
        <v>47</v>
      </c>
      <c r="B46" s="13" t="s">
        <v>66</v>
      </c>
      <c r="C46" s="14" t="s">
        <v>10</v>
      </c>
      <c r="D46" s="15" t="s">
        <v>11</v>
      </c>
      <c r="E46" s="14" t="s">
        <v>10</v>
      </c>
      <c r="F46" s="18" t="s">
        <v>12</v>
      </c>
      <c r="G46" s="18">
        <v>22104</v>
      </c>
      <c r="H46" s="31" t="s">
        <v>13</v>
      </c>
      <c r="I46" s="33">
        <v>2600</v>
      </c>
      <c r="J46" s="32">
        <v>5604.24</v>
      </c>
    </row>
    <row r="47" spans="1:10" ht="29" x14ac:dyDescent="0.35">
      <c r="A47" s="13" t="s">
        <v>47</v>
      </c>
      <c r="B47" s="13" t="s">
        <v>66</v>
      </c>
      <c r="C47" s="14" t="s">
        <v>10</v>
      </c>
      <c r="D47" s="15" t="s">
        <v>11</v>
      </c>
      <c r="E47" s="14" t="s">
        <v>10</v>
      </c>
      <c r="F47" s="18" t="s">
        <v>12</v>
      </c>
      <c r="G47" s="18">
        <v>24601</v>
      </c>
      <c r="H47" s="31" t="s">
        <v>67</v>
      </c>
      <c r="I47" s="33">
        <v>0</v>
      </c>
      <c r="J47" s="32">
        <v>1385.04</v>
      </c>
    </row>
    <row r="48" spans="1:10" ht="43.5" x14ac:dyDescent="0.35">
      <c r="A48" s="13" t="s">
        <v>47</v>
      </c>
      <c r="B48" s="13" t="s">
        <v>66</v>
      </c>
      <c r="C48" s="14" t="s">
        <v>10</v>
      </c>
      <c r="D48" s="15" t="s">
        <v>11</v>
      </c>
      <c r="E48" s="14" t="s">
        <v>10</v>
      </c>
      <c r="F48" s="18" t="s">
        <v>12</v>
      </c>
      <c r="G48" s="18">
        <v>29401</v>
      </c>
      <c r="H48" s="31" t="s">
        <v>68</v>
      </c>
      <c r="I48" s="33">
        <v>2600</v>
      </c>
      <c r="J48" s="32">
        <v>0</v>
      </c>
    </row>
    <row r="49" spans="1:10" ht="29" x14ac:dyDescent="0.35">
      <c r="A49" s="13" t="s">
        <v>47</v>
      </c>
      <c r="B49" s="13" t="s">
        <v>66</v>
      </c>
      <c r="C49" s="14" t="s">
        <v>10</v>
      </c>
      <c r="D49" s="15" t="s">
        <v>49</v>
      </c>
      <c r="E49" s="14" t="s">
        <v>59</v>
      </c>
      <c r="F49" s="18" t="s">
        <v>50</v>
      </c>
      <c r="G49" s="18">
        <v>21101</v>
      </c>
      <c r="H49" s="31" t="s">
        <v>69</v>
      </c>
      <c r="I49" s="33">
        <v>16017</v>
      </c>
      <c r="J49" s="32">
        <v>16015.27</v>
      </c>
    </row>
    <row r="50" spans="1:10" x14ac:dyDescent="0.35">
      <c r="A50" s="13" t="s">
        <v>47</v>
      </c>
      <c r="B50" s="13" t="s">
        <v>66</v>
      </c>
      <c r="C50" s="14" t="s">
        <v>10</v>
      </c>
      <c r="D50" s="15" t="s">
        <v>49</v>
      </c>
      <c r="E50" s="14" t="s">
        <v>59</v>
      </c>
      <c r="F50" s="18" t="s">
        <v>50</v>
      </c>
      <c r="G50" s="18">
        <v>21601</v>
      </c>
      <c r="H50" s="31" t="s">
        <v>32</v>
      </c>
      <c r="I50" s="33">
        <v>14919</v>
      </c>
      <c r="J50" s="32">
        <v>0</v>
      </c>
    </row>
    <row r="51" spans="1:10" ht="29" x14ac:dyDescent="0.35">
      <c r="A51" s="13" t="s">
        <v>47</v>
      </c>
      <c r="B51" s="13" t="s">
        <v>66</v>
      </c>
      <c r="C51" s="14" t="s">
        <v>10</v>
      </c>
      <c r="D51" s="15" t="s">
        <v>49</v>
      </c>
      <c r="E51" s="14" t="s">
        <v>59</v>
      </c>
      <c r="F51" s="18" t="s">
        <v>50</v>
      </c>
      <c r="G51" s="18">
        <v>25201</v>
      </c>
      <c r="H51" s="31" t="s">
        <v>70</v>
      </c>
      <c r="I51" s="33">
        <v>0</v>
      </c>
      <c r="J51" s="32">
        <v>1577.22</v>
      </c>
    </row>
    <row r="52" spans="1:10" ht="43.5" x14ac:dyDescent="0.35">
      <c r="A52" s="13" t="s">
        <v>47</v>
      </c>
      <c r="B52" s="13" t="s">
        <v>66</v>
      </c>
      <c r="C52" s="14" t="s">
        <v>10</v>
      </c>
      <c r="D52" s="15" t="s">
        <v>49</v>
      </c>
      <c r="E52" s="14" t="s">
        <v>59</v>
      </c>
      <c r="F52" s="18" t="s">
        <v>50</v>
      </c>
      <c r="G52" s="18">
        <v>29401</v>
      </c>
      <c r="H52" s="31" t="s">
        <v>68</v>
      </c>
      <c r="I52" s="33">
        <v>3338</v>
      </c>
      <c r="J52" s="32">
        <v>0</v>
      </c>
    </row>
    <row r="53" spans="1:10" ht="29" x14ac:dyDescent="0.35">
      <c r="A53" s="13" t="s">
        <v>47</v>
      </c>
      <c r="B53" s="13" t="s">
        <v>66</v>
      </c>
      <c r="C53" s="14" t="s">
        <v>10</v>
      </c>
      <c r="D53" s="15" t="s">
        <v>71</v>
      </c>
      <c r="E53" s="14" t="s">
        <v>72</v>
      </c>
      <c r="F53" s="18" t="s">
        <v>12</v>
      </c>
      <c r="G53" s="18">
        <v>21101</v>
      </c>
      <c r="H53" s="31" t="s">
        <v>69</v>
      </c>
      <c r="I53" s="33">
        <v>10000</v>
      </c>
      <c r="J53" s="32">
        <v>5783.53</v>
      </c>
    </row>
    <row r="54" spans="1:10" ht="72.5" x14ac:dyDescent="0.35">
      <c r="A54" s="13" t="s">
        <v>47</v>
      </c>
      <c r="B54" s="13" t="s">
        <v>66</v>
      </c>
      <c r="C54" s="14" t="s">
        <v>10</v>
      </c>
      <c r="D54" s="15" t="s">
        <v>73</v>
      </c>
      <c r="E54" s="14" t="s">
        <v>74</v>
      </c>
      <c r="F54" s="18" t="s">
        <v>12</v>
      </c>
      <c r="G54" s="18">
        <v>26105</v>
      </c>
      <c r="H54" s="31" t="s">
        <v>75</v>
      </c>
      <c r="I54" s="33">
        <v>1785</v>
      </c>
      <c r="J54" s="32">
        <v>807.88</v>
      </c>
    </row>
    <row r="55" spans="1:10" ht="29" x14ac:dyDescent="0.35">
      <c r="A55" s="13" t="s">
        <v>47</v>
      </c>
      <c r="B55" s="13" t="s">
        <v>66</v>
      </c>
      <c r="C55" s="14" t="s">
        <v>10</v>
      </c>
      <c r="D55" s="15" t="s">
        <v>11</v>
      </c>
      <c r="E55" s="14" t="s">
        <v>10</v>
      </c>
      <c r="F55" s="18" t="s">
        <v>12</v>
      </c>
      <c r="G55" s="18">
        <v>31401</v>
      </c>
      <c r="H55" s="31" t="s">
        <v>76</v>
      </c>
      <c r="I55" s="33">
        <v>955</v>
      </c>
      <c r="J55" s="32">
        <v>1509.06</v>
      </c>
    </row>
    <row r="56" spans="1:10" ht="29" x14ac:dyDescent="0.35">
      <c r="A56" s="13" t="s">
        <v>47</v>
      </c>
      <c r="B56" s="13" t="s">
        <v>66</v>
      </c>
      <c r="C56" s="14" t="s">
        <v>10</v>
      </c>
      <c r="D56" s="15" t="s">
        <v>11</v>
      </c>
      <c r="E56" s="14" t="s">
        <v>10</v>
      </c>
      <c r="F56" s="18" t="s">
        <v>12</v>
      </c>
      <c r="G56" s="18">
        <v>32601</v>
      </c>
      <c r="H56" s="31" t="s">
        <v>15</v>
      </c>
      <c r="I56" s="33">
        <v>3290</v>
      </c>
      <c r="J56" s="32">
        <v>4758.71</v>
      </c>
    </row>
    <row r="57" spans="1:10" x14ac:dyDescent="0.35">
      <c r="A57" s="13" t="s">
        <v>47</v>
      </c>
      <c r="B57" s="13" t="s">
        <v>66</v>
      </c>
      <c r="C57" s="14" t="s">
        <v>10</v>
      </c>
      <c r="D57" s="15" t="s">
        <v>49</v>
      </c>
      <c r="E57" s="14" t="s">
        <v>59</v>
      </c>
      <c r="F57" s="18" t="s">
        <v>50</v>
      </c>
      <c r="G57" s="18">
        <v>33801</v>
      </c>
      <c r="H57" s="31" t="s">
        <v>19</v>
      </c>
      <c r="I57" s="33">
        <v>31015</v>
      </c>
      <c r="J57" s="32">
        <v>30325.78</v>
      </c>
    </row>
    <row r="58" spans="1:10" ht="29" x14ac:dyDescent="0.35">
      <c r="A58" s="13" t="s">
        <v>47</v>
      </c>
      <c r="B58" s="13" t="s">
        <v>66</v>
      </c>
      <c r="C58" s="14" t="s">
        <v>10</v>
      </c>
      <c r="D58" s="15" t="s">
        <v>11</v>
      </c>
      <c r="E58" s="14" t="s">
        <v>10</v>
      </c>
      <c r="F58" s="18" t="s">
        <v>12</v>
      </c>
      <c r="G58" s="18">
        <v>33901</v>
      </c>
      <c r="H58" s="31" t="s">
        <v>77</v>
      </c>
      <c r="I58" s="33"/>
      <c r="J58" s="32">
        <v>311.2</v>
      </c>
    </row>
    <row r="59" spans="1:10" ht="43.5" x14ac:dyDescent="0.35">
      <c r="A59" s="13" t="s">
        <v>47</v>
      </c>
      <c r="B59" s="13" t="s">
        <v>66</v>
      </c>
      <c r="C59" s="14" t="s">
        <v>10</v>
      </c>
      <c r="D59" s="15" t="s">
        <v>11</v>
      </c>
      <c r="E59" s="14" t="s">
        <v>10</v>
      </c>
      <c r="F59" s="18" t="s">
        <v>17</v>
      </c>
      <c r="G59" s="18">
        <v>35101</v>
      </c>
      <c r="H59" s="31" t="s">
        <v>78</v>
      </c>
      <c r="I59" s="33">
        <v>0</v>
      </c>
      <c r="J59" s="32">
        <v>2320</v>
      </c>
    </row>
    <row r="60" spans="1:10" ht="29" x14ac:dyDescent="0.35">
      <c r="A60" s="13" t="s">
        <v>47</v>
      </c>
      <c r="B60" s="13" t="s">
        <v>66</v>
      </c>
      <c r="C60" s="14" t="s">
        <v>10</v>
      </c>
      <c r="D60" s="15" t="s">
        <v>49</v>
      </c>
      <c r="E60" s="14" t="s">
        <v>59</v>
      </c>
      <c r="F60" s="18" t="s">
        <v>50</v>
      </c>
      <c r="G60" s="18">
        <v>33901</v>
      </c>
      <c r="H60" s="31" t="s">
        <v>77</v>
      </c>
      <c r="I60" s="33">
        <v>0</v>
      </c>
      <c r="J60" s="32">
        <v>10.01</v>
      </c>
    </row>
    <row r="61" spans="1:10" ht="72.5" x14ac:dyDescent="0.35">
      <c r="A61" s="13" t="s">
        <v>47</v>
      </c>
      <c r="B61" s="13" t="s">
        <v>66</v>
      </c>
      <c r="C61" s="14" t="s">
        <v>10</v>
      </c>
      <c r="D61" s="15" t="s">
        <v>11</v>
      </c>
      <c r="E61" s="14" t="s">
        <v>10</v>
      </c>
      <c r="F61" s="18" t="s">
        <v>12</v>
      </c>
      <c r="G61" s="18">
        <v>35501</v>
      </c>
      <c r="H61" s="31" t="s">
        <v>79</v>
      </c>
      <c r="I61" s="33">
        <v>1000</v>
      </c>
      <c r="J61" s="32">
        <v>0</v>
      </c>
    </row>
    <row r="62" spans="1:10" ht="29" x14ac:dyDescent="0.35">
      <c r="A62" s="13" t="s">
        <v>47</v>
      </c>
      <c r="B62" s="13" t="s">
        <v>66</v>
      </c>
      <c r="C62" s="14" t="s">
        <v>10</v>
      </c>
      <c r="D62" s="15" t="s">
        <v>11</v>
      </c>
      <c r="E62" s="14" t="s">
        <v>10</v>
      </c>
      <c r="F62" s="18" t="s">
        <v>17</v>
      </c>
      <c r="G62" s="18">
        <v>35801</v>
      </c>
      <c r="H62" s="31" t="s">
        <v>80</v>
      </c>
      <c r="I62" s="33">
        <v>18536</v>
      </c>
      <c r="J62" s="32">
        <v>16989.36</v>
      </c>
    </row>
    <row r="63" spans="1:10" ht="29" x14ac:dyDescent="0.35">
      <c r="A63" s="13" t="s">
        <v>47</v>
      </c>
      <c r="B63" s="13" t="s">
        <v>66</v>
      </c>
      <c r="C63" s="14" t="s">
        <v>10</v>
      </c>
      <c r="D63" s="15" t="s">
        <v>49</v>
      </c>
      <c r="E63" s="14" t="s">
        <v>59</v>
      </c>
      <c r="F63" s="18" t="s">
        <v>50</v>
      </c>
      <c r="G63" s="18">
        <v>35801</v>
      </c>
      <c r="H63" s="31" t="s">
        <v>80</v>
      </c>
      <c r="I63" s="33">
        <v>37072</v>
      </c>
      <c r="J63" s="32">
        <v>33978.720000000001</v>
      </c>
    </row>
    <row r="64" spans="1:10" ht="29" x14ac:dyDescent="0.35">
      <c r="A64" s="13" t="s">
        <v>47</v>
      </c>
      <c r="B64" s="13" t="s">
        <v>66</v>
      </c>
      <c r="C64" s="14" t="s">
        <v>10</v>
      </c>
      <c r="D64" s="15" t="s">
        <v>11</v>
      </c>
      <c r="E64" s="14" t="s">
        <v>10</v>
      </c>
      <c r="F64" s="18" t="s">
        <v>17</v>
      </c>
      <c r="G64" s="18">
        <v>35901</v>
      </c>
      <c r="H64" s="31" t="s">
        <v>81</v>
      </c>
      <c r="I64" s="33">
        <v>1144</v>
      </c>
      <c r="J64" s="32">
        <v>0</v>
      </c>
    </row>
    <row r="65" spans="1:11" s="9" customFormat="1" ht="56.25" customHeight="1" x14ac:dyDescent="0.35">
      <c r="A65" s="5" t="s">
        <v>4</v>
      </c>
      <c r="B65" s="5" t="s">
        <v>5</v>
      </c>
      <c r="C65" s="5" t="s">
        <v>6</v>
      </c>
      <c r="D65" s="5" t="s">
        <v>7</v>
      </c>
      <c r="E65" s="5" t="s">
        <v>36</v>
      </c>
      <c r="F65" s="5" t="s">
        <v>37</v>
      </c>
      <c r="G65" s="6" t="s">
        <v>30</v>
      </c>
      <c r="H65" s="7" t="s">
        <v>38</v>
      </c>
      <c r="I65" s="8" t="s">
        <v>33</v>
      </c>
      <c r="J65" s="8" t="s">
        <v>34</v>
      </c>
    </row>
    <row r="66" spans="1:11" ht="29" x14ac:dyDescent="0.35">
      <c r="A66" s="13" t="s">
        <v>47</v>
      </c>
      <c r="B66" s="13" t="s">
        <v>82</v>
      </c>
      <c r="C66" s="14" t="s">
        <v>10</v>
      </c>
      <c r="D66" s="15" t="s">
        <v>11</v>
      </c>
      <c r="E66" s="14" t="s">
        <v>10</v>
      </c>
      <c r="F66" s="18" t="s">
        <v>17</v>
      </c>
      <c r="G66" s="18">
        <v>32201</v>
      </c>
      <c r="H66" s="31" t="s">
        <v>83</v>
      </c>
      <c r="I66" s="33">
        <v>99089</v>
      </c>
      <c r="J66" s="32">
        <v>99403.86</v>
      </c>
    </row>
    <row r="67" spans="1:11" ht="29" x14ac:dyDescent="0.35">
      <c r="A67" s="13" t="s">
        <v>47</v>
      </c>
      <c r="B67" s="13" t="s">
        <v>82</v>
      </c>
      <c r="C67" s="14" t="s">
        <v>10</v>
      </c>
      <c r="D67" s="15" t="s">
        <v>11</v>
      </c>
      <c r="E67" s="14" t="s">
        <v>10</v>
      </c>
      <c r="F67" s="18" t="s">
        <v>12</v>
      </c>
      <c r="G67" s="18">
        <v>32601</v>
      </c>
      <c r="H67" s="31" t="s">
        <v>15</v>
      </c>
      <c r="I67" s="33">
        <v>2500</v>
      </c>
      <c r="J67" s="32">
        <v>2500</v>
      </c>
    </row>
    <row r="68" spans="1:11" ht="29" x14ac:dyDescent="0.35">
      <c r="A68" s="13" t="s">
        <v>47</v>
      </c>
      <c r="B68" s="13" t="s">
        <v>82</v>
      </c>
      <c r="C68" s="14" t="s">
        <v>10</v>
      </c>
      <c r="D68" s="15" t="s">
        <v>11</v>
      </c>
      <c r="E68" s="14" t="s">
        <v>10</v>
      </c>
      <c r="F68" s="18" t="s">
        <v>12</v>
      </c>
      <c r="G68" s="18">
        <v>31401</v>
      </c>
      <c r="H68" s="31" t="s">
        <v>76</v>
      </c>
      <c r="I68" s="33">
        <v>750</v>
      </c>
      <c r="J68" s="32">
        <v>0</v>
      </c>
    </row>
    <row r="69" spans="1:11" x14ac:dyDescent="0.35">
      <c r="A69" s="13" t="s">
        <v>47</v>
      </c>
      <c r="B69" s="13" t="s">
        <v>82</v>
      </c>
      <c r="C69" s="14" t="s">
        <v>10</v>
      </c>
      <c r="D69" s="15" t="s">
        <v>11</v>
      </c>
      <c r="E69" s="14" t="s">
        <v>10</v>
      </c>
      <c r="F69" s="18" t="s">
        <v>17</v>
      </c>
      <c r="G69" s="18">
        <v>31301</v>
      </c>
      <c r="H69" s="31" t="s">
        <v>84</v>
      </c>
      <c r="I69" s="33">
        <v>3000</v>
      </c>
      <c r="J69" s="32">
        <v>2879</v>
      </c>
    </row>
    <row r="70" spans="1:11" x14ac:dyDescent="0.35">
      <c r="A70" s="13" t="s">
        <v>47</v>
      </c>
      <c r="B70" s="13" t="s">
        <v>82</v>
      </c>
      <c r="C70" s="14" t="s">
        <v>10</v>
      </c>
      <c r="D70" s="15" t="s">
        <v>11</v>
      </c>
      <c r="E70" s="14" t="s">
        <v>10</v>
      </c>
      <c r="F70" s="18" t="s">
        <v>17</v>
      </c>
      <c r="G70" s="18">
        <v>33801</v>
      </c>
      <c r="H70" s="31" t="s">
        <v>85</v>
      </c>
      <c r="I70" s="33">
        <v>33768</v>
      </c>
      <c r="J70" s="32">
        <v>33767.760000000002</v>
      </c>
    </row>
    <row r="71" spans="1:11" ht="101.5" x14ac:dyDescent="0.35">
      <c r="A71" s="13" t="s">
        <v>47</v>
      </c>
      <c r="B71" s="13" t="s">
        <v>82</v>
      </c>
      <c r="C71" s="14" t="s">
        <v>10</v>
      </c>
      <c r="D71" s="15" t="s">
        <v>49</v>
      </c>
      <c r="E71" s="14" t="s">
        <v>59</v>
      </c>
      <c r="F71" s="18" t="s">
        <v>50</v>
      </c>
      <c r="G71" s="18">
        <v>26102</v>
      </c>
      <c r="H71" s="31" t="s">
        <v>86</v>
      </c>
      <c r="I71" s="33">
        <v>874</v>
      </c>
      <c r="J71" s="32">
        <v>874</v>
      </c>
    </row>
    <row r="72" spans="1:11" x14ac:dyDescent="0.35">
      <c r="A72" s="13" t="s">
        <v>47</v>
      </c>
      <c r="B72" s="13" t="s">
        <v>82</v>
      </c>
      <c r="C72" s="14" t="s">
        <v>10</v>
      </c>
      <c r="D72" s="15" t="s">
        <v>49</v>
      </c>
      <c r="E72" s="14" t="s">
        <v>59</v>
      </c>
      <c r="F72" s="18" t="s">
        <v>50</v>
      </c>
      <c r="G72" s="18">
        <v>31301</v>
      </c>
      <c r="H72" s="31" t="s">
        <v>84</v>
      </c>
      <c r="I72" s="33">
        <v>2700</v>
      </c>
      <c r="J72" s="32">
        <v>2306</v>
      </c>
    </row>
    <row r="73" spans="1:11" x14ac:dyDescent="0.35">
      <c r="A73" s="13" t="s">
        <v>47</v>
      </c>
      <c r="B73" s="13" t="s">
        <v>82</v>
      </c>
      <c r="C73" s="14" t="s">
        <v>10</v>
      </c>
      <c r="D73" s="15" t="s">
        <v>49</v>
      </c>
      <c r="E73" s="14">
        <v>88</v>
      </c>
      <c r="F73" s="18" t="s">
        <v>50</v>
      </c>
      <c r="G73" s="18">
        <v>33801</v>
      </c>
      <c r="H73" s="31" t="s">
        <v>85</v>
      </c>
      <c r="I73" s="33">
        <v>67536</v>
      </c>
      <c r="J73" s="32">
        <v>65783.759999999995</v>
      </c>
    </row>
    <row r="74" spans="1:11" ht="29" x14ac:dyDescent="0.35">
      <c r="A74" s="13" t="s">
        <v>47</v>
      </c>
      <c r="B74" s="13" t="s">
        <v>82</v>
      </c>
      <c r="C74" s="14" t="s">
        <v>10</v>
      </c>
      <c r="D74" s="15" t="s">
        <v>49</v>
      </c>
      <c r="E74" s="14" t="s">
        <v>59</v>
      </c>
      <c r="F74" s="18" t="s">
        <v>50</v>
      </c>
      <c r="G74" s="18">
        <v>32201</v>
      </c>
      <c r="H74" s="31" t="s">
        <v>83</v>
      </c>
      <c r="I74" s="33">
        <v>50893</v>
      </c>
      <c r="J74" s="32" t="s">
        <v>87</v>
      </c>
    </row>
    <row r="75" spans="1:11" s="9" customFormat="1" ht="56.25" customHeight="1" x14ac:dyDescent="0.35">
      <c r="A75" s="5" t="s">
        <v>4</v>
      </c>
      <c r="B75" s="5" t="s">
        <v>5</v>
      </c>
      <c r="C75" s="5" t="s">
        <v>6</v>
      </c>
      <c r="D75" s="5" t="s">
        <v>7</v>
      </c>
      <c r="E75" s="5" t="s">
        <v>36</v>
      </c>
      <c r="F75" s="5" t="s">
        <v>37</v>
      </c>
      <c r="G75" s="6" t="s">
        <v>30</v>
      </c>
      <c r="H75" s="7" t="s">
        <v>38</v>
      </c>
      <c r="I75" s="8" t="s">
        <v>33</v>
      </c>
      <c r="J75" s="8" t="s">
        <v>34</v>
      </c>
    </row>
    <row r="76" spans="1:11" x14ac:dyDescent="0.35">
      <c r="A76" s="13" t="s">
        <v>47</v>
      </c>
      <c r="B76" s="14" t="s">
        <v>97</v>
      </c>
      <c r="C76" s="15">
        <v>1</v>
      </c>
      <c r="D76" s="14" t="s">
        <v>11</v>
      </c>
      <c r="E76" s="18">
        <v>1</v>
      </c>
      <c r="F76" s="18" t="s">
        <v>98</v>
      </c>
      <c r="G76" s="31">
        <v>31301</v>
      </c>
      <c r="H76" s="19" t="s">
        <v>99</v>
      </c>
      <c r="I76" s="32">
        <v>6398</v>
      </c>
      <c r="J76" s="35">
        <v>6077</v>
      </c>
      <c r="K76" s="34"/>
    </row>
    <row r="77" spans="1:11" ht="43.5" x14ac:dyDescent="0.35">
      <c r="A77" s="13" t="s">
        <v>47</v>
      </c>
      <c r="B77" s="14" t="s">
        <v>97</v>
      </c>
      <c r="C77" s="15">
        <v>1</v>
      </c>
      <c r="D77" s="14" t="s">
        <v>11</v>
      </c>
      <c r="E77" s="18">
        <v>1</v>
      </c>
      <c r="F77" s="18" t="s">
        <v>12</v>
      </c>
      <c r="G77" s="31">
        <v>22104</v>
      </c>
      <c r="H77" s="19" t="s">
        <v>100</v>
      </c>
      <c r="I77" s="32" t="s">
        <v>93</v>
      </c>
      <c r="J77" s="35">
        <v>5275.78</v>
      </c>
      <c r="K77" s="34"/>
    </row>
    <row r="78" spans="1:11" ht="29" x14ac:dyDescent="0.35">
      <c r="A78" s="13" t="s">
        <v>47</v>
      </c>
      <c r="B78" s="14" t="s">
        <v>97</v>
      </c>
      <c r="C78" s="15">
        <v>1</v>
      </c>
      <c r="D78" s="14" t="s">
        <v>11</v>
      </c>
      <c r="E78" s="18">
        <v>1</v>
      </c>
      <c r="F78" s="18" t="s">
        <v>17</v>
      </c>
      <c r="G78" s="31">
        <v>32601</v>
      </c>
      <c r="H78" s="19" t="s">
        <v>101</v>
      </c>
      <c r="I78" s="32">
        <v>2500</v>
      </c>
      <c r="J78" s="35">
        <v>1920</v>
      </c>
      <c r="K78" s="34"/>
    </row>
    <row r="79" spans="1:11" ht="29" x14ac:dyDescent="0.35">
      <c r="A79" s="13" t="s">
        <v>47</v>
      </c>
      <c r="B79" s="14" t="s">
        <v>97</v>
      </c>
      <c r="C79" s="15">
        <v>1</v>
      </c>
      <c r="D79" s="14" t="s">
        <v>11</v>
      </c>
      <c r="E79" s="18">
        <v>1</v>
      </c>
      <c r="F79" s="18" t="s">
        <v>12</v>
      </c>
      <c r="G79" s="31">
        <v>33901</v>
      </c>
      <c r="H79" s="19" t="s">
        <v>102</v>
      </c>
      <c r="I79" s="32">
        <v>109</v>
      </c>
      <c r="J79" s="35" t="s">
        <v>91</v>
      </c>
    </row>
    <row r="80" spans="1:11" ht="29" x14ac:dyDescent="0.35">
      <c r="A80" s="13" t="s">
        <v>47</v>
      </c>
      <c r="B80" s="14" t="s">
        <v>97</v>
      </c>
      <c r="C80" s="15">
        <v>1</v>
      </c>
      <c r="D80" s="14" t="s">
        <v>11</v>
      </c>
      <c r="E80" s="18"/>
      <c r="F80" s="18" t="s">
        <v>17</v>
      </c>
      <c r="G80" s="31">
        <v>35101</v>
      </c>
      <c r="H80" s="19" t="s">
        <v>103</v>
      </c>
      <c r="I80" s="32">
        <v>666</v>
      </c>
      <c r="J80" s="35" t="s">
        <v>91</v>
      </c>
    </row>
    <row r="81" spans="1:11" x14ac:dyDescent="0.35">
      <c r="A81" s="13" t="s">
        <v>47</v>
      </c>
      <c r="B81" s="14" t="s">
        <v>97</v>
      </c>
      <c r="C81" s="15">
        <v>1</v>
      </c>
      <c r="D81" s="14" t="s">
        <v>11</v>
      </c>
      <c r="E81" s="18">
        <v>1</v>
      </c>
      <c r="F81" s="18" t="s">
        <v>12</v>
      </c>
      <c r="G81" s="31">
        <v>21601</v>
      </c>
      <c r="H81" s="19" t="s">
        <v>104</v>
      </c>
      <c r="I81" s="32" t="s">
        <v>93</v>
      </c>
      <c r="J81" s="35">
        <v>580</v>
      </c>
      <c r="K81" s="34"/>
    </row>
    <row r="82" spans="1:11" ht="29" x14ac:dyDescent="0.35">
      <c r="A82" s="13" t="s">
        <v>47</v>
      </c>
      <c r="B82" s="14" t="s">
        <v>97</v>
      </c>
      <c r="C82" s="15">
        <v>1</v>
      </c>
      <c r="D82" s="14" t="s">
        <v>11</v>
      </c>
      <c r="E82" s="18">
        <v>1</v>
      </c>
      <c r="F82" s="18" t="s">
        <v>50</v>
      </c>
      <c r="G82" s="31">
        <v>32201</v>
      </c>
      <c r="H82" s="19" t="s">
        <v>105</v>
      </c>
      <c r="I82" s="32">
        <v>162927</v>
      </c>
      <c r="J82" s="35">
        <v>124200</v>
      </c>
      <c r="K82" s="34"/>
    </row>
    <row r="83" spans="1:11" ht="29" x14ac:dyDescent="0.35">
      <c r="A83" s="13" t="s">
        <v>47</v>
      </c>
      <c r="B83" s="14" t="s">
        <v>97</v>
      </c>
      <c r="C83" s="15">
        <v>1</v>
      </c>
      <c r="D83" s="14" t="s">
        <v>49</v>
      </c>
      <c r="E83" s="18">
        <v>88</v>
      </c>
      <c r="F83" s="18" t="s">
        <v>50</v>
      </c>
      <c r="G83" s="31">
        <v>32201</v>
      </c>
      <c r="H83" s="19" t="s">
        <v>105</v>
      </c>
      <c r="I83" s="32">
        <v>19155</v>
      </c>
      <c r="J83" s="35">
        <v>57881</v>
      </c>
      <c r="K83" s="34"/>
    </row>
    <row r="84" spans="1:11" s="11" customFormat="1" ht="22.25" customHeight="1" x14ac:dyDescent="0.3">
      <c r="A84" s="20" t="s">
        <v>41</v>
      </c>
      <c r="B84" s="20" t="s">
        <v>42</v>
      </c>
      <c r="C84" s="20" t="s">
        <v>43</v>
      </c>
      <c r="D84" s="20" t="s">
        <v>7</v>
      </c>
      <c r="E84" s="20" t="s">
        <v>44</v>
      </c>
      <c r="F84" s="20" t="s">
        <v>45</v>
      </c>
      <c r="G84" s="21" t="s">
        <v>46</v>
      </c>
      <c r="H84" s="22" t="s">
        <v>51</v>
      </c>
      <c r="I84" s="21" t="s">
        <v>52</v>
      </c>
      <c r="J84" s="23" t="s">
        <v>53</v>
      </c>
    </row>
    <row r="85" spans="1:11" s="11" customFormat="1" ht="25" x14ac:dyDescent="0.3">
      <c r="A85" s="24" t="s">
        <v>47</v>
      </c>
      <c r="B85" s="24" t="s">
        <v>48</v>
      </c>
      <c r="C85" s="25" t="s">
        <v>10</v>
      </c>
      <c r="D85" s="26" t="s">
        <v>11</v>
      </c>
      <c r="E85" s="25" t="s">
        <v>10</v>
      </c>
      <c r="F85" s="26" t="s">
        <v>12</v>
      </c>
      <c r="G85" s="27">
        <v>21101</v>
      </c>
      <c r="H85" s="28" t="s">
        <v>31</v>
      </c>
      <c r="I85" s="29">
        <v>1097.92</v>
      </c>
      <c r="J85" s="30">
        <v>0</v>
      </c>
    </row>
    <row r="86" spans="1:11" s="12" customFormat="1" x14ac:dyDescent="0.35">
      <c r="A86" s="24" t="s">
        <v>47</v>
      </c>
      <c r="B86" s="24" t="s">
        <v>48</v>
      </c>
      <c r="C86" s="25" t="s">
        <v>10</v>
      </c>
      <c r="D86" s="26" t="s">
        <v>11</v>
      </c>
      <c r="E86" s="25" t="s">
        <v>10</v>
      </c>
      <c r="F86" s="26" t="s">
        <v>12</v>
      </c>
      <c r="G86" s="27">
        <v>21601</v>
      </c>
      <c r="H86" s="28" t="s">
        <v>32</v>
      </c>
      <c r="I86" s="29">
        <v>39.71</v>
      </c>
      <c r="J86" s="30">
        <v>0</v>
      </c>
    </row>
    <row r="87" spans="1:11" s="12" customFormat="1" ht="62.5" x14ac:dyDescent="0.35">
      <c r="A87" s="24" t="s">
        <v>47</v>
      </c>
      <c r="B87" s="24" t="s">
        <v>48</v>
      </c>
      <c r="C87" s="25" t="s">
        <v>10</v>
      </c>
      <c r="D87" s="26" t="s">
        <v>11</v>
      </c>
      <c r="E87" s="25" t="s">
        <v>10</v>
      </c>
      <c r="F87" s="26" t="s">
        <v>12</v>
      </c>
      <c r="G87" s="27">
        <v>35501</v>
      </c>
      <c r="H87" s="28" t="s">
        <v>26</v>
      </c>
      <c r="I87" s="29">
        <v>1100</v>
      </c>
      <c r="J87" s="30">
        <v>0</v>
      </c>
    </row>
    <row r="88" spans="1:11" ht="25" x14ac:dyDescent="0.35">
      <c r="A88" s="24" t="s">
        <v>47</v>
      </c>
      <c r="B88" s="24" t="s">
        <v>48</v>
      </c>
      <c r="C88" s="25" t="s">
        <v>10</v>
      </c>
      <c r="D88" s="26" t="s">
        <v>11</v>
      </c>
      <c r="E88" s="25" t="s">
        <v>10</v>
      </c>
      <c r="F88" s="26" t="s">
        <v>12</v>
      </c>
      <c r="G88" s="27" t="s">
        <v>54</v>
      </c>
      <c r="H88" s="28" t="s">
        <v>14</v>
      </c>
      <c r="I88" s="29">
        <v>500</v>
      </c>
      <c r="J88" s="30">
        <v>2365.6999999999998</v>
      </c>
    </row>
    <row r="89" spans="1:11" ht="75" x14ac:dyDescent="0.35">
      <c r="A89" s="24" t="s">
        <v>47</v>
      </c>
      <c r="B89" s="24" t="s">
        <v>48</v>
      </c>
      <c r="C89" s="25" t="s">
        <v>10</v>
      </c>
      <c r="D89" s="26" t="s">
        <v>49</v>
      </c>
      <c r="E89" s="25" t="s">
        <v>55</v>
      </c>
      <c r="F89" s="26" t="s">
        <v>50</v>
      </c>
      <c r="G89" s="27">
        <v>33604</v>
      </c>
      <c r="H89" s="28" t="s">
        <v>56</v>
      </c>
      <c r="I89" s="29">
        <v>1044</v>
      </c>
      <c r="J89" s="30">
        <v>0</v>
      </c>
    </row>
    <row r="90" spans="1:11" ht="75" x14ac:dyDescent="0.35">
      <c r="A90" s="24" t="s">
        <v>47</v>
      </c>
      <c r="B90" s="24" t="s">
        <v>48</v>
      </c>
      <c r="C90" s="25" t="s">
        <v>10</v>
      </c>
      <c r="D90" s="26" t="s">
        <v>49</v>
      </c>
      <c r="E90" s="25" t="s">
        <v>55</v>
      </c>
      <c r="F90" s="26" t="s">
        <v>50</v>
      </c>
      <c r="G90" s="27" t="s">
        <v>57</v>
      </c>
      <c r="H90" s="28" t="s">
        <v>58</v>
      </c>
      <c r="I90" s="29">
        <v>0</v>
      </c>
      <c r="J90" s="30">
        <v>1044</v>
      </c>
    </row>
    <row r="91" spans="1:11" ht="37.5" x14ac:dyDescent="0.35">
      <c r="A91" s="24" t="s">
        <v>47</v>
      </c>
      <c r="B91" s="24" t="s">
        <v>48</v>
      </c>
      <c r="C91" s="25" t="s">
        <v>10</v>
      </c>
      <c r="D91" s="26" t="s">
        <v>49</v>
      </c>
      <c r="E91" s="25" t="s">
        <v>59</v>
      </c>
      <c r="F91" s="26" t="s">
        <v>50</v>
      </c>
      <c r="G91" s="27" t="s">
        <v>60</v>
      </c>
      <c r="H91" s="28" t="s">
        <v>61</v>
      </c>
      <c r="I91" s="29">
        <v>0</v>
      </c>
      <c r="J91" s="30">
        <v>10440</v>
      </c>
    </row>
    <row r="92" spans="1:11" x14ac:dyDescent="0.35">
      <c r="A92" s="24" t="s">
        <v>47</v>
      </c>
      <c r="B92" s="24" t="s">
        <v>48</v>
      </c>
      <c r="C92" s="25" t="s">
        <v>10</v>
      </c>
      <c r="D92" s="26" t="s">
        <v>49</v>
      </c>
      <c r="E92" s="25" t="s">
        <v>59</v>
      </c>
      <c r="F92" s="26" t="s">
        <v>50</v>
      </c>
      <c r="G92" s="27" t="s">
        <v>62</v>
      </c>
      <c r="H92" s="28" t="s">
        <v>18</v>
      </c>
      <c r="I92" s="29">
        <v>747</v>
      </c>
      <c r="J92" s="30">
        <v>0</v>
      </c>
    </row>
    <row r="93" spans="1:11" x14ac:dyDescent="0.35">
      <c r="A93" s="24" t="s">
        <v>47</v>
      </c>
      <c r="B93" s="24" t="s">
        <v>48</v>
      </c>
      <c r="C93" s="25" t="s">
        <v>10</v>
      </c>
      <c r="D93" s="26" t="s">
        <v>49</v>
      </c>
      <c r="E93" s="25" t="s">
        <v>59</v>
      </c>
      <c r="F93" s="26" t="s">
        <v>50</v>
      </c>
      <c r="G93" s="27" t="s">
        <v>63</v>
      </c>
      <c r="H93" s="28" t="s">
        <v>19</v>
      </c>
      <c r="I93" s="29">
        <v>16009</v>
      </c>
      <c r="J93" s="30">
        <v>14036</v>
      </c>
    </row>
    <row r="94" spans="1:11" x14ac:dyDescent="0.35">
      <c r="A94" s="24" t="s">
        <v>47</v>
      </c>
      <c r="B94" s="24" t="s">
        <v>48</v>
      </c>
      <c r="C94" s="25" t="s">
        <v>10</v>
      </c>
      <c r="D94" s="26" t="s">
        <v>49</v>
      </c>
      <c r="E94" s="25" t="s">
        <v>59</v>
      </c>
      <c r="F94" s="26" t="s">
        <v>50</v>
      </c>
      <c r="G94" s="27" t="s">
        <v>64</v>
      </c>
      <c r="H94" s="28" t="s">
        <v>32</v>
      </c>
      <c r="I94" s="29">
        <v>1396.17</v>
      </c>
      <c r="J94" s="30">
        <v>0</v>
      </c>
    </row>
    <row r="95" spans="1:11" ht="25" x14ac:dyDescent="0.35">
      <c r="A95" s="24" t="s">
        <v>47</v>
      </c>
      <c r="B95" s="24" t="s">
        <v>48</v>
      </c>
      <c r="C95" s="25" t="s">
        <v>10</v>
      </c>
      <c r="D95" s="26" t="s">
        <v>11</v>
      </c>
      <c r="E95" s="25" t="s">
        <v>10</v>
      </c>
      <c r="F95" s="26" t="s">
        <v>17</v>
      </c>
      <c r="G95" s="27">
        <v>35801</v>
      </c>
      <c r="H95" s="28" t="s">
        <v>20</v>
      </c>
      <c r="I95" s="29">
        <v>10648</v>
      </c>
      <c r="J95" s="30">
        <v>10647</v>
      </c>
    </row>
  </sheetData>
  <mergeCells count="2">
    <mergeCell ref="A7:J7"/>
    <mergeCell ref="A6:J6"/>
  </mergeCells>
  <phoneticPr fontId="10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2024-01-22T16:03:12Z</dcterms:created>
  <dcterms:modified xsi:type="dcterms:W3CDTF">2024-12-17T22:27:23Z</dcterms:modified>
</cp:coreProperties>
</file>