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Nayarit Agosto-Noviembre 2024/PAAASINE NAYARIT AGOSTO NOVIEMBRE 2024/"/>
    </mc:Choice>
  </mc:AlternateContent>
  <xr:revisionPtr revIDLastSave="1" documentId="13_ncr:1_{0227508B-EEA2-4792-AD2B-2ACB8E314DC1}" xr6:coauthVersionLast="47" xr6:coauthVersionMax="47" xr10:uidLastSave="{2FE86A4E-0215-40E2-8467-1AA9AB709F16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hoja1!$A$5:$AE$107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95" i="7" l="1"/>
  <c r="S194" i="7"/>
  <c r="S193" i="7"/>
  <c r="S192" i="7"/>
  <c r="S191" i="7"/>
  <c r="S190" i="7"/>
  <c r="S189" i="7"/>
  <c r="S188" i="7"/>
  <c r="Q187" i="7"/>
  <c r="S187" i="7" s="1"/>
  <c r="S186" i="7"/>
  <c r="S185" i="7"/>
  <c r="S184" i="7"/>
  <c r="S183" i="7"/>
  <c r="S182" i="7"/>
  <c r="S181" i="7"/>
  <c r="S180" i="7"/>
  <c r="S179" i="7"/>
  <c r="Q178" i="7"/>
  <c r="S178" i="7" s="1"/>
  <c r="S177" i="7"/>
  <c r="S176" i="7"/>
  <c r="S175" i="7"/>
  <c r="S174" i="7"/>
  <c r="S173" i="7"/>
  <c r="S172" i="7"/>
  <c r="S171" i="7"/>
  <c r="S170" i="7"/>
  <c r="S169" i="7"/>
  <c r="Q168" i="7"/>
  <c r="S168" i="7" s="1"/>
  <c r="S167" i="7"/>
  <c r="Q166" i="7"/>
  <c r="S166" i="7" s="1"/>
  <c r="S165" i="7"/>
  <c r="S164" i="7"/>
  <c r="S163" i="7"/>
  <c r="S162" i="7"/>
  <c r="Q161" i="7"/>
  <c r="S161" i="7" s="1"/>
  <c r="S160" i="7"/>
  <c r="Q159" i="7"/>
  <c r="S159" i="7" s="1"/>
  <c r="S158" i="7"/>
  <c r="Q158" i="7"/>
  <c r="Q157" i="7"/>
  <c r="S157" i="7" s="1"/>
  <c r="S156" i="7"/>
  <c r="S155" i="7"/>
  <c r="S154" i="7"/>
  <c r="S153" i="7"/>
  <c r="S152" i="7"/>
  <c r="Q152" i="7"/>
  <c r="S151" i="7"/>
  <c r="S150" i="7"/>
  <c r="S149" i="7"/>
  <c r="S148" i="7"/>
  <c r="S147" i="7"/>
  <c r="S146" i="7"/>
  <c r="S145" i="7"/>
  <c r="Q144" i="7"/>
  <c r="S144" i="7" s="1"/>
  <c r="S143" i="7"/>
  <c r="S142" i="7"/>
  <c r="S141" i="7"/>
  <c r="S140" i="7"/>
  <c r="S139" i="7"/>
  <c r="S138" i="7"/>
  <c r="S137" i="7"/>
  <c r="S136" i="7"/>
  <c r="S135" i="7"/>
  <c r="Q134" i="7"/>
  <c r="S134" i="7" s="1"/>
  <c r="S133" i="7"/>
  <c r="S132" i="7"/>
  <c r="S131" i="7"/>
  <c r="S130" i="7"/>
  <c r="S129" i="7"/>
  <c r="S128" i="7"/>
  <c r="S127" i="7"/>
  <c r="S126" i="7"/>
  <c r="S125" i="7" l="1"/>
  <c r="S124" i="7"/>
  <c r="S123" i="7"/>
  <c r="S122" i="7"/>
  <c r="S121" i="7"/>
  <c r="S120" i="7"/>
  <c r="S119" i="7"/>
  <c r="S118" i="7"/>
  <c r="S117" i="7"/>
  <c r="S116" i="7"/>
  <c r="S115" i="7"/>
  <c r="S114" i="7"/>
  <c r="S113" i="7"/>
  <c r="S107" i="7" l="1"/>
  <c r="AB107" i="7" s="1"/>
  <c r="S96" i="7" l="1"/>
  <c r="AB96" i="7" s="1"/>
  <c r="S97" i="7"/>
  <c r="AB97" i="7" s="1"/>
  <c r="S98" i="7"/>
  <c r="AB98" i="7" s="1"/>
  <c r="S99" i="7"/>
  <c r="AB99" i="7" s="1"/>
  <c r="S100" i="7"/>
  <c r="AB100" i="7" s="1"/>
  <c r="S101" i="7"/>
  <c r="AB101" i="7" s="1"/>
  <c r="S102" i="7"/>
  <c r="AB102" i="7" s="1"/>
  <c r="S103" i="7"/>
  <c r="AB103" i="7" s="1"/>
  <c r="S104" i="7"/>
  <c r="AB104" i="7" s="1"/>
  <c r="S105" i="7"/>
  <c r="AB105" i="7" s="1"/>
  <c r="S106" i="7"/>
  <c r="AB106" i="7" s="1"/>
  <c r="S94" i="7"/>
  <c r="AB94" i="7" s="1"/>
  <c r="S95" i="7"/>
  <c r="AB95" i="7" s="1"/>
  <c r="S88" i="7"/>
  <c r="AB88" i="7" s="1"/>
  <c r="S89" i="7"/>
  <c r="AB89" i="7" s="1"/>
  <c r="S90" i="7"/>
  <c r="AB90" i="7" s="1"/>
  <c r="S91" i="7"/>
  <c r="AB91" i="7" s="1"/>
  <c r="S92" i="7"/>
  <c r="AB92" i="7" s="1"/>
  <c r="S93" i="7"/>
  <c r="AB93" i="7" s="1"/>
  <c r="S86" i="7"/>
  <c r="AB86" i="7" s="1"/>
  <c r="S87" i="7"/>
  <c r="AB87" i="7" s="1"/>
  <c r="S85" i="7"/>
  <c r="AB85" i="7" s="1"/>
  <c r="S83" i="7" l="1"/>
  <c r="AB83" i="7" s="1"/>
  <c r="S84" i="7"/>
  <c r="AB84" i="7" s="1"/>
  <c r="S76" i="7"/>
  <c r="AB76" i="7" s="1"/>
  <c r="S77" i="7"/>
  <c r="AB77" i="7" s="1"/>
  <c r="S78" i="7"/>
  <c r="AB78" i="7" s="1"/>
  <c r="S79" i="7"/>
  <c r="AB79" i="7" s="1"/>
  <c r="S80" i="7"/>
  <c r="AB80" i="7" s="1"/>
  <c r="S81" i="7"/>
  <c r="AB81" i="7" s="1"/>
  <c r="S82" i="7"/>
  <c r="AB82" i="7" s="1"/>
  <c r="S74" i="7"/>
  <c r="AB74" i="7" s="1"/>
  <c r="S75" i="7"/>
  <c r="AB75" i="7" s="1"/>
  <c r="S73" i="7" l="1"/>
  <c r="AB73" i="7" s="1"/>
  <c r="S64" i="7" l="1"/>
  <c r="AB64" i="7" s="1"/>
  <c r="S65" i="7"/>
  <c r="AB65" i="7" s="1"/>
  <c r="S66" i="7"/>
  <c r="AB66" i="7" s="1"/>
  <c r="S67" i="7"/>
  <c r="AB67" i="7" s="1"/>
  <c r="S68" i="7"/>
  <c r="AB68" i="7" s="1"/>
  <c r="S69" i="7"/>
  <c r="AB69" i="7" s="1"/>
  <c r="S70" i="7"/>
  <c r="AB70" i="7" s="1"/>
  <c r="S71" i="7"/>
  <c r="AB71" i="7" s="1"/>
  <c r="S72" i="7"/>
  <c r="AB72" i="7" s="1"/>
  <c r="S61" i="7"/>
  <c r="AB61" i="7" s="1"/>
  <c r="S62" i="7"/>
  <c r="AB62" i="7" s="1"/>
  <c r="S63" i="7"/>
  <c r="AB63" i="7" s="1"/>
  <c r="S60" i="7" l="1"/>
  <c r="AB60" i="7" s="1"/>
  <c r="S54" i="7"/>
  <c r="AB54" i="7" s="1"/>
  <c r="S55" i="7"/>
  <c r="AB55" i="7" s="1"/>
  <c r="S56" i="7"/>
  <c r="AB56" i="7" s="1"/>
  <c r="S57" i="7"/>
  <c r="AB57" i="7" s="1"/>
  <c r="S58" i="7"/>
  <c r="AB58" i="7" s="1"/>
  <c r="S59" i="7"/>
  <c r="AB59" i="7" s="1"/>
  <c r="S51" i="7"/>
  <c r="AB51" i="7" s="1"/>
  <c r="S52" i="7"/>
  <c r="AB52" i="7" s="1"/>
  <c r="S53" i="7"/>
  <c r="AB53" i="7" s="1"/>
  <c r="S45" i="7"/>
  <c r="AB45" i="7" s="1"/>
  <c r="S46" i="7"/>
  <c r="AB46" i="7" s="1"/>
  <c r="S47" i="7"/>
  <c r="AB47" i="7" s="1"/>
  <c r="S48" i="7"/>
  <c r="AB48" i="7" s="1"/>
  <c r="S49" i="7"/>
  <c r="AB49" i="7" s="1"/>
  <c r="S50" i="7"/>
  <c r="AB50" i="7" s="1"/>
  <c r="S7" i="7"/>
  <c r="AB7" i="7" s="1"/>
  <c r="S8" i="7"/>
  <c r="AB8" i="7" s="1"/>
  <c r="S9" i="7"/>
  <c r="AB9" i="7" s="1"/>
  <c r="S10" i="7"/>
  <c r="S11" i="7"/>
  <c r="S12" i="7"/>
  <c r="AB12" i="7" s="1"/>
  <c r="S13" i="7"/>
  <c r="S14" i="7"/>
  <c r="AB14" i="7" s="1"/>
  <c r="S15" i="7"/>
  <c r="AB15" i="7" s="1"/>
  <c r="S16" i="7"/>
  <c r="AB16" i="7" s="1"/>
  <c r="S17" i="7"/>
  <c r="AB17" i="7" s="1"/>
  <c r="S18" i="7"/>
  <c r="S19" i="7"/>
  <c r="S20" i="7"/>
  <c r="S21" i="7"/>
  <c r="AB21" i="7" s="1"/>
  <c r="S22" i="7"/>
  <c r="AB22" i="7" s="1"/>
  <c r="S23" i="7"/>
  <c r="AB23" i="7" s="1"/>
  <c r="S24" i="7"/>
  <c r="AB24" i="7" s="1"/>
  <c r="S25" i="7"/>
  <c r="AB25" i="7" s="1"/>
  <c r="S26" i="7"/>
  <c r="S27" i="7"/>
  <c r="S28" i="7"/>
  <c r="S29" i="7"/>
  <c r="AB29" i="7" s="1"/>
  <c r="S30" i="7"/>
  <c r="AB30" i="7" s="1"/>
  <c r="S31" i="7"/>
  <c r="AB31" i="7" s="1"/>
  <c r="S32" i="7"/>
  <c r="AB32" i="7" s="1"/>
  <c r="S33" i="7"/>
  <c r="AB33" i="7" s="1"/>
  <c r="S34" i="7"/>
  <c r="S35" i="7"/>
  <c r="S36" i="7"/>
  <c r="S37" i="7"/>
  <c r="AB37" i="7" s="1"/>
  <c r="S38" i="7"/>
  <c r="AB38" i="7" s="1"/>
  <c r="S39" i="7"/>
  <c r="AB39" i="7" s="1"/>
  <c r="S40" i="7"/>
  <c r="AB40" i="7" s="1"/>
  <c r="S41" i="7"/>
  <c r="AB41" i="7" s="1"/>
  <c r="S42" i="7"/>
  <c r="S43" i="7"/>
  <c r="S44" i="7"/>
  <c r="AB36" i="7" l="1"/>
  <c r="AB28" i="7"/>
  <c r="AB20" i="7"/>
  <c r="AB13" i="7"/>
  <c r="AB44" i="7"/>
  <c r="AB43" i="7"/>
  <c r="AB35" i="7"/>
  <c r="AB27" i="7"/>
  <c r="AB19" i="7"/>
  <c r="AB11" i="7"/>
  <c r="AB42" i="7"/>
  <c r="AB34" i="7"/>
  <c r="AB26" i="7"/>
  <c r="AB18" i="7"/>
  <c r="AB10" i="7"/>
  <c r="S108" i="7"/>
  <c r="AB108" i="7" s="1"/>
  <c r="S109" i="7"/>
  <c r="AB109" i="7" s="1"/>
  <c r="S110" i="7"/>
  <c r="AB110" i="7" s="1"/>
  <c r="S111" i="7"/>
  <c r="AB111" i="7" s="1"/>
  <c r="S112" i="7"/>
  <c r="AB112" i="7" s="1"/>
  <c r="S6" i="7" l="1"/>
  <c r="AB6" i="7" l="1"/>
</calcChain>
</file>

<file path=xl/sharedStrings.xml><?xml version="1.0" encoding="utf-8"?>
<sst xmlns="http://schemas.openxmlformats.org/spreadsheetml/2006/main" count="2461" uniqueCount="398">
  <si>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</si>
  <si>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</si>
  <si>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</si>
  <si>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</si>
  <si>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</si>
  <si>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</si>
  <si>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</si>
  <si>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</si>
  <si>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</si>
  <si>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</si>
  <si>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</si>
  <si>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</si>
  <si>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</si>
  <si>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</si>
  <si>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</si>
  <si>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</si>
  <si>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</si>
  <si>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</si>
  <si>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</si>
  <si>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</si>
  <si>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</si>
  <si>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</si>
  <si>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</si>
  <si>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</si>
  <si>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</si>
  <si>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</si>
  <si>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</si>
  <si>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</si>
  <si>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</si>
  <si>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</si>
  <si>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</si>
  <si>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</si>
  <si>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</si>
  <si>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</si>
  <si>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</si>
  <si>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</si>
  <si>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B00OD01</t>
  </si>
  <si>
    <t>R005</t>
  </si>
  <si>
    <t xml:space="preserve"> Materiales y útiles de oficina</t>
  </si>
  <si>
    <t>Refacciones y accesorios para equipo de cómputo y telecomunicaciones.</t>
  </si>
  <si>
    <t xml:space="preserve"> Materiales de informatica</t>
  </si>
  <si>
    <t>R009</t>
  </si>
  <si>
    <t>Combustible</t>
  </si>
  <si>
    <t>1</t>
  </si>
  <si>
    <t>Arrendamiento de Edificio</t>
  </si>
  <si>
    <t>B00OD02</t>
  </si>
  <si>
    <t>Servicio de Vigilancia</t>
  </si>
  <si>
    <t>Servicio de Limpieza</t>
  </si>
  <si>
    <t>045</t>
  </si>
  <si>
    <t>serv</t>
  </si>
  <si>
    <t>Arrendamiento de Mobiliario</t>
  </si>
  <si>
    <t>PEGAMENTO ADHESIVO T/ LAPIZ</t>
  </si>
  <si>
    <t>BLOCK DE NOTAS POST-IT GRANDE</t>
  </si>
  <si>
    <t>MARCATEXTO</t>
  </si>
  <si>
    <t>MARCADOR TINTA PERMANENTE NEGRO</t>
  </si>
  <si>
    <t>ETIQUETA ADHESIVA T/CARTA</t>
  </si>
  <si>
    <t>PAPEL OPALINA T/CARTA</t>
  </si>
  <si>
    <t>BOLIGRAFO PUNTO MEDIANO</t>
  </si>
  <si>
    <t>DISCO DURO 1TB EXT USB 3.1</t>
  </si>
  <si>
    <t>VALE DE GASOLINA DE $1 PESO - SERVICIOS PUBLICOS</t>
  </si>
  <si>
    <t>VALE DE GASOLINA DE $1 PESO - SERVICIOS ADMINISTRATIVOS</t>
  </si>
  <si>
    <t xml:space="preserve">Refacciones y accesorios menores de mobiliario y equipo de administarción </t>
  </si>
  <si>
    <t xml:space="preserve">ARTICULO </t>
  </si>
  <si>
    <t>21100132-0002</t>
  </si>
  <si>
    <t>CUCHARA DESECHABLE</t>
  </si>
  <si>
    <t>21101001-0179</t>
  </si>
  <si>
    <t>CHAROLA DE UNICEL</t>
  </si>
  <si>
    <t>21101001-0187</t>
  </si>
  <si>
    <t>VASO TERMICO DESECHABLE</t>
  </si>
  <si>
    <t>21100083-0009</t>
  </si>
  <si>
    <t>SERVILLETAS DESECHABLES 500 PiezaS</t>
  </si>
  <si>
    <t>21101001-0178</t>
  </si>
  <si>
    <t>CUCHARA SOPERA DESECHABLE</t>
  </si>
  <si>
    <t>21100031-0001</t>
  </si>
  <si>
    <t>CHAROLA ORGANITODO</t>
  </si>
  <si>
    <t>21100041-0069</t>
  </si>
  <si>
    <t>LIBRETA F/FRANCESA P/DURA RAYADA C/INDICE</t>
  </si>
  <si>
    <t>21101001-0286</t>
  </si>
  <si>
    <t>21100087-0015</t>
  </si>
  <si>
    <t>PAPEL BOND T/CARTA C/5000 hjs.</t>
  </si>
  <si>
    <t>21100036-0003</t>
  </si>
  <si>
    <t>CLIP ESTANDAR # 3</t>
  </si>
  <si>
    <t>21101001-0176</t>
  </si>
  <si>
    <t>LAPIZ</t>
  </si>
  <si>
    <t>21100081-0010</t>
  </si>
  <si>
    <t>21101001-0256</t>
  </si>
  <si>
    <t>21100053-0003</t>
  </si>
  <si>
    <t>CERA PARA CONTAR (CUENTA FACIL)</t>
  </si>
  <si>
    <t>21101001-0392</t>
  </si>
  <si>
    <t>BOLIGRAFO PUNTO FINO</t>
  </si>
  <si>
    <t>21101001-0242</t>
  </si>
  <si>
    <t>21101001-0404</t>
  </si>
  <si>
    <t>CINTA PARA ROTULADORA</t>
  </si>
  <si>
    <t>21101001-0346</t>
  </si>
  <si>
    <t>PAPEL KRAFT DE 125 GRS DE 1.25 X 32 KG</t>
  </si>
  <si>
    <t>21100074-0013</t>
  </si>
  <si>
    <t>21100091-0001</t>
  </si>
  <si>
    <t>21101001-0082</t>
  </si>
  <si>
    <t>PAPEL OPALINA T/C</t>
  </si>
  <si>
    <t>21100022-0031</t>
  </si>
  <si>
    <t>RECOPILADOR</t>
  </si>
  <si>
    <t>21100022-0005</t>
  </si>
  <si>
    <t>CARPETA ACCO-DATA T/CARTA</t>
  </si>
  <si>
    <t>21100090-0003</t>
  </si>
  <si>
    <t>PEGAMENTO 5000 DE 250 ml.</t>
  </si>
  <si>
    <t>21100055-0003</t>
  </si>
  <si>
    <t>CUTTER GRANDE</t>
  </si>
  <si>
    <t>21100087-0022</t>
  </si>
  <si>
    <t>PAPEL BOND T/OFICIO  C/5000 hjs.</t>
  </si>
  <si>
    <t>21100075-0001</t>
  </si>
  <si>
    <t>MOCHILA</t>
  </si>
  <si>
    <t>21101001-0311</t>
  </si>
  <si>
    <t>SELLO  FECHADOR</t>
  </si>
  <si>
    <t>21100017-0001</t>
  </si>
  <si>
    <t>CAJA DE ARCHIVO FAMILIAR</t>
  </si>
  <si>
    <t>21100013-0002</t>
  </si>
  <si>
    <t>BOLIGRAFO (VARIOS)</t>
  </si>
  <si>
    <t>21100025-0015</t>
  </si>
  <si>
    <t>21100017-0010</t>
  </si>
  <si>
    <t>CAJA DE PLASTICO (VARIAS MEDIDAS)</t>
  </si>
  <si>
    <t>21100107-0002</t>
  </si>
  <si>
    <t>PERSONIFICADOR EN ACRILICO</t>
  </si>
  <si>
    <t>21101001-0086</t>
  </si>
  <si>
    <t>FOLDER T/C</t>
  </si>
  <si>
    <t>21100017-0002</t>
  </si>
  <si>
    <t>CAJA DE ARCHIVO MUERTO T/CARTA</t>
  </si>
  <si>
    <t>21100081-0053</t>
  </si>
  <si>
    <t>R003</t>
  </si>
  <si>
    <t>044</t>
  </si>
  <si>
    <t>D15081I</t>
  </si>
  <si>
    <t>21401001-0693</t>
  </si>
  <si>
    <t>TOALLA LIMPIADORA DE EQUIPOS DE CÓMPUTO CON 30 PIEZAS PROLICOM TOALLAS</t>
  </si>
  <si>
    <t>21401001-0156</t>
  </si>
  <si>
    <t>LUBRICANTE DE SILICON PARA EQUIPO DE COMPUTO</t>
  </si>
  <si>
    <t>21401001-0240</t>
  </si>
  <si>
    <t>TONER BROTHER  TN-350</t>
  </si>
  <si>
    <t>21401001-0678</t>
  </si>
  <si>
    <t>21600010-0008</t>
  </si>
  <si>
    <t>TOALLAS DESINFECTANTES CON CLORO</t>
  </si>
  <si>
    <t>21601001-0069</t>
  </si>
  <si>
    <t>DESINFECTANTE</t>
  </si>
  <si>
    <t xml:space="preserve"> Materiales de Limpieza </t>
  </si>
  <si>
    <t>Productos Alimenticios</t>
  </si>
  <si>
    <t>22104001-0069</t>
  </si>
  <si>
    <t>AZUCAR</t>
  </si>
  <si>
    <t>22104001-0090</t>
  </si>
  <si>
    <t>AGUA PURIFICADA 500 ML.</t>
  </si>
  <si>
    <t>22104001-0075</t>
  </si>
  <si>
    <t>ALIMENTOS</t>
  </si>
  <si>
    <t>Material Electrico</t>
  </si>
  <si>
    <t>24600010-0010</t>
  </si>
  <si>
    <t>EXTENSION ELECTRICA  4 mts.</t>
  </si>
  <si>
    <t>24601001-0444</t>
  </si>
  <si>
    <t>ADAPTADOR DE CORRIENTE PARA LAN SWITCH</t>
  </si>
  <si>
    <t>24600019-0001</t>
  </si>
  <si>
    <t>DIADEMA TELEFONISTA</t>
  </si>
  <si>
    <t>24600018-0018</t>
  </si>
  <si>
    <t>CONTACTO MULTIPLE C/SUPRESOR DE PICOS</t>
  </si>
  <si>
    <t>24601001-0416</t>
  </si>
  <si>
    <t>CABLE DE USO RUDO DE 2 X 16 AWG C/100</t>
  </si>
  <si>
    <t>24600012-0014</t>
  </si>
  <si>
    <t>CHALUPAS (CAJAS REGISTRO)</t>
  </si>
  <si>
    <t>24600018-0001</t>
  </si>
  <si>
    <t>APAGADOR</t>
  </si>
  <si>
    <t>24600032-0001</t>
  </si>
  <si>
    <t>PLACA (MAT. ELECTRICO)</t>
  </si>
  <si>
    <t>24901001-0025</t>
  </si>
  <si>
    <t>SILICON</t>
  </si>
  <si>
    <t>Refacciones y Accesorios para equipo de Computo</t>
  </si>
  <si>
    <t>25201001-0001</t>
  </si>
  <si>
    <t>HERBICIDA</t>
  </si>
  <si>
    <t>Plaguicidas</t>
  </si>
  <si>
    <t xml:space="preserve">Medicinas y productos farmaceuticos </t>
  </si>
  <si>
    <t>25300001-0002</t>
  </si>
  <si>
    <t>SAL DE UVAS C/12</t>
  </si>
  <si>
    <t>25301001-0063</t>
  </si>
  <si>
    <t>ASPIRINA PROTEC TABLETAS</t>
  </si>
  <si>
    <t>25300006-0004</t>
  </si>
  <si>
    <t>PEPTO-BISMOL SUSP.</t>
  </si>
  <si>
    <t>25301001-0054</t>
  </si>
  <si>
    <t>LOPERAMIDA</t>
  </si>
  <si>
    <t>25301001-0033</t>
  </si>
  <si>
    <t>PARACETAMOL TABLETAS</t>
  </si>
  <si>
    <t>25301001-0199</t>
  </si>
  <si>
    <t>ALCOHOL LIQUIDO ( 1 LT )</t>
  </si>
  <si>
    <t>25401001-0150</t>
  </si>
  <si>
    <t>BANDITAS ADHESIVAS</t>
  </si>
  <si>
    <t>materiales y suministros medicos</t>
  </si>
  <si>
    <t>26102001-0011</t>
  </si>
  <si>
    <t>B00PE02</t>
  </si>
  <si>
    <t>26103001-0013</t>
  </si>
  <si>
    <t>F11231I</t>
  </si>
  <si>
    <t>26103001-0042</t>
  </si>
  <si>
    <t>AFLOJATODO</t>
  </si>
  <si>
    <t>B20FI01</t>
  </si>
  <si>
    <t>26104001-0010</t>
  </si>
  <si>
    <t>VALE DE GASOLINA DE $1 PESO - SERVIDORES PUBLICOS</t>
  </si>
  <si>
    <t>Vestuario</t>
  </si>
  <si>
    <t>27100013-0005</t>
  </si>
  <si>
    <t>PLAYERA TIPO POLO</t>
  </si>
  <si>
    <t>27100009-0002</t>
  </si>
  <si>
    <t>CHAMARRA</t>
  </si>
  <si>
    <t>27100016-0001</t>
  </si>
  <si>
    <t>SOMBRERO TIP CAZADOR O PESCADOR</t>
  </si>
  <si>
    <t>27101001-0033</t>
  </si>
  <si>
    <t>CHALECO TIPO REPORTERO</t>
  </si>
  <si>
    <t>27100013-0004</t>
  </si>
  <si>
    <t>PLAYERA</t>
  </si>
  <si>
    <t>29301001-0007</t>
  </si>
  <si>
    <t>SOPORTE METALICO AJUSTABLE - GASTO</t>
  </si>
  <si>
    <t>29301001-0094</t>
  </si>
  <si>
    <t>LENTE PARA CAMARA FOTOGRAFICA - GASTO</t>
  </si>
  <si>
    <t>29400014-0009</t>
  </si>
  <si>
    <t>MONITOR</t>
  </si>
  <si>
    <t>29400009-0054</t>
  </si>
  <si>
    <t>CONVERTIDOR USB A PS/2</t>
  </si>
  <si>
    <t>29401001-0112</t>
  </si>
  <si>
    <t>LECTOR DE MEMORIAS SD</t>
  </si>
  <si>
    <t>29400009-0045</t>
  </si>
  <si>
    <t>CABLE USB A/B 1.8 MTS.</t>
  </si>
  <si>
    <t>29400013-0033</t>
  </si>
  <si>
    <t>MEMORIA USB DE 32 GB</t>
  </si>
  <si>
    <t>29401001-0078</t>
  </si>
  <si>
    <t>MEMORIA USB 64 GB</t>
  </si>
  <si>
    <t>29400015-0003</t>
  </si>
  <si>
    <t>MOUSE OPTICO INALAMBRICO</t>
  </si>
  <si>
    <t>29401001-0045</t>
  </si>
  <si>
    <t>DISCO DURO EXTERNO - GASTO</t>
  </si>
  <si>
    <t>29901001-0165</t>
  </si>
  <si>
    <t>TELEFONO IP</t>
  </si>
  <si>
    <t xml:space="preserve">Programa Anual de Adquisiciones, Arrendamientos y Servicios del INE  2024 (PAAASINE) modificado del mes de septiembre del ejercicio presupuestal 2024 </t>
  </si>
  <si>
    <t xml:space="preserve"> en el estado de Nayarit</t>
  </si>
  <si>
    <t>SUBDELEGACIONAL</t>
  </si>
  <si>
    <t>NT01</t>
  </si>
  <si>
    <t>SERVICIO TELEFONICO CONVENCIONAL</t>
  </si>
  <si>
    <t>SERVICIO TELEFÓNICO CONVENCIONAL</t>
  </si>
  <si>
    <t>SERVICIO</t>
  </si>
  <si>
    <t>ADJUDICACION DIRECTA</t>
  </si>
  <si>
    <t>MANTENIMIENTO Y CONSERVACION DE VEHICULOS TERRESTRES, AÉREOS, MARÍTIMOS, LACUSTRES Y FLUVIALES</t>
  </si>
  <si>
    <t>MANTENIMIENTO DE VEHICULO</t>
  </si>
  <si>
    <t>ARRENDAMIENTO DE MAQUINARIA Y EQUIPO</t>
  </si>
  <si>
    <t xml:space="preserve">RENTA DE MULTIFUNCIONAL </t>
  </si>
  <si>
    <t>COMBUSTIBLES, LUBRICANTES Y ADITIVOS PARA VEHÍCULOS TERRESTRES, AÉREOS, MARÍTIMOS, LACUSTRES Y  FLUVIALES DESTINADOS A SERVICIOS PÚBLICOS Y LA OPERACIÓN DE PROGRAMAS PÚBLICOS</t>
  </si>
  <si>
    <t>26102001-0015</t>
  </si>
  <si>
    <t>VALE DE GASOLINA DE $500 PESOS</t>
  </si>
  <si>
    <t>PIEZA</t>
  </si>
  <si>
    <t>COMBUSTIBLES, LUBRICANTES Y ADITIVOS PARA VEHÍCULOS TERRESTRES, AÉREOS, MARÍTIMOS, LACUSTRES Y FLUVIALES DESTINADOS A SERVICIOS ADMINISTRATIVOS</t>
  </si>
  <si>
    <t>26103001-0007</t>
  </si>
  <si>
    <t>VALE DE GASOLINA DE $100 PESOS</t>
  </si>
  <si>
    <t>26103001-0018</t>
  </si>
  <si>
    <t>VALE DE GASOLINA DE $300 PESOS</t>
  </si>
  <si>
    <t>26103001-0017</t>
  </si>
  <si>
    <t>088</t>
  </si>
  <si>
    <t>B00MO02</t>
  </si>
  <si>
    <t>MATERIAL DE LIMPIEZA</t>
  </si>
  <si>
    <t>21600006-0001</t>
  </si>
  <si>
    <t>BOLSA DE PLASTICO P/BASURA 60 X 90 CM</t>
  </si>
  <si>
    <t>KILOGRAMO</t>
  </si>
  <si>
    <t>21600006-0020</t>
  </si>
  <si>
    <t>BOLSA DE PLASTICO P/BASURA 50X70</t>
  </si>
  <si>
    <t xml:space="preserve">21600018-0005 </t>
  </si>
  <si>
    <t xml:space="preserve"> FRANELA </t>
  </si>
  <si>
    <t>METRO</t>
  </si>
  <si>
    <t xml:space="preserve"> 21600023-0001 </t>
  </si>
  <si>
    <t>JALADOR DE HULE ( CHICO )</t>
  </si>
  <si>
    <t xml:space="preserve">26102001-0007 </t>
  </si>
  <si>
    <t>VALE DE GASOLINA DE $30 PESOS</t>
  </si>
  <si>
    <t xml:space="preserve">26102001-0017 </t>
  </si>
  <si>
    <t>VALE DE GASOLINA DE $400 PESOS</t>
  </si>
  <si>
    <t>NT02</t>
  </si>
  <si>
    <t>Otros servicios comerciales</t>
  </si>
  <si>
    <t>Pensión vehícular</t>
  </si>
  <si>
    <t>Servicio</t>
  </si>
  <si>
    <t>Servicio de limpieza e higiene</t>
  </si>
  <si>
    <t>Servicio de limpieza</t>
  </si>
  <si>
    <t>Mantenimiento de edificios</t>
  </si>
  <si>
    <t>Servicio de vigilancia</t>
  </si>
  <si>
    <t>B16AM01</t>
  </si>
  <si>
    <t>Subcontratación de servicios con terceros</t>
  </si>
  <si>
    <t>Subcontratación terceros</t>
  </si>
  <si>
    <t>Mantenimiento y conservación de vehículos terrestres, aéreos, marítimos, lacustres y fluviales</t>
  </si>
  <si>
    <t>Mantenimiento de vehículos</t>
  </si>
  <si>
    <t>Mantenimiento de equipo de administración</t>
  </si>
  <si>
    <t>Mantenimiento aires acondicionados</t>
  </si>
  <si>
    <t>Materiales y útiles de oficina</t>
  </si>
  <si>
    <t>21100017-0003</t>
  </si>
  <si>
    <t xml:space="preserve">Caja de archivo muerto </t>
  </si>
  <si>
    <t>Pieza</t>
  </si>
  <si>
    <t>Otros impuestos y derechos</t>
  </si>
  <si>
    <t>Pago de casetas</t>
  </si>
  <si>
    <t>Servicio de jardinería y fumigación</t>
  </si>
  <si>
    <t>Servicio de fumigación</t>
  </si>
  <si>
    <t>Servicio telefónico</t>
  </si>
  <si>
    <t>Servicio de mensajería</t>
  </si>
  <si>
    <t>Combustibles, lubricantes y aditivos para vehículos terrestres, aéreos, marítimos, lacustres y fluviales destinados a servicios administrativos</t>
  </si>
  <si>
    <t>26103001-0033</t>
  </si>
  <si>
    <t>Liquido de frenos</t>
  </si>
  <si>
    <t>Combustibles, lubricantes y aditivos para maquinaria, equipo de producción y servicios</t>
  </si>
  <si>
    <t>26105001-0014</t>
  </si>
  <si>
    <t>Aceite hidráulico</t>
  </si>
  <si>
    <t>Refacciones y accesorios menores de equipo de transporte</t>
  </si>
  <si>
    <t>29601001-0071</t>
  </si>
  <si>
    <t>Balero</t>
  </si>
  <si>
    <t>29601001-0073</t>
  </si>
  <si>
    <t>Metales de biela estándar para automóvil</t>
  </si>
  <si>
    <t>29601001-0160</t>
  </si>
  <si>
    <t>Terminal de dirección</t>
  </si>
  <si>
    <t>Refacciones y accesorios para equipo de cómputo</t>
  </si>
  <si>
    <t>29401001-0047</t>
  </si>
  <si>
    <t>Camara web</t>
  </si>
  <si>
    <t>29400001-0001</t>
  </si>
  <si>
    <t>Audifinos para computadora</t>
  </si>
  <si>
    <t>Folder t/carta</t>
  </si>
  <si>
    <t>Paquete</t>
  </si>
  <si>
    <t>Papel bond t/carta c/5000</t>
  </si>
  <si>
    <t>Caja</t>
  </si>
  <si>
    <t>21100033-0005</t>
  </si>
  <si>
    <t>Cinta canela 48 x 150</t>
  </si>
  <si>
    <t>21100013-0005</t>
  </si>
  <si>
    <t>Boligrafo tinta azul</t>
  </si>
  <si>
    <t>Arrendamiento de maquinaria</t>
  </si>
  <si>
    <t>Arrendamiento de fotocopiadora</t>
  </si>
  <si>
    <t>Materiales de limpieza</t>
  </si>
  <si>
    <t>21601001-0004</t>
  </si>
  <si>
    <t>Cubeta</t>
  </si>
  <si>
    <t>21600007-0006</t>
  </si>
  <si>
    <t>Pinol 1 litro</t>
  </si>
  <si>
    <t>Litro</t>
  </si>
  <si>
    <t>21600002-0001</t>
  </si>
  <si>
    <t>Atomizador de plastico</t>
  </si>
  <si>
    <t>21600007-0003</t>
  </si>
  <si>
    <t>Desinfectante fabuloso</t>
  </si>
  <si>
    <t>21600032-0002</t>
  </si>
  <si>
    <t>Trapeador tipo mechudo</t>
  </si>
  <si>
    <t>21600007-0002</t>
  </si>
  <si>
    <t>Cloro en litro</t>
  </si>
  <si>
    <t>21600022-0011</t>
  </si>
  <si>
    <t>Shampoo para manos</t>
  </si>
  <si>
    <t>21601001-0070</t>
  </si>
  <si>
    <t>Paño limpiador</t>
  </si>
  <si>
    <t>21600006-0019</t>
  </si>
  <si>
    <t>Bolsa jumo para la basura</t>
  </si>
  <si>
    <t>Rollo</t>
  </si>
  <si>
    <t>2160002-0009</t>
  </si>
  <si>
    <t>Jabon liquido p/utencilios de cocina</t>
  </si>
  <si>
    <t>21600006-0018</t>
  </si>
  <si>
    <t>Bolsa grande para basura</t>
  </si>
  <si>
    <t>21600012-0002</t>
  </si>
  <si>
    <t>Esoba de plastico</t>
  </si>
  <si>
    <t>21601001-0025</t>
  </si>
  <si>
    <t>Pastills de cloro</t>
  </si>
  <si>
    <t>Bote</t>
  </si>
  <si>
    <t>21100132-0007</t>
  </si>
  <si>
    <t>Vaso Thermico desechable</t>
  </si>
  <si>
    <t>Cuchara desechable</t>
  </si>
  <si>
    <t>21100132-0004</t>
  </si>
  <si>
    <t>Plato desechable</t>
  </si>
  <si>
    <t>Servilletas desechables 500 pzas</t>
  </si>
  <si>
    <t>Productos alimentos para el personal</t>
  </si>
  <si>
    <t>22104001-0076</t>
  </si>
  <si>
    <t>Agua embotellada</t>
  </si>
  <si>
    <t>22104001-0074</t>
  </si>
  <si>
    <t>Galleta surtido especial</t>
  </si>
  <si>
    <t>22104001-0152</t>
  </si>
  <si>
    <t>Galletas</t>
  </si>
  <si>
    <t>22104001-0096</t>
  </si>
  <si>
    <t>Café molido</t>
  </si>
  <si>
    <t>22104001-0161</t>
  </si>
  <si>
    <t>21600006-0021</t>
  </si>
  <si>
    <t>Bolsa de plastico p/basura 70x90</t>
  </si>
  <si>
    <t>Kilo</t>
  </si>
  <si>
    <t>21601001-0032</t>
  </si>
  <si>
    <t>Funda para mop</t>
  </si>
  <si>
    <t>21600022-0004</t>
  </si>
  <si>
    <t>Jabón detergente en polvo</t>
  </si>
  <si>
    <t>Aflojatodo</t>
  </si>
  <si>
    <t>22104001-0154</t>
  </si>
  <si>
    <t>Garrafon de agua 20 lts</t>
  </si>
  <si>
    <t>NT03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</si>
  <si>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</si>
  <si>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</si>
  <si>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</si>
  <si>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B00CA01</t>
  </si>
  <si>
    <t>26102001-0005</t>
  </si>
  <si>
    <t>VALE DE GASOLINA DE $100 PESOS - SERVICIOS PUBLICOS</t>
  </si>
  <si>
    <t>D15041I</t>
  </si>
  <si>
    <t>R11031I</t>
  </si>
  <si>
    <t>Arrendamiento de Maquinaria y Equipo</t>
  </si>
  <si>
    <t>ARRENDAMIENTO DE EQUIPO DE FOTOCOPIADO DE LA 03 JDE MES DE AGOSTO</t>
  </si>
  <si>
    <t>CUOTA DE MANTENIMIENTO DE INMUEBLE QUE OCUPA EL MODULO DE ATENCION CIUDADANA 180352 CORRESPONDIENTE AL MES DE AGOSTO DEL 2024.</t>
  </si>
  <si>
    <t>SERVICIO DE ESTACIONAMIENTO MES DE JULIO</t>
  </si>
  <si>
    <t>Servicios de Vigilancia</t>
  </si>
  <si>
    <t>SERVICIO DE VIGILANCIA DE LA 03 JDE MES DE AGOSTO</t>
  </si>
  <si>
    <t>Servicios de Lavandería, Limpieza e Higiene</t>
  </si>
  <si>
    <t>SERVICIO DE LIMPIEZA DEL MAC 180352 MES DE AGOSTO</t>
  </si>
  <si>
    <t>SERVICIO DE LIMPIEZA JDE MES DE AGOSTO</t>
  </si>
  <si>
    <t>Servicio Telefónico Convencional.</t>
  </si>
  <si>
    <t>SERVICIO TELEFÓNICO MES DE 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</si>
</sst>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4" fillId="0" borderId="0"/>
    <xf numFmtId="0" fontId="1" fillId="0" borderId="0"/>
  </cellStyleXfs>
  <cellXfs count="58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5" applyFont="1" applyBorder="1" applyAlignment="1">
      <alignment horizontal="center"/>
    </xf>
    <xf numFmtId="0" fontId="9" fillId="0" borderId="1" xfId="5" applyFont="1" applyBorder="1" applyAlignment="1">
      <alignment horizontal="center" vertical="center"/>
    </xf>
    <xf numFmtId="0" fontId="9" fillId="0" borderId="1" xfId="5" applyFont="1" applyBorder="1" applyAlignment="1">
      <alignment horizontal="left" vertical="center" wrapText="1"/>
    </xf>
    <xf numFmtId="164" fontId="0" fillId="0" borderId="0" xfId="0" applyNumberFormat="1" applyAlignment="1">
      <alignment horizontal="right"/>
    </xf>
    <xf numFmtId="164" fontId="9" fillId="0" borderId="1" xfId="5" applyNumberFormat="1" applyFont="1" applyBorder="1" applyAlignment="1">
      <alignment horizontal="right"/>
    </xf>
    <xf numFmtId="4" fontId="10" fillId="0" borderId="1" xfId="5" applyNumberFormat="1" applyFont="1" applyBorder="1" applyAlignment="1">
      <alignment horizontal="right"/>
    </xf>
    <xf numFmtId="0" fontId="10" fillId="0" borderId="1" xfId="5" applyFont="1" applyBorder="1" applyAlignment="1">
      <alignment horizontal="center"/>
    </xf>
    <xf numFmtId="4" fontId="6" fillId="0" borderId="1" xfId="2" applyNumberFormat="1" applyFont="1" applyFill="1" applyBorder="1" applyAlignment="1">
      <alignment horizontal="right" vertical="center"/>
    </xf>
    <xf numFmtId="4" fontId="9" fillId="0" borderId="1" xfId="5" applyNumberFormat="1" applyFont="1" applyBorder="1" applyAlignment="1">
      <alignment horizontal="right"/>
    </xf>
    <xf numFmtId="4" fontId="6" fillId="0" borderId="0" xfId="0" applyNumberFormat="1" applyFont="1" applyAlignment="1">
      <alignment horizontal="right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" fontId="8" fillId="2" borderId="1" xfId="3" applyNumberFormat="1" applyFont="1" applyFill="1" applyBorder="1" applyAlignment="1">
      <alignment vertical="center" wrapText="1"/>
    </xf>
    <xf numFmtId="49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3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2" fillId="0" borderId="0" xfId="16" applyFont="1"/>
    <xf numFmtId="0" fontId="0" fillId="0" borderId="0" xfId="17" applyFont="1"/>
    <xf numFmtId="49" fontId="9" fillId="0" borderId="1" xfId="0" applyNumberFormat="1" applyFont="1" applyBorder="1" applyAlignment="1">
      <alignment horizontal="center" vertical="center" wrapText="1"/>
    </xf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/>
    <xf numFmtId="43" fontId="6" fillId="0" borderId="1" xfId="1" applyFont="1" applyFill="1" applyBorder="1"/>
    <xf numFmtId="0" fontId="0" fillId="0" borderId="1" xfId="0" applyBorder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43" fontId="13" fillId="0" borderId="1" xfId="1" applyFont="1" applyBorder="1" applyAlignment="1">
      <alignment horizontal="center" vertical="center" wrapText="1"/>
    </xf>
    <xf numFmtId="0" fontId="11" fillId="0" borderId="0" xfId="0" applyFont="1" applyAlignment="1">
      <alignment horizontal="center"/>
    </xf>
  </cellXfs>
  <cellStyles count="18">
    <cellStyle name="Millares" xfId="1" builtinId="3"/>
    <cellStyle name="Millares 2" xfId="4" xr:uid="{00000000-0005-0000-0000-000001000000}"/>
    <cellStyle name="Millares 2 2" xfId="15" xr:uid="{6121D978-088A-4384-BE9D-C82AB9134BBA}"/>
    <cellStyle name="Millares 2 3" xfId="12" xr:uid="{A6ED76D3-AA27-4E41-B7A9-F9E6FC483BE6}"/>
    <cellStyle name="Millares 2 4" xfId="9" xr:uid="{8330A09D-65FA-4746-A692-A75DBBEFD9D0}"/>
    <cellStyle name="Millares 3" xfId="13" xr:uid="{F431ACCA-EC41-409B-BEB2-58DFD2234193}"/>
    <cellStyle name="Millares 4" xfId="10" xr:uid="{16E788AC-0734-4C93-A245-B6DBD4930D80}"/>
    <cellStyle name="Millares 5" xfId="7" xr:uid="{6DED7679-E2B6-44D5-BB43-F6A255AE328D}"/>
    <cellStyle name="Moneda" xfId="2" builtinId="4"/>
    <cellStyle name="Moneda 2" xfId="14" xr:uid="{65458CF8-8E64-419E-883B-A1C4F8888692}"/>
    <cellStyle name="Moneda 3" xfId="11" xr:uid="{58B4CF7B-5A5C-4A3F-986F-859FE147516B}"/>
    <cellStyle name="Moneda 4" xfId="8" xr:uid="{57FEA397-08AC-4D95-9CE8-D26C09BEC886}"/>
    <cellStyle name="Normal" xfId="0" builtinId="0"/>
    <cellStyle name="Normal 2 2" xfId="5" xr:uid="{00000000-0005-0000-0000-000004000000}"/>
    <cellStyle name="Normal 3" xfId="6" xr:uid="{00000000-0005-0000-0000-000005000000}"/>
    <cellStyle name="Normal 4 2" xfId="16" xr:uid="{1ECA3F63-AF85-44E7-94C6-61D4CED04BC2}"/>
    <cellStyle name="Normal 5" xfId="17" xr:uid="{61207380-018E-4E1C-A00B-0112FAE85286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107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107</xdr:row>
      <xdr:rowOff>0</xdr:rowOff>
    </xdr:from>
    <xdr:to>
      <xdr:col>16</xdr:col>
      <xdr:colOff>45720</xdr:colOff>
      <xdr:row>107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107</xdr:row>
      <xdr:rowOff>0</xdr:rowOff>
    </xdr:from>
    <xdr:to>
      <xdr:col>16</xdr:col>
      <xdr:colOff>45720</xdr:colOff>
      <xdr:row>107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107</xdr:row>
      <xdr:rowOff>0</xdr:rowOff>
    </xdr:from>
    <xdr:to>
      <xdr:col>16</xdr:col>
      <xdr:colOff>45720</xdr:colOff>
      <xdr:row>107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107</xdr:row>
      <xdr:rowOff>0</xdr:rowOff>
    </xdr:from>
    <xdr:to>
      <xdr:col>16</xdr:col>
      <xdr:colOff>45720</xdr:colOff>
      <xdr:row>107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107</xdr:row>
      <xdr:rowOff>0</xdr:rowOff>
    </xdr:from>
    <xdr:to>
      <xdr:col>16</xdr:col>
      <xdr:colOff>45720</xdr:colOff>
      <xdr:row>107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107</xdr:row>
      <xdr:rowOff>0</xdr:rowOff>
    </xdr:from>
    <xdr:to>
      <xdr:col>16</xdr:col>
      <xdr:colOff>45720</xdr:colOff>
      <xdr:row>107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107</xdr:row>
      <xdr:rowOff>0</xdr:rowOff>
    </xdr:from>
    <xdr:to>
      <xdr:col>16</xdr:col>
      <xdr:colOff>45720</xdr:colOff>
      <xdr:row>107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107</xdr:row>
      <xdr:rowOff>0</xdr:rowOff>
    </xdr:from>
    <xdr:to>
      <xdr:col>16</xdr:col>
      <xdr:colOff>45720</xdr:colOff>
      <xdr:row>107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107</xdr:row>
      <xdr:rowOff>0</xdr:rowOff>
    </xdr:from>
    <xdr:to>
      <xdr:col>16</xdr:col>
      <xdr:colOff>45720</xdr:colOff>
      <xdr:row>107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107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08"/>
  <sheetViews>
    <sheetView tabSelected="1" zoomScale="90" zoomScaleNormal="90" workbookViewId="0">
      <selection activeCell="A6" sqref="A6"/>
    </sheetView>
  </sheetViews>
  <sheetFormatPr baseColWidth="10" defaultRowHeight="14.5" x14ac:dyDescent="0.35"/>
  <cols>
    <col min="1" max="1" width="14.453125" bestFit="1" customWidth="1"/>
    <col min="2" max="2" width="14.7265625" customWidth="1"/>
    <col min="7" max="7" width="12.7265625" customWidth="1"/>
    <col min="10" max="10" width="20.1796875" style="19" bestFit="1" customWidth="1"/>
    <col min="11" max="11" width="20.1796875" style="19" customWidth="1"/>
    <col min="12" max="12" width="39.453125" style="8" customWidth="1"/>
    <col min="16" max="16" width="11.453125" style="6"/>
    <col min="17" max="17" width="11.453125" style="23"/>
    <col min="18" max="18" width="12.7265625" style="4" customWidth="1"/>
    <col min="19" max="19" width="12.54296875" bestFit="1" customWidth="1"/>
  </cols>
  <sheetData>
    <row r="1" spans="1:31" ht="18.5" x14ac:dyDescent="0.45">
      <c r="A1" s="57" t="s">
        <v>230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</row>
    <row r="2" spans="1:31" ht="18.5" x14ac:dyDescent="0.45">
      <c r="A2" s="57" t="s">
        <v>231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</row>
    <row r="5" spans="1:31" s="38" customFormat="1" ht="43.5" x14ac:dyDescent="0.35">
      <c r="A5" s="30" t="s">
        <v>0</v>
      </c>
      <c r="B5" s="30" t="s">
        <v>1</v>
      </c>
      <c r="C5" s="30" t="s">
        <v>2</v>
      </c>
      <c r="D5" s="30" t="s">
        <v>3</v>
      </c>
      <c r="E5" s="30" t="s">
        <v>4</v>
      </c>
      <c r="F5" s="30" t="s">
        <v>5</v>
      </c>
      <c r="G5" s="30" t="s">
        <v>6</v>
      </c>
      <c r="H5" s="30" t="s">
        <v>7</v>
      </c>
      <c r="I5" s="31" t="s">
        <v>8</v>
      </c>
      <c r="J5" s="32" t="s">
        <v>9</v>
      </c>
      <c r="K5" s="32" t="s">
        <v>62</v>
      </c>
      <c r="L5" s="31" t="s">
        <v>10</v>
      </c>
      <c r="M5" s="31" t="s">
        <v>11</v>
      </c>
      <c r="N5" s="31" t="s">
        <v>12</v>
      </c>
      <c r="O5" s="31" t="s">
        <v>13</v>
      </c>
      <c r="P5" s="33" t="s">
        <v>14</v>
      </c>
      <c r="Q5" s="34" t="s">
        <v>15</v>
      </c>
      <c r="R5" s="35" t="s">
        <v>16</v>
      </c>
      <c r="S5" s="36" t="s">
        <v>17</v>
      </c>
      <c r="T5" s="36" t="s">
        <v>18</v>
      </c>
      <c r="U5" s="36" t="s">
        <v>19</v>
      </c>
      <c r="V5" s="36" t="s">
        <v>20</v>
      </c>
      <c r="W5" s="36" t="s">
        <v>21</v>
      </c>
      <c r="X5" s="36" t="s">
        <v>22</v>
      </c>
      <c r="Y5" s="36" t="s">
        <v>23</v>
      </c>
      <c r="Z5" s="36" t="s">
        <v>24</v>
      </c>
      <c r="AA5" s="36" t="s">
        <v>25</v>
      </c>
      <c r="AB5" s="36" t="s">
        <v>26</v>
      </c>
      <c r="AC5" s="36" t="s">
        <v>27</v>
      </c>
      <c r="AD5" s="36" t="s">
        <v>28</v>
      </c>
      <c r="AE5" s="37" t="s">
        <v>29</v>
      </c>
    </row>
    <row r="6" spans="1:31" s="16" customFormat="1" ht="21" x14ac:dyDescent="0.25">
      <c r="A6" s="14" t="s">
        <v>30</v>
      </c>
      <c r="B6" s="14" t="s">
        <v>31</v>
      </c>
      <c r="C6" s="14">
        <v>11510</v>
      </c>
      <c r="D6" s="14" t="s">
        <v>31</v>
      </c>
      <c r="E6" s="14" t="s">
        <v>32</v>
      </c>
      <c r="F6" s="14" t="s">
        <v>33</v>
      </c>
      <c r="G6" s="14" t="s">
        <v>32</v>
      </c>
      <c r="H6" s="14" t="s">
        <v>36</v>
      </c>
      <c r="I6" s="10">
        <v>21101</v>
      </c>
      <c r="J6" s="18" t="s">
        <v>38</v>
      </c>
      <c r="K6" s="18" t="s">
        <v>63</v>
      </c>
      <c r="L6" s="17" t="s">
        <v>64</v>
      </c>
      <c r="M6" s="13"/>
      <c r="N6" s="13"/>
      <c r="O6" s="3" t="s">
        <v>34</v>
      </c>
      <c r="P6" s="3">
        <v>10</v>
      </c>
      <c r="Q6" s="27">
        <v>21</v>
      </c>
      <c r="R6" s="2" t="s">
        <v>35</v>
      </c>
      <c r="S6" s="12">
        <f>(P6*Q6)</f>
        <v>210</v>
      </c>
      <c r="T6" s="15">
        <v>0</v>
      </c>
      <c r="U6" s="15">
        <v>0</v>
      </c>
      <c r="V6" s="15">
        <v>0</v>
      </c>
      <c r="W6" s="15">
        <v>0</v>
      </c>
      <c r="X6" s="15">
        <v>0</v>
      </c>
      <c r="Y6" s="15">
        <v>0</v>
      </c>
      <c r="Z6" s="15">
        <v>0</v>
      </c>
      <c r="AA6" s="15">
        <v>0</v>
      </c>
      <c r="AB6" s="15">
        <f>S6</f>
        <v>210</v>
      </c>
      <c r="AC6" s="15">
        <v>0</v>
      </c>
      <c r="AD6" s="15">
        <v>0</v>
      </c>
      <c r="AE6" s="15">
        <v>0</v>
      </c>
    </row>
    <row r="7" spans="1:31" s="16" customFormat="1" ht="21" x14ac:dyDescent="0.25">
      <c r="A7" s="14" t="s">
        <v>30</v>
      </c>
      <c r="B7" s="14" t="s">
        <v>31</v>
      </c>
      <c r="C7" s="14">
        <v>11510</v>
      </c>
      <c r="D7" s="14" t="s">
        <v>31</v>
      </c>
      <c r="E7" s="14" t="s">
        <v>32</v>
      </c>
      <c r="F7" s="14" t="s">
        <v>33</v>
      </c>
      <c r="G7" s="14" t="s">
        <v>32</v>
      </c>
      <c r="H7" s="14" t="s">
        <v>36</v>
      </c>
      <c r="I7" s="10">
        <v>21101</v>
      </c>
      <c r="J7" s="18" t="s">
        <v>38</v>
      </c>
      <c r="K7" s="18" t="s">
        <v>65</v>
      </c>
      <c r="L7" s="17" t="s">
        <v>66</v>
      </c>
      <c r="M7" s="13"/>
      <c r="N7" s="13"/>
      <c r="O7" s="3" t="s">
        <v>34</v>
      </c>
      <c r="P7" s="3">
        <v>10</v>
      </c>
      <c r="Q7" s="27">
        <v>27</v>
      </c>
      <c r="R7" s="2" t="s">
        <v>35</v>
      </c>
      <c r="S7" s="12">
        <f t="shared" ref="S7:S70" si="0">(P7*Q7)</f>
        <v>270</v>
      </c>
      <c r="T7" s="15">
        <v>0</v>
      </c>
      <c r="U7" s="15">
        <v>0</v>
      </c>
      <c r="V7" s="15">
        <v>0</v>
      </c>
      <c r="W7" s="15">
        <v>0</v>
      </c>
      <c r="X7" s="15">
        <v>0</v>
      </c>
      <c r="Y7" s="15">
        <v>0</v>
      </c>
      <c r="Z7" s="15">
        <v>0</v>
      </c>
      <c r="AA7" s="15">
        <v>0</v>
      </c>
      <c r="AB7" s="15">
        <f t="shared" ref="AB7:AB70" si="1">S7</f>
        <v>270</v>
      </c>
      <c r="AC7" s="15">
        <v>0</v>
      </c>
      <c r="AD7" s="15">
        <v>0</v>
      </c>
      <c r="AE7" s="15">
        <v>0</v>
      </c>
    </row>
    <row r="8" spans="1:31" s="16" customFormat="1" ht="21" x14ac:dyDescent="0.25">
      <c r="A8" s="14" t="s">
        <v>30</v>
      </c>
      <c r="B8" s="14" t="s">
        <v>31</v>
      </c>
      <c r="C8" s="14">
        <v>11510</v>
      </c>
      <c r="D8" s="14" t="s">
        <v>31</v>
      </c>
      <c r="E8" s="14" t="s">
        <v>32</v>
      </c>
      <c r="F8" s="14" t="s">
        <v>33</v>
      </c>
      <c r="G8" s="14" t="s">
        <v>32</v>
      </c>
      <c r="H8" s="14" t="s">
        <v>36</v>
      </c>
      <c r="I8" s="10">
        <v>21101</v>
      </c>
      <c r="J8" s="18" t="s">
        <v>38</v>
      </c>
      <c r="K8" s="18" t="s">
        <v>67</v>
      </c>
      <c r="L8" s="17" t="s">
        <v>68</v>
      </c>
      <c r="M8" s="13"/>
      <c r="N8" s="13"/>
      <c r="O8" s="3" t="s">
        <v>34</v>
      </c>
      <c r="P8" s="3">
        <v>10</v>
      </c>
      <c r="Q8" s="27">
        <v>16</v>
      </c>
      <c r="R8" s="2" t="s">
        <v>35</v>
      </c>
      <c r="S8" s="12">
        <f t="shared" si="0"/>
        <v>160</v>
      </c>
      <c r="T8" s="15">
        <v>0</v>
      </c>
      <c r="U8" s="15">
        <v>0</v>
      </c>
      <c r="V8" s="15">
        <v>0</v>
      </c>
      <c r="W8" s="15">
        <v>0</v>
      </c>
      <c r="X8" s="15">
        <v>0</v>
      </c>
      <c r="Y8" s="15">
        <v>0</v>
      </c>
      <c r="Z8" s="15">
        <v>0</v>
      </c>
      <c r="AA8" s="15">
        <v>0</v>
      </c>
      <c r="AB8" s="15">
        <f t="shared" si="1"/>
        <v>160</v>
      </c>
      <c r="AC8" s="15">
        <v>0</v>
      </c>
      <c r="AD8" s="15">
        <v>0</v>
      </c>
      <c r="AE8" s="15">
        <v>0</v>
      </c>
    </row>
    <row r="9" spans="1:31" s="16" customFormat="1" ht="21" x14ac:dyDescent="0.25">
      <c r="A9" s="14" t="s">
        <v>30</v>
      </c>
      <c r="B9" s="14" t="s">
        <v>31</v>
      </c>
      <c r="C9" s="14">
        <v>11510</v>
      </c>
      <c r="D9" s="14" t="s">
        <v>31</v>
      </c>
      <c r="E9" s="14" t="s">
        <v>32</v>
      </c>
      <c r="F9" s="14" t="s">
        <v>33</v>
      </c>
      <c r="G9" s="14" t="s">
        <v>32</v>
      </c>
      <c r="H9" s="14" t="s">
        <v>36</v>
      </c>
      <c r="I9" s="10">
        <v>21101</v>
      </c>
      <c r="J9" s="18" t="s">
        <v>38</v>
      </c>
      <c r="K9" s="18" t="s">
        <v>69</v>
      </c>
      <c r="L9" s="17" t="s">
        <v>70</v>
      </c>
      <c r="M9" s="13"/>
      <c r="N9" s="13"/>
      <c r="O9" s="3" t="s">
        <v>34</v>
      </c>
      <c r="P9" s="3">
        <v>10</v>
      </c>
      <c r="Q9" s="27">
        <v>44</v>
      </c>
      <c r="R9" s="2" t="s">
        <v>35</v>
      </c>
      <c r="S9" s="12">
        <f t="shared" si="0"/>
        <v>440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  <c r="Y9" s="15">
        <v>0</v>
      </c>
      <c r="Z9" s="15">
        <v>0</v>
      </c>
      <c r="AA9" s="15">
        <v>0</v>
      </c>
      <c r="AB9" s="15">
        <f t="shared" si="1"/>
        <v>440</v>
      </c>
      <c r="AC9" s="15">
        <v>0</v>
      </c>
      <c r="AD9" s="15">
        <v>0</v>
      </c>
      <c r="AE9" s="15">
        <v>0</v>
      </c>
    </row>
    <row r="10" spans="1:31" s="16" customFormat="1" ht="21" x14ac:dyDescent="0.25">
      <c r="A10" s="14" t="s">
        <v>30</v>
      </c>
      <c r="B10" s="14" t="s">
        <v>31</v>
      </c>
      <c r="C10" s="14">
        <v>11510</v>
      </c>
      <c r="D10" s="14" t="s">
        <v>31</v>
      </c>
      <c r="E10" s="14" t="s">
        <v>32</v>
      </c>
      <c r="F10" s="14" t="s">
        <v>33</v>
      </c>
      <c r="G10" s="14" t="s">
        <v>32</v>
      </c>
      <c r="H10" s="14" t="s">
        <v>36</v>
      </c>
      <c r="I10" s="10">
        <v>21101</v>
      </c>
      <c r="J10" s="18" t="s">
        <v>38</v>
      </c>
      <c r="K10" s="18" t="s">
        <v>71</v>
      </c>
      <c r="L10" s="17" t="s">
        <v>72</v>
      </c>
      <c r="M10" s="13"/>
      <c r="N10" s="13"/>
      <c r="O10" s="3" t="s">
        <v>34</v>
      </c>
      <c r="P10" s="3">
        <v>30</v>
      </c>
      <c r="Q10" s="27">
        <v>8</v>
      </c>
      <c r="R10" s="2" t="s">
        <v>35</v>
      </c>
      <c r="S10" s="12">
        <f t="shared" si="0"/>
        <v>240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  <c r="Y10" s="15">
        <v>0</v>
      </c>
      <c r="Z10" s="15">
        <v>0</v>
      </c>
      <c r="AA10" s="15">
        <v>0</v>
      </c>
      <c r="AB10" s="15">
        <f t="shared" si="1"/>
        <v>240</v>
      </c>
      <c r="AC10" s="15">
        <v>0</v>
      </c>
      <c r="AD10" s="15">
        <v>0</v>
      </c>
      <c r="AE10" s="15">
        <v>0</v>
      </c>
    </row>
    <row r="11" spans="1:31" s="16" customFormat="1" ht="21" x14ac:dyDescent="0.25">
      <c r="A11" s="14" t="s">
        <v>30</v>
      </c>
      <c r="B11" s="14" t="s">
        <v>31</v>
      </c>
      <c r="C11" s="14">
        <v>11510</v>
      </c>
      <c r="D11" s="14" t="s">
        <v>31</v>
      </c>
      <c r="E11" s="14" t="s">
        <v>32</v>
      </c>
      <c r="F11" s="14" t="s">
        <v>33</v>
      </c>
      <c r="G11" s="14" t="s">
        <v>32</v>
      </c>
      <c r="H11" s="14" t="s">
        <v>36</v>
      </c>
      <c r="I11" s="10">
        <v>21101</v>
      </c>
      <c r="J11" s="18" t="s">
        <v>38</v>
      </c>
      <c r="K11" s="18" t="s">
        <v>73</v>
      </c>
      <c r="L11" s="17" t="s">
        <v>74</v>
      </c>
      <c r="M11" s="13"/>
      <c r="N11" s="13"/>
      <c r="O11" s="3" t="s">
        <v>34</v>
      </c>
      <c r="P11" s="3">
        <v>1</v>
      </c>
      <c r="Q11" s="27">
        <v>244</v>
      </c>
      <c r="R11" s="2" t="s">
        <v>35</v>
      </c>
      <c r="S11" s="12">
        <f t="shared" si="0"/>
        <v>244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f t="shared" si="1"/>
        <v>244</v>
      </c>
      <c r="AC11" s="15">
        <v>0</v>
      </c>
      <c r="AD11" s="15">
        <v>0</v>
      </c>
      <c r="AE11" s="15">
        <v>0</v>
      </c>
    </row>
    <row r="12" spans="1:31" s="16" customFormat="1" ht="21" x14ac:dyDescent="0.25">
      <c r="A12" s="14" t="s">
        <v>30</v>
      </c>
      <c r="B12" s="14" t="s">
        <v>31</v>
      </c>
      <c r="C12" s="14">
        <v>11510</v>
      </c>
      <c r="D12" s="14" t="s">
        <v>31</v>
      </c>
      <c r="E12" s="14" t="s">
        <v>32</v>
      </c>
      <c r="F12" s="14" t="s">
        <v>33</v>
      </c>
      <c r="G12" s="14" t="s">
        <v>32</v>
      </c>
      <c r="H12" s="14" t="s">
        <v>36</v>
      </c>
      <c r="I12" s="10">
        <v>21101</v>
      </c>
      <c r="J12" s="18" t="s">
        <v>38</v>
      </c>
      <c r="K12" s="18" t="s">
        <v>75</v>
      </c>
      <c r="L12" s="17" t="s">
        <v>76</v>
      </c>
      <c r="M12" s="13"/>
      <c r="N12" s="13"/>
      <c r="O12" s="3" t="s">
        <v>34</v>
      </c>
      <c r="P12" s="3">
        <v>3</v>
      </c>
      <c r="Q12" s="27">
        <v>37</v>
      </c>
      <c r="R12" s="2" t="s">
        <v>35</v>
      </c>
      <c r="S12" s="12">
        <f t="shared" si="0"/>
        <v>111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f t="shared" si="1"/>
        <v>111</v>
      </c>
      <c r="AC12" s="15">
        <v>0</v>
      </c>
      <c r="AD12" s="15">
        <v>0</v>
      </c>
      <c r="AE12" s="15">
        <v>0</v>
      </c>
    </row>
    <row r="13" spans="1:31" s="16" customFormat="1" ht="21" x14ac:dyDescent="0.25">
      <c r="A13" s="14" t="s">
        <v>30</v>
      </c>
      <c r="B13" s="14" t="s">
        <v>31</v>
      </c>
      <c r="C13" s="14">
        <v>11510</v>
      </c>
      <c r="D13" s="14" t="s">
        <v>31</v>
      </c>
      <c r="E13" s="14" t="s">
        <v>32</v>
      </c>
      <c r="F13" s="14" t="s">
        <v>33</v>
      </c>
      <c r="G13" s="14" t="s">
        <v>32</v>
      </c>
      <c r="H13" s="14" t="s">
        <v>36</v>
      </c>
      <c r="I13" s="10">
        <v>21101</v>
      </c>
      <c r="J13" s="18" t="s">
        <v>38</v>
      </c>
      <c r="K13" s="18" t="s">
        <v>77</v>
      </c>
      <c r="L13" s="17" t="s">
        <v>54</v>
      </c>
      <c r="M13" s="13"/>
      <c r="N13" s="13"/>
      <c r="O13" s="3" t="s">
        <v>34</v>
      </c>
      <c r="P13" s="3">
        <v>3</v>
      </c>
      <c r="Q13" s="27">
        <v>14</v>
      </c>
      <c r="R13" s="2" t="s">
        <v>35</v>
      </c>
      <c r="S13" s="12">
        <f t="shared" si="0"/>
        <v>42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0</v>
      </c>
      <c r="AA13" s="15">
        <v>0</v>
      </c>
      <c r="AB13" s="15">
        <f t="shared" si="1"/>
        <v>42</v>
      </c>
      <c r="AC13" s="15">
        <v>0</v>
      </c>
      <c r="AD13" s="15">
        <v>0</v>
      </c>
      <c r="AE13" s="15">
        <v>0</v>
      </c>
    </row>
    <row r="14" spans="1:31" s="16" customFormat="1" ht="21" x14ac:dyDescent="0.25">
      <c r="A14" s="14" t="s">
        <v>30</v>
      </c>
      <c r="B14" s="14" t="s">
        <v>31</v>
      </c>
      <c r="C14" s="14">
        <v>11510</v>
      </c>
      <c r="D14" s="14" t="s">
        <v>31</v>
      </c>
      <c r="E14" s="14" t="s">
        <v>32</v>
      </c>
      <c r="F14" s="14" t="s">
        <v>33</v>
      </c>
      <c r="G14" s="14" t="s">
        <v>32</v>
      </c>
      <c r="H14" s="14" t="s">
        <v>36</v>
      </c>
      <c r="I14" s="10">
        <v>21101</v>
      </c>
      <c r="J14" s="18" t="s">
        <v>38</v>
      </c>
      <c r="K14" s="18" t="s">
        <v>78</v>
      </c>
      <c r="L14" s="17" t="s">
        <v>79</v>
      </c>
      <c r="M14" s="13"/>
      <c r="N14" s="13"/>
      <c r="O14" s="3" t="s">
        <v>34</v>
      </c>
      <c r="P14" s="3">
        <v>1</v>
      </c>
      <c r="Q14" s="27">
        <v>827</v>
      </c>
      <c r="R14" s="2" t="s">
        <v>35</v>
      </c>
      <c r="S14" s="12">
        <f t="shared" si="0"/>
        <v>827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f t="shared" si="1"/>
        <v>827</v>
      </c>
      <c r="AC14" s="15">
        <v>0</v>
      </c>
      <c r="AD14" s="15">
        <v>0</v>
      </c>
      <c r="AE14" s="15">
        <v>0</v>
      </c>
    </row>
    <row r="15" spans="1:31" s="16" customFormat="1" ht="21" x14ac:dyDescent="0.25">
      <c r="A15" s="14" t="s">
        <v>30</v>
      </c>
      <c r="B15" s="14" t="s">
        <v>31</v>
      </c>
      <c r="C15" s="14">
        <v>11510</v>
      </c>
      <c r="D15" s="14" t="s">
        <v>31</v>
      </c>
      <c r="E15" s="14" t="s">
        <v>32</v>
      </c>
      <c r="F15" s="14" t="s">
        <v>33</v>
      </c>
      <c r="G15" s="14" t="s">
        <v>32</v>
      </c>
      <c r="H15" s="14" t="s">
        <v>36</v>
      </c>
      <c r="I15" s="10">
        <v>21101</v>
      </c>
      <c r="J15" s="18" t="s">
        <v>38</v>
      </c>
      <c r="K15" s="18" t="s">
        <v>80</v>
      </c>
      <c r="L15" s="17" t="s">
        <v>81</v>
      </c>
      <c r="M15" s="13"/>
      <c r="N15" s="13"/>
      <c r="O15" s="3" t="s">
        <v>34</v>
      </c>
      <c r="P15" s="3">
        <v>20</v>
      </c>
      <c r="Q15" s="27">
        <v>10</v>
      </c>
      <c r="R15" s="2" t="s">
        <v>35</v>
      </c>
      <c r="S15" s="12">
        <f t="shared" si="0"/>
        <v>200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f t="shared" si="1"/>
        <v>200</v>
      </c>
      <c r="AC15" s="15">
        <v>0</v>
      </c>
      <c r="AD15" s="15">
        <v>0</v>
      </c>
      <c r="AE15" s="15">
        <v>0</v>
      </c>
    </row>
    <row r="16" spans="1:31" s="16" customFormat="1" ht="21" x14ac:dyDescent="0.25">
      <c r="A16" s="14" t="s">
        <v>30</v>
      </c>
      <c r="B16" s="14" t="s">
        <v>31</v>
      </c>
      <c r="C16" s="14">
        <v>11510</v>
      </c>
      <c r="D16" s="14" t="s">
        <v>31</v>
      </c>
      <c r="E16" s="14" t="s">
        <v>32</v>
      </c>
      <c r="F16" s="14" t="s">
        <v>33</v>
      </c>
      <c r="G16" s="14" t="s">
        <v>32</v>
      </c>
      <c r="H16" s="14" t="s">
        <v>36</v>
      </c>
      <c r="I16" s="10">
        <v>21101</v>
      </c>
      <c r="J16" s="18" t="s">
        <v>38</v>
      </c>
      <c r="K16" s="18" t="s">
        <v>82</v>
      </c>
      <c r="L16" s="17" t="s">
        <v>83</v>
      </c>
      <c r="M16" s="13"/>
      <c r="N16" s="13"/>
      <c r="O16" s="3" t="s">
        <v>34</v>
      </c>
      <c r="P16" s="3">
        <v>3</v>
      </c>
      <c r="Q16" s="27">
        <v>60</v>
      </c>
      <c r="R16" s="2" t="s">
        <v>35</v>
      </c>
      <c r="S16" s="12">
        <f t="shared" si="0"/>
        <v>180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f t="shared" si="1"/>
        <v>180</v>
      </c>
      <c r="AC16" s="15">
        <v>0</v>
      </c>
      <c r="AD16" s="15">
        <v>0</v>
      </c>
      <c r="AE16" s="15">
        <v>0</v>
      </c>
    </row>
    <row r="17" spans="1:31" s="16" customFormat="1" ht="21" x14ac:dyDescent="0.25">
      <c r="A17" s="14" t="s">
        <v>30</v>
      </c>
      <c r="B17" s="14" t="s">
        <v>31</v>
      </c>
      <c r="C17" s="14">
        <v>11510</v>
      </c>
      <c r="D17" s="14" t="s">
        <v>31</v>
      </c>
      <c r="E17" s="14" t="s">
        <v>32</v>
      </c>
      <c r="F17" s="14" t="s">
        <v>33</v>
      </c>
      <c r="G17" s="14" t="s">
        <v>32</v>
      </c>
      <c r="H17" s="14" t="s">
        <v>36</v>
      </c>
      <c r="I17" s="10">
        <v>21101</v>
      </c>
      <c r="J17" s="18" t="s">
        <v>38</v>
      </c>
      <c r="K17" s="18" t="s">
        <v>84</v>
      </c>
      <c r="L17" s="17" t="s">
        <v>52</v>
      </c>
      <c r="M17" s="13"/>
      <c r="N17" s="13"/>
      <c r="O17" s="3" t="s">
        <v>34</v>
      </c>
      <c r="P17" s="3">
        <v>10</v>
      </c>
      <c r="Q17" s="27">
        <v>88</v>
      </c>
      <c r="R17" s="2" t="s">
        <v>35</v>
      </c>
      <c r="S17" s="12">
        <f t="shared" si="0"/>
        <v>880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f t="shared" si="1"/>
        <v>880</v>
      </c>
      <c r="AC17" s="15">
        <v>0</v>
      </c>
      <c r="AD17" s="15">
        <v>0</v>
      </c>
      <c r="AE17" s="15">
        <v>0</v>
      </c>
    </row>
    <row r="18" spans="1:31" s="16" customFormat="1" ht="21" x14ac:dyDescent="0.25">
      <c r="A18" s="14" t="s">
        <v>30</v>
      </c>
      <c r="B18" s="14" t="s">
        <v>31</v>
      </c>
      <c r="C18" s="14">
        <v>11510</v>
      </c>
      <c r="D18" s="14" t="s">
        <v>31</v>
      </c>
      <c r="E18" s="14" t="s">
        <v>32</v>
      </c>
      <c r="F18" s="14" t="s">
        <v>33</v>
      </c>
      <c r="G18" s="14" t="s">
        <v>32</v>
      </c>
      <c r="H18" s="14" t="s">
        <v>36</v>
      </c>
      <c r="I18" s="10">
        <v>21101</v>
      </c>
      <c r="J18" s="18" t="s">
        <v>38</v>
      </c>
      <c r="K18" s="18" t="s">
        <v>85</v>
      </c>
      <c r="L18" s="17" t="s">
        <v>57</v>
      </c>
      <c r="M18" s="13"/>
      <c r="N18" s="13"/>
      <c r="O18" s="3" t="s">
        <v>34</v>
      </c>
      <c r="P18" s="3">
        <v>6</v>
      </c>
      <c r="Q18" s="27">
        <v>50</v>
      </c>
      <c r="R18" s="2" t="s">
        <v>35</v>
      </c>
      <c r="S18" s="12">
        <f t="shared" si="0"/>
        <v>300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f t="shared" si="1"/>
        <v>300</v>
      </c>
      <c r="AC18" s="15">
        <v>0</v>
      </c>
      <c r="AD18" s="15">
        <v>0</v>
      </c>
      <c r="AE18" s="15">
        <v>0</v>
      </c>
    </row>
    <row r="19" spans="1:31" s="16" customFormat="1" ht="21" x14ac:dyDescent="0.25">
      <c r="A19" s="14" t="s">
        <v>30</v>
      </c>
      <c r="B19" s="14" t="s">
        <v>31</v>
      </c>
      <c r="C19" s="14">
        <v>11510</v>
      </c>
      <c r="D19" s="14" t="s">
        <v>31</v>
      </c>
      <c r="E19" s="14" t="s">
        <v>32</v>
      </c>
      <c r="F19" s="14" t="s">
        <v>33</v>
      </c>
      <c r="G19" s="14" t="s">
        <v>32</v>
      </c>
      <c r="H19" s="14" t="s">
        <v>36</v>
      </c>
      <c r="I19" s="10">
        <v>21101</v>
      </c>
      <c r="J19" s="18" t="s">
        <v>38</v>
      </c>
      <c r="K19" s="18" t="s">
        <v>86</v>
      </c>
      <c r="L19" s="17" t="s">
        <v>87</v>
      </c>
      <c r="M19" s="13"/>
      <c r="N19" s="13"/>
      <c r="O19" s="3" t="s">
        <v>34</v>
      </c>
      <c r="P19" s="3">
        <v>2</v>
      </c>
      <c r="Q19" s="27">
        <v>28</v>
      </c>
      <c r="R19" s="2" t="s">
        <v>35</v>
      </c>
      <c r="S19" s="12">
        <f t="shared" si="0"/>
        <v>56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f t="shared" si="1"/>
        <v>56</v>
      </c>
      <c r="AC19" s="15">
        <v>0</v>
      </c>
      <c r="AD19" s="15">
        <v>0</v>
      </c>
      <c r="AE19" s="15">
        <v>0</v>
      </c>
    </row>
    <row r="20" spans="1:31" s="16" customFormat="1" ht="21" x14ac:dyDescent="0.25">
      <c r="A20" s="14" t="s">
        <v>30</v>
      </c>
      <c r="B20" s="14" t="s">
        <v>31</v>
      </c>
      <c r="C20" s="14">
        <v>11510</v>
      </c>
      <c r="D20" s="14" t="s">
        <v>31</v>
      </c>
      <c r="E20" s="14" t="s">
        <v>32</v>
      </c>
      <c r="F20" s="14" t="s">
        <v>33</v>
      </c>
      <c r="G20" s="14" t="s">
        <v>32</v>
      </c>
      <c r="H20" s="14" t="s">
        <v>36</v>
      </c>
      <c r="I20" s="10">
        <v>21101</v>
      </c>
      <c r="J20" s="18" t="s">
        <v>38</v>
      </c>
      <c r="K20" s="18" t="s">
        <v>88</v>
      </c>
      <c r="L20" s="17" t="s">
        <v>89</v>
      </c>
      <c r="M20" s="13"/>
      <c r="N20" s="13"/>
      <c r="O20" s="3" t="s">
        <v>34</v>
      </c>
      <c r="P20" s="3">
        <v>2</v>
      </c>
      <c r="Q20" s="27">
        <v>49</v>
      </c>
      <c r="R20" s="2" t="s">
        <v>35</v>
      </c>
      <c r="S20" s="12">
        <f t="shared" si="0"/>
        <v>98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f t="shared" si="1"/>
        <v>98</v>
      </c>
      <c r="AC20" s="15">
        <v>0</v>
      </c>
      <c r="AD20" s="15">
        <v>0</v>
      </c>
      <c r="AE20" s="15">
        <v>0</v>
      </c>
    </row>
    <row r="21" spans="1:31" s="16" customFormat="1" ht="21" x14ac:dyDescent="0.25">
      <c r="A21" s="14" t="s">
        <v>30</v>
      </c>
      <c r="B21" s="14" t="s">
        <v>31</v>
      </c>
      <c r="C21" s="14">
        <v>11510</v>
      </c>
      <c r="D21" s="14" t="s">
        <v>31</v>
      </c>
      <c r="E21" s="14" t="s">
        <v>32</v>
      </c>
      <c r="F21" s="14" t="s">
        <v>33</v>
      </c>
      <c r="G21" s="14" t="s">
        <v>32</v>
      </c>
      <c r="H21" s="14" t="s">
        <v>36</v>
      </c>
      <c r="I21" s="10">
        <v>21101</v>
      </c>
      <c r="J21" s="18" t="s">
        <v>38</v>
      </c>
      <c r="K21" s="18" t="s">
        <v>90</v>
      </c>
      <c r="L21" s="17" t="s">
        <v>53</v>
      </c>
      <c r="M21" s="13"/>
      <c r="N21" s="13"/>
      <c r="O21" s="3" t="s">
        <v>34</v>
      </c>
      <c r="P21" s="3">
        <v>1</v>
      </c>
      <c r="Q21" s="27">
        <v>100</v>
      </c>
      <c r="R21" s="2" t="s">
        <v>35</v>
      </c>
      <c r="S21" s="12">
        <f t="shared" si="0"/>
        <v>100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f t="shared" si="1"/>
        <v>100</v>
      </c>
      <c r="AC21" s="15">
        <v>0</v>
      </c>
      <c r="AD21" s="15">
        <v>0</v>
      </c>
      <c r="AE21" s="15">
        <v>0</v>
      </c>
    </row>
    <row r="22" spans="1:31" s="16" customFormat="1" ht="21" x14ac:dyDescent="0.25">
      <c r="A22" s="14" t="s">
        <v>30</v>
      </c>
      <c r="B22" s="14" t="s">
        <v>31</v>
      </c>
      <c r="C22" s="14">
        <v>11510</v>
      </c>
      <c r="D22" s="14" t="s">
        <v>31</v>
      </c>
      <c r="E22" s="14" t="s">
        <v>32</v>
      </c>
      <c r="F22" s="14" t="s">
        <v>33</v>
      </c>
      <c r="G22" s="14" t="s">
        <v>32</v>
      </c>
      <c r="H22" s="14" t="s">
        <v>36</v>
      </c>
      <c r="I22" s="10">
        <v>21101</v>
      </c>
      <c r="J22" s="18" t="s">
        <v>38</v>
      </c>
      <c r="K22" s="18" t="s">
        <v>91</v>
      </c>
      <c r="L22" s="17" t="s">
        <v>92</v>
      </c>
      <c r="M22" s="13"/>
      <c r="N22" s="13"/>
      <c r="O22" s="3" t="s">
        <v>34</v>
      </c>
      <c r="P22" s="3">
        <v>3</v>
      </c>
      <c r="Q22" s="27">
        <v>44</v>
      </c>
      <c r="R22" s="2" t="s">
        <v>35</v>
      </c>
      <c r="S22" s="12">
        <f t="shared" si="0"/>
        <v>132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f t="shared" si="1"/>
        <v>132</v>
      </c>
      <c r="AC22" s="15">
        <v>0</v>
      </c>
      <c r="AD22" s="15">
        <v>0</v>
      </c>
      <c r="AE22" s="15">
        <v>0</v>
      </c>
    </row>
    <row r="23" spans="1:31" s="16" customFormat="1" ht="21" x14ac:dyDescent="0.25">
      <c r="A23" s="14" t="s">
        <v>30</v>
      </c>
      <c r="B23" s="14" t="s">
        <v>31</v>
      </c>
      <c r="C23" s="14">
        <v>11510</v>
      </c>
      <c r="D23" s="14" t="s">
        <v>31</v>
      </c>
      <c r="E23" s="14" t="s">
        <v>32</v>
      </c>
      <c r="F23" s="14" t="s">
        <v>33</v>
      </c>
      <c r="G23" s="14" t="s">
        <v>32</v>
      </c>
      <c r="H23" s="14" t="s">
        <v>36</v>
      </c>
      <c r="I23" s="10">
        <v>21101</v>
      </c>
      <c r="J23" s="18" t="s">
        <v>38</v>
      </c>
      <c r="K23" s="18" t="s">
        <v>93</v>
      </c>
      <c r="L23" s="17" t="s">
        <v>94</v>
      </c>
      <c r="M23" s="13"/>
      <c r="N23" s="13"/>
      <c r="O23" s="3" t="s">
        <v>34</v>
      </c>
      <c r="P23" s="3">
        <v>1</v>
      </c>
      <c r="Q23" s="27">
        <v>525</v>
      </c>
      <c r="R23" s="2" t="s">
        <v>35</v>
      </c>
      <c r="S23" s="12">
        <f t="shared" si="0"/>
        <v>525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f t="shared" si="1"/>
        <v>525</v>
      </c>
      <c r="AC23" s="15">
        <v>0</v>
      </c>
      <c r="AD23" s="15">
        <v>0</v>
      </c>
      <c r="AE23" s="15">
        <v>0</v>
      </c>
    </row>
    <row r="24" spans="1:31" s="16" customFormat="1" ht="21" x14ac:dyDescent="0.25">
      <c r="A24" s="14" t="s">
        <v>30</v>
      </c>
      <c r="B24" s="14" t="s">
        <v>31</v>
      </c>
      <c r="C24" s="14">
        <v>11510</v>
      </c>
      <c r="D24" s="14" t="s">
        <v>31</v>
      </c>
      <c r="E24" s="14" t="s">
        <v>32</v>
      </c>
      <c r="F24" s="14" t="s">
        <v>33</v>
      </c>
      <c r="G24" s="14" t="s">
        <v>32</v>
      </c>
      <c r="H24" s="14" t="s">
        <v>36</v>
      </c>
      <c r="I24" s="10">
        <v>21101</v>
      </c>
      <c r="J24" s="18" t="s">
        <v>38</v>
      </c>
      <c r="K24" s="18" t="s">
        <v>95</v>
      </c>
      <c r="L24" s="17" t="s">
        <v>83</v>
      </c>
      <c r="M24" s="13"/>
      <c r="N24" s="13"/>
      <c r="O24" s="3" t="s">
        <v>34</v>
      </c>
      <c r="P24" s="3">
        <v>5</v>
      </c>
      <c r="Q24" s="27">
        <v>4</v>
      </c>
      <c r="R24" s="2" t="s">
        <v>35</v>
      </c>
      <c r="S24" s="12">
        <f t="shared" si="0"/>
        <v>20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f t="shared" si="1"/>
        <v>20</v>
      </c>
      <c r="AC24" s="15">
        <v>0</v>
      </c>
      <c r="AD24" s="15">
        <v>0</v>
      </c>
      <c r="AE24" s="15">
        <v>0</v>
      </c>
    </row>
    <row r="25" spans="1:31" s="16" customFormat="1" ht="21" x14ac:dyDescent="0.25">
      <c r="A25" s="14" t="s">
        <v>30</v>
      </c>
      <c r="B25" s="14" t="s">
        <v>31</v>
      </c>
      <c r="C25" s="14">
        <v>11510</v>
      </c>
      <c r="D25" s="14" t="s">
        <v>31</v>
      </c>
      <c r="E25" s="14" t="s">
        <v>32</v>
      </c>
      <c r="F25" s="14" t="s">
        <v>33</v>
      </c>
      <c r="G25" s="14" t="s">
        <v>32</v>
      </c>
      <c r="H25" s="14" t="s">
        <v>36</v>
      </c>
      <c r="I25" s="10">
        <v>21101</v>
      </c>
      <c r="J25" s="18" t="s">
        <v>38</v>
      </c>
      <c r="K25" s="18" t="s">
        <v>96</v>
      </c>
      <c r="L25" s="17" t="s">
        <v>51</v>
      </c>
      <c r="M25" s="13"/>
      <c r="N25" s="13"/>
      <c r="O25" s="3" t="s">
        <v>34</v>
      </c>
      <c r="P25" s="3">
        <v>5</v>
      </c>
      <c r="Q25" s="27">
        <v>23</v>
      </c>
      <c r="R25" s="2" t="s">
        <v>35</v>
      </c>
      <c r="S25" s="12">
        <f t="shared" si="0"/>
        <v>115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0</v>
      </c>
      <c r="AB25" s="15">
        <f t="shared" si="1"/>
        <v>115</v>
      </c>
      <c r="AC25" s="15">
        <v>0</v>
      </c>
      <c r="AD25" s="15">
        <v>0</v>
      </c>
      <c r="AE25" s="15">
        <v>0</v>
      </c>
    </row>
    <row r="26" spans="1:31" s="16" customFormat="1" ht="21" x14ac:dyDescent="0.25">
      <c r="A26" s="14" t="s">
        <v>30</v>
      </c>
      <c r="B26" s="14" t="s">
        <v>31</v>
      </c>
      <c r="C26" s="14">
        <v>11510</v>
      </c>
      <c r="D26" s="14" t="s">
        <v>31</v>
      </c>
      <c r="E26" s="14" t="s">
        <v>32</v>
      </c>
      <c r="F26" s="14" t="s">
        <v>33</v>
      </c>
      <c r="G26" s="14" t="s">
        <v>32</v>
      </c>
      <c r="H26" s="14" t="s">
        <v>36</v>
      </c>
      <c r="I26" s="10">
        <v>21101</v>
      </c>
      <c r="J26" s="18" t="s">
        <v>38</v>
      </c>
      <c r="K26" s="18" t="s">
        <v>97</v>
      </c>
      <c r="L26" s="17" t="s">
        <v>98</v>
      </c>
      <c r="M26" s="13"/>
      <c r="N26" s="13"/>
      <c r="O26" s="3" t="s">
        <v>34</v>
      </c>
      <c r="P26" s="3">
        <v>3</v>
      </c>
      <c r="Q26" s="27">
        <v>127</v>
      </c>
      <c r="R26" s="2" t="s">
        <v>35</v>
      </c>
      <c r="S26" s="12">
        <f t="shared" si="0"/>
        <v>381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f t="shared" si="1"/>
        <v>381</v>
      </c>
      <c r="AC26" s="15">
        <v>0</v>
      </c>
      <c r="AD26" s="15">
        <v>0</v>
      </c>
      <c r="AE26" s="15">
        <v>0</v>
      </c>
    </row>
    <row r="27" spans="1:31" s="16" customFormat="1" ht="21" x14ac:dyDescent="0.25">
      <c r="A27" s="14" t="s">
        <v>30</v>
      </c>
      <c r="B27" s="14" t="s">
        <v>31</v>
      </c>
      <c r="C27" s="14">
        <v>11510</v>
      </c>
      <c r="D27" s="14" t="s">
        <v>31</v>
      </c>
      <c r="E27" s="14" t="s">
        <v>32</v>
      </c>
      <c r="F27" s="14" t="s">
        <v>33</v>
      </c>
      <c r="G27" s="14" t="s">
        <v>32</v>
      </c>
      <c r="H27" s="14" t="s">
        <v>36</v>
      </c>
      <c r="I27" s="10">
        <v>21101</v>
      </c>
      <c r="J27" s="18" t="s">
        <v>38</v>
      </c>
      <c r="K27" s="18" t="s">
        <v>99</v>
      </c>
      <c r="L27" s="17" t="s">
        <v>100</v>
      </c>
      <c r="M27" s="13"/>
      <c r="N27" s="13"/>
      <c r="O27" s="3" t="s">
        <v>34</v>
      </c>
      <c r="P27" s="3">
        <v>20</v>
      </c>
      <c r="Q27" s="27">
        <v>31</v>
      </c>
      <c r="R27" s="2" t="s">
        <v>35</v>
      </c>
      <c r="S27" s="12">
        <f t="shared" si="0"/>
        <v>620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f t="shared" si="1"/>
        <v>620</v>
      </c>
      <c r="AC27" s="15">
        <v>0</v>
      </c>
      <c r="AD27" s="15">
        <v>0</v>
      </c>
      <c r="AE27" s="15">
        <v>0</v>
      </c>
    </row>
    <row r="28" spans="1:31" s="16" customFormat="1" ht="21" x14ac:dyDescent="0.25">
      <c r="A28" s="14" t="s">
        <v>30</v>
      </c>
      <c r="B28" s="14" t="s">
        <v>31</v>
      </c>
      <c r="C28" s="14">
        <v>11510</v>
      </c>
      <c r="D28" s="14" t="s">
        <v>31</v>
      </c>
      <c r="E28" s="14" t="s">
        <v>32</v>
      </c>
      <c r="F28" s="14" t="s">
        <v>33</v>
      </c>
      <c r="G28" s="14" t="s">
        <v>32</v>
      </c>
      <c r="H28" s="14" t="s">
        <v>36</v>
      </c>
      <c r="I28" s="10">
        <v>21101</v>
      </c>
      <c r="J28" s="18" t="s">
        <v>38</v>
      </c>
      <c r="K28" s="18" t="s">
        <v>101</v>
      </c>
      <c r="L28" s="17" t="s">
        <v>102</v>
      </c>
      <c r="M28" s="13"/>
      <c r="N28" s="13"/>
      <c r="O28" s="3" t="s">
        <v>34</v>
      </c>
      <c r="P28" s="3">
        <v>1</v>
      </c>
      <c r="Q28" s="27">
        <v>165</v>
      </c>
      <c r="R28" s="2" t="s">
        <v>35</v>
      </c>
      <c r="S28" s="12">
        <f t="shared" si="0"/>
        <v>165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f t="shared" si="1"/>
        <v>165</v>
      </c>
      <c r="AC28" s="15">
        <v>0</v>
      </c>
      <c r="AD28" s="15">
        <v>0</v>
      </c>
      <c r="AE28" s="15">
        <v>0</v>
      </c>
    </row>
    <row r="29" spans="1:31" s="16" customFormat="1" ht="21" x14ac:dyDescent="0.25">
      <c r="A29" s="14" t="s">
        <v>30</v>
      </c>
      <c r="B29" s="14" t="s">
        <v>31</v>
      </c>
      <c r="C29" s="14">
        <v>11510</v>
      </c>
      <c r="D29" s="14" t="s">
        <v>31</v>
      </c>
      <c r="E29" s="14" t="s">
        <v>32</v>
      </c>
      <c r="F29" s="14" t="s">
        <v>33</v>
      </c>
      <c r="G29" s="14" t="s">
        <v>32</v>
      </c>
      <c r="H29" s="14" t="s">
        <v>36</v>
      </c>
      <c r="I29" s="10">
        <v>21101</v>
      </c>
      <c r="J29" s="18" t="s">
        <v>38</v>
      </c>
      <c r="K29" s="18" t="s">
        <v>103</v>
      </c>
      <c r="L29" s="17" t="s">
        <v>104</v>
      </c>
      <c r="M29" s="13"/>
      <c r="N29" s="13"/>
      <c r="O29" s="3" t="s">
        <v>34</v>
      </c>
      <c r="P29" s="3">
        <v>1</v>
      </c>
      <c r="Q29" s="27">
        <v>50</v>
      </c>
      <c r="R29" s="2" t="s">
        <v>35</v>
      </c>
      <c r="S29" s="12">
        <f t="shared" si="0"/>
        <v>50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f t="shared" si="1"/>
        <v>50</v>
      </c>
      <c r="AC29" s="15">
        <v>0</v>
      </c>
      <c r="AD29" s="15">
        <v>0</v>
      </c>
      <c r="AE29" s="15">
        <v>0</v>
      </c>
    </row>
    <row r="30" spans="1:31" s="16" customFormat="1" ht="21" x14ac:dyDescent="0.25">
      <c r="A30" s="14" t="s">
        <v>30</v>
      </c>
      <c r="B30" s="14" t="s">
        <v>31</v>
      </c>
      <c r="C30" s="14">
        <v>11510</v>
      </c>
      <c r="D30" s="14" t="s">
        <v>31</v>
      </c>
      <c r="E30" s="14" t="s">
        <v>32</v>
      </c>
      <c r="F30" s="14" t="s">
        <v>33</v>
      </c>
      <c r="G30" s="14" t="s">
        <v>32</v>
      </c>
      <c r="H30" s="14" t="s">
        <v>36</v>
      </c>
      <c r="I30" s="10">
        <v>21101</v>
      </c>
      <c r="J30" s="18" t="s">
        <v>38</v>
      </c>
      <c r="K30" s="18" t="s">
        <v>90</v>
      </c>
      <c r="L30" s="17" t="s">
        <v>53</v>
      </c>
      <c r="M30" s="13"/>
      <c r="N30" s="13"/>
      <c r="O30" s="3" t="s">
        <v>34</v>
      </c>
      <c r="P30" s="3">
        <v>1</v>
      </c>
      <c r="Q30" s="27">
        <v>100</v>
      </c>
      <c r="R30" s="2" t="s">
        <v>35</v>
      </c>
      <c r="S30" s="12">
        <f t="shared" si="0"/>
        <v>100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0</v>
      </c>
      <c r="AA30" s="15">
        <v>0</v>
      </c>
      <c r="AB30" s="15">
        <f t="shared" si="1"/>
        <v>100</v>
      </c>
      <c r="AC30" s="15">
        <v>0</v>
      </c>
      <c r="AD30" s="15">
        <v>0</v>
      </c>
      <c r="AE30" s="15">
        <v>0</v>
      </c>
    </row>
    <row r="31" spans="1:31" s="16" customFormat="1" ht="21" x14ac:dyDescent="0.25">
      <c r="A31" s="14" t="s">
        <v>30</v>
      </c>
      <c r="B31" s="14" t="s">
        <v>31</v>
      </c>
      <c r="C31" s="14">
        <v>11510</v>
      </c>
      <c r="D31" s="14" t="s">
        <v>31</v>
      </c>
      <c r="E31" s="14" t="s">
        <v>32</v>
      </c>
      <c r="F31" s="14" t="s">
        <v>33</v>
      </c>
      <c r="G31" s="14" t="s">
        <v>32</v>
      </c>
      <c r="H31" s="14" t="s">
        <v>36</v>
      </c>
      <c r="I31" s="10">
        <v>21101</v>
      </c>
      <c r="J31" s="18" t="s">
        <v>38</v>
      </c>
      <c r="K31" s="18" t="s">
        <v>105</v>
      </c>
      <c r="L31" s="17" t="s">
        <v>106</v>
      </c>
      <c r="M31" s="13"/>
      <c r="N31" s="13"/>
      <c r="O31" s="3" t="s">
        <v>34</v>
      </c>
      <c r="P31" s="3">
        <v>3</v>
      </c>
      <c r="Q31" s="27">
        <v>44</v>
      </c>
      <c r="R31" s="2" t="s">
        <v>35</v>
      </c>
      <c r="S31" s="12">
        <f t="shared" si="0"/>
        <v>132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f t="shared" si="1"/>
        <v>132</v>
      </c>
      <c r="AC31" s="15">
        <v>0</v>
      </c>
      <c r="AD31" s="15">
        <v>0</v>
      </c>
      <c r="AE31" s="15">
        <v>0</v>
      </c>
    </row>
    <row r="32" spans="1:31" s="16" customFormat="1" ht="21" x14ac:dyDescent="0.25">
      <c r="A32" s="14" t="s">
        <v>30</v>
      </c>
      <c r="B32" s="14" t="s">
        <v>31</v>
      </c>
      <c r="C32" s="14">
        <v>11510</v>
      </c>
      <c r="D32" s="14" t="s">
        <v>31</v>
      </c>
      <c r="E32" s="14" t="s">
        <v>32</v>
      </c>
      <c r="F32" s="14" t="s">
        <v>33</v>
      </c>
      <c r="G32" s="14" t="s">
        <v>32</v>
      </c>
      <c r="H32" s="14" t="s">
        <v>36</v>
      </c>
      <c r="I32" s="10">
        <v>21101</v>
      </c>
      <c r="J32" s="18" t="s">
        <v>38</v>
      </c>
      <c r="K32" s="18" t="s">
        <v>73</v>
      </c>
      <c r="L32" s="17" t="s">
        <v>74</v>
      </c>
      <c r="M32" s="13"/>
      <c r="N32" s="13"/>
      <c r="O32" s="3" t="s">
        <v>34</v>
      </c>
      <c r="P32" s="3">
        <v>1</v>
      </c>
      <c r="Q32" s="27">
        <v>244</v>
      </c>
      <c r="R32" s="2" t="s">
        <v>35</v>
      </c>
      <c r="S32" s="12">
        <f t="shared" si="0"/>
        <v>244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f t="shared" si="1"/>
        <v>244</v>
      </c>
      <c r="AC32" s="15">
        <v>0</v>
      </c>
      <c r="AD32" s="15">
        <v>0</v>
      </c>
      <c r="AE32" s="15">
        <v>0</v>
      </c>
    </row>
    <row r="33" spans="1:31" s="16" customFormat="1" ht="21" x14ac:dyDescent="0.25">
      <c r="A33" s="14" t="s">
        <v>30</v>
      </c>
      <c r="B33" s="14" t="s">
        <v>31</v>
      </c>
      <c r="C33" s="14">
        <v>11510</v>
      </c>
      <c r="D33" s="14" t="s">
        <v>31</v>
      </c>
      <c r="E33" s="14" t="s">
        <v>32</v>
      </c>
      <c r="F33" s="14" t="s">
        <v>33</v>
      </c>
      <c r="G33" s="14" t="s">
        <v>32</v>
      </c>
      <c r="H33" s="14" t="s">
        <v>36</v>
      </c>
      <c r="I33" s="10">
        <v>21101</v>
      </c>
      <c r="J33" s="18" t="s">
        <v>38</v>
      </c>
      <c r="K33" s="18" t="s">
        <v>78</v>
      </c>
      <c r="L33" s="17" t="s">
        <v>79</v>
      </c>
      <c r="M33" s="13"/>
      <c r="N33" s="13"/>
      <c r="O33" s="3" t="s">
        <v>34</v>
      </c>
      <c r="P33" s="3">
        <v>3</v>
      </c>
      <c r="Q33" s="27">
        <v>827</v>
      </c>
      <c r="R33" s="2" t="s">
        <v>35</v>
      </c>
      <c r="S33" s="12">
        <f t="shared" si="0"/>
        <v>2481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f t="shared" si="1"/>
        <v>2481</v>
      </c>
      <c r="AC33" s="15">
        <v>0</v>
      </c>
      <c r="AD33" s="15">
        <v>0</v>
      </c>
      <c r="AE33" s="15">
        <v>0</v>
      </c>
    </row>
    <row r="34" spans="1:31" s="16" customFormat="1" ht="21" x14ac:dyDescent="0.25">
      <c r="A34" s="14" t="s">
        <v>30</v>
      </c>
      <c r="B34" s="14" t="s">
        <v>31</v>
      </c>
      <c r="C34" s="14">
        <v>11510</v>
      </c>
      <c r="D34" s="14" t="s">
        <v>31</v>
      </c>
      <c r="E34" s="14" t="s">
        <v>32</v>
      </c>
      <c r="F34" s="14" t="s">
        <v>33</v>
      </c>
      <c r="G34" s="14" t="s">
        <v>32</v>
      </c>
      <c r="H34" s="14" t="s">
        <v>36</v>
      </c>
      <c r="I34" s="10">
        <v>21101</v>
      </c>
      <c r="J34" s="18" t="s">
        <v>38</v>
      </c>
      <c r="K34" s="18" t="s">
        <v>107</v>
      </c>
      <c r="L34" s="17" t="s">
        <v>108</v>
      </c>
      <c r="M34" s="13"/>
      <c r="N34" s="13"/>
      <c r="O34" s="3" t="s">
        <v>34</v>
      </c>
      <c r="P34" s="3">
        <v>1</v>
      </c>
      <c r="Q34" s="27">
        <v>1232</v>
      </c>
      <c r="R34" s="2" t="s">
        <v>35</v>
      </c>
      <c r="S34" s="12">
        <f t="shared" si="0"/>
        <v>1232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f t="shared" si="1"/>
        <v>1232</v>
      </c>
      <c r="AC34" s="15">
        <v>0</v>
      </c>
      <c r="AD34" s="15">
        <v>0</v>
      </c>
      <c r="AE34" s="15">
        <v>0</v>
      </c>
    </row>
    <row r="35" spans="1:31" s="16" customFormat="1" ht="21" x14ac:dyDescent="0.25">
      <c r="A35" s="14" t="s">
        <v>30</v>
      </c>
      <c r="B35" s="14" t="s">
        <v>31</v>
      </c>
      <c r="C35" s="14">
        <v>11510</v>
      </c>
      <c r="D35" s="14" t="s">
        <v>31</v>
      </c>
      <c r="E35" s="14" t="s">
        <v>32</v>
      </c>
      <c r="F35" s="14" t="s">
        <v>33</v>
      </c>
      <c r="G35" s="14" t="s">
        <v>32</v>
      </c>
      <c r="H35" s="14" t="s">
        <v>36</v>
      </c>
      <c r="I35" s="10">
        <v>21101</v>
      </c>
      <c r="J35" s="18" t="s">
        <v>38</v>
      </c>
      <c r="K35" s="18" t="s">
        <v>109</v>
      </c>
      <c r="L35" s="17" t="s">
        <v>110</v>
      </c>
      <c r="M35" s="13"/>
      <c r="N35" s="13"/>
      <c r="O35" s="3" t="s">
        <v>34</v>
      </c>
      <c r="P35" s="3">
        <v>10</v>
      </c>
      <c r="Q35" s="27">
        <v>220</v>
      </c>
      <c r="R35" s="2" t="s">
        <v>35</v>
      </c>
      <c r="S35" s="12">
        <f t="shared" si="0"/>
        <v>2200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f t="shared" si="1"/>
        <v>2200</v>
      </c>
      <c r="AC35" s="15">
        <v>0</v>
      </c>
      <c r="AD35" s="15">
        <v>0</v>
      </c>
      <c r="AE35" s="15">
        <v>0</v>
      </c>
    </row>
    <row r="36" spans="1:31" s="16" customFormat="1" ht="21" x14ac:dyDescent="0.25">
      <c r="A36" s="14" t="s">
        <v>30</v>
      </c>
      <c r="B36" s="14" t="s">
        <v>31</v>
      </c>
      <c r="C36" s="14">
        <v>11510</v>
      </c>
      <c r="D36" s="14" t="s">
        <v>31</v>
      </c>
      <c r="E36" s="14" t="s">
        <v>32</v>
      </c>
      <c r="F36" s="14" t="s">
        <v>33</v>
      </c>
      <c r="G36" s="14" t="s">
        <v>32</v>
      </c>
      <c r="H36" s="14" t="s">
        <v>36</v>
      </c>
      <c r="I36" s="10">
        <v>21101</v>
      </c>
      <c r="J36" s="18" t="s">
        <v>38</v>
      </c>
      <c r="K36" s="18" t="s">
        <v>111</v>
      </c>
      <c r="L36" s="17" t="s">
        <v>112</v>
      </c>
      <c r="M36" s="13"/>
      <c r="N36" s="13"/>
      <c r="O36" s="3" t="s">
        <v>34</v>
      </c>
      <c r="P36" s="3">
        <v>1</v>
      </c>
      <c r="Q36" s="27">
        <v>696</v>
      </c>
      <c r="R36" s="2" t="s">
        <v>35</v>
      </c>
      <c r="S36" s="12">
        <f t="shared" si="0"/>
        <v>696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f t="shared" si="1"/>
        <v>696</v>
      </c>
      <c r="AC36" s="15">
        <v>0</v>
      </c>
      <c r="AD36" s="15">
        <v>0</v>
      </c>
      <c r="AE36" s="15">
        <v>0</v>
      </c>
    </row>
    <row r="37" spans="1:31" s="16" customFormat="1" ht="21" x14ac:dyDescent="0.25">
      <c r="A37" s="14" t="s">
        <v>30</v>
      </c>
      <c r="B37" s="14" t="s">
        <v>31</v>
      </c>
      <c r="C37" s="14">
        <v>11510</v>
      </c>
      <c r="D37" s="14" t="s">
        <v>31</v>
      </c>
      <c r="E37" s="14" t="s">
        <v>32</v>
      </c>
      <c r="F37" s="14" t="s">
        <v>33</v>
      </c>
      <c r="G37" s="14" t="s">
        <v>32</v>
      </c>
      <c r="H37" s="14" t="s">
        <v>36</v>
      </c>
      <c r="I37" s="10">
        <v>21101</v>
      </c>
      <c r="J37" s="18" t="s">
        <v>38</v>
      </c>
      <c r="K37" s="18" t="s">
        <v>111</v>
      </c>
      <c r="L37" s="17" t="s">
        <v>112</v>
      </c>
      <c r="M37" s="13"/>
      <c r="N37" s="13"/>
      <c r="O37" s="3" t="s">
        <v>34</v>
      </c>
      <c r="P37" s="3">
        <v>1</v>
      </c>
      <c r="Q37" s="27">
        <v>696</v>
      </c>
      <c r="R37" s="2" t="s">
        <v>35</v>
      </c>
      <c r="S37" s="12">
        <f t="shared" si="0"/>
        <v>696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f t="shared" si="1"/>
        <v>696</v>
      </c>
      <c r="AC37" s="15">
        <v>0</v>
      </c>
      <c r="AD37" s="15">
        <v>0</v>
      </c>
      <c r="AE37" s="15">
        <v>0</v>
      </c>
    </row>
    <row r="38" spans="1:31" s="16" customFormat="1" ht="21" x14ac:dyDescent="0.25">
      <c r="A38" s="14" t="s">
        <v>30</v>
      </c>
      <c r="B38" s="14" t="s">
        <v>31</v>
      </c>
      <c r="C38" s="14">
        <v>11510</v>
      </c>
      <c r="D38" s="14" t="s">
        <v>31</v>
      </c>
      <c r="E38" s="14" t="s">
        <v>32</v>
      </c>
      <c r="F38" s="14" t="s">
        <v>33</v>
      </c>
      <c r="G38" s="14" t="s">
        <v>32</v>
      </c>
      <c r="H38" s="14" t="s">
        <v>36</v>
      </c>
      <c r="I38" s="10">
        <v>21101</v>
      </c>
      <c r="J38" s="18" t="s">
        <v>38</v>
      </c>
      <c r="K38" s="18" t="s">
        <v>113</v>
      </c>
      <c r="L38" s="17" t="s">
        <v>114</v>
      </c>
      <c r="M38" s="13"/>
      <c r="N38" s="13"/>
      <c r="O38" s="3" t="s">
        <v>34</v>
      </c>
      <c r="P38" s="3">
        <v>15</v>
      </c>
      <c r="Q38" s="27">
        <v>43</v>
      </c>
      <c r="R38" s="2" t="s">
        <v>35</v>
      </c>
      <c r="S38" s="12">
        <f t="shared" si="0"/>
        <v>645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f t="shared" si="1"/>
        <v>645</v>
      </c>
      <c r="AC38" s="15">
        <v>0</v>
      </c>
      <c r="AD38" s="15">
        <v>0</v>
      </c>
      <c r="AE38" s="15">
        <v>0</v>
      </c>
    </row>
    <row r="39" spans="1:31" s="16" customFormat="1" ht="21" x14ac:dyDescent="0.25">
      <c r="A39" s="14" t="s">
        <v>30</v>
      </c>
      <c r="B39" s="14" t="s">
        <v>31</v>
      </c>
      <c r="C39" s="14">
        <v>11510</v>
      </c>
      <c r="D39" s="14" t="s">
        <v>31</v>
      </c>
      <c r="E39" s="14" t="s">
        <v>32</v>
      </c>
      <c r="F39" s="14" t="s">
        <v>33</v>
      </c>
      <c r="G39" s="14" t="s">
        <v>32</v>
      </c>
      <c r="H39" s="14" t="s">
        <v>36</v>
      </c>
      <c r="I39" s="10">
        <v>21101</v>
      </c>
      <c r="J39" s="18" t="s">
        <v>38</v>
      </c>
      <c r="K39" s="18" t="s">
        <v>115</v>
      </c>
      <c r="L39" s="17" t="s">
        <v>116</v>
      </c>
      <c r="M39" s="13"/>
      <c r="N39" s="13"/>
      <c r="O39" s="3" t="s">
        <v>34</v>
      </c>
      <c r="P39" s="3">
        <v>2</v>
      </c>
      <c r="Q39" s="27">
        <v>64</v>
      </c>
      <c r="R39" s="2" t="s">
        <v>35</v>
      </c>
      <c r="S39" s="12">
        <f t="shared" si="0"/>
        <v>128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f t="shared" si="1"/>
        <v>128</v>
      </c>
      <c r="AC39" s="15">
        <v>0</v>
      </c>
      <c r="AD39" s="15">
        <v>0</v>
      </c>
      <c r="AE39" s="15">
        <v>0</v>
      </c>
    </row>
    <row r="40" spans="1:31" s="16" customFormat="1" ht="21" x14ac:dyDescent="0.25">
      <c r="A40" s="14" t="s">
        <v>30</v>
      </c>
      <c r="B40" s="14" t="s">
        <v>31</v>
      </c>
      <c r="C40" s="14">
        <v>11510</v>
      </c>
      <c r="D40" s="14" t="s">
        <v>31</v>
      </c>
      <c r="E40" s="14" t="s">
        <v>32</v>
      </c>
      <c r="F40" s="14" t="s">
        <v>33</v>
      </c>
      <c r="G40" s="14" t="s">
        <v>32</v>
      </c>
      <c r="H40" s="14" t="s">
        <v>36</v>
      </c>
      <c r="I40" s="10">
        <v>21101</v>
      </c>
      <c r="J40" s="18" t="s">
        <v>38</v>
      </c>
      <c r="K40" s="18" t="s">
        <v>115</v>
      </c>
      <c r="L40" s="17" t="s">
        <v>116</v>
      </c>
      <c r="M40" s="13"/>
      <c r="N40" s="13"/>
      <c r="O40" s="3" t="s">
        <v>34</v>
      </c>
      <c r="P40" s="3">
        <v>2</v>
      </c>
      <c r="Q40" s="27">
        <v>64</v>
      </c>
      <c r="R40" s="2" t="s">
        <v>35</v>
      </c>
      <c r="S40" s="12">
        <f t="shared" si="0"/>
        <v>128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f t="shared" si="1"/>
        <v>128</v>
      </c>
      <c r="AC40" s="15">
        <v>0</v>
      </c>
      <c r="AD40" s="15">
        <v>0</v>
      </c>
      <c r="AE40" s="15">
        <v>0</v>
      </c>
    </row>
    <row r="41" spans="1:31" s="16" customFormat="1" ht="21" x14ac:dyDescent="0.25">
      <c r="A41" s="14" t="s">
        <v>30</v>
      </c>
      <c r="B41" s="14" t="s">
        <v>31</v>
      </c>
      <c r="C41" s="14">
        <v>11510</v>
      </c>
      <c r="D41" s="14" t="s">
        <v>31</v>
      </c>
      <c r="E41" s="14" t="s">
        <v>32</v>
      </c>
      <c r="F41" s="14" t="s">
        <v>33</v>
      </c>
      <c r="G41" s="14" t="s">
        <v>32</v>
      </c>
      <c r="H41" s="14" t="s">
        <v>36</v>
      </c>
      <c r="I41" s="10">
        <v>21101</v>
      </c>
      <c r="J41" s="18" t="s">
        <v>38</v>
      </c>
      <c r="K41" s="18" t="s">
        <v>115</v>
      </c>
      <c r="L41" s="17" t="s">
        <v>116</v>
      </c>
      <c r="M41" s="13"/>
      <c r="N41" s="13"/>
      <c r="O41" s="3" t="s">
        <v>34</v>
      </c>
      <c r="P41" s="3">
        <v>2</v>
      </c>
      <c r="Q41" s="27">
        <v>64</v>
      </c>
      <c r="R41" s="2" t="s">
        <v>35</v>
      </c>
      <c r="S41" s="12">
        <f t="shared" si="0"/>
        <v>128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f t="shared" si="1"/>
        <v>128</v>
      </c>
      <c r="AC41" s="15">
        <v>0</v>
      </c>
      <c r="AD41" s="15">
        <v>0</v>
      </c>
      <c r="AE41" s="15">
        <v>0</v>
      </c>
    </row>
    <row r="42" spans="1:31" s="16" customFormat="1" ht="21" x14ac:dyDescent="0.25">
      <c r="A42" s="14" t="s">
        <v>30</v>
      </c>
      <c r="B42" s="14" t="s">
        <v>31</v>
      </c>
      <c r="C42" s="14">
        <v>11510</v>
      </c>
      <c r="D42" s="14" t="s">
        <v>31</v>
      </c>
      <c r="E42" s="14" t="s">
        <v>32</v>
      </c>
      <c r="F42" s="14" t="s">
        <v>33</v>
      </c>
      <c r="G42" s="14" t="s">
        <v>32</v>
      </c>
      <c r="H42" s="14" t="s">
        <v>36</v>
      </c>
      <c r="I42" s="10">
        <v>21101</v>
      </c>
      <c r="J42" s="18" t="s">
        <v>38</v>
      </c>
      <c r="K42" s="18" t="s">
        <v>117</v>
      </c>
      <c r="L42" s="17" t="s">
        <v>56</v>
      </c>
      <c r="M42" s="13"/>
      <c r="N42" s="13"/>
      <c r="O42" s="3" t="s">
        <v>34</v>
      </c>
      <c r="P42" s="3">
        <v>1</v>
      </c>
      <c r="Q42" s="27">
        <v>216</v>
      </c>
      <c r="R42" s="2" t="s">
        <v>35</v>
      </c>
      <c r="S42" s="12">
        <f t="shared" si="0"/>
        <v>216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f t="shared" si="1"/>
        <v>216</v>
      </c>
      <c r="AC42" s="15">
        <v>0</v>
      </c>
      <c r="AD42" s="15">
        <v>0</v>
      </c>
      <c r="AE42" s="15">
        <v>0</v>
      </c>
    </row>
    <row r="43" spans="1:31" s="16" customFormat="1" ht="21" x14ac:dyDescent="0.25">
      <c r="A43" s="14" t="s">
        <v>30</v>
      </c>
      <c r="B43" s="14" t="s">
        <v>31</v>
      </c>
      <c r="C43" s="14">
        <v>11510</v>
      </c>
      <c r="D43" s="14" t="s">
        <v>31</v>
      </c>
      <c r="E43" s="14" t="s">
        <v>32</v>
      </c>
      <c r="F43" s="14" t="s">
        <v>33</v>
      </c>
      <c r="G43" s="14" t="s">
        <v>32</v>
      </c>
      <c r="H43" s="14" t="s">
        <v>36</v>
      </c>
      <c r="I43" s="10">
        <v>21101</v>
      </c>
      <c r="J43" s="18" t="s">
        <v>38</v>
      </c>
      <c r="K43" s="18" t="s">
        <v>118</v>
      </c>
      <c r="L43" s="17" t="s">
        <v>119</v>
      </c>
      <c r="M43" s="13"/>
      <c r="N43" s="13"/>
      <c r="O43" s="3" t="s">
        <v>34</v>
      </c>
      <c r="P43" s="3">
        <v>10</v>
      </c>
      <c r="Q43" s="27">
        <v>112</v>
      </c>
      <c r="R43" s="2" t="s">
        <v>35</v>
      </c>
      <c r="S43" s="12">
        <f t="shared" si="0"/>
        <v>1120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f t="shared" si="1"/>
        <v>1120</v>
      </c>
      <c r="AC43" s="15">
        <v>0</v>
      </c>
      <c r="AD43" s="15">
        <v>0</v>
      </c>
      <c r="AE43" s="15">
        <v>0</v>
      </c>
    </row>
    <row r="44" spans="1:31" s="16" customFormat="1" ht="21" x14ac:dyDescent="0.25">
      <c r="A44" s="14" t="s">
        <v>30</v>
      </c>
      <c r="B44" s="14" t="s">
        <v>31</v>
      </c>
      <c r="C44" s="14">
        <v>11510</v>
      </c>
      <c r="D44" s="14" t="s">
        <v>31</v>
      </c>
      <c r="E44" s="14" t="s">
        <v>32</v>
      </c>
      <c r="F44" s="14" t="s">
        <v>33</v>
      </c>
      <c r="G44" s="14" t="s">
        <v>32</v>
      </c>
      <c r="H44" s="14" t="s">
        <v>36</v>
      </c>
      <c r="I44" s="10">
        <v>21101</v>
      </c>
      <c r="J44" s="18" t="s">
        <v>38</v>
      </c>
      <c r="K44" s="18" t="s">
        <v>118</v>
      </c>
      <c r="L44" s="17" t="s">
        <v>119</v>
      </c>
      <c r="M44" s="13"/>
      <c r="N44" s="13"/>
      <c r="O44" s="3" t="s">
        <v>34</v>
      </c>
      <c r="P44" s="3">
        <v>15</v>
      </c>
      <c r="Q44" s="27">
        <v>112</v>
      </c>
      <c r="R44" s="2" t="s">
        <v>35</v>
      </c>
      <c r="S44" s="12">
        <f t="shared" si="0"/>
        <v>1680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f t="shared" si="1"/>
        <v>1680</v>
      </c>
      <c r="AC44" s="15">
        <v>0</v>
      </c>
      <c r="AD44" s="15">
        <v>0</v>
      </c>
      <c r="AE44" s="15">
        <v>0</v>
      </c>
    </row>
    <row r="45" spans="1:31" s="16" customFormat="1" ht="21" x14ac:dyDescent="0.25">
      <c r="A45" s="14" t="s">
        <v>30</v>
      </c>
      <c r="B45" s="14" t="s">
        <v>31</v>
      </c>
      <c r="C45" s="14">
        <v>11510</v>
      </c>
      <c r="D45" s="14" t="s">
        <v>31</v>
      </c>
      <c r="E45" s="14" t="s">
        <v>32</v>
      </c>
      <c r="F45" s="14" t="s">
        <v>127</v>
      </c>
      <c r="G45" s="11" t="s">
        <v>128</v>
      </c>
      <c r="H45" s="14" t="s">
        <v>129</v>
      </c>
      <c r="I45" s="10">
        <v>21101</v>
      </c>
      <c r="J45" s="18" t="s">
        <v>38</v>
      </c>
      <c r="K45" s="18" t="s">
        <v>120</v>
      </c>
      <c r="L45" s="17" t="s">
        <v>121</v>
      </c>
      <c r="M45" s="13"/>
      <c r="N45" s="13"/>
      <c r="O45" s="3" t="s">
        <v>34</v>
      </c>
      <c r="P45" s="3">
        <v>10</v>
      </c>
      <c r="Q45" s="27">
        <v>73</v>
      </c>
      <c r="R45" s="2" t="s">
        <v>35</v>
      </c>
      <c r="S45" s="12">
        <f t="shared" si="0"/>
        <v>730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f t="shared" si="1"/>
        <v>730</v>
      </c>
      <c r="AC45" s="15">
        <v>0</v>
      </c>
      <c r="AD45" s="15">
        <v>0</v>
      </c>
      <c r="AE45" s="15">
        <v>0</v>
      </c>
    </row>
    <row r="46" spans="1:31" s="16" customFormat="1" ht="21" x14ac:dyDescent="0.25">
      <c r="A46" s="14" t="s">
        <v>30</v>
      </c>
      <c r="B46" s="14" t="s">
        <v>31</v>
      </c>
      <c r="C46" s="14">
        <v>11510</v>
      </c>
      <c r="D46" s="14" t="s">
        <v>31</v>
      </c>
      <c r="E46" s="14" t="s">
        <v>32</v>
      </c>
      <c r="F46" s="14" t="s">
        <v>127</v>
      </c>
      <c r="G46" s="11" t="s">
        <v>128</v>
      </c>
      <c r="H46" s="14" t="s">
        <v>129</v>
      </c>
      <c r="I46" s="10">
        <v>21101</v>
      </c>
      <c r="J46" s="18" t="s">
        <v>38</v>
      </c>
      <c r="K46" s="18" t="s">
        <v>122</v>
      </c>
      <c r="L46" s="17" t="s">
        <v>123</v>
      </c>
      <c r="M46" s="13"/>
      <c r="N46" s="13"/>
      <c r="O46" s="3" t="s">
        <v>34</v>
      </c>
      <c r="P46" s="3">
        <v>1</v>
      </c>
      <c r="Q46" s="27">
        <v>191</v>
      </c>
      <c r="R46" s="2" t="s">
        <v>35</v>
      </c>
      <c r="S46" s="12">
        <f t="shared" si="0"/>
        <v>191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f t="shared" si="1"/>
        <v>191</v>
      </c>
      <c r="AC46" s="15">
        <v>0</v>
      </c>
      <c r="AD46" s="15">
        <v>0</v>
      </c>
      <c r="AE46" s="15">
        <v>0</v>
      </c>
    </row>
    <row r="47" spans="1:31" s="16" customFormat="1" ht="21" x14ac:dyDescent="0.25">
      <c r="A47" s="14" t="s">
        <v>30</v>
      </c>
      <c r="B47" s="14" t="s">
        <v>31</v>
      </c>
      <c r="C47" s="14">
        <v>11510</v>
      </c>
      <c r="D47" s="14" t="s">
        <v>31</v>
      </c>
      <c r="E47" s="14" t="s">
        <v>32</v>
      </c>
      <c r="F47" s="14" t="s">
        <v>127</v>
      </c>
      <c r="G47" s="11" t="s">
        <v>128</v>
      </c>
      <c r="H47" s="14" t="s">
        <v>129</v>
      </c>
      <c r="I47" s="10">
        <v>21101</v>
      </c>
      <c r="J47" s="18" t="s">
        <v>38</v>
      </c>
      <c r="K47" s="18" t="s">
        <v>122</v>
      </c>
      <c r="L47" s="17" t="s">
        <v>123</v>
      </c>
      <c r="M47" s="13"/>
      <c r="N47" s="13"/>
      <c r="O47" s="3" t="s">
        <v>34</v>
      </c>
      <c r="P47" s="3">
        <v>1</v>
      </c>
      <c r="Q47" s="27">
        <v>191</v>
      </c>
      <c r="R47" s="2" t="s">
        <v>35</v>
      </c>
      <c r="S47" s="12">
        <f t="shared" si="0"/>
        <v>191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f t="shared" si="1"/>
        <v>191</v>
      </c>
      <c r="AC47" s="15">
        <v>0</v>
      </c>
      <c r="AD47" s="15">
        <v>0</v>
      </c>
      <c r="AE47" s="15">
        <v>0</v>
      </c>
    </row>
    <row r="48" spans="1:31" s="16" customFormat="1" ht="21" x14ac:dyDescent="0.25">
      <c r="A48" s="14" t="s">
        <v>30</v>
      </c>
      <c r="B48" s="14" t="s">
        <v>31</v>
      </c>
      <c r="C48" s="14">
        <v>11510</v>
      </c>
      <c r="D48" s="14" t="s">
        <v>31</v>
      </c>
      <c r="E48" s="14" t="s">
        <v>32</v>
      </c>
      <c r="F48" s="14" t="s">
        <v>127</v>
      </c>
      <c r="G48" s="11" t="s">
        <v>128</v>
      </c>
      <c r="H48" s="14" t="s">
        <v>129</v>
      </c>
      <c r="I48" s="10">
        <v>21101</v>
      </c>
      <c r="J48" s="18" t="s">
        <v>38</v>
      </c>
      <c r="K48" s="18" t="s">
        <v>122</v>
      </c>
      <c r="L48" s="17" t="s">
        <v>123</v>
      </c>
      <c r="M48" s="13"/>
      <c r="N48" s="13"/>
      <c r="O48" s="3" t="s">
        <v>34</v>
      </c>
      <c r="P48" s="3">
        <v>1</v>
      </c>
      <c r="Q48" s="27">
        <v>191</v>
      </c>
      <c r="R48" s="2" t="s">
        <v>35</v>
      </c>
      <c r="S48" s="12">
        <f t="shared" si="0"/>
        <v>191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f t="shared" si="1"/>
        <v>191</v>
      </c>
      <c r="AC48" s="15">
        <v>0</v>
      </c>
      <c r="AD48" s="15">
        <v>0</v>
      </c>
      <c r="AE48" s="15">
        <v>0</v>
      </c>
    </row>
    <row r="49" spans="1:31" s="16" customFormat="1" ht="21" x14ac:dyDescent="0.25">
      <c r="A49" s="14" t="s">
        <v>30</v>
      </c>
      <c r="B49" s="14" t="s">
        <v>31</v>
      </c>
      <c r="C49" s="14">
        <v>11510</v>
      </c>
      <c r="D49" s="14" t="s">
        <v>31</v>
      </c>
      <c r="E49" s="14" t="s">
        <v>32</v>
      </c>
      <c r="F49" s="14" t="s">
        <v>127</v>
      </c>
      <c r="G49" s="11" t="s">
        <v>128</v>
      </c>
      <c r="H49" s="14" t="s">
        <v>129</v>
      </c>
      <c r="I49" s="10">
        <v>21101</v>
      </c>
      <c r="J49" s="18" t="s">
        <v>38</v>
      </c>
      <c r="K49" s="18" t="s">
        <v>122</v>
      </c>
      <c r="L49" s="17" t="s">
        <v>123</v>
      </c>
      <c r="M49" s="13"/>
      <c r="N49" s="13"/>
      <c r="O49" s="3" t="s">
        <v>34</v>
      </c>
      <c r="P49" s="3">
        <v>1</v>
      </c>
      <c r="Q49" s="27">
        <v>191</v>
      </c>
      <c r="R49" s="2" t="s">
        <v>35</v>
      </c>
      <c r="S49" s="12">
        <f t="shared" si="0"/>
        <v>191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f t="shared" si="1"/>
        <v>191</v>
      </c>
      <c r="AC49" s="15">
        <v>0</v>
      </c>
      <c r="AD49" s="15">
        <v>0</v>
      </c>
      <c r="AE49" s="15">
        <v>0</v>
      </c>
    </row>
    <row r="50" spans="1:31" s="16" customFormat="1" ht="21" x14ac:dyDescent="0.25">
      <c r="A50" s="14" t="s">
        <v>30</v>
      </c>
      <c r="B50" s="14" t="s">
        <v>31</v>
      </c>
      <c r="C50" s="14">
        <v>11510</v>
      </c>
      <c r="D50" s="14" t="s">
        <v>31</v>
      </c>
      <c r="E50" s="14" t="s">
        <v>32</v>
      </c>
      <c r="F50" s="14" t="s">
        <v>127</v>
      </c>
      <c r="G50" s="11" t="s">
        <v>128</v>
      </c>
      <c r="H50" s="14" t="s">
        <v>129</v>
      </c>
      <c r="I50" s="10">
        <v>21101</v>
      </c>
      <c r="J50" s="18" t="s">
        <v>38</v>
      </c>
      <c r="K50" s="18" t="s">
        <v>85</v>
      </c>
      <c r="L50" s="17" t="s">
        <v>57</v>
      </c>
      <c r="M50" s="13"/>
      <c r="N50" s="13"/>
      <c r="O50" s="3" t="s">
        <v>34</v>
      </c>
      <c r="P50" s="3">
        <v>5</v>
      </c>
      <c r="Q50" s="27">
        <v>50</v>
      </c>
      <c r="R50" s="2" t="s">
        <v>35</v>
      </c>
      <c r="S50" s="12">
        <f t="shared" si="0"/>
        <v>250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f t="shared" si="1"/>
        <v>250</v>
      </c>
      <c r="AC50" s="15">
        <v>0</v>
      </c>
      <c r="AD50" s="15">
        <v>0</v>
      </c>
      <c r="AE50" s="15">
        <v>0</v>
      </c>
    </row>
    <row r="51" spans="1:31" s="16" customFormat="1" ht="21" x14ac:dyDescent="0.25">
      <c r="A51" s="14" t="s">
        <v>30</v>
      </c>
      <c r="B51" s="14" t="s">
        <v>31</v>
      </c>
      <c r="C51" s="14">
        <v>11510</v>
      </c>
      <c r="D51" s="14" t="s">
        <v>31</v>
      </c>
      <c r="E51" s="14" t="s">
        <v>32</v>
      </c>
      <c r="F51" s="14" t="s">
        <v>37</v>
      </c>
      <c r="G51" s="11" t="s">
        <v>48</v>
      </c>
      <c r="H51" s="14" t="s">
        <v>36</v>
      </c>
      <c r="I51" s="10">
        <v>21101</v>
      </c>
      <c r="J51" s="18" t="s">
        <v>38</v>
      </c>
      <c r="K51" s="18" t="s">
        <v>124</v>
      </c>
      <c r="L51" s="17" t="s">
        <v>125</v>
      </c>
      <c r="M51" s="13"/>
      <c r="N51" s="13"/>
      <c r="O51" s="3" t="s">
        <v>34</v>
      </c>
      <c r="P51" s="3">
        <v>15</v>
      </c>
      <c r="Q51" s="27">
        <v>110</v>
      </c>
      <c r="R51" s="2" t="s">
        <v>35</v>
      </c>
      <c r="S51" s="12">
        <f t="shared" si="0"/>
        <v>1650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f t="shared" si="1"/>
        <v>1650</v>
      </c>
      <c r="AC51" s="15">
        <v>0</v>
      </c>
      <c r="AD51" s="15">
        <v>0</v>
      </c>
      <c r="AE51" s="15">
        <v>0</v>
      </c>
    </row>
    <row r="52" spans="1:31" s="16" customFormat="1" ht="21" x14ac:dyDescent="0.25">
      <c r="A52" s="14" t="s">
        <v>30</v>
      </c>
      <c r="B52" s="14" t="s">
        <v>31</v>
      </c>
      <c r="C52" s="14">
        <v>11510</v>
      </c>
      <c r="D52" s="14" t="s">
        <v>31</v>
      </c>
      <c r="E52" s="14" t="s">
        <v>32</v>
      </c>
      <c r="F52" s="14" t="s">
        <v>37</v>
      </c>
      <c r="G52" s="11" t="s">
        <v>48</v>
      </c>
      <c r="H52" s="14" t="s">
        <v>36</v>
      </c>
      <c r="I52" s="10">
        <v>21101</v>
      </c>
      <c r="J52" s="18" t="s">
        <v>38</v>
      </c>
      <c r="K52" s="18" t="s">
        <v>126</v>
      </c>
      <c r="L52" s="17" t="s">
        <v>55</v>
      </c>
      <c r="M52" s="13"/>
      <c r="N52" s="13"/>
      <c r="O52" s="3" t="s">
        <v>34</v>
      </c>
      <c r="P52" s="3">
        <v>10</v>
      </c>
      <c r="Q52" s="27">
        <v>88</v>
      </c>
      <c r="R52" s="2" t="s">
        <v>35</v>
      </c>
      <c r="S52" s="12">
        <f t="shared" si="0"/>
        <v>880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f t="shared" si="1"/>
        <v>880</v>
      </c>
      <c r="AC52" s="15">
        <v>0</v>
      </c>
      <c r="AD52" s="15">
        <v>0</v>
      </c>
      <c r="AE52" s="15">
        <v>0</v>
      </c>
    </row>
    <row r="53" spans="1:31" s="16" customFormat="1" ht="21" x14ac:dyDescent="0.25">
      <c r="A53" s="14" t="s">
        <v>30</v>
      </c>
      <c r="B53" s="14" t="s">
        <v>31</v>
      </c>
      <c r="C53" s="14">
        <v>11510</v>
      </c>
      <c r="D53" s="14" t="s">
        <v>31</v>
      </c>
      <c r="E53" s="14" t="s">
        <v>32</v>
      </c>
      <c r="F53" s="14" t="s">
        <v>37</v>
      </c>
      <c r="G53" s="11" t="s">
        <v>48</v>
      </c>
      <c r="H53" s="14" t="s">
        <v>36</v>
      </c>
      <c r="I53" s="10">
        <v>21101</v>
      </c>
      <c r="J53" s="18" t="s">
        <v>38</v>
      </c>
      <c r="K53" s="18" t="s">
        <v>78</v>
      </c>
      <c r="L53" s="17" t="s">
        <v>79</v>
      </c>
      <c r="M53" s="13"/>
      <c r="N53" s="13"/>
      <c r="O53" s="3" t="s">
        <v>34</v>
      </c>
      <c r="P53" s="3">
        <v>1</v>
      </c>
      <c r="Q53" s="27">
        <v>827</v>
      </c>
      <c r="R53" s="2" t="s">
        <v>35</v>
      </c>
      <c r="S53" s="12">
        <f t="shared" si="0"/>
        <v>827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f t="shared" si="1"/>
        <v>827</v>
      </c>
      <c r="AC53" s="15">
        <v>0</v>
      </c>
      <c r="AD53" s="15">
        <v>0</v>
      </c>
      <c r="AE53" s="15">
        <v>0</v>
      </c>
    </row>
    <row r="54" spans="1:31" s="16" customFormat="1" ht="21" x14ac:dyDescent="0.25">
      <c r="A54" s="14" t="s">
        <v>30</v>
      </c>
      <c r="B54" s="14" t="s">
        <v>31</v>
      </c>
      <c r="C54" s="14">
        <v>11510</v>
      </c>
      <c r="D54" s="14" t="s">
        <v>31</v>
      </c>
      <c r="E54" s="14" t="s">
        <v>32</v>
      </c>
      <c r="F54" s="14" t="s">
        <v>33</v>
      </c>
      <c r="G54" s="14" t="s">
        <v>32</v>
      </c>
      <c r="H54" s="14" t="s">
        <v>36</v>
      </c>
      <c r="I54" s="10">
        <v>21401</v>
      </c>
      <c r="J54" s="18" t="s">
        <v>40</v>
      </c>
      <c r="K54" s="18" t="s">
        <v>130</v>
      </c>
      <c r="L54" s="17" t="s">
        <v>131</v>
      </c>
      <c r="M54" s="13"/>
      <c r="N54" s="13"/>
      <c r="O54" s="3" t="s">
        <v>34</v>
      </c>
      <c r="P54" s="3">
        <v>2</v>
      </c>
      <c r="Q54" s="27">
        <v>71</v>
      </c>
      <c r="R54" s="2" t="s">
        <v>35</v>
      </c>
      <c r="S54" s="12">
        <f t="shared" si="0"/>
        <v>142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f t="shared" si="1"/>
        <v>142</v>
      </c>
      <c r="AC54" s="15">
        <v>0</v>
      </c>
      <c r="AD54" s="15">
        <v>0</v>
      </c>
      <c r="AE54" s="15">
        <v>0</v>
      </c>
    </row>
    <row r="55" spans="1:31" s="16" customFormat="1" ht="21" x14ac:dyDescent="0.25">
      <c r="A55" s="14" t="s">
        <v>30</v>
      </c>
      <c r="B55" s="14" t="s">
        <v>31</v>
      </c>
      <c r="C55" s="14">
        <v>11510</v>
      </c>
      <c r="D55" s="14" t="s">
        <v>31</v>
      </c>
      <c r="E55" s="14" t="s">
        <v>32</v>
      </c>
      <c r="F55" s="14" t="s">
        <v>33</v>
      </c>
      <c r="G55" s="14" t="s">
        <v>32</v>
      </c>
      <c r="H55" s="14" t="s">
        <v>36</v>
      </c>
      <c r="I55" s="10">
        <v>21401</v>
      </c>
      <c r="J55" s="18" t="s">
        <v>40</v>
      </c>
      <c r="K55" s="18" t="s">
        <v>132</v>
      </c>
      <c r="L55" s="17" t="s">
        <v>133</v>
      </c>
      <c r="M55" s="13"/>
      <c r="N55" s="13"/>
      <c r="O55" s="3" t="s">
        <v>34</v>
      </c>
      <c r="P55" s="3">
        <v>2</v>
      </c>
      <c r="Q55" s="27">
        <v>92</v>
      </c>
      <c r="R55" s="2" t="s">
        <v>35</v>
      </c>
      <c r="S55" s="12">
        <f t="shared" si="0"/>
        <v>184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f t="shared" si="1"/>
        <v>184</v>
      </c>
      <c r="AC55" s="15">
        <v>0</v>
      </c>
      <c r="AD55" s="15">
        <v>0</v>
      </c>
      <c r="AE55" s="15">
        <v>0</v>
      </c>
    </row>
    <row r="56" spans="1:31" s="16" customFormat="1" ht="21" x14ac:dyDescent="0.25">
      <c r="A56" s="14" t="s">
        <v>30</v>
      </c>
      <c r="B56" s="14" t="s">
        <v>31</v>
      </c>
      <c r="C56" s="14">
        <v>11510</v>
      </c>
      <c r="D56" s="14" t="s">
        <v>31</v>
      </c>
      <c r="E56" s="14" t="s">
        <v>32</v>
      </c>
      <c r="F56" s="14" t="s">
        <v>33</v>
      </c>
      <c r="G56" s="14" t="s">
        <v>32</v>
      </c>
      <c r="H56" s="14" t="s">
        <v>36</v>
      </c>
      <c r="I56" s="10">
        <v>21401</v>
      </c>
      <c r="J56" s="18" t="s">
        <v>40</v>
      </c>
      <c r="K56" s="18" t="s">
        <v>134</v>
      </c>
      <c r="L56" s="17" t="s">
        <v>135</v>
      </c>
      <c r="M56" s="13"/>
      <c r="N56" s="13"/>
      <c r="O56" s="3" t="s">
        <v>34</v>
      </c>
      <c r="P56" s="3">
        <v>1</v>
      </c>
      <c r="Q56" s="27">
        <v>2223</v>
      </c>
      <c r="R56" s="2" t="s">
        <v>35</v>
      </c>
      <c r="S56" s="12">
        <f t="shared" si="0"/>
        <v>2223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f t="shared" si="1"/>
        <v>2223</v>
      </c>
      <c r="AC56" s="15">
        <v>0</v>
      </c>
      <c r="AD56" s="15">
        <v>0</v>
      </c>
      <c r="AE56" s="15">
        <v>0</v>
      </c>
    </row>
    <row r="57" spans="1:31" s="16" customFormat="1" ht="21" x14ac:dyDescent="0.25">
      <c r="A57" s="14" t="s">
        <v>30</v>
      </c>
      <c r="B57" s="14" t="s">
        <v>31</v>
      </c>
      <c r="C57" s="14">
        <v>11510</v>
      </c>
      <c r="D57" s="14" t="s">
        <v>31</v>
      </c>
      <c r="E57" s="14" t="s">
        <v>32</v>
      </c>
      <c r="F57" s="14" t="s">
        <v>33</v>
      </c>
      <c r="G57" s="14" t="s">
        <v>32</v>
      </c>
      <c r="H57" s="14" t="s">
        <v>36</v>
      </c>
      <c r="I57" s="10">
        <v>21401</v>
      </c>
      <c r="J57" s="18" t="s">
        <v>40</v>
      </c>
      <c r="K57" s="18" t="s">
        <v>136</v>
      </c>
      <c r="L57" s="17" t="s">
        <v>58</v>
      </c>
      <c r="M57" s="13"/>
      <c r="N57" s="13"/>
      <c r="O57" s="3" t="s">
        <v>34</v>
      </c>
      <c r="P57" s="3">
        <v>1</v>
      </c>
      <c r="Q57" s="27">
        <v>2537</v>
      </c>
      <c r="R57" s="2" t="s">
        <v>35</v>
      </c>
      <c r="S57" s="12">
        <f t="shared" si="0"/>
        <v>2537</v>
      </c>
      <c r="T57" s="15">
        <v>0</v>
      </c>
      <c r="U57" s="15">
        <v>0</v>
      </c>
      <c r="V57" s="15">
        <v>0</v>
      </c>
      <c r="W57" s="15">
        <v>0</v>
      </c>
      <c r="X57" s="15">
        <v>0</v>
      </c>
      <c r="Y57" s="15">
        <v>0</v>
      </c>
      <c r="Z57" s="15">
        <v>0</v>
      </c>
      <c r="AA57" s="15">
        <v>0</v>
      </c>
      <c r="AB57" s="15">
        <f t="shared" si="1"/>
        <v>2537</v>
      </c>
      <c r="AC57" s="15">
        <v>0</v>
      </c>
      <c r="AD57" s="15">
        <v>0</v>
      </c>
      <c r="AE57" s="15">
        <v>0</v>
      </c>
    </row>
    <row r="58" spans="1:31" s="16" customFormat="1" ht="21" x14ac:dyDescent="0.25">
      <c r="A58" s="14" t="s">
        <v>30</v>
      </c>
      <c r="B58" s="14" t="s">
        <v>31</v>
      </c>
      <c r="C58" s="14">
        <v>11510</v>
      </c>
      <c r="D58" s="14" t="s">
        <v>31</v>
      </c>
      <c r="E58" s="14" t="s">
        <v>32</v>
      </c>
      <c r="F58" s="14" t="s">
        <v>33</v>
      </c>
      <c r="G58" s="14" t="s">
        <v>32</v>
      </c>
      <c r="H58" s="14" t="s">
        <v>36</v>
      </c>
      <c r="I58" s="10">
        <v>21401</v>
      </c>
      <c r="J58" s="18" t="s">
        <v>40</v>
      </c>
      <c r="K58" s="18" t="s">
        <v>136</v>
      </c>
      <c r="L58" s="17" t="s">
        <v>58</v>
      </c>
      <c r="M58" s="13"/>
      <c r="N58" s="13"/>
      <c r="O58" s="3" t="s">
        <v>34</v>
      </c>
      <c r="P58" s="3">
        <v>1</v>
      </c>
      <c r="Q58" s="27">
        <v>2537</v>
      </c>
      <c r="R58" s="2" t="s">
        <v>35</v>
      </c>
      <c r="S58" s="12">
        <f t="shared" si="0"/>
        <v>2537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f t="shared" si="1"/>
        <v>2537</v>
      </c>
      <c r="AC58" s="15">
        <v>0</v>
      </c>
      <c r="AD58" s="15">
        <v>0</v>
      </c>
      <c r="AE58" s="15">
        <v>0</v>
      </c>
    </row>
    <row r="59" spans="1:31" s="16" customFormat="1" ht="21" x14ac:dyDescent="0.25">
      <c r="A59" s="14" t="s">
        <v>30</v>
      </c>
      <c r="B59" s="14" t="s">
        <v>31</v>
      </c>
      <c r="C59" s="14">
        <v>11510</v>
      </c>
      <c r="D59" s="14" t="s">
        <v>31</v>
      </c>
      <c r="E59" s="14" t="s">
        <v>32</v>
      </c>
      <c r="F59" s="14" t="s">
        <v>33</v>
      </c>
      <c r="G59" s="14" t="s">
        <v>32</v>
      </c>
      <c r="H59" s="14" t="s">
        <v>36</v>
      </c>
      <c r="I59" s="10">
        <v>21601</v>
      </c>
      <c r="J59" s="18" t="s">
        <v>141</v>
      </c>
      <c r="K59" s="18" t="s">
        <v>137</v>
      </c>
      <c r="L59" s="17" t="s">
        <v>138</v>
      </c>
      <c r="M59" s="13"/>
      <c r="N59" s="13"/>
      <c r="O59" s="3" t="s">
        <v>34</v>
      </c>
      <c r="P59" s="3">
        <v>12</v>
      </c>
      <c r="Q59" s="27">
        <v>25</v>
      </c>
      <c r="R59" s="2" t="s">
        <v>35</v>
      </c>
      <c r="S59" s="12">
        <f t="shared" si="0"/>
        <v>300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f t="shared" si="1"/>
        <v>300</v>
      </c>
      <c r="AC59" s="15">
        <v>0</v>
      </c>
      <c r="AD59" s="15">
        <v>0</v>
      </c>
      <c r="AE59" s="15">
        <v>0</v>
      </c>
    </row>
    <row r="60" spans="1:31" s="16" customFormat="1" ht="21" x14ac:dyDescent="0.25">
      <c r="A60" s="14" t="s">
        <v>30</v>
      </c>
      <c r="B60" s="14" t="s">
        <v>31</v>
      </c>
      <c r="C60" s="14">
        <v>11510</v>
      </c>
      <c r="D60" s="14" t="s">
        <v>31</v>
      </c>
      <c r="E60" s="14" t="s">
        <v>32</v>
      </c>
      <c r="F60" s="14" t="s">
        <v>33</v>
      </c>
      <c r="G60" s="14" t="s">
        <v>32</v>
      </c>
      <c r="H60" s="14" t="s">
        <v>36</v>
      </c>
      <c r="I60" s="10">
        <v>21601</v>
      </c>
      <c r="J60" s="18" t="s">
        <v>141</v>
      </c>
      <c r="K60" s="18" t="s">
        <v>139</v>
      </c>
      <c r="L60" s="17" t="s">
        <v>140</v>
      </c>
      <c r="M60" s="13"/>
      <c r="N60" s="13"/>
      <c r="O60" s="3" t="s">
        <v>34</v>
      </c>
      <c r="P60" s="3">
        <v>10</v>
      </c>
      <c r="Q60" s="27">
        <v>83</v>
      </c>
      <c r="R60" s="2" t="s">
        <v>35</v>
      </c>
      <c r="S60" s="12">
        <f t="shared" si="0"/>
        <v>830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f t="shared" si="1"/>
        <v>830</v>
      </c>
      <c r="AC60" s="15">
        <v>0</v>
      </c>
      <c r="AD60" s="15">
        <v>0</v>
      </c>
      <c r="AE60" s="15">
        <v>0</v>
      </c>
    </row>
    <row r="61" spans="1:31" s="16" customFormat="1" ht="21" x14ac:dyDescent="0.25">
      <c r="A61" s="14" t="s">
        <v>30</v>
      </c>
      <c r="B61" s="14" t="s">
        <v>31</v>
      </c>
      <c r="C61" s="14">
        <v>11510</v>
      </c>
      <c r="D61" s="14" t="s">
        <v>31</v>
      </c>
      <c r="E61" s="14" t="s">
        <v>32</v>
      </c>
      <c r="F61" s="14" t="s">
        <v>33</v>
      </c>
      <c r="G61" s="14" t="s">
        <v>32</v>
      </c>
      <c r="H61" s="14" t="s">
        <v>36</v>
      </c>
      <c r="I61" s="10">
        <v>22104</v>
      </c>
      <c r="J61" s="18" t="s">
        <v>142</v>
      </c>
      <c r="K61" s="18" t="s">
        <v>143</v>
      </c>
      <c r="L61" s="17" t="s">
        <v>144</v>
      </c>
      <c r="M61" s="13"/>
      <c r="N61" s="13"/>
      <c r="O61" s="3" t="s">
        <v>34</v>
      </c>
      <c r="P61" s="3">
        <v>20</v>
      </c>
      <c r="Q61" s="27">
        <v>32</v>
      </c>
      <c r="R61" s="2" t="s">
        <v>35</v>
      </c>
      <c r="S61" s="12">
        <f t="shared" si="0"/>
        <v>640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f t="shared" si="1"/>
        <v>640</v>
      </c>
      <c r="AC61" s="15">
        <v>0</v>
      </c>
      <c r="AD61" s="15">
        <v>0</v>
      </c>
      <c r="AE61" s="15">
        <v>0</v>
      </c>
    </row>
    <row r="62" spans="1:31" s="16" customFormat="1" ht="21" x14ac:dyDescent="0.25">
      <c r="A62" s="14" t="s">
        <v>30</v>
      </c>
      <c r="B62" s="14" t="s">
        <v>31</v>
      </c>
      <c r="C62" s="14">
        <v>11510</v>
      </c>
      <c r="D62" s="14" t="s">
        <v>31</v>
      </c>
      <c r="E62" s="14" t="s">
        <v>32</v>
      </c>
      <c r="F62" s="14" t="s">
        <v>33</v>
      </c>
      <c r="G62" s="14" t="s">
        <v>32</v>
      </c>
      <c r="H62" s="14" t="s">
        <v>36</v>
      </c>
      <c r="I62" s="10">
        <v>22104</v>
      </c>
      <c r="J62" s="18" t="s">
        <v>142</v>
      </c>
      <c r="K62" s="18" t="s">
        <v>145</v>
      </c>
      <c r="L62" s="17" t="s">
        <v>146</v>
      </c>
      <c r="M62" s="13"/>
      <c r="N62" s="13"/>
      <c r="O62" s="3" t="s">
        <v>34</v>
      </c>
      <c r="P62" s="3">
        <v>30</v>
      </c>
      <c r="Q62" s="27">
        <v>188</v>
      </c>
      <c r="R62" s="2" t="s">
        <v>35</v>
      </c>
      <c r="S62" s="12">
        <f t="shared" si="0"/>
        <v>5640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f t="shared" si="1"/>
        <v>5640</v>
      </c>
      <c r="AC62" s="15">
        <v>0</v>
      </c>
      <c r="AD62" s="15">
        <v>0</v>
      </c>
      <c r="AE62" s="15">
        <v>0</v>
      </c>
    </row>
    <row r="63" spans="1:31" s="16" customFormat="1" ht="21" x14ac:dyDescent="0.25">
      <c r="A63" s="14" t="s">
        <v>30</v>
      </c>
      <c r="B63" s="14" t="s">
        <v>31</v>
      </c>
      <c r="C63" s="14">
        <v>11510</v>
      </c>
      <c r="D63" s="14" t="s">
        <v>31</v>
      </c>
      <c r="E63" s="14" t="s">
        <v>32</v>
      </c>
      <c r="F63" s="14" t="s">
        <v>33</v>
      </c>
      <c r="G63" s="14" t="s">
        <v>32</v>
      </c>
      <c r="H63" s="14" t="s">
        <v>36</v>
      </c>
      <c r="I63" s="10">
        <v>22104</v>
      </c>
      <c r="J63" s="18" t="s">
        <v>142</v>
      </c>
      <c r="K63" s="18" t="s">
        <v>147</v>
      </c>
      <c r="L63" s="17" t="s">
        <v>148</v>
      </c>
      <c r="M63" s="13"/>
      <c r="N63" s="13"/>
      <c r="O63" s="3" t="s">
        <v>34</v>
      </c>
      <c r="P63" s="3">
        <v>4000</v>
      </c>
      <c r="Q63" s="27">
        <v>1</v>
      </c>
      <c r="R63" s="2" t="s">
        <v>35</v>
      </c>
      <c r="S63" s="12">
        <f t="shared" si="0"/>
        <v>4000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f t="shared" si="1"/>
        <v>4000</v>
      </c>
      <c r="AC63" s="15">
        <v>0</v>
      </c>
      <c r="AD63" s="15">
        <v>0</v>
      </c>
      <c r="AE63" s="15">
        <v>0</v>
      </c>
    </row>
    <row r="64" spans="1:31" s="16" customFormat="1" ht="21" x14ac:dyDescent="0.25">
      <c r="A64" s="14" t="s">
        <v>30</v>
      </c>
      <c r="B64" s="14" t="s">
        <v>31</v>
      </c>
      <c r="C64" s="14">
        <v>11510</v>
      </c>
      <c r="D64" s="14" t="s">
        <v>31</v>
      </c>
      <c r="E64" s="14" t="s">
        <v>32</v>
      </c>
      <c r="F64" s="14" t="s">
        <v>33</v>
      </c>
      <c r="G64" s="14" t="s">
        <v>32</v>
      </c>
      <c r="H64" s="14" t="s">
        <v>36</v>
      </c>
      <c r="I64" s="10">
        <v>24601</v>
      </c>
      <c r="J64" s="18" t="s">
        <v>149</v>
      </c>
      <c r="K64" s="18" t="s">
        <v>150</v>
      </c>
      <c r="L64" s="17" t="s">
        <v>151</v>
      </c>
      <c r="M64" s="13"/>
      <c r="N64" s="13"/>
      <c r="O64" s="3" t="s">
        <v>34</v>
      </c>
      <c r="P64" s="3">
        <v>1</v>
      </c>
      <c r="Q64" s="27">
        <v>132</v>
      </c>
      <c r="R64" s="2" t="s">
        <v>35</v>
      </c>
      <c r="S64" s="12">
        <f t="shared" si="0"/>
        <v>132</v>
      </c>
      <c r="T64" s="15">
        <v>0</v>
      </c>
      <c r="U64" s="15">
        <v>0</v>
      </c>
      <c r="V64" s="15">
        <v>0</v>
      </c>
      <c r="W64" s="15">
        <v>0</v>
      </c>
      <c r="X64" s="15">
        <v>0</v>
      </c>
      <c r="Y64" s="15">
        <v>0</v>
      </c>
      <c r="Z64" s="15">
        <v>0</v>
      </c>
      <c r="AA64" s="15">
        <v>0</v>
      </c>
      <c r="AB64" s="15">
        <f t="shared" si="1"/>
        <v>132</v>
      </c>
      <c r="AC64" s="15">
        <v>0</v>
      </c>
      <c r="AD64" s="15">
        <v>0</v>
      </c>
      <c r="AE64" s="15">
        <v>0</v>
      </c>
    </row>
    <row r="65" spans="1:31" s="16" customFormat="1" ht="21" x14ac:dyDescent="0.25">
      <c r="A65" s="14" t="s">
        <v>30</v>
      </c>
      <c r="B65" s="14" t="s">
        <v>31</v>
      </c>
      <c r="C65" s="14">
        <v>11510</v>
      </c>
      <c r="D65" s="14" t="s">
        <v>31</v>
      </c>
      <c r="E65" s="14" t="s">
        <v>32</v>
      </c>
      <c r="F65" s="14" t="s">
        <v>33</v>
      </c>
      <c r="G65" s="14" t="s">
        <v>32</v>
      </c>
      <c r="H65" s="14" t="s">
        <v>36</v>
      </c>
      <c r="I65" s="10">
        <v>24601</v>
      </c>
      <c r="J65" s="18" t="s">
        <v>149</v>
      </c>
      <c r="K65" s="18" t="s">
        <v>152</v>
      </c>
      <c r="L65" s="17" t="s">
        <v>153</v>
      </c>
      <c r="M65" s="13"/>
      <c r="N65" s="13"/>
      <c r="O65" s="3" t="s">
        <v>34</v>
      </c>
      <c r="P65" s="3">
        <v>2</v>
      </c>
      <c r="Q65" s="27">
        <v>5</v>
      </c>
      <c r="R65" s="2" t="s">
        <v>35</v>
      </c>
      <c r="S65" s="12">
        <f t="shared" si="0"/>
        <v>10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f t="shared" si="1"/>
        <v>10</v>
      </c>
      <c r="AC65" s="15">
        <v>0</v>
      </c>
      <c r="AD65" s="15">
        <v>0</v>
      </c>
      <c r="AE65" s="15">
        <v>0</v>
      </c>
    </row>
    <row r="66" spans="1:31" s="16" customFormat="1" ht="21" x14ac:dyDescent="0.25">
      <c r="A66" s="14" t="s">
        <v>30</v>
      </c>
      <c r="B66" s="14" t="s">
        <v>31</v>
      </c>
      <c r="C66" s="14">
        <v>11510</v>
      </c>
      <c r="D66" s="14" t="s">
        <v>31</v>
      </c>
      <c r="E66" s="14" t="s">
        <v>32</v>
      </c>
      <c r="F66" s="14" t="s">
        <v>33</v>
      </c>
      <c r="G66" s="14" t="s">
        <v>32</v>
      </c>
      <c r="H66" s="14" t="s">
        <v>36</v>
      </c>
      <c r="I66" s="10">
        <v>24601</v>
      </c>
      <c r="J66" s="18" t="s">
        <v>149</v>
      </c>
      <c r="K66" s="18" t="s">
        <v>154</v>
      </c>
      <c r="L66" s="17" t="s">
        <v>155</v>
      </c>
      <c r="M66" s="13"/>
      <c r="N66" s="13"/>
      <c r="O66" s="3" t="s">
        <v>34</v>
      </c>
      <c r="P66" s="3">
        <v>1</v>
      </c>
      <c r="Q66" s="27">
        <v>439</v>
      </c>
      <c r="R66" s="2" t="s">
        <v>35</v>
      </c>
      <c r="S66" s="12">
        <f t="shared" si="0"/>
        <v>439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f t="shared" si="1"/>
        <v>439</v>
      </c>
      <c r="AC66" s="15">
        <v>0</v>
      </c>
      <c r="AD66" s="15">
        <v>0</v>
      </c>
      <c r="AE66" s="15">
        <v>0</v>
      </c>
    </row>
    <row r="67" spans="1:31" s="16" customFormat="1" ht="21" x14ac:dyDescent="0.25">
      <c r="A67" s="14" t="s">
        <v>30</v>
      </c>
      <c r="B67" s="14" t="s">
        <v>31</v>
      </c>
      <c r="C67" s="14">
        <v>11510</v>
      </c>
      <c r="D67" s="14" t="s">
        <v>31</v>
      </c>
      <c r="E67" s="14" t="s">
        <v>32</v>
      </c>
      <c r="F67" s="14" t="s">
        <v>33</v>
      </c>
      <c r="G67" s="14" t="s">
        <v>32</v>
      </c>
      <c r="H67" s="14" t="s">
        <v>36</v>
      </c>
      <c r="I67" s="10">
        <v>24601</v>
      </c>
      <c r="J67" s="18" t="s">
        <v>149</v>
      </c>
      <c r="K67" s="18" t="s">
        <v>156</v>
      </c>
      <c r="L67" s="17" t="s">
        <v>157</v>
      </c>
      <c r="M67" s="13"/>
      <c r="N67" s="13"/>
      <c r="O67" s="3" t="s">
        <v>34</v>
      </c>
      <c r="P67" s="3">
        <v>3</v>
      </c>
      <c r="Q67" s="27">
        <v>151</v>
      </c>
      <c r="R67" s="2" t="s">
        <v>35</v>
      </c>
      <c r="S67" s="12">
        <f t="shared" si="0"/>
        <v>453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f t="shared" si="1"/>
        <v>453</v>
      </c>
      <c r="AC67" s="15">
        <v>0</v>
      </c>
      <c r="AD67" s="15">
        <v>0</v>
      </c>
      <c r="AE67" s="15">
        <v>0</v>
      </c>
    </row>
    <row r="68" spans="1:31" s="16" customFormat="1" ht="21" x14ac:dyDescent="0.25">
      <c r="A68" s="14" t="s">
        <v>30</v>
      </c>
      <c r="B68" s="14" t="s">
        <v>31</v>
      </c>
      <c r="C68" s="14">
        <v>11510</v>
      </c>
      <c r="D68" s="14" t="s">
        <v>31</v>
      </c>
      <c r="E68" s="14" t="s">
        <v>32</v>
      </c>
      <c r="F68" s="14" t="s">
        <v>33</v>
      </c>
      <c r="G68" s="14" t="s">
        <v>32</v>
      </c>
      <c r="H68" s="14" t="s">
        <v>36</v>
      </c>
      <c r="I68" s="10">
        <v>24601</v>
      </c>
      <c r="J68" s="18" t="s">
        <v>149</v>
      </c>
      <c r="K68" s="18" t="s">
        <v>158</v>
      </c>
      <c r="L68" s="17" t="s">
        <v>159</v>
      </c>
      <c r="M68" s="13"/>
      <c r="N68" s="13"/>
      <c r="O68" s="3" t="s">
        <v>34</v>
      </c>
      <c r="P68" s="3">
        <v>6</v>
      </c>
      <c r="Q68" s="27">
        <v>35</v>
      </c>
      <c r="R68" s="2" t="s">
        <v>35</v>
      </c>
      <c r="S68" s="12">
        <f t="shared" si="0"/>
        <v>210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f t="shared" si="1"/>
        <v>210</v>
      </c>
      <c r="AC68" s="15">
        <v>0</v>
      </c>
      <c r="AD68" s="15">
        <v>0</v>
      </c>
      <c r="AE68" s="15">
        <v>0</v>
      </c>
    </row>
    <row r="69" spans="1:31" s="16" customFormat="1" ht="21" x14ac:dyDescent="0.25">
      <c r="A69" s="14" t="s">
        <v>30</v>
      </c>
      <c r="B69" s="14" t="s">
        <v>31</v>
      </c>
      <c r="C69" s="14">
        <v>11510</v>
      </c>
      <c r="D69" s="14" t="s">
        <v>31</v>
      </c>
      <c r="E69" s="14" t="s">
        <v>32</v>
      </c>
      <c r="F69" s="14" t="s">
        <v>33</v>
      </c>
      <c r="G69" s="14" t="s">
        <v>32</v>
      </c>
      <c r="H69" s="14" t="s">
        <v>36</v>
      </c>
      <c r="I69" s="10">
        <v>24601</v>
      </c>
      <c r="J69" s="18" t="s">
        <v>149</v>
      </c>
      <c r="K69" s="18" t="s">
        <v>160</v>
      </c>
      <c r="L69" s="17" t="s">
        <v>161</v>
      </c>
      <c r="M69" s="13"/>
      <c r="N69" s="13"/>
      <c r="O69" s="3" t="s">
        <v>34</v>
      </c>
      <c r="P69" s="3">
        <v>1</v>
      </c>
      <c r="Q69" s="27">
        <v>25</v>
      </c>
      <c r="R69" s="2" t="s">
        <v>35</v>
      </c>
      <c r="S69" s="12">
        <f t="shared" si="0"/>
        <v>25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f t="shared" si="1"/>
        <v>25</v>
      </c>
      <c r="AC69" s="15">
        <v>0</v>
      </c>
      <c r="AD69" s="15">
        <v>0</v>
      </c>
      <c r="AE69" s="15">
        <v>0</v>
      </c>
    </row>
    <row r="70" spans="1:31" s="16" customFormat="1" ht="21" x14ac:dyDescent="0.25">
      <c r="A70" s="14" t="s">
        <v>30</v>
      </c>
      <c r="B70" s="14" t="s">
        <v>31</v>
      </c>
      <c r="C70" s="14">
        <v>11510</v>
      </c>
      <c r="D70" s="14" t="s">
        <v>31</v>
      </c>
      <c r="E70" s="14" t="s">
        <v>32</v>
      </c>
      <c r="F70" s="14" t="s">
        <v>33</v>
      </c>
      <c r="G70" s="14" t="s">
        <v>32</v>
      </c>
      <c r="H70" s="14" t="s">
        <v>36</v>
      </c>
      <c r="I70" s="10">
        <v>24601</v>
      </c>
      <c r="J70" s="18" t="s">
        <v>149</v>
      </c>
      <c r="K70" s="18" t="s">
        <v>162</v>
      </c>
      <c r="L70" s="17" t="s">
        <v>163</v>
      </c>
      <c r="M70" s="13"/>
      <c r="N70" s="13"/>
      <c r="O70" s="3" t="s">
        <v>34</v>
      </c>
      <c r="P70" s="3">
        <v>1</v>
      </c>
      <c r="Q70" s="27">
        <v>45</v>
      </c>
      <c r="R70" s="2" t="s">
        <v>35</v>
      </c>
      <c r="S70" s="12">
        <f t="shared" si="0"/>
        <v>45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f t="shared" si="1"/>
        <v>45</v>
      </c>
      <c r="AC70" s="15">
        <v>0</v>
      </c>
      <c r="AD70" s="15">
        <v>0</v>
      </c>
      <c r="AE70" s="15">
        <v>0</v>
      </c>
    </row>
    <row r="71" spans="1:31" s="16" customFormat="1" ht="21" x14ac:dyDescent="0.25">
      <c r="A71" s="14" t="s">
        <v>30</v>
      </c>
      <c r="B71" s="14" t="s">
        <v>31</v>
      </c>
      <c r="C71" s="14">
        <v>11510</v>
      </c>
      <c r="D71" s="14" t="s">
        <v>31</v>
      </c>
      <c r="E71" s="14" t="s">
        <v>32</v>
      </c>
      <c r="F71" s="14" t="s">
        <v>33</v>
      </c>
      <c r="G71" s="14" t="s">
        <v>32</v>
      </c>
      <c r="H71" s="14" t="s">
        <v>36</v>
      </c>
      <c r="I71" s="10">
        <v>24601</v>
      </c>
      <c r="J71" s="18" t="s">
        <v>149</v>
      </c>
      <c r="K71" s="18" t="s">
        <v>164</v>
      </c>
      <c r="L71" s="17" t="s">
        <v>165</v>
      </c>
      <c r="M71" s="13"/>
      <c r="N71" s="13"/>
      <c r="O71" s="3" t="s">
        <v>34</v>
      </c>
      <c r="P71" s="3">
        <v>1</v>
      </c>
      <c r="Q71" s="27">
        <v>45</v>
      </c>
      <c r="R71" s="2" t="s">
        <v>35</v>
      </c>
      <c r="S71" s="12">
        <f t="shared" ref="S71:S107" si="2">(P71*Q71)</f>
        <v>45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f t="shared" ref="AB71:AB112" si="3">S71</f>
        <v>45</v>
      </c>
      <c r="AC71" s="15">
        <v>0</v>
      </c>
      <c r="AD71" s="15">
        <v>0</v>
      </c>
      <c r="AE71" s="15">
        <v>0</v>
      </c>
    </row>
    <row r="72" spans="1:31" s="16" customFormat="1" ht="21" x14ac:dyDescent="0.25">
      <c r="A72" s="14" t="s">
        <v>30</v>
      </c>
      <c r="B72" s="14" t="s">
        <v>31</v>
      </c>
      <c r="C72" s="14">
        <v>11510</v>
      </c>
      <c r="D72" s="14" t="s">
        <v>31</v>
      </c>
      <c r="E72" s="14" t="s">
        <v>32</v>
      </c>
      <c r="F72" s="14" t="s">
        <v>33</v>
      </c>
      <c r="G72" s="14" t="s">
        <v>32</v>
      </c>
      <c r="H72" s="14" t="s">
        <v>36</v>
      </c>
      <c r="I72" s="10">
        <v>24601</v>
      </c>
      <c r="J72" s="18" t="s">
        <v>149</v>
      </c>
      <c r="K72" s="18" t="s">
        <v>150</v>
      </c>
      <c r="L72" s="17" t="s">
        <v>151</v>
      </c>
      <c r="M72" s="13"/>
      <c r="N72" s="13"/>
      <c r="O72" s="3" t="s">
        <v>34</v>
      </c>
      <c r="P72" s="3">
        <v>5</v>
      </c>
      <c r="Q72" s="27">
        <v>132</v>
      </c>
      <c r="R72" s="2" t="s">
        <v>35</v>
      </c>
      <c r="S72" s="12">
        <f t="shared" si="2"/>
        <v>660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f t="shared" si="3"/>
        <v>660</v>
      </c>
      <c r="AC72" s="15">
        <v>0</v>
      </c>
      <c r="AD72" s="15">
        <v>0</v>
      </c>
      <c r="AE72" s="15">
        <v>0</v>
      </c>
    </row>
    <row r="73" spans="1:31" s="16" customFormat="1" ht="21" x14ac:dyDescent="0.25">
      <c r="A73" s="14" t="s">
        <v>30</v>
      </c>
      <c r="B73" s="14" t="s">
        <v>31</v>
      </c>
      <c r="C73" s="14">
        <v>11510</v>
      </c>
      <c r="D73" s="14" t="s">
        <v>31</v>
      </c>
      <c r="E73" s="14" t="s">
        <v>32</v>
      </c>
      <c r="F73" s="14" t="s">
        <v>33</v>
      </c>
      <c r="G73" s="14" t="s">
        <v>32</v>
      </c>
      <c r="H73" s="14" t="s">
        <v>36</v>
      </c>
      <c r="I73" s="10">
        <v>24901</v>
      </c>
      <c r="J73" s="18" t="s">
        <v>168</v>
      </c>
      <c r="K73" s="18" t="s">
        <v>166</v>
      </c>
      <c r="L73" s="17" t="s">
        <v>167</v>
      </c>
      <c r="M73" s="13"/>
      <c r="N73" s="13"/>
      <c r="O73" s="3" t="s">
        <v>34</v>
      </c>
      <c r="P73" s="3">
        <v>1</v>
      </c>
      <c r="Q73" s="27">
        <v>104</v>
      </c>
      <c r="R73" s="2" t="s">
        <v>35</v>
      </c>
      <c r="S73" s="12">
        <f t="shared" si="2"/>
        <v>104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f t="shared" si="3"/>
        <v>104</v>
      </c>
      <c r="AC73" s="15">
        <v>0</v>
      </c>
      <c r="AD73" s="15">
        <v>0</v>
      </c>
      <c r="AE73" s="15">
        <v>0</v>
      </c>
    </row>
    <row r="74" spans="1:31" s="16" customFormat="1" ht="21" x14ac:dyDescent="0.25">
      <c r="A74" s="14" t="s">
        <v>30</v>
      </c>
      <c r="B74" s="14" t="s">
        <v>31</v>
      </c>
      <c r="C74" s="14">
        <v>11510</v>
      </c>
      <c r="D74" s="14" t="s">
        <v>31</v>
      </c>
      <c r="E74" s="14" t="s">
        <v>32</v>
      </c>
      <c r="F74" s="14" t="s">
        <v>33</v>
      </c>
      <c r="G74" s="14" t="s">
        <v>32</v>
      </c>
      <c r="H74" s="14" t="s">
        <v>36</v>
      </c>
      <c r="I74" s="10">
        <v>25201</v>
      </c>
      <c r="J74" s="18" t="s">
        <v>171</v>
      </c>
      <c r="K74" s="18" t="s">
        <v>169</v>
      </c>
      <c r="L74" s="17" t="s">
        <v>170</v>
      </c>
      <c r="M74" s="13"/>
      <c r="N74" s="13"/>
      <c r="O74" s="3" t="s">
        <v>34</v>
      </c>
      <c r="P74" s="3">
        <v>2</v>
      </c>
      <c r="Q74" s="27">
        <v>114</v>
      </c>
      <c r="R74" s="2" t="s">
        <v>35</v>
      </c>
      <c r="S74" s="12">
        <f t="shared" si="2"/>
        <v>228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f t="shared" si="3"/>
        <v>228</v>
      </c>
      <c r="AC74" s="15">
        <v>0</v>
      </c>
      <c r="AD74" s="15">
        <v>0</v>
      </c>
      <c r="AE74" s="15">
        <v>0</v>
      </c>
    </row>
    <row r="75" spans="1:31" s="16" customFormat="1" ht="21" x14ac:dyDescent="0.25">
      <c r="A75" s="14" t="s">
        <v>30</v>
      </c>
      <c r="B75" s="14" t="s">
        <v>31</v>
      </c>
      <c r="C75" s="14">
        <v>11510</v>
      </c>
      <c r="D75" s="14" t="s">
        <v>31</v>
      </c>
      <c r="E75" s="14" t="s">
        <v>32</v>
      </c>
      <c r="F75" s="14" t="s">
        <v>33</v>
      </c>
      <c r="G75" s="14" t="s">
        <v>32</v>
      </c>
      <c r="H75" s="14" t="s">
        <v>36</v>
      </c>
      <c r="I75" s="10">
        <v>25201</v>
      </c>
      <c r="J75" s="18" t="s">
        <v>171</v>
      </c>
      <c r="K75" s="18" t="s">
        <v>169</v>
      </c>
      <c r="L75" s="17" t="s">
        <v>170</v>
      </c>
      <c r="M75" s="13"/>
      <c r="N75" s="13"/>
      <c r="O75" s="3" t="s">
        <v>34</v>
      </c>
      <c r="P75" s="3">
        <v>1</v>
      </c>
      <c r="Q75" s="27">
        <v>114</v>
      </c>
      <c r="R75" s="2" t="s">
        <v>35</v>
      </c>
      <c r="S75" s="12">
        <f t="shared" si="2"/>
        <v>114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f t="shared" si="3"/>
        <v>114</v>
      </c>
      <c r="AC75" s="15">
        <v>0</v>
      </c>
      <c r="AD75" s="15">
        <v>0</v>
      </c>
      <c r="AE75" s="15">
        <v>0</v>
      </c>
    </row>
    <row r="76" spans="1:31" s="16" customFormat="1" ht="21" x14ac:dyDescent="0.25">
      <c r="A76" s="14" t="s">
        <v>30</v>
      </c>
      <c r="B76" s="14" t="s">
        <v>31</v>
      </c>
      <c r="C76" s="14">
        <v>11510</v>
      </c>
      <c r="D76" s="14" t="s">
        <v>31</v>
      </c>
      <c r="E76" s="14" t="s">
        <v>32</v>
      </c>
      <c r="F76" s="14" t="s">
        <v>33</v>
      </c>
      <c r="G76" s="11" t="s">
        <v>32</v>
      </c>
      <c r="H76" s="14" t="s">
        <v>36</v>
      </c>
      <c r="I76" s="10">
        <v>25301</v>
      </c>
      <c r="J76" s="18" t="s">
        <v>172</v>
      </c>
      <c r="K76" s="18" t="s">
        <v>173</v>
      </c>
      <c r="L76" s="17" t="s">
        <v>174</v>
      </c>
      <c r="M76" s="13"/>
      <c r="N76" s="13"/>
      <c r="O76" s="3" t="s">
        <v>34</v>
      </c>
      <c r="P76" s="3">
        <v>2</v>
      </c>
      <c r="Q76" s="27">
        <v>65</v>
      </c>
      <c r="R76" s="2" t="s">
        <v>35</v>
      </c>
      <c r="S76" s="12">
        <f t="shared" si="2"/>
        <v>130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f t="shared" si="3"/>
        <v>130</v>
      </c>
      <c r="AC76" s="15">
        <v>0</v>
      </c>
      <c r="AD76" s="15">
        <v>0</v>
      </c>
      <c r="AE76" s="15">
        <v>0</v>
      </c>
    </row>
    <row r="77" spans="1:31" s="16" customFormat="1" ht="21" x14ac:dyDescent="0.25">
      <c r="A77" s="14" t="s">
        <v>30</v>
      </c>
      <c r="B77" s="14" t="s">
        <v>31</v>
      </c>
      <c r="C77" s="14">
        <v>11510</v>
      </c>
      <c r="D77" s="14" t="s">
        <v>31</v>
      </c>
      <c r="E77" s="14" t="s">
        <v>32</v>
      </c>
      <c r="F77" s="14" t="s">
        <v>33</v>
      </c>
      <c r="G77" s="11" t="s">
        <v>32</v>
      </c>
      <c r="H77" s="14" t="s">
        <v>36</v>
      </c>
      <c r="I77" s="10">
        <v>25301</v>
      </c>
      <c r="J77" s="18" t="s">
        <v>172</v>
      </c>
      <c r="K77" s="18" t="s">
        <v>175</v>
      </c>
      <c r="L77" s="17" t="s">
        <v>176</v>
      </c>
      <c r="M77" s="13"/>
      <c r="N77" s="13"/>
      <c r="O77" s="3" t="s">
        <v>34</v>
      </c>
      <c r="P77" s="3">
        <v>2</v>
      </c>
      <c r="Q77" s="27">
        <v>190</v>
      </c>
      <c r="R77" s="2" t="s">
        <v>35</v>
      </c>
      <c r="S77" s="12">
        <f t="shared" si="2"/>
        <v>380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0</v>
      </c>
      <c r="AA77" s="15">
        <v>0</v>
      </c>
      <c r="AB77" s="15">
        <f t="shared" si="3"/>
        <v>380</v>
      </c>
      <c r="AC77" s="15">
        <v>0</v>
      </c>
      <c r="AD77" s="15">
        <v>0</v>
      </c>
      <c r="AE77" s="15">
        <v>0</v>
      </c>
    </row>
    <row r="78" spans="1:31" s="16" customFormat="1" ht="21" x14ac:dyDescent="0.25">
      <c r="A78" s="14" t="s">
        <v>30</v>
      </c>
      <c r="B78" s="14" t="s">
        <v>31</v>
      </c>
      <c r="C78" s="14">
        <v>11510</v>
      </c>
      <c r="D78" s="14" t="s">
        <v>31</v>
      </c>
      <c r="E78" s="14" t="s">
        <v>32</v>
      </c>
      <c r="F78" s="14" t="s">
        <v>33</v>
      </c>
      <c r="G78" s="11" t="s">
        <v>32</v>
      </c>
      <c r="H78" s="14" t="s">
        <v>36</v>
      </c>
      <c r="I78" s="10">
        <v>25301</v>
      </c>
      <c r="J78" s="18" t="s">
        <v>172</v>
      </c>
      <c r="K78" s="18" t="s">
        <v>177</v>
      </c>
      <c r="L78" s="17" t="s">
        <v>178</v>
      </c>
      <c r="M78" s="13"/>
      <c r="N78" s="13"/>
      <c r="O78" s="3" t="s">
        <v>34</v>
      </c>
      <c r="P78" s="3">
        <v>2</v>
      </c>
      <c r="Q78" s="27">
        <v>91</v>
      </c>
      <c r="R78" s="2" t="s">
        <v>35</v>
      </c>
      <c r="S78" s="12">
        <f t="shared" si="2"/>
        <v>182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0</v>
      </c>
      <c r="AB78" s="15">
        <f t="shared" si="3"/>
        <v>182</v>
      </c>
      <c r="AC78" s="15">
        <v>0</v>
      </c>
      <c r="AD78" s="15">
        <v>0</v>
      </c>
      <c r="AE78" s="15">
        <v>0</v>
      </c>
    </row>
    <row r="79" spans="1:31" s="16" customFormat="1" ht="21" x14ac:dyDescent="0.25">
      <c r="A79" s="14" t="s">
        <v>30</v>
      </c>
      <c r="B79" s="14" t="s">
        <v>31</v>
      </c>
      <c r="C79" s="14">
        <v>11510</v>
      </c>
      <c r="D79" s="14" t="s">
        <v>31</v>
      </c>
      <c r="E79" s="14" t="s">
        <v>32</v>
      </c>
      <c r="F79" s="14" t="s">
        <v>33</v>
      </c>
      <c r="G79" s="11" t="s">
        <v>32</v>
      </c>
      <c r="H79" s="14" t="s">
        <v>36</v>
      </c>
      <c r="I79" s="10">
        <v>25301</v>
      </c>
      <c r="J79" s="18" t="s">
        <v>172</v>
      </c>
      <c r="K79" s="18" t="s">
        <v>179</v>
      </c>
      <c r="L79" s="17" t="s">
        <v>180</v>
      </c>
      <c r="M79" s="13"/>
      <c r="N79" s="13"/>
      <c r="O79" s="3" t="s">
        <v>34</v>
      </c>
      <c r="P79" s="3">
        <v>2</v>
      </c>
      <c r="Q79" s="27">
        <v>99</v>
      </c>
      <c r="R79" s="2" t="s">
        <v>35</v>
      </c>
      <c r="S79" s="12">
        <f t="shared" si="2"/>
        <v>198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f t="shared" si="3"/>
        <v>198</v>
      </c>
      <c r="AC79" s="15">
        <v>0</v>
      </c>
      <c r="AD79" s="15">
        <v>0</v>
      </c>
      <c r="AE79" s="15">
        <v>0</v>
      </c>
    </row>
    <row r="80" spans="1:31" s="16" customFormat="1" ht="21" x14ac:dyDescent="0.25">
      <c r="A80" s="14" t="s">
        <v>30</v>
      </c>
      <c r="B80" s="14" t="s">
        <v>31</v>
      </c>
      <c r="C80" s="14">
        <v>11510</v>
      </c>
      <c r="D80" s="14" t="s">
        <v>31</v>
      </c>
      <c r="E80" s="14" t="s">
        <v>32</v>
      </c>
      <c r="F80" s="14" t="s">
        <v>33</v>
      </c>
      <c r="G80" s="11" t="s">
        <v>32</v>
      </c>
      <c r="H80" s="14" t="s">
        <v>36</v>
      </c>
      <c r="I80" s="10">
        <v>25301</v>
      </c>
      <c r="J80" s="18" t="s">
        <v>172</v>
      </c>
      <c r="K80" s="18" t="s">
        <v>181</v>
      </c>
      <c r="L80" s="17" t="s">
        <v>182</v>
      </c>
      <c r="M80" s="13"/>
      <c r="N80" s="13"/>
      <c r="O80" s="3" t="s">
        <v>34</v>
      </c>
      <c r="P80" s="3">
        <v>2</v>
      </c>
      <c r="Q80" s="27">
        <v>80</v>
      </c>
      <c r="R80" s="2" t="s">
        <v>35</v>
      </c>
      <c r="S80" s="12">
        <f t="shared" si="2"/>
        <v>160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f t="shared" si="3"/>
        <v>160</v>
      </c>
      <c r="AC80" s="15">
        <v>0</v>
      </c>
      <c r="AD80" s="15">
        <v>0</v>
      </c>
      <c r="AE80" s="15">
        <v>0</v>
      </c>
    </row>
    <row r="81" spans="1:31" s="16" customFormat="1" ht="21" x14ac:dyDescent="0.25">
      <c r="A81" s="14" t="s">
        <v>30</v>
      </c>
      <c r="B81" s="14" t="s">
        <v>31</v>
      </c>
      <c r="C81" s="14">
        <v>11510</v>
      </c>
      <c r="D81" s="14" t="s">
        <v>31</v>
      </c>
      <c r="E81" s="14" t="s">
        <v>32</v>
      </c>
      <c r="F81" s="14" t="s">
        <v>33</v>
      </c>
      <c r="G81" s="11" t="s">
        <v>32</v>
      </c>
      <c r="H81" s="14" t="s">
        <v>36</v>
      </c>
      <c r="I81" s="10">
        <v>25301</v>
      </c>
      <c r="J81" s="18" t="s">
        <v>172</v>
      </c>
      <c r="K81" s="18" t="s">
        <v>183</v>
      </c>
      <c r="L81" s="17" t="s">
        <v>184</v>
      </c>
      <c r="M81" s="13"/>
      <c r="N81" s="13"/>
      <c r="O81" s="3" t="s">
        <v>34</v>
      </c>
      <c r="P81" s="3">
        <v>2</v>
      </c>
      <c r="Q81" s="27">
        <v>57</v>
      </c>
      <c r="R81" s="2" t="s">
        <v>35</v>
      </c>
      <c r="S81" s="12">
        <f t="shared" si="2"/>
        <v>114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f t="shared" si="3"/>
        <v>114</v>
      </c>
      <c r="AC81" s="15">
        <v>0</v>
      </c>
      <c r="AD81" s="15">
        <v>0</v>
      </c>
      <c r="AE81" s="15">
        <v>0</v>
      </c>
    </row>
    <row r="82" spans="1:31" s="16" customFormat="1" ht="21" x14ac:dyDescent="0.25">
      <c r="A82" s="14" t="s">
        <v>30</v>
      </c>
      <c r="B82" s="14" t="s">
        <v>31</v>
      </c>
      <c r="C82" s="14">
        <v>11510</v>
      </c>
      <c r="D82" s="14" t="s">
        <v>31</v>
      </c>
      <c r="E82" s="14" t="s">
        <v>32</v>
      </c>
      <c r="F82" s="14" t="s">
        <v>33</v>
      </c>
      <c r="G82" s="11" t="s">
        <v>32</v>
      </c>
      <c r="H82" s="14" t="s">
        <v>36</v>
      </c>
      <c r="I82" s="10">
        <v>25301</v>
      </c>
      <c r="J82" s="18" t="s">
        <v>187</v>
      </c>
      <c r="K82" s="18" t="s">
        <v>185</v>
      </c>
      <c r="L82" s="17" t="s">
        <v>186</v>
      </c>
      <c r="M82" s="13"/>
      <c r="N82" s="13"/>
      <c r="O82" s="3" t="s">
        <v>34</v>
      </c>
      <c r="P82" s="3">
        <v>2</v>
      </c>
      <c r="Q82" s="27">
        <v>35</v>
      </c>
      <c r="R82" s="2" t="s">
        <v>35</v>
      </c>
      <c r="S82" s="12">
        <f t="shared" si="2"/>
        <v>70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f t="shared" si="3"/>
        <v>70</v>
      </c>
      <c r="AC82" s="15">
        <v>0</v>
      </c>
      <c r="AD82" s="15">
        <v>0</v>
      </c>
      <c r="AE82" s="15">
        <v>0</v>
      </c>
    </row>
    <row r="83" spans="1:31" s="16" customFormat="1" ht="21" x14ac:dyDescent="0.25">
      <c r="A83" s="14" t="s">
        <v>30</v>
      </c>
      <c r="B83" s="14" t="s">
        <v>31</v>
      </c>
      <c r="C83" s="14">
        <v>11510</v>
      </c>
      <c r="D83" s="14" t="s">
        <v>31</v>
      </c>
      <c r="E83" s="14" t="s">
        <v>32</v>
      </c>
      <c r="F83" s="14" t="s">
        <v>33</v>
      </c>
      <c r="G83" s="11" t="s">
        <v>32</v>
      </c>
      <c r="H83" s="14" t="s">
        <v>36</v>
      </c>
      <c r="I83" s="10">
        <v>26102</v>
      </c>
      <c r="J83" s="18" t="s">
        <v>42</v>
      </c>
      <c r="K83" s="18" t="s">
        <v>188</v>
      </c>
      <c r="L83" s="17" t="s">
        <v>59</v>
      </c>
      <c r="M83" s="13"/>
      <c r="N83" s="13"/>
      <c r="O83" s="3" t="s">
        <v>34</v>
      </c>
      <c r="P83" s="3">
        <v>1</v>
      </c>
      <c r="Q83" s="27">
        <v>19120</v>
      </c>
      <c r="R83" s="2" t="s">
        <v>35</v>
      </c>
      <c r="S83" s="12">
        <f t="shared" si="2"/>
        <v>19120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f t="shared" si="3"/>
        <v>19120</v>
      </c>
      <c r="AC83" s="15">
        <v>0</v>
      </c>
      <c r="AD83" s="15">
        <v>0</v>
      </c>
      <c r="AE83" s="15">
        <v>0</v>
      </c>
    </row>
    <row r="84" spans="1:31" s="16" customFormat="1" ht="21" x14ac:dyDescent="0.25">
      <c r="A84" s="14" t="s">
        <v>30</v>
      </c>
      <c r="B84" s="14" t="s">
        <v>31</v>
      </c>
      <c r="C84" s="14">
        <v>11510</v>
      </c>
      <c r="D84" s="14" t="s">
        <v>31</v>
      </c>
      <c r="E84" s="14" t="s">
        <v>32</v>
      </c>
      <c r="F84" s="14" t="s">
        <v>37</v>
      </c>
      <c r="G84" s="11" t="s">
        <v>48</v>
      </c>
      <c r="H84" s="14" t="s">
        <v>189</v>
      </c>
      <c r="I84" s="10">
        <v>26102</v>
      </c>
      <c r="J84" s="18" t="s">
        <v>42</v>
      </c>
      <c r="K84" s="18" t="s">
        <v>188</v>
      </c>
      <c r="L84" s="17" t="s">
        <v>59</v>
      </c>
      <c r="M84" s="13"/>
      <c r="N84" s="13"/>
      <c r="O84" s="3" t="s">
        <v>34</v>
      </c>
      <c r="P84" s="3">
        <v>1</v>
      </c>
      <c r="Q84" s="27">
        <v>19120</v>
      </c>
      <c r="R84" s="2" t="s">
        <v>35</v>
      </c>
      <c r="S84" s="12">
        <f t="shared" si="2"/>
        <v>19120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f t="shared" si="3"/>
        <v>19120</v>
      </c>
      <c r="AC84" s="15">
        <v>0</v>
      </c>
      <c r="AD84" s="15">
        <v>0</v>
      </c>
      <c r="AE84" s="15">
        <v>0</v>
      </c>
    </row>
    <row r="85" spans="1:31" s="16" customFormat="1" ht="21" x14ac:dyDescent="0.25">
      <c r="A85" s="14" t="s">
        <v>30</v>
      </c>
      <c r="B85" s="14" t="s">
        <v>31</v>
      </c>
      <c r="C85" s="14">
        <v>11510</v>
      </c>
      <c r="D85" s="14" t="s">
        <v>31</v>
      </c>
      <c r="E85" s="14" t="s">
        <v>32</v>
      </c>
      <c r="F85" s="14" t="s">
        <v>37</v>
      </c>
      <c r="G85" s="11" t="s">
        <v>48</v>
      </c>
      <c r="H85" s="14" t="s">
        <v>191</v>
      </c>
      <c r="I85" s="10">
        <v>26103</v>
      </c>
      <c r="J85" s="18" t="s">
        <v>42</v>
      </c>
      <c r="K85" s="18" t="s">
        <v>190</v>
      </c>
      <c r="L85" s="17" t="s">
        <v>60</v>
      </c>
      <c r="M85" s="13"/>
      <c r="N85" s="13"/>
      <c r="O85" s="3" t="s">
        <v>34</v>
      </c>
      <c r="P85" s="3">
        <v>1</v>
      </c>
      <c r="Q85" s="27">
        <v>140</v>
      </c>
      <c r="R85" s="2" t="s">
        <v>35</v>
      </c>
      <c r="S85" s="12">
        <f t="shared" si="2"/>
        <v>140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f t="shared" si="3"/>
        <v>140</v>
      </c>
      <c r="AC85" s="15">
        <v>0</v>
      </c>
      <c r="AD85" s="15">
        <v>0</v>
      </c>
      <c r="AE85" s="15">
        <v>0</v>
      </c>
    </row>
    <row r="86" spans="1:31" s="16" customFormat="1" ht="21" x14ac:dyDescent="0.25">
      <c r="A86" s="14" t="s">
        <v>30</v>
      </c>
      <c r="B86" s="14" t="s">
        <v>31</v>
      </c>
      <c r="C86" s="14">
        <v>11510</v>
      </c>
      <c r="D86" s="14" t="s">
        <v>31</v>
      </c>
      <c r="E86" s="14" t="s">
        <v>32</v>
      </c>
      <c r="F86" s="14" t="s">
        <v>41</v>
      </c>
      <c r="G86" s="11" t="s">
        <v>32</v>
      </c>
      <c r="H86" s="14" t="s">
        <v>194</v>
      </c>
      <c r="I86" s="10">
        <v>26103</v>
      </c>
      <c r="J86" s="18" t="s">
        <v>42</v>
      </c>
      <c r="K86" s="18" t="s">
        <v>192</v>
      </c>
      <c r="L86" s="17" t="s">
        <v>193</v>
      </c>
      <c r="M86" s="13"/>
      <c r="N86" s="13"/>
      <c r="O86" s="3" t="s">
        <v>34</v>
      </c>
      <c r="P86" s="3">
        <v>2</v>
      </c>
      <c r="Q86" s="27">
        <v>158</v>
      </c>
      <c r="R86" s="2" t="s">
        <v>35</v>
      </c>
      <c r="S86" s="12">
        <f t="shared" si="2"/>
        <v>316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f t="shared" si="3"/>
        <v>316</v>
      </c>
      <c r="AC86" s="15">
        <v>0</v>
      </c>
      <c r="AD86" s="15">
        <v>0</v>
      </c>
      <c r="AE86" s="15">
        <v>0</v>
      </c>
    </row>
    <row r="87" spans="1:31" s="16" customFormat="1" ht="21" x14ac:dyDescent="0.25">
      <c r="A87" s="14" t="s">
        <v>30</v>
      </c>
      <c r="B87" s="14" t="s">
        <v>31</v>
      </c>
      <c r="C87" s="14">
        <v>11510</v>
      </c>
      <c r="D87" s="14" t="s">
        <v>31</v>
      </c>
      <c r="E87" s="14" t="s">
        <v>32</v>
      </c>
      <c r="F87" s="14" t="s">
        <v>33</v>
      </c>
      <c r="G87" s="11" t="s">
        <v>32</v>
      </c>
      <c r="H87" s="14" t="s">
        <v>36</v>
      </c>
      <c r="I87" s="10">
        <v>26104</v>
      </c>
      <c r="J87" s="18" t="s">
        <v>42</v>
      </c>
      <c r="K87" s="18" t="s">
        <v>195</v>
      </c>
      <c r="L87" s="17" t="s">
        <v>196</v>
      </c>
      <c r="M87" s="13"/>
      <c r="N87" s="13"/>
      <c r="O87" s="3" t="s">
        <v>34</v>
      </c>
      <c r="P87" s="3">
        <v>1</v>
      </c>
      <c r="Q87" s="27">
        <v>1500</v>
      </c>
      <c r="R87" s="2" t="s">
        <v>35</v>
      </c>
      <c r="S87" s="12">
        <f t="shared" si="2"/>
        <v>1500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f t="shared" si="3"/>
        <v>1500</v>
      </c>
      <c r="AC87" s="15">
        <v>0</v>
      </c>
      <c r="AD87" s="15">
        <v>0</v>
      </c>
      <c r="AE87" s="15">
        <v>0</v>
      </c>
    </row>
    <row r="88" spans="1:31" s="16" customFormat="1" ht="21" x14ac:dyDescent="0.25">
      <c r="A88" s="14" t="s">
        <v>30</v>
      </c>
      <c r="B88" s="14" t="s">
        <v>31</v>
      </c>
      <c r="C88" s="14">
        <v>11510</v>
      </c>
      <c r="D88" s="14" t="s">
        <v>31</v>
      </c>
      <c r="E88" s="14" t="s">
        <v>32</v>
      </c>
      <c r="F88" s="14" t="s">
        <v>33</v>
      </c>
      <c r="G88" s="11" t="s">
        <v>32</v>
      </c>
      <c r="H88" s="14" t="s">
        <v>36</v>
      </c>
      <c r="I88" s="10">
        <v>27701</v>
      </c>
      <c r="J88" s="18" t="s">
        <v>197</v>
      </c>
      <c r="K88" s="18" t="s">
        <v>198</v>
      </c>
      <c r="L88" s="17" t="s">
        <v>199</v>
      </c>
      <c r="M88" s="13"/>
      <c r="N88" s="13"/>
      <c r="O88" s="3" t="s">
        <v>34</v>
      </c>
      <c r="P88" s="3">
        <v>1</v>
      </c>
      <c r="Q88" s="27">
        <v>220</v>
      </c>
      <c r="R88" s="2" t="s">
        <v>35</v>
      </c>
      <c r="S88" s="12">
        <f t="shared" si="2"/>
        <v>220</v>
      </c>
      <c r="T88" s="15">
        <v>0</v>
      </c>
      <c r="U88" s="15">
        <v>0</v>
      </c>
      <c r="V88" s="15">
        <v>0</v>
      </c>
      <c r="W88" s="15">
        <v>0</v>
      </c>
      <c r="X88" s="15">
        <v>0</v>
      </c>
      <c r="Y88" s="15">
        <v>0</v>
      </c>
      <c r="Z88" s="15">
        <v>0</v>
      </c>
      <c r="AA88" s="15">
        <v>0</v>
      </c>
      <c r="AB88" s="15">
        <f t="shared" si="3"/>
        <v>220</v>
      </c>
      <c r="AC88" s="15">
        <v>0</v>
      </c>
      <c r="AD88" s="15">
        <v>0</v>
      </c>
      <c r="AE88" s="15">
        <v>0</v>
      </c>
    </row>
    <row r="89" spans="1:31" s="16" customFormat="1" ht="21" x14ac:dyDescent="0.25">
      <c r="A89" s="14" t="s">
        <v>30</v>
      </c>
      <c r="B89" s="14" t="s">
        <v>31</v>
      </c>
      <c r="C89" s="14">
        <v>11510</v>
      </c>
      <c r="D89" s="14" t="s">
        <v>31</v>
      </c>
      <c r="E89" s="14" t="s">
        <v>32</v>
      </c>
      <c r="F89" s="14" t="s">
        <v>37</v>
      </c>
      <c r="G89" s="11" t="s">
        <v>48</v>
      </c>
      <c r="H89" s="14" t="s">
        <v>36</v>
      </c>
      <c r="I89" s="10">
        <v>27701</v>
      </c>
      <c r="J89" s="18" t="s">
        <v>197</v>
      </c>
      <c r="K89" s="18" t="s">
        <v>200</v>
      </c>
      <c r="L89" s="17" t="s">
        <v>201</v>
      </c>
      <c r="M89" s="13"/>
      <c r="N89" s="13"/>
      <c r="O89" s="3" t="s">
        <v>34</v>
      </c>
      <c r="P89" s="3">
        <v>4</v>
      </c>
      <c r="Q89" s="27">
        <v>550</v>
      </c>
      <c r="R89" s="2" t="s">
        <v>35</v>
      </c>
      <c r="S89" s="12">
        <f t="shared" si="2"/>
        <v>2200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f t="shared" si="3"/>
        <v>2200</v>
      </c>
      <c r="AC89" s="15">
        <v>0</v>
      </c>
      <c r="AD89" s="15">
        <v>0</v>
      </c>
      <c r="AE89" s="15">
        <v>0</v>
      </c>
    </row>
    <row r="90" spans="1:31" s="16" customFormat="1" ht="21" x14ac:dyDescent="0.25">
      <c r="A90" s="14" t="s">
        <v>30</v>
      </c>
      <c r="B90" s="14" t="s">
        <v>31</v>
      </c>
      <c r="C90" s="14">
        <v>11510</v>
      </c>
      <c r="D90" s="14" t="s">
        <v>31</v>
      </c>
      <c r="E90" s="14" t="s">
        <v>32</v>
      </c>
      <c r="F90" s="14" t="s">
        <v>37</v>
      </c>
      <c r="G90" s="11" t="s">
        <v>48</v>
      </c>
      <c r="H90" s="14" t="s">
        <v>36</v>
      </c>
      <c r="I90" s="10">
        <v>27701</v>
      </c>
      <c r="J90" s="18" t="s">
        <v>197</v>
      </c>
      <c r="K90" s="18" t="s">
        <v>202</v>
      </c>
      <c r="L90" s="17" t="s">
        <v>203</v>
      </c>
      <c r="M90" s="13"/>
      <c r="N90" s="13"/>
      <c r="O90" s="3" t="s">
        <v>34</v>
      </c>
      <c r="P90" s="3">
        <v>8</v>
      </c>
      <c r="Q90" s="27">
        <v>160</v>
      </c>
      <c r="R90" s="2" t="s">
        <v>35</v>
      </c>
      <c r="S90" s="12">
        <f t="shared" si="2"/>
        <v>1280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f t="shared" si="3"/>
        <v>1280</v>
      </c>
      <c r="AC90" s="15">
        <v>0</v>
      </c>
      <c r="AD90" s="15">
        <v>0</v>
      </c>
      <c r="AE90" s="15">
        <v>0</v>
      </c>
    </row>
    <row r="91" spans="1:31" s="16" customFormat="1" ht="21" x14ac:dyDescent="0.25">
      <c r="A91" s="14" t="s">
        <v>30</v>
      </c>
      <c r="B91" s="14" t="s">
        <v>31</v>
      </c>
      <c r="C91" s="14">
        <v>11510</v>
      </c>
      <c r="D91" s="14" t="s">
        <v>31</v>
      </c>
      <c r="E91" s="14" t="s">
        <v>32</v>
      </c>
      <c r="F91" s="14" t="s">
        <v>37</v>
      </c>
      <c r="G91" s="11" t="s">
        <v>48</v>
      </c>
      <c r="H91" s="14" t="s">
        <v>36</v>
      </c>
      <c r="I91" s="10">
        <v>27701</v>
      </c>
      <c r="J91" s="18" t="s">
        <v>197</v>
      </c>
      <c r="K91" s="18" t="s">
        <v>198</v>
      </c>
      <c r="L91" s="17" t="s">
        <v>199</v>
      </c>
      <c r="M91" s="13"/>
      <c r="N91" s="13"/>
      <c r="O91" s="3" t="s">
        <v>34</v>
      </c>
      <c r="P91" s="3">
        <v>3</v>
      </c>
      <c r="Q91" s="27">
        <v>220</v>
      </c>
      <c r="R91" s="2" t="s">
        <v>35</v>
      </c>
      <c r="S91" s="12">
        <f t="shared" si="2"/>
        <v>660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f t="shared" si="3"/>
        <v>660</v>
      </c>
      <c r="AC91" s="15">
        <v>0</v>
      </c>
      <c r="AD91" s="15">
        <v>0</v>
      </c>
      <c r="AE91" s="15">
        <v>0</v>
      </c>
    </row>
    <row r="92" spans="1:31" s="16" customFormat="1" ht="21" x14ac:dyDescent="0.25">
      <c r="A92" s="14" t="s">
        <v>30</v>
      </c>
      <c r="B92" s="14" t="s">
        <v>31</v>
      </c>
      <c r="C92" s="14">
        <v>11510</v>
      </c>
      <c r="D92" s="14" t="s">
        <v>31</v>
      </c>
      <c r="E92" s="14" t="s">
        <v>32</v>
      </c>
      <c r="F92" s="14" t="s">
        <v>37</v>
      </c>
      <c r="G92" s="11" t="s">
        <v>48</v>
      </c>
      <c r="H92" s="14" t="s">
        <v>36</v>
      </c>
      <c r="I92" s="10">
        <v>27701</v>
      </c>
      <c r="J92" s="18" t="s">
        <v>197</v>
      </c>
      <c r="K92" s="18" t="s">
        <v>204</v>
      </c>
      <c r="L92" s="17" t="s">
        <v>205</v>
      </c>
      <c r="M92" s="13"/>
      <c r="N92" s="13"/>
      <c r="O92" s="3" t="s">
        <v>34</v>
      </c>
      <c r="P92" s="3">
        <v>8</v>
      </c>
      <c r="Q92" s="27">
        <v>450</v>
      </c>
      <c r="R92" s="2" t="s">
        <v>35</v>
      </c>
      <c r="S92" s="12">
        <f t="shared" si="2"/>
        <v>3600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f t="shared" si="3"/>
        <v>3600</v>
      </c>
      <c r="AC92" s="15">
        <v>0</v>
      </c>
      <c r="AD92" s="15">
        <v>0</v>
      </c>
      <c r="AE92" s="15">
        <v>0</v>
      </c>
    </row>
    <row r="93" spans="1:31" s="16" customFormat="1" ht="21" x14ac:dyDescent="0.25">
      <c r="A93" s="14" t="s">
        <v>30</v>
      </c>
      <c r="B93" s="14" t="s">
        <v>31</v>
      </c>
      <c r="C93" s="14">
        <v>11510</v>
      </c>
      <c r="D93" s="14" t="s">
        <v>31</v>
      </c>
      <c r="E93" s="14" t="s">
        <v>32</v>
      </c>
      <c r="F93" s="14" t="s">
        <v>37</v>
      </c>
      <c r="G93" s="11" t="s">
        <v>48</v>
      </c>
      <c r="H93" s="14" t="s">
        <v>36</v>
      </c>
      <c r="I93" s="10">
        <v>27701</v>
      </c>
      <c r="J93" s="18" t="s">
        <v>197</v>
      </c>
      <c r="K93" s="18" t="s">
        <v>206</v>
      </c>
      <c r="L93" s="17" t="s">
        <v>207</v>
      </c>
      <c r="M93" s="13"/>
      <c r="N93" s="13"/>
      <c r="O93" s="3" t="s">
        <v>34</v>
      </c>
      <c r="P93" s="3">
        <v>8</v>
      </c>
      <c r="Q93" s="27">
        <v>139</v>
      </c>
      <c r="R93" s="2" t="s">
        <v>35</v>
      </c>
      <c r="S93" s="12">
        <f t="shared" si="2"/>
        <v>1112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f t="shared" si="3"/>
        <v>1112</v>
      </c>
      <c r="AC93" s="15">
        <v>0</v>
      </c>
      <c r="AD93" s="15">
        <v>0</v>
      </c>
      <c r="AE93" s="15">
        <v>0</v>
      </c>
    </row>
    <row r="94" spans="1:31" s="16" customFormat="1" ht="31.5" x14ac:dyDescent="0.25">
      <c r="A94" s="14" t="s">
        <v>30</v>
      </c>
      <c r="B94" s="14" t="s">
        <v>31</v>
      </c>
      <c r="C94" s="14">
        <v>11510</v>
      </c>
      <c r="D94" s="14" t="s">
        <v>31</v>
      </c>
      <c r="E94" s="14" t="s">
        <v>32</v>
      </c>
      <c r="F94" s="14" t="s">
        <v>33</v>
      </c>
      <c r="G94" s="11" t="s">
        <v>32</v>
      </c>
      <c r="H94" s="14" t="s">
        <v>36</v>
      </c>
      <c r="I94" s="10">
        <v>29301</v>
      </c>
      <c r="J94" s="18" t="s">
        <v>61</v>
      </c>
      <c r="K94" s="18" t="s">
        <v>208</v>
      </c>
      <c r="L94" s="17" t="s">
        <v>209</v>
      </c>
      <c r="M94" s="13"/>
      <c r="N94" s="13"/>
      <c r="O94" s="3" t="s">
        <v>34</v>
      </c>
      <c r="P94" s="3">
        <v>2</v>
      </c>
      <c r="Q94" s="27">
        <v>1719</v>
      </c>
      <c r="R94" s="2" t="s">
        <v>35</v>
      </c>
      <c r="S94" s="12">
        <f t="shared" si="2"/>
        <v>3438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f t="shared" si="3"/>
        <v>3438</v>
      </c>
      <c r="AC94" s="15">
        <v>0</v>
      </c>
      <c r="AD94" s="15">
        <v>0</v>
      </c>
      <c r="AE94" s="15">
        <v>0</v>
      </c>
    </row>
    <row r="95" spans="1:31" s="16" customFormat="1" ht="31.5" x14ac:dyDescent="0.25">
      <c r="A95" s="14" t="s">
        <v>30</v>
      </c>
      <c r="B95" s="14" t="s">
        <v>31</v>
      </c>
      <c r="C95" s="14">
        <v>11510</v>
      </c>
      <c r="D95" s="14" t="s">
        <v>31</v>
      </c>
      <c r="E95" s="14" t="s">
        <v>32</v>
      </c>
      <c r="F95" s="14" t="s">
        <v>33</v>
      </c>
      <c r="G95" s="11" t="s">
        <v>32</v>
      </c>
      <c r="H95" s="14" t="s">
        <v>36</v>
      </c>
      <c r="I95" s="10">
        <v>29301</v>
      </c>
      <c r="J95" s="18" t="s">
        <v>61</v>
      </c>
      <c r="K95" s="18" t="s">
        <v>210</v>
      </c>
      <c r="L95" s="17" t="s">
        <v>211</v>
      </c>
      <c r="M95" s="13"/>
      <c r="N95" s="13"/>
      <c r="O95" s="3" t="s">
        <v>34</v>
      </c>
      <c r="P95" s="3">
        <v>1</v>
      </c>
      <c r="Q95" s="27">
        <v>5750</v>
      </c>
      <c r="R95" s="2" t="s">
        <v>35</v>
      </c>
      <c r="S95" s="12">
        <f t="shared" si="2"/>
        <v>5750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f t="shared" si="3"/>
        <v>5750</v>
      </c>
      <c r="AC95" s="15">
        <v>0</v>
      </c>
      <c r="AD95" s="15">
        <v>0</v>
      </c>
      <c r="AE95" s="15">
        <v>0</v>
      </c>
    </row>
    <row r="96" spans="1:31" s="16" customFormat="1" ht="31.5" x14ac:dyDescent="0.25">
      <c r="A96" s="14" t="s">
        <v>30</v>
      </c>
      <c r="B96" s="14" t="s">
        <v>31</v>
      </c>
      <c r="C96" s="14">
        <v>11510</v>
      </c>
      <c r="D96" s="14" t="s">
        <v>31</v>
      </c>
      <c r="E96" s="14" t="s">
        <v>32</v>
      </c>
      <c r="F96" s="14" t="s">
        <v>33</v>
      </c>
      <c r="G96" s="11" t="s">
        <v>32</v>
      </c>
      <c r="H96" s="14" t="s">
        <v>36</v>
      </c>
      <c r="I96" s="10">
        <v>29401</v>
      </c>
      <c r="J96" s="18" t="s">
        <v>39</v>
      </c>
      <c r="K96" s="18" t="s">
        <v>212</v>
      </c>
      <c r="L96" s="17" t="s">
        <v>213</v>
      </c>
      <c r="M96" s="13"/>
      <c r="N96" s="13"/>
      <c r="O96" s="3" t="s">
        <v>34</v>
      </c>
      <c r="P96" s="3">
        <v>2</v>
      </c>
      <c r="Q96" s="27">
        <v>1999</v>
      </c>
      <c r="R96" s="2" t="s">
        <v>35</v>
      </c>
      <c r="S96" s="12">
        <f t="shared" si="2"/>
        <v>3998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f t="shared" si="3"/>
        <v>3998</v>
      </c>
      <c r="AC96" s="15">
        <v>0</v>
      </c>
      <c r="AD96" s="15">
        <v>0</v>
      </c>
      <c r="AE96" s="15">
        <v>0</v>
      </c>
    </row>
    <row r="97" spans="1:31" s="16" customFormat="1" ht="31.5" x14ac:dyDescent="0.25">
      <c r="A97" s="14" t="s">
        <v>30</v>
      </c>
      <c r="B97" s="14" t="s">
        <v>31</v>
      </c>
      <c r="C97" s="14">
        <v>11510</v>
      </c>
      <c r="D97" s="14" t="s">
        <v>31</v>
      </c>
      <c r="E97" s="14" t="s">
        <v>32</v>
      </c>
      <c r="F97" s="14" t="s">
        <v>33</v>
      </c>
      <c r="G97" s="11" t="s">
        <v>32</v>
      </c>
      <c r="H97" s="14" t="s">
        <v>36</v>
      </c>
      <c r="I97" s="10">
        <v>29401</v>
      </c>
      <c r="J97" s="18" t="s">
        <v>39</v>
      </c>
      <c r="K97" s="18" t="s">
        <v>214</v>
      </c>
      <c r="L97" s="17" t="s">
        <v>215</v>
      </c>
      <c r="M97" s="13"/>
      <c r="N97" s="13"/>
      <c r="O97" s="3" t="s">
        <v>34</v>
      </c>
      <c r="P97" s="3">
        <v>1</v>
      </c>
      <c r="Q97" s="27">
        <v>91</v>
      </c>
      <c r="R97" s="2" t="s">
        <v>35</v>
      </c>
      <c r="S97" s="12">
        <f t="shared" si="2"/>
        <v>91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f t="shared" si="3"/>
        <v>91</v>
      </c>
      <c r="AC97" s="15">
        <v>0</v>
      </c>
      <c r="AD97" s="15">
        <v>0</v>
      </c>
      <c r="AE97" s="15">
        <v>0</v>
      </c>
    </row>
    <row r="98" spans="1:31" s="16" customFormat="1" ht="31.5" x14ac:dyDescent="0.25">
      <c r="A98" s="14" t="s">
        <v>30</v>
      </c>
      <c r="B98" s="14" t="s">
        <v>31</v>
      </c>
      <c r="C98" s="14">
        <v>11510</v>
      </c>
      <c r="D98" s="14" t="s">
        <v>31</v>
      </c>
      <c r="E98" s="14" t="s">
        <v>32</v>
      </c>
      <c r="F98" s="14" t="s">
        <v>33</v>
      </c>
      <c r="G98" s="11" t="s">
        <v>32</v>
      </c>
      <c r="H98" s="14" t="s">
        <v>36</v>
      </c>
      <c r="I98" s="10">
        <v>29401</v>
      </c>
      <c r="J98" s="18" t="s">
        <v>39</v>
      </c>
      <c r="K98" s="18" t="s">
        <v>216</v>
      </c>
      <c r="L98" s="17" t="s">
        <v>217</v>
      </c>
      <c r="M98" s="13"/>
      <c r="N98" s="13"/>
      <c r="O98" s="3" t="s">
        <v>34</v>
      </c>
      <c r="P98" s="3">
        <v>1</v>
      </c>
      <c r="Q98" s="27">
        <v>142</v>
      </c>
      <c r="R98" s="2" t="s">
        <v>35</v>
      </c>
      <c r="S98" s="12">
        <f t="shared" si="2"/>
        <v>142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f t="shared" si="3"/>
        <v>142</v>
      </c>
      <c r="AC98" s="15">
        <v>0</v>
      </c>
      <c r="AD98" s="15">
        <v>0</v>
      </c>
      <c r="AE98" s="15">
        <v>0</v>
      </c>
    </row>
    <row r="99" spans="1:31" s="16" customFormat="1" ht="31.5" x14ac:dyDescent="0.25">
      <c r="A99" s="14" t="s">
        <v>30</v>
      </c>
      <c r="B99" s="14" t="s">
        <v>31</v>
      </c>
      <c r="C99" s="14">
        <v>11510</v>
      </c>
      <c r="D99" s="14" t="s">
        <v>31</v>
      </c>
      <c r="E99" s="14" t="s">
        <v>32</v>
      </c>
      <c r="F99" s="14" t="s">
        <v>33</v>
      </c>
      <c r="G99" s="11" t="s">
        <v>32</v>
      </c>
      <c r="H99" s="14" t="s">
        <v>36</v>
      </c>
      <c r="I99" s="10">
        <v>29401</v>
      </c>
      <c r="J99" s="18" t="s">
        <v>39</v>
      </c>
      <c r="K99" s="18" t="s">
        <v>218</v>
      </c>
      <c r="L99" s="17" t="s">
        <v>219</v>
      </c>
      <c r="M99" s="13"/>
      <c r="N99" s="13"/>
      <c r="O99" s="3" t="s">
        <v>34</v>
      </c>
      <c r="P99" s="3">
        <v>10</v>
      </c>
      <c r="Q99" s="27">
        <v>173</v>
      </c>
      <c r="R99" s="2" t="s">
        <v>35</v>
      </c>
      <c r="S99" s="12">
        <f t="shared" si="2"/>
        <v>1730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f t="shared" si="3"/>
        <v>1730</v>
      </c>
      <c r="AC99" s="15">
        <v>0</v>
      </c>
      <c r="AD99" s="15">
        <v>0</v>
      </c>
      <c r="AE99" s="15">
        <v>0</v>
      </c>
    </row>
    <row r="100" spans="1:31" s="7" customFormat="1" ht="31.5" x14ac:dyDescent="0.25">
      <c r="A100" s="14" t="s">
        <v>30</v>
      </c>
      <c r="B100" s="14" t="s">
        <v>31</v>
      </c>
      <c r="C100" s="14">
        <v>11510</v>
      </c>
      <c r="D100" s="14" t="s">
        <v>31</v>
      </c>
      <c r="E100" s="14" t="s">
        <v>32</v>
      </c>
      <c r="F100" s="14" t="s">
        <v>33</v>
      </c>
      <c r="G100" s="14" t="s">
        <v>32</v>
      </c>
      <c r="H100" s="14" t="s">
        <v>36</v>
      </c>
      <c r="I100" s="10">
        <v>29401</v>
      </c>
      <c r="J100" s="18" t="s">
        <v>39</v>
      </c>
      <c r="K100" s="18" t="s">
        <v>218</v>
      </c>
      <c r="L100" s="17" t="s">
        <v>219</v>
      </c>
      <c r="M100" s="3"/>
      <c r="N100" s="3"/>
      <c r="O100" s="3" t="s">
        <v>34</v>
      </c>
      <c r="P100" s="3">
        <v>10</v>
      </c>
      <c r="Q100" s="28">
        <v>173</v>
      </c>
      <c r="R100" s="2" t="s">
        <v>35</v>
      </c>
      <c r="S100" s="12">
        <f t="shared" si="2"/>
        <v>1730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f t="shared" si="3"/>
        <v>1730</v>
      </c>
      <c r="AC100" s="15">
        <v>0</v>
      </c>
      <c r="AD100" s="15">
        <v>0</v>
      </c>
      <c r="AE100" s="15">
        <v>0</v>
      </c>
    </row>
    <row r="101" spans="1:31" ht="31.5" x14ac:dyDescent="0.35">
      <c r="A101" s="14" t="s">
        <v>30</v>
      </c>
      <c r="B101" s="14" t="s">
        <v>31</v>
      </c>
      <c r="C101" s="14">
        <v>11510</v>
      </c>
      <c r="D101" s="14" t="s">
        <v>31</v>
      </c>
      <c r="E101" s="14" t="s">
        <v>32</v>
      </c>
      <c r="F101" s="14" t="s">
        <v>33</v>
      </c>
      <c r="G101" s="11" t="s">
        <v>32</v>
      </c>
      <c r="H101" s="14" t="s">
        <v>36</v>
      </c>
      <c r="I101" s="10">
        <v>29401</v>
      </c>
      <c r="J101" s="18" t="s">
        <v>39</v>
      </c>
      <c r="K101" s="18" t="s">
        <v>220</v>
      </c>
      <c r="L101" s="17" t="s">
        <v>221</v>
      </c>
      <c r="O101" s="3" t="s">
        <v>34</v>
      </c>
      <c r="P101" s="7">
        <v>6</v>
      </c>
      <c r="Q101" s="29">
        <v>48</v>
      </c>
      <c r="R101" s="2" t="s">
        <v>35</v>
      </c>
      <c r="S101" s="12">
        <f t="shared" si="2"/>
        <v>288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f t="shared" si="3"/>
        <v>288</v>
      </c>
      <c r="AC101" s="15">
        <v>0</v>
      </c>
      <c r="AD101" s="15">
        <v>0</v>
      </c>
      <c r="AE101" s="15">
        <v>0</v>
      </c>
    </row>
    <row r="102" spans="1:31" s="16" customFormat="1" ht="31.5" x14ac:dyDescent="0.25">
      <c r="A102" s="14" t="s">
        <v>30</v>
      </c>
      <c r="B102" s="14" t="s">
        <v>31</v>
      </c>
      <c r="C102" s="14">
        <v>11510</v>
      </c>
      <c r="D102" s="14" t="s">
        <v>31</v>
      </c>
      <c r="E102" s="14" t="s">
        <v>32</v>
      </c>
      <c r="F102" s="14" t="s">
        <v>33</v>
      </c>
      <c r="G102" s="11" t="s">
        <v>32</v>
      </c>
      <c r="H102" s="14" t="s">
        <v>36</v>
      </c>
      <c r="I102" s="10">
        <v>29401</v>
      </c>
      <c r="J102" s="18" t="s">
        <v>39</v>
      </c>
      <c r="K102" s="18" t="s">
        <v>222</v>
      </c>
      <c r="L102" s="17" t="s">
        <v>223</v>
      </c>
      <c r="M102" s="13"/>
      <c r="N102" s="13"/>
      <c r="O102" s="3" t="s">
        <v>34</v>
      </c>
      <c r="P102" s="3">
        <v>6</v>
      </c>
      <c r="Q102" s="27">
        <v>85</v>
      </c>
      <c r="R102" s="2" t="s">
        <v>35</v>
      </c>
      <c r="S102" s="12">
        <f t="shared" si="2"/>
        <v>510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f t="shared" si="3"/>
        <v>510</v>
      </c>
      <c r="AC102" s="15">
        <v>0</v>
      </c>
      <c r="AD102" s="15">
        <v>0</v>
      </c>
      <c r="AE102" s="15">
        <v>0</v>
      </c>
    </row>
    <row r="103" spans="1:31" s="16" customFormat="1" ht="31.5" x14ac:dyDescent="0.25">
      <c r="A103" s="14" t="s">
        <v>30</v>
      </c>
      <c r="B103" s="14" t="s">
        <v>31</v>
      </c>
      <c r="C103" s="14">
        <v>11510</v>
      </c>
      <c r="D103" s="14" t="s">
        <v>31</v>
      </c>
      <c r="E103" s="14" t="s">
        <v>32</v>
      </c>
      <c r="F103" s="14" t="s">
        <v>33</v>
      </c>
      <c r="G103" s="11" t="s">
        <v>32</v>
      </c>
      <c r="H103" s="14" t="s">
        <v>36</v>
      </c>
      <c r="I103" s="10">
        <v>29401</v>
      </c>
      <c r="J103" s="18" t="s">
        <v>39</v>
      </c>
      <c r="K103" s="18" t="s">
        <v>224</v>
      </c>
      <c r="L103" s="17" t="s">
        <v>225</v>
      </c>
      <c r="M103" s="13"/>
      <c r="N103" s="13"/>
      <c r="O103" s="3" t="s">
        <v>34</v>
      </c>
      <c r="P103" s="3">
        <v>2</v>
      </c>
      <c r="Q103" s="27">
        <v>120</v>
      </c>
      <c r="R103" s="2" t="s">
        <v>35</v>
      </c>
      <c r="S103" s="12">
        <f t="shared" si="2"/>
        <v>240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f t="shared" si="3"/>
        <v>240</v>
      </c>
      <c r="AC103" s="15">
        <v>0</v>
      </c>
      <c r="AD103" s="15">
        <v>0</v>
      </c>
      <c r="AE103" s="15">
        <v>0</v>
      </c>
    </row>
    <row r="104" spans="1:31" s="16" customFormat="1" ht="31.5" x14ac:dyDescent="0.25">
      <c r="A104" s="14" t="s">
        <v>30</v>
      </c>
      <c r="B104" s="14" t="s">
        <v>31</v>
      </c>
      <c r="C104" s="14">
        <v>11510</v>
      </c>
      <c r="D104" s="14" t="s">
        <v>31</v>
      </c>
      <c r="E104" s="14" t="s">
        <v>32</v>
      </c>
      <c r="F104" s="14" t="s">
        <v>33</v>
      </c>
      <c r="G104" s="11" t="s">
        <v>32</v>
      </c>
      <c r="H104" s="14" t="s">
        <v>36</v>
      </c>
      <c r="I104" s="10">
        <v>29401</v>
      </c>
      <c r="J104" s="18" t="s">
        <v>39</v>
      </c>
      <c r="K104" s="18" t="s">
        <v>226</v>
      </c>
      <c r="L104" s="17" t="s">
        <v>227</v>
      </c>
      <c r="M104" s="13"/>
      <c r="N104" s="13"/>
      <c r="O104" s="3" t="s">
        <v>34</v>
      </c>
      <c r="P104" s="3">
        <v>2</v>
      </c>
      <c r="Q104" s="27">
        <v>1113</v>
      </c>
      <c r="R104" s="2" t="s">
        <v>35</v>
      </c>
      <c r="S104" s="12">
        <f t="shared" si="2"/>
        <v>2226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f t="shared" si="3"/>
        <v>2226</v>
      </c>
      <c r="AC104" s="15">
        <v>0</v>
      </c>
      <c r="AD104" s="15">
        <v>0</v>
      </c>
      <c r="AE104" s="15">
        <v>0</v>
      </c>
    </row>
    <row r="105" spans="1:31" s="16" customFormat="1" ht="31.5" x14ac:dyDescent="0.25">
      <c r="A105" s="14" t="s">
        <v>30</v>
      </c>
      <c r="B105" s="14" t="s">
        <v>31</v>
      </c>
      <c r="C105" s="14">
        <v>11510</v>
      </c>
      <c r="D105" s="14" t="s">
        <v>31</v>
      </c>
      <c r="E105" s="14" t="s">
        <v>32</v>
      </c>
      <c r="F105" s="14" t="s">
        <v>127</v>
      </c>
      <c r="G105" s="11" t="s">
        <v>128</v>
      </c>
      <c r="H105" s="14" t="s">
        <v>129</v>
      </c>
      <c r="I105" s="10">
        <v>29401</v>
      </c>
      <c r="J105" s="18" t="s">
        <v>39</v>
      </c>
      <c r="K105" s="18" t="s">
        <v>222</v>
      </c>
      <c r="L105" s="17" t="s">
        <v>223</v>
      </c>
      <c r="M105" s="13"/>
      <c r="N105" s="13"/>
      <c r="O105" s="3" t="s">
        <v>34</v>
      </c>
      <c r="P105" s="3">
        <v>2</v>
      </c>
      <c r="Q105" s="27">
        <v>85</v>
      </c>
      <c r="R105" s="2" t="s">
        <v>35</v>
      </c>
      <c r="S105" s="12">
        <f t="shared" si="2"/>
        <v>170</v>
      </c>
      <c r="T105" s="15">
        <v>0</v>
      </c>
      <c r="U105" s="15">
        <v>0</v>
      </c>
      <c r="V105" s="15">
        <v>0</v>
      </c>
      <c r="W105" s="15">
        <v>0</v>
      </c>
      <c r="X105" s="15">
        <v>0</v>
      </c>
      <c r="Y105" s="15">
        <v>0</v>
      </c>
      <c r="Z105" s="15">
        <v>0</v>
      </c>
      <c r="AA105" s="15">
        <v>0</v>
      </c>
      <c r="AB105" s="15">
        <f t="shared" si="3"/>
        <v>170</v>
      </c>
      <c r="AC105" s="15">
        <v>0</v>
      </c>
      <c r="AD105" s="15">
        <v>0</v>
      </c>
      <c r="AE105" s="15">
        <v>0</v>
      </c>
    </row>
    <row r="106" spans="1:31" s="16" customFormat="1" ht="31.5" x14ac:dyDescent="0.25">
      <c r="A106" s="14" t="s">
        <v>30</v>
      </c>
      <c r="B106" s="14" t="s">
        <v>31</v>
      </c>
      <c r="C106" s="14">
        <v>11510</v>
      </c>
      <c r="D106" s="14" t="s">
        <v>31</v>
      </c>
      <c r="E106" s="14" t="s">
        <v>32</v>
      </c>
      <c r="F106" s="14" t="s">
        <v>41</v>
      </c>
      <c r="G106" s="11" t="s">
        <v>32</v>
      </c>
      <c r="H106" s="14" t="s">
        <v>194</v>
      </c>
      <c r="I106" s="10">
        <v>29401</v>
      </c>
      <c r="J106" s="18" t="s">
        <v>39</v>
      </c>
      <c r="K106" s="18" t="s">
        <v>224</v>
      </c>
      <c r="L106" s="17" t="s">
        <v>225</v>
      </c>
      <c r="M106" s="13"/>
      <c r="N106" s="13"/>
      <c r="O106" s="3" t="s">
        <v>34</v>
      </c>
      <c r="P106" s="3">
        <v>2</v>
      </c>
      <c r="Q106" s="27">
        <v>120</v>
      </c>
      <c r="R106" s="2" t="s">
        <v>35</v>
      </c>
      <c r="S106" s="12">
        <f t="shared" si="2"/>
        <v>240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f t="shared" si="3"/>
        <v>240</v>
      </c>
      <c r="AC106" s="15">
        <v>0</v>
      </c>
      <c r="AD106" s="15">
        <v>0</v>
      </c>
      <c r="AE106" s="15">
        <v>0</v>
      </c>
    </row>
    <row r="107" spans="1:31" s="16" customFormat="1" ht="31.5" x14ac:dyDescent="0.25">
      <c r="A107" s="14" t="s">
        <v>30</v>
      </c>
      <c r="B107" s="14" t="s">
        <v>31</v>
      </c>
      <c r="C107" s="14">
        <v>11510</v>
      </c>
      <c r="D107" s="14" t="s">
        <v>31</v>
      </c>
      <c r="E107" s="14" t="s">
        <v>32</v>
      </c>
      <c r="F107" s="14" t="s">
        <v>33</v>
      </c>
      <c r="G107" s="11" t="s">
        <v>32</v>
      </c>
      <c r="H107" s="14" t="s">
        <v>36</v>
      </c>
      <c r="I107" s="10">
        <v>29401</v>
      </c>
      <c r="J107" s="18" t="s">
        <v>61</v>
      </c>
      <c r="K107" s="18" t="s">
        <v>228</v>
      </c>
      <c r="L107" s="17" t="s">
        <v>229</v>
      </c>
      <c r="M107" s="13"/>
      <c r="N107" s="13"/>
      <c r="O107" s="3" t="s">
        <v>34</v>
      </c>
      <c r="P107" s="3">
        <v>1</v>
      </c>
      <c r="Q107" s="27">
        <v>6420</v>
      </c>
      <c r="R107" s="2" t="s">
        <v>35</v>
      </c>
      <c r="S107" s="12">
        <f t="shared" si="2"/>
        <v>6420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f t="shared" si="3"/>
        <v>6420</v>
      </c>
      <c r="AC107" s="15">
        <v>0</v>
      </c>
      <c r="AD107" s="15">
        <v>0</v>
      </c>
      <c r="AE107" s="15">
        <v>0</v>
      </c>
    </row>
    <row r="108" spans="1:31" ht="21" x14ac:dyDescent="0.35">
      <c r="A108" s="3" t="s">
        <v>30</v>
      </c>
      <c r="B108" s="1" t="s">
        <v>31</v>
      </c>
      <c r="C108" s="21">
        <v>51314</v>
      </c>
      <c r="D108" s="1" t="s">
        <v>31</v>
      </c>
      <c r="E108" s="1" t="s">
        <v>32</v>
      </c>
      <c r="F108" s="1" t="s">
        <v>33</v>
      </c>
      <c r="G108" s="9" t="s">
        <v>32</v>
      </c>
      <c r="H108" s="1" t="s">
        <v>45</v>
      </c>
      <c r="I108" s="3">
        <v>32302</v>
      </c>
      <c r="J108" s="18" t="s">
        <v>50</v>
      </c>
      <c r="K108" s="18"/>
      <c r="L108" s="22"/>
      <c r="M108" s="3"/>
      <c r="N108" s="3"/>
      <c r="O108" s="3" t="s">
        <v>49</v>
      </c>
      <c r="P108" s="5" t="s">
        <v>43</v>
      </c>
      <c r="Q108" s="25">
        <v>17884.559999999998</v>
      </c>
      <c r="R108" s="2" t="s">
        <v>35</v>
      </c>
      <c r="S108" s="12">
        <f t="shared" ref="S108:S112" si="4">(P108*Q108)</f>
        <v>17884.559999999998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f t="shared" si="3"/>
        <v>17884.559999999998</v>
      </c>
      <c r="AC108" s="15">
        <v>0</v>
      </c>
      <c r="AD108" s="15">
        <v>0</v>
      </c>
      <c r="AE108" s="15">
        <v>0</v>
      </c>
    </row>
    <row r="109" spans="1:31" ht="21" x14ac:dyDescent="0.35">
      <c r="A109" s="3" t="s">
        <v>30</v>
      </c>
      <c r="B109" s="1" t="s">
        <v>31</v>
      </c>
      <c r="C109" s="21">
        <v>51326</v>
      </c>
      <c r="D109" s="1" t="s">
        <v>31</v>
      </c>
      <c r="E109" s="1" t="s">
        <v>32</v>
      </c>
      <c r="F109" s="1" t="s">
        <v>33</v>
      </c>
      <c r="G109" s="9" t="s">
        <v>32</v>
      </c>
      <c r="H109" s="26" t="s">
        <v>36</v>
      </c>
      <c r="I109" s="3">
        <v>32601</v>
      </c>
      <c r="J109" s="18" t="s">
        <v>44</v>
      </c>
      <c r="K109" s="18"/>
      <c r="L109" s="22"/>
      <c r="M109" s="3"/>
      <c r="N109" s="3"/>
      <c r="O109" s="3" t="s">
        <v>49</v>
      </c>
      <c r="P109" s="5" t="s">
        <v>43</v>
      </c>
      <c r="Q109" s="25">
        <v>1809.99</v>
      </c>
      <c r="R109" s="2" t="s">
        <v>35</v>
      </c>
      <c r="S109" s="12">
        <f t="shared" si="4"/>
        <v>1809.99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f t="shared" si="3"/>
        <v>1809.99</v>
      </c>
      <c r="AC109" s="15">
        <v>0</v>
      </c>
      <c r="AD109" s="15">
        <v>0</v>
      </c>
      <c r="AE109" s="15">
        <v>0</v>
      </c>
    </row>
    <row r="110" spans="1:31" ht="21" x14ac:dyDescent="0.35">
      <c r="A110" s="3" t="s">
        <v>30</v>
      </c>
      <c r="B110" s="1" t="s">
        <v>31</v>
      </c>
      <c r="C110" s="21">
        <v>51326</v>
      </c>
      <c r="D110" s="1" t="s">
        <v>31</v>
      </c>
      <c r="E110" s="1" t="s">
        <v>32</v>
      </c>
      <c r="F110" s="1" t="s">
        <v>37</v>
      </c>
      <c r="G110" s="9" t="s">
        <v>48</v>
      </c>
      <c r="H110" s="26" t="s">
        <v>36</v>
      </c>
      <c r="I110" s="3">
        <v>32601</v>
      </c>
      <c r="J110" s="18" t="s">
        <v>44</v>
      </c>
      <c r="K110" s="18"/>
      <c r="L110" s="22"/>
      <c r="M110" s="3"/>
      <c r="N110" s="3"/>
      <c r="O110" s="3" t="s">
        <v>49</v>
      </c>
      <c r="P110" s="5" t="s">
        <v>43</v>
      </c>
      <c r="Q110" s="25">
        <v>2100.71</v>
      </c>
      <c r="R110" s="2" t="s">
        <v>35</v>
      </c>
      <c r="S110" s="12">
        <f t="shared" si="4"/>
        <v>2100.71</v>
      </c>
      <c r="T110" s="15">
        <v>0</v>
      </c>
      <c r="U110" s="15">
        <v>0</v>
      </c>
      <c r="V110" s="15">
        <v>0</v>
      </c>
      <c r="W110" s="15">
        <v>0</v>
      </c>
      <c r="X110" s="15">
        <v>0</v>
      </c>
      <c r="Y110" s="15">
        <v>0</v>
      </c>
      <c r="Z110" s="15">
        <v>0</v>
      </c>
      <c r="AA110" s="15">
        <v>0</v>
      </c>
      <c r="AB110" s="15">
        <f t="shared" si="3"/>
        <v>2100.71</v>
      </c>
      <c r="AC110" s="15">
        <v>0</v>
      </c>
      <c r="AD110" s="15">
        <v>0</v>
      </c>
      <c r="AE110" s="15">
        <v>0</v>
      </c>
    </row>
    <row r="111" spans="1:31" ht="21" x14ac:dyDescent="0.35">
      <c r="A111" s="3" t="s">
        <v>30</v>
      </c>
      <c r="B111" s="1" t="s">
        <v>31</v>
      </c>
      <c r="C111" s="21">
        <v>51326</v>
      </c>
      <c r="D111" s="1" t="s">
        <v>31</v>
      </c>
      <c r="E111" s="1" t="s">
        <v>32</v>
      </c>
      <c r="F111" s="1" t="s">
        <v>33</v>
      </c>
      <c r="G111" s="9" t="s">
        <v>32</v>
      </c>
      <c r="H111" s="20" t="s">
        <v>36</v>
      </c>
      <c r="I111" s="3">
        <v>33801</v>
      </c>
      <c r="J111" s="18" t="s">
        <v>46</v>
      </c>
      <c r="K111" s="18"/>
      <c r="L111" s="22"/>
      <c r="M111" s="3"/>
      <c r="N111" s="3"/>
      <c r="O111" s="3" t="s">
        <v>49</v>
      </c>
      <c r="P111" s="5" t="s">
        <v>43</v>
      </c>
      <c r="Q111" s="24">
        <v>51155.990000000005</v>
      </c>
      <c r="R111" s="2" t="s">
        <v>35</v>
      </c>
      <c r="S111" s="12">
        <f t="shared" si="4"/>
        <v>51155.990000000005</v>
      </c>
      <c r="T111" s="15">
        <v>0</v>
      </c>
      <c r="U111" s="15">
        <v>0</v>
      </c>
      <c r="V111" s="15">
        <v>0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f t="shared" si="3"/>
        <v>51155.990000000005</v>
      </c>
      <c r="AC111" s="15">
        <v>0</v>
      </c>
      <c r="AD111" s="15">
        <v>0</v>
      </c>
      <c r="AE111" s="15">
        <v>0</v>
      </c>
    </row>
    <row r="112" spans="1:31" ht="21" x14ac:dyDescent="0.35">
      <c r="A112" s="3" t="s">
        <v>30</v>
      </c>
      <c r="B112" s="1" t="s">
        <v>31</v>
      </c>
      <c r="C112" s="21">
        <v>51326</v>
      </c>
      <c r="D112" s="1" t="s">
        <v>31</v>
      </c>
      <c r="E112" s="1" t="s">
        <v>32</v>
      </c>
      <c r="F112" s="1" t="s">
        <v>33</v>
      </c>
      <c r="G112" s="9" t="s">
        <v>32</v>
      </c>
      <c r="H112" s="20" t="s">
        <v>36</v>
      </c>
      <c r="I112" s="3">
        <v>35801</v>
      </c>
      <c r="J112" s="18" t="s">
        <v>47</v>
      </c>
      <c r="K112" s="18"/>
      <c r="L112" s="22"/>
      <c r="M112" s="3"/>
      <c r="N112" s="3"/>
      <c r="O112" s="3" t="s">
        <v>49</v>
      </c>
      <c r="P112" s="5" t="s">
        <v>43</v>
      </c>
      <c r="Q112" s="24">
        <v>31285.200000000001</v>
      </c>
      <c r="R112" s="2" t="s">
        <v>35</v>
      </c>
      <c r="S112" s="12">
        <f t="shared" si="4"/>
        <v>31285.200000000001</v>
      </c>
      <c r="T112" s="15">
        <v>0</v>
      </c>
      <c r="U112" s="15">
        <v>0</v>
      </c>
      <c r="V112" s="15">
        <v>0</v>
      </c>
      <c r="W112" s="15">
        <v>0</v>
      </c>
      <c r="X112" s="15">
        <v>0</v>
      </c>
      <c r="Y112" s="15">
        <v>0</v>
      </c>
      <c r="Z112" s="15">
        <v>0</v>
      </c>
      <c r="AA112" s="15">
        <v>0</v>
      </c>
      <c r="AB112" s="15">
        <f t="shared" si="3"/>
        <v>31285.200000000001</v>
      </c>
      <c r="AC112" s="15">
        <v>0</v>
      </c>
      <c r="AD112" s="15">
        <v>0</v>
      </c>
      <c r="AE112" s="15">
        <v>0</v>
      </c>
    </row>
    <row r="113" spans="1:31" s="42" customFormat="1" ht="21" x14ac:dyDescent="0.3">
      <c r="A113" s="3" t="s">
        <v>232</v>
      </c>
      <c r="B113" s="3" t="s">
        <v>233</v>
      </c>
      <c r="C113" s="1">
        <v>51314</v>
      </c>
      <c r="D113" s="3" t="s">
        <v>233</v>
      </c>
      <c r="E113" s="9" t="s">
        <v>32</v>
      </c>
      <c r="F113" s="1" t="s">
        <v>33</v>
      </c>
      <c r="G113" s="9" t="s">
        <v>32</v>
      </c>
      <c r="H113" s="1" t="s">
        <v>36</v>
      </c>
      <c r="I113" s="1">
        <v>31401</v>
      </c>
      <c r="J113" s="1" t="s">
        <v>234</v>
      </c>
      <c r="K113" s="1"/>
      <c r="L113" s="1" t="s">
        <v>235</v>
      </c>
      <c r="M113" s="1"/>
      <c r="N113" s="1"/>
      <c r="O113" s="1" t="s">
        <v>236</v>
      </c>
      <c r="P113" s="39">
        <v>1</v>
      </c>
      <c r="Q113" s="40">
        <v>735.44</v>
      </c>
      <c r="R113" s="1" t="s">
        <v>237</v>
      </c>
      <c r="S113" s="41">
        <f t="shared" ref="S113:S125" si="5">P113*Q113</f>
        <v>735.44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41">
        <v>735.44</v>
      </c>
      <c r="AC113" s="15">
        <v>0</v>
      </c>
      <c r="AD113" s="15">
        <v>0</v>
      </c>
      <c r="AE113" s="15">
        <v>0</v>
      </c>
    </row>
    <row r="114" spans="1:31" s="42" customFormat="1" ht="52.5" x14ac:dyDescent="0.3">
      <c r="A114" s="3" t="s">
        <v>232</v>
      </c>
      <c r="B114" s="3" t="s">
        <v>233</v>
      </c>
      <c r="C114" s="1">
        <v>51355</v>
      </c>
      <c r="D114" s="3" t="s">
        <v>233</v>
      </c>
      <c r="E114" s="9" t="s">
        <v>32</v>
      </c>
      <c r="F114" s="1" t="s">
        <v>33</v>
      </c>
      <c r="G114" s="9" t="s">
        <v>32</v>
      </c>
      <c r="H114" s="1" t="s">
        <v>36</v>
      </c>
      <c r="I114" s="1">
        <v>35501</v>
      </c>
      <c r="J114" s="1" t="s">
        <v>238</v>
      </c>
      <c r="K114" s="1"/>
      <c r="L114" s="1" t="s">
        <v>239</v>
      </c>
      <c r="M114" s="1"/>
      <c r="N114" s="1"/>
      <c r="O114" s="1" t="s">
        <v>236</v>
      </c>
      <c r="P114" s="39">
        <v>1</v>
      </c>
      <c r="Q114" s="40">
        <v>4449</v>
      </c>
      <c r="R114" s="1" t="s">
        <v>237</v>
      </c>
      <c r="S114" s="41">
        <f t="shared" si="5"/>
        <v>4449</v>
      </c>
      <c r="T114" s="15">
        <v>0</v>
      </c>
      <c r="U114" s="15">
        <v>0</v>
      </c>
      <c r="V114" s="15">
        <v>0</v>
      </c>
      <c r="W114" s="15">
        <v>0</v>
      </c>
      <c r="X114" s="15">
        <v>0</v>
      </c>
      <c r="Y114" s="15">
        <v>0</v>
      </c>
      <c r="Z114" s="15">
        <v>0</v>
      </c>
      <c r="AA114" s="15">
        <v>0</v>
      </c>
      <c r="AB114" s="41">
        <v>4449</v>
      </c>
      <c r="AC114" s="15">
        <v>0</v>
      </c>
      <c r="AD114" s="15">
        <v>0</v>
      </c>
      <c r="AE114" s="15">
        <v>0</v>
      </c>
    </row>
    <row r="115" spans="1:31" s="43" customFormat="1" ht="21" x14ac:dyDescent="0.35">
      <c r="A115" s="3" t="s">
        <v>232</v>
      </c>
      <c r="B115" s="3" t="s">
        <v>233</v>
      </c>
      <c r="C115" s="1">
        <v>51326</v>
      </c>
      <c r="D115" s="3" t="s">
        <v>233</v>
      </c>
      <c r="E115" s="9" t="s">
        <v>32</v>
      </c>
      <c r="F115" s="1" t="s">
        <v>33</v>
      </c>
      <c r="G115" s="9" t="s">
        <v>32</v>
      </c>
      <c r="H115" s="1" t="s">
        <v>36</v>
      </c>
      <c r="I115" s="1">
        <v>32601</v>
      </c>
      <c r="J115" s="1" t="s">
        <v>240</v>
      </c>
      <c r="K115" s="1"/>
      <c r="L115" s="1" t="s">
        <v>241</v>
      </c>
      <c r="M115" s="1"/>
      <c r="N115" s="1"/>
      <c r="O115" s="1" t="s">
        <v>236</v>
      </c>
      <c r="P115" s="39">
        <v>1</v>
      </c>
      <c r="Q115" s="40">
        <v>3310.01</v>
      </c>
      <c r="R115" s="1" t="s">
        <v>237</v>
      </c>
      <c r="S115" s="41">
        <f t="shared" si="5"/>
        <v>3310.01</v>
      </c>
      <c r="T115" s="15">
        <v>0</v>
      </c>
      <c r="U115" s="15">
        <v>0</v>
      </c>
      <c r="V115" s="15">
        <v>0</v>
      </c>
      <c r="W115" s="15">
        <v>0</v>
      </c>
      <c r="X115" s="15">
        <v>0</v>
      </c>
      <c r="Y115" s="15">
        <v>0</v>
      </c>
      <c r="Z115" s="15">
        <v>0</v>
      </c>
      <c r="AA115" s="15">
        <v>0</v>
      </c>
      <c r="AB115" s="41">
        <v>3310.01</v>
      </c>
      <c r="AC115" s="15">
        <v>0</v>
      </c>
      <c r="AD115" s="15">
        <v>0</v>
      </c>
      <c r="AE115" s="15">
        <v>0</v>
      </c>
    </row>
    <row r="116" spans="1:31" s="43" customFormat="1" ht="84" x14ac:dyDescent="0.35">
      <c r="A116" s="3" t="s">
        <v>232</v>
      </c>
      <c r="B116" s="3" t="s">
        <v>233</v>
      </c>
      <c r="C116" s="3">
        <v>11510</v>
      </c>
      <c r="D116" s="3" t="s">
        <v>233</v>
      </c>
      <c r="E116" s="1" t="s">
        <v>32</v>
      </c>
      <c r="F116" s="1" t="s">
        <v>37</v>
      </c>
      <c r="G116" s="9" t="s">
        <v>48</v>
      </c>
      <c r="H116" s="1" t="s">
        <v>189</v>
      </c>
      <c r="I116" s="1">
        <v>26102</v>
      </c>
      <c r="J116" s="1" t="s">
        <v>242</v>
      </c>
      <c r="K116" s="1" t="s">
        <v>243</v>
      </c>
      <c r="L116" s="1" t="s">
        <v>244</v>
      </c>
      <c r="M116" s="1"/>
      <c r="N116" s="1"/>
      <c r="O116" s="1" t="s">
        <v>245</v>
      </c>
      <c r="P116" s="39">
        <v>5</v>
      </c>
      <c r="Q116" s="40">
        <v>500</v>
      </c>
      <c r="R116" s="1" t="s">
        <v>237</v>
      </c>
      <c r="S116" s="41">
        <f t="shared" si="5"/>
        <v>2500</v>
      </c>
      <c r="T116" s="15">
        <v>0</v>
      </c>
      <c r="U116" s="15">
        <v>0</v>
      </c>
      <c r="V116" s="15">
        <v>0</v>
      </c>
      <c r="W116" s="15">
        <v>0</v>
      </c>
      <c r="X116" s="15">
        <v>0</v>
      </c>
      <c r="Y116" s="15">
        <v>0</v>
      </c>
      <c r="Z116" s="15">
        <v>0</v>
      </c>
      <c r="AA116" s="15">
        <v>0</v>
      </c>
      <c r="AB116" s="41">
        <v>2500</v>
      </c>
      <c r="AC116" s="15">
        <v>0</v>
      </c>
      <c r="AD116" s="15">
        <v>0</v>
      </c>
      <c r="AE116" s="15">
        <v>0</v>
      </c>
    </row>
    <row r="117" spans="1:31" s="43" customFormat="1" ht="63" x14ac:dyDescent="0.35">
      <c r="A117" s="3" t="s">
        <v>232</v>
      </c>
      <c r="B117" s="3" t="s">
        <v>233</v>
      </c>
      <c r="C117" s="3">
        <v>11510</v>
      </c>
      <c r="D117" s="3" t="s">
        <v>233</v>
      </c>
      <c r="E117" s="1" t="s">
        <v>32</v>
      </c>
      <c r="F117" s="1" t="s">
        <v>37</v>
      </c>
      <c r="G117" s="9" t="s">
        <v>48</v>
      </c>
      <c r="H117" s="1" t="s">
        <v>36</v>
      </c>
      <c r="I117" s="1">
        <v>26103</v>
      </c>
      <c r="J117" s="1" t="s">
        <v>246</v>
      </c>
      <c r="K117" s="1" t="s">
        <v>247</v>
      </c>
      <c r="L117" s="1" t="s">
        <v>248</v>
      </c>
      <c r="M117" s="1"/>
      <c r="N117" s="1"/>
      <c r="O117" s="1" t="s">
        <v>245</v>
      </c>
      <c r="P117" s="39">
        <v>1</v>
      </c>
      <c r="Q117" s="40">
        <v>100</v>
      </c>
      <c r="R117" s="1" t="s">
        <v>237</v>
      </c>
      <c r="S117" s="41">
        <f t="shared" si="5"/>
        <v>100</v>
      </c>
      <c r="T117" s="15">
        <v>0</v>
      </c>
      <c r="U117" s="15">
        <v>0</v>
      </c>
      <c r="V117" s="15">
        <v>0</v>
      </c>
      <c r="W117" s="15">
        <v>0</v>
      </c>
      <c r="X117" s="15">
        <v>0</v>
      </c>
      <c r="Y117" s="15">
        <v>0</v>
      </c>
      <c r="Z117" s="15">
        <v>0</v>
      </c>
      <c r="AA117" s="15">
        <v>0</v>
      </c>
      <c r="AB117" s="41">
        <v>100</v>
      </c>
      <c r="AC117" s="15">
        <v>0</v>
      </c>
      <c r="AD117" s="15">
        <v>0</v>
      </c>
      <c r="AE117" s="15">
        <v>0</v>
      </c>
    </row>
    <row r="118" spans="1:31" s="43" customFormat="1" ht="63" x14ac:dyDescent="0.35">
      <c r="A118" s="3" t="s">
        <v>232</v>
      </c>
      <c r="B118" s="3" t="s">
        <v>233</v>
      </c>
      <c r="C118" s="3">
        <v>11510</v>
      </c>
      <c r="D118" s="3" t="s">
        <v>233</v>
      </c>
      <c r="E118" s="1" t="s">
        <v>32</v>
      </c>
      <c r="F118" s="1" t="s">
        <v>37</v>
      </c>
      <c r="G118" s="9" t="s">
        <v>48</v>
      </c>
      <c r="H118" s="1" t="s">
        <v>36</v>
      </c>
      <c r="I118" s="1">
        <v>26103</v>
      </c>
      <c r="J118" s="1" t="s">
        <v>246</v>
      </c>
      <c r="K118" s="1" t="s">
        <v>249</v>
      </c>
      <c r="L118" s="1" t="s">
        <v>250</v>
      </c>
      <c r="M118" s="1"/>
      <c r="N118" s="1"/>
      <c r="O118" s="1" t="s">
        <v>245</v>
      </c>
      <c r="P118" s="39">
        <v>6</v>
      </c>
      <c r="Q118" s="40">
        <v>300</v>
      </c>
      <c r="R118" s="1" t="s">
        <v>237</v>
      </c>
      <c r="S118" s="41">
        <f t="shared" si="5"/>
        <v>1800</v>
      </c>
      <c r="T118" s="15">
        <v>0</v>
      </c>
      <c r="U118" s="15">
        <v>0</v>
      </c>
      <c r="V118" s="15">
        <v>0</v>
      </c>
      <c r="W118" s="15">
        <v>0</v>
      </c>
      <c r="X118" s="15">
        <v>0</v>
      </c>
      <c r="Y118" s="15">
        <v>0</v>
      </c>
      <c r="Z118" s="15">
        <v>0</v>
      </c>
      <c r="AA118" s="15">
        <v>0</v>
      </c>
      <c r="AB118" s="41">
        <v>1800</v>
      </c>
      <c r="AC118" s="15">
        <v>0</v>
      </c>
      <c r="AD118" s="15">
        <v>0</v>
      </c>
      <c r="AE118" s="15">
        <v>0</v>
      </c>
    </row>
    <row r="119" spans="1:31" s="43" customFormat="1" ht="63" x14ac:dyDescent="0.35">
      <c r="A119" s="3" t="s">
        <v>232</v>
      </c>
      <c r="B119" s="3" t="s">
        <v>233</v>
      </c>
      <c r="C119" s="3">
        <v>11510</v>
      </c>
      <c r="D119" s="3" t="s">
        <v>233</v>
      </c>
      <c r="E119" s="1" t="s">
        <v>32</v>
      </c>
      <c r="F119" s="1" t="s">
        <v>37</v>
      </c>
      <c r="G119" s="9" t="s">
        <v>48</v>
      </c>
      <c r="H119" s="1" t="s">
        <v>36</v>
      </c>
      <c r="I119" s="1">
        <v>26103</v>
      </c>
      <c r="J119" s="1" t="s">
        <v>246</v>
      </c>
      <c r="K119" s="1" t="s">
        <v>251</v>
      </c>
      <c r="L119" s="1" t="s">
        <v>244</v>
      </c>
      <c r="M119" s="1"/>
      <c r="N119" s="1"/>
      <c r="O119" s="1" t="s">
        <v>245</v>
      </c>
      <c r="P119" s="39">
        <v>4</v>
      </c>
      <c r="Q119" s="40">
        <v>500</v>
      </c>
      <c r="R119" s="1" t="s">
        <v>237</v>
      </c>
      <c r="S119" s="41">
        <f t="shared" si="5"/>
        <v>2000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0</v>
      </c>
      <c r="AB119" s="41">
        <v>2000</v>
      </c>
      <c r="AC119" s="15">
        <v>0</v>
      </c>
      <c r="AD119" s="15">
        <v>0</v>
      </c>
      <c r="AE119" s="15">
        <v>0</v>
      </c>
    </row>
    <row r="120" spans="1:31" s="43" customFormat="1" ht="22.5" customHeight="1" x14ac:dyDescent="0.35">
      <c r="A120" s="3" t="s">
        <v>232</v>
      </c>
      <c r="B120" s="3" t="s">
        <v>233</v>
      </c>
      <c r="C120" s="3">
        <v>11510</v>
      </c>
      <c r="D120" s="3" t="s">
        <v>233</v>
      </c>
      <c r="E120" s="1" t="s">
        <v>32</v>
      </c>
      <c r="F120" s="1" t="s">
        <v>37</v>
      </c>
      <c r="G120" s="9" t="s">
        <v>252</v>
      </c>
      <c r="H120" s="1" t="s">
        <v>253</v>
      </c>
      <c r="I120" s="1">
        <v>21601</v>
      </c>
      <c r="J120" s="1" t="s">
        <v>254</v>
      </c>
      <c r="K120" s="1" t="s">
        <v>255</v>
      </c>
      <c r="L120" s="1" t="s">
        <v>256</v>
      </c>
      <c r="M120" s="1"/>
      <c r="N120" s="1"/>
      <c r="O120" s="1" t="s">
        <v>257</v>
      </c>
      <c r="P120" s="39">
        <v>5</v>
      </c>
      <c r="Q120" s="40">
        <v>35</v>
      </c>
      <c r="R120" s="1" t="s">
        <v>237</v>
      </c>
      <c r="S120" s="41">
        <f t="shared" si="5"/>
        <v>175</v>
      </c>
      <c r="T120" s="15">
        <v>0</v>
      </c>
      <c r="U120" s="15">
        <v>0</v>
      </c>
      <c r="V120" s="15">
        <v>0</v>
      </c>
      <c r="W120" s="15">
        <v>0</v>
      </c>
      <c r="X120" s="15">
        <v>0</v>
      </c>
      <c r="Y120" s="15">
        <v>0</v>
      </c>
      <c r="Z120" s="15">
        <v>0</v>
      </c>
      <c r="AA120" s="15">
        <v>0</v>
      </c>
      <c r="AB120" s="41">
        <v>175</v>
      </c>
      <c r="AC120" s="15">
        <v>0</v>
      </c>
      <c r="AD120" s="15">
        <v>0</v>
      </c>
      <c r="AE120" s="15">
        <v>0</v>
      </c>
    </row>
    <row r="121" spans="1:31" s="43" customFormat="1" ht="21" x14ac:dyDescent="0.35">
      <c r="A121" s="3" t="s">
        <v>232</v>
      </c>
      <c r="B121" s="3" t="s">
        <v>233</v>
      </c>
      <c r="C121" s="3">
        <v>11510</v>
      </c>
      <c r="D121" s="3" t="s">
        <v>233</v>
      </c>
      <c r="E121" s="1" t="s">
        <v>32</v>
      </c>
      <c r="F121" s="1" t="s">
        <v>37</v>
      </c>
      <c r="G121" s="9" t="s">
        <v>252</v>
      </c>
      <c r="H121" s="1" t="s">
        <v>253</v>
      </c>
      <c r="I121" s="1">
        <v>21601</v>
      </c>
      <c r="J121" s="1" t="s">
        <v>254</v>
      </c>
      <c r="K121" s="1" t="s">
        <v>258</v>
      </c>
      <c r="L121" s="1" t="s">
        <v>259</v>
      </c>
      <c r="M121" s="1"/>
      <c r="N121" s="1"/>
      <c r="O121" s="1" t="s">
        <v>257</v>
      </c>
      <c r="P121" s="39">
        <v>5</v>
      </c>
      <c r="Q121" s="40">
        <v>45</v>
      </c>
      <c r="R121" s="1" t="s">
        <v>237</v>
      </c>
      <c r="S121" s="41">
        <f t="shared" si="5"/>
        <v>225</v>
      </c>
      <c r="T121" s="15">
        <v>0</v>
      </c>
      <c r="U121" s="15">
        <v>0</v>
      </c>
      <c r="V121" s="15">
        <v>0</v>
      </c>
      <c r="W121" s="15">
        <v>0</v>
      </c>
      <c r="X121" s="15">
        <v>0</v>
      </c>
      <c r="Y121" s="15">
        <v>0</v>
      </c>
      <c r="Z121" s="15">
        <v>0</v>
      </c>
      <c r="AA121" s="15">
        <v>0</v>
      </c>
      <c r="AB121" s="41">
        <v>225</v>
      </c>
      <c r="AC121" s="15">
        <v>0</v>
      </c>
      <c r="AD121" s="15">
        <v>0</v>
      </c>
      <c r="AE121" s="15">
        <v>0</v>
      </c>
    </row>
    <row r="122" spans="1:31" s="43" customFormat="1" ht="21" x14ac:dyDescent="0.35">
      <c r="A122" s="3" t="s">
        <v>232</v>
      </c>
      <c r="B122" s="3" t="s">
        <v>233</v>
      </c>
      <c r="C122" s="3">
        <v>11510</v>
      </c>
      <c r="D122" s="3" t="s">
        <v>233</v>
      </c>
      <c r="E122" s="1" t="s">
        <v>32</v>
      </c>
      <c r="F122" s="1" t="s">
        <v>37</v>
      </c>
      <c r="G122" s="9" t="s">
        <v>252</v>
      </c>
      <c r="H122" s="1" t="s">
        <v>253</v>
      </c>
      <c r="I122" s="1">
        <v>21601</v>
      </c>
      <c r="J122" s="1" t="s">
        <v>254</v>
      </c>
      <c r="K122" s="1" t="s">
        <v>260</v>
      </c>
      <c r="L122" s="1" t="s">
        <v>261</v>
      </c>
      <c r="M122" s="1"/>
      <c r="N122" s="1"/>
      <c r="O122" s="1" t="s">
        <v>262</v>
      </c>
      <c r="P122" s="39">
        <v>10</v>
      </c>
      <c r="Q122" s="40">
        <v>17.5</v>
      </c>
      <c r="R122" s="1" t="s">
        <v>237</v>
      </c>
      <c r="S122" s="41">
        <f t="shared" si="5"/>
        <v>175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41">
        <v>175</v>
      </c>
      <c r="AC122" s="15">
        <v>0</v>
      </c>
      <c r="AD122" s="15">
        <v>0</v>
      </c>
      <c r="AE122" s="15">
        <v>0</v>
      </c>
    </row>
    <row r="123" spans="1:31" s="43" customFormat="1" ht="21" x14ac:dyDescent="0.35">
      <c r="A123" s="3" t="s">
        <v>232</v>
      </c>
      <c r="B123" s="3" t="s">
        <v>233</v>
      </c>
      <c r="C123" s="3">
        <v>11510</v>
      </c>
      <c r="D123" s="3" t="s">
        <v>233</v>
      </c>
      <c r="E123" s="1" t="s">
        <v>32</v>
      </c>
      <c r="F123" s="1" t="s">
        <v>37</v>
      </c>
      <c r="G123" s="9" t="s">
        <v>252</v>
      </c>
      <c r="H123" s="1" t="s">
        <v>253</v>
      </c>
      <c r="I123" s="1">
        <v>21601</v>
      </c>
      <c r="J123" s="1" t="s">
        <v>254</v>
      </c>
      <c r="K123" s="1" t="s">
        <v>263</v>
      </c>
      <c r="L123" s="1" t="s">
        <v>264</v>
      </c>
      <c r="M123" s="1"/>
      <c r="N123" s="1"/>
      <c r="O123" s="1" t="s">
        <v>245</v>
      </c>
      <c r="P123" s="39">
        <v>1</v>
      </c>
      <c r="Q123" s="40">
        <v>58</v>
      </c>
      <c r="R123" s="1" t="s">
        <v>237</v>
      </c>
      <c r="S123" s="41">
        <f t="shared" si="5"/>
        <v>58</v>
      </c>
      <c r="T123" s="15">
        <v>0</v>
      </c>
      <c r="U123" s="15">
        <v>0</v>
      </c>
      <c r="V123" s="15">
        <v>0</v>
      </c>
      <c r="W123" s="15">
        <v>0</v>
      </c>
      <c r="X123" s="15">
        <v>0</v>
      </c>
      <c r="Y123" s="15">
        <v>0</v>
      </c>
      <c r="Z123" s="15">
        <v>0</v>
      </c>
      <c r="AA123" s="15">
        <v>0</v>
      </c>
      <c r="AB123" s="41">
        <v>58</v>
      </c>
      <c r="AC123" s="15">
        <v>0</v>
      </c>
      <c r="AD123" s="15">
        <v>0</v>
      </c>
      <c r="AE123" s="15">
        <v>0</v>
      </c>
    </row>
    <row r="124" spans="1:31" s="43" customFormat="1" ht="84" x14ac:dyDescent="0.35">
      <c r="A124" s="3" t="s">
        <v>232</v>
      </c>
      <c r="B124" s="3" t="s">
        <v>233</v>
      </c>
      <c r="C124" s="3">
        <v>11510</v>
      </c>
      <c r="D124" s="3" t="s">
        <v>233</v>
      </c>
      <c r="E124" s="1" t="s">
        <v>32</v>
      </c>
      <c r="F124" s="1" t="s">
        <v>37</v>
      </c>
      <c r="G124" s="9" t="s">
        <v>252</v>
      </c>
      <c r="H124" s="1" t="s">
        <v>253</v>
      </c>
      <c r="I124" s="1">
        <v>26102</v>
      </c>
      <c r="J124" s="1" t="s">
        <v>242</v>
      </c>
      <c r="K124" s="1" t="s">
        <v>265</v>
      </c>
      <c r="L124" s="1" t="s">
        <v>266</v>
      </c>
      <c r="M124" s="1"/>
      <c r="N124" s="1"/>
      <c r="O124" s="1" t="s">
        <v>245</v>
      </c>
      <c r="P124" s="39">
        <v>2</v>
      </c>
      <c r="Q124" s="40">
        <v>30</v>
      </c>
      <c r="R124" s="1" t="s">
        <v>237</v>
      </c>
      <c r="S124" s="41">
        <f t="shared" si="5"/>
        <v>60</v>
      </c>
      <c r="T124" s="15">
        <v>0</v>
      </c>
      <c r="U124" s="15">
        <v>0</v>
      </c>
      <c r="V124" s="15">
        <v>0</v>
      </c>
      <c r="W124" s="15">
        <v>0</v>
      </c>
      <c r="X124" s="15">
        <v>0</v>
      </c>
      <c r="Y124" s="15">
        <v>0</v>
      </c>
      <c r="Z124" s="15">
        <v>0</v>
      </c>
      <c r="AA124" s="15">
        <v>0</v>
      </c>
      <c r="AB124" s="41">
        <v>60</v>
      </c>
      <c r="AC124" s="15">
        <v>0</v>
      </c>
      <c r="AD124" s="15">
        <v>0</v>
      </c>
      <c r="AE124" s="15">
        <v>0</v>
      </c>
    </row>
    <row r="125" spans="1:31" s="43" customFormat="1" ht="84" x14ac:dyDescent="0.35">
      <c r="A125" s="3" t="s">
        <v>232</v>
      </c>
      <c r="B125" s="3" t="s">
        <v>233</v>
      </c>
      <c r="C125" s="3">
        <v>11510</v>
      </c>
      <c r="D125" s="3" t="s">
        <v>233</v>
      </c>
      <c r="E125" s="1" t="s">
        <v>32</v>
      </c>
      <c r="F125" s="1" t="s">
        <v>37</v>
      </c>
      <c r="G125" s="9" t="s">
        <v>252</v>
      </c>
      <c r="H125" s="1" t="s">
        <v>253</v>
      </c>
      <c r="I125" s="1">
        <v>26102</v>
      </c>
      <c r="J125" s="1" t="s">
        <v>242</v>
      </c>
      <c r="K125" s="1" t="s">
        <v>267</v>
      </c>
      <c r="L125" s="1" t="s">
        <v>268</v>
      </c>
      <c r="M125" s="1"/>
      <c r="N125" s="1"/>
      <c r="O125" s="1" t="s">
        <v>245</v>
      </c>
      <c r="P125" s="39">
        <v>47</v>
      </c>
      <c r="Q125" s="40">
        <v>400</v>
      </c>
      <c r="R125" s="1" t="s">
        <v>237</v>
      </c>
      <c r="S125" s="41">
        <f t="shared" si="5"/>
        <v>18800</v>
      </c>
      <c r="T125" s="15">
        <v>0</v>
      </c>
      <c r="U125" s="15">
        <v>0</v>
      </c>
      <c r="V125" s="15">
        <v>0</v>
      </c>
      <c r="W125" s="15">
        <v>0</v>
      </c>
      <c r="X125" s="15">
        <v>0</v>
      </c>
      <c r="Y125" s="15">
        <v>0</v>
      </c>
      <c r="Z125" s="15">
        <v>0</v>
      </c>
      <c r="AA125" s="15">
        <v>0</v>
      </c>
      <c r="AB125" s="41">
        <v>18800</v>
      </c>
      <c r="AC125" s="15">
        <v>0</v>
      </c>
      <c r="AD125" s="15">
        <v>0</v>
      </c>
      <c r="AE125" s="15">
        <v>0</v>
      </c>
    </row>
    <row r="126" spans="1:31" ht="21" x14ac:dyDescent="0.35">
      <c r="A126" s="44" t="s">
        <v>232</v>
      </c>
      <c r="B126" s="1" t="s">
        <v>269</v>
      </c>
      <c r="C126" s="3">
        <v>51319</v>
      </c>
      <c r="D126" s="1" t="s">
        <v>269</v>
      </c>
      <c r="E126" s="45" t="s">
        <v>32</v>
      </c>
      <c r="F126" s="1" t="s">
        <v>33</v>
      </c>
      <c r="G126" s="9" t="s">
        <v>32</v>
      </c>
      <c r="H126" s="1" t="s">
        <v>36</v>
      </c>
      <c r="I126" s="1">
        <v>33602</v>
      </c>
      <c r="J126" s="18" t="s">
        <v>270</v>
      </c>
      <c r="K126" s="46"/>
      <c r="L126" s="47" t="s">
        <v>271</v>
      </c>
      <c r="M126" s="48"/>
      <c r="N126" s="48" t="s">
        <v>272</v>
      </c>
      <c r="O126" s="46" t="s">
        <v>272</v>
      </c>
      <c r="P126" s="48">
        <v>1</v>
      </c>
      <c r="Q126" s="49">
        <v>2533</v>
      </c>
      <c r="R126" s="1" t="s">
        <v>237</v>
      </c>
      <c r="S126" s="49">
        <f t="shared" ref="S126:S189" si="6">P126*Q126</f>
        <v>2533</v>
      </c>
      <c r="T126" s="15">
        <v>0</v>
      </c>
      <c r="U126" s="15">
        <v>0</v>
      </c>
      <c r="V126" s="15">
        <v>0</v>
      </c>
      <c r="W126" s="15">
        <v>0</v>
      </c>
      <c r="X126" s="15">
        <v>0</v>
      </c>
      <c r="Y126" s="15">
        <v>0</v>
      </c>
      <c r="Z126" s="15">
        <v>0</v>
      </c>
      <c r="AA126" s="15">
        <v>0</v>
      </c>
      <c r="AB126" s="40">
        <v>2533</v>
      </c>
      <c r="AC126" s="15">
        <v>0</v>
      </c>
      <c r="AD126" s="15">
        <v>0</v>
      </c>
      <c r="AE126" s="15">
        <v>0</v>
      </c>
    </row>
    <row r="127" spans="1:31" ht="21" x14ac:dyDescent="0.35">
      <c r="A127" s="44" t="s">
        <v>232</v>
      </c>
      <c r="B127" s="1" t="s">
        <v>269</v>
      </c>
      <c r="C127" s="3">
        <v>51358</v>
      </c>
      <c r="D127" s="1" t="s">
        <v>269</v>
      </c>
      <c r="E127" s="45" t="s">
        <v>32</v>
      </c>
      <c r="F127" s="1" t="s">
        <v>33</v>
      </c>
      <c r="G127" s="9" t="s">
        <v>32</v>
      </c>
      <c r="H127" s="1" t="s">
        <v>45</v>
      </c>
      <c r="I127" s="1">
        <v>35801</v>
      </c>
      <c r="J127" s="18" t="s">
        <v>273</v>
      </c>
      <c r="K127" s="46"/>
      <c r="L127" s="47" t="s">
        <v>274</v>
      </c>
      <c r="M127" s="48"/>
      <c r="N127" s="48" t="s">
        <v>272</v>
      </c>
      <c r="O127" s="46" t="s">
        <v>272</v>
      </c>
      <c r="P127" s="48">
        <v>1</v>
      </c>
      <c r="Q127" s="49">
        <v>20612.91</v>
      </c>
      <c r="R127" s="1" t="s">
        <v>237</v>
      </c>
      <c r="S127" s="49">
        <f t="shared" si="6"/>
        <v>20612.91</v>
      </c>
      <c r="T127" s="15">
        <v>0</v>
      </c>
      <c r="U127" s="15">
        <v>0</v>
      </c>
      <c r="V127" s="15">
        <v>0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40">
        <v>20612.91</v>
      </c>
      <c r="AC127" s="15">
        <v>0</v>
      </c>
      <c r="AD127" s="15">
        <v>0</v>
      </c>
      <c r="AE127" s="15">
        <v>0</v>
      </c>
    </row>
    <row r="128" spans="1:31" ht="21" x14ac:dyDescent="0.35">
      <c r="A128" s="44" t="s">
        <v>232</v>
      </c>
      <c r="B128" s="1" t="s">
        <v>269</v>
      </c>
      <c r="C128" s="3">
        <v>51319</v>
      </c>
      <c r="D128" s="1" t="s">
        <v>269</v>
      </c>
      <c r="E128" s="45" t="s">
        <v>32</v>
      </c>
      <c r="F128" s="1" t="s">
        <v>33</v>
      </c>
      <c r="G128" s="9" t="s">
        <v>32</v>
      </c>
      <c r="H128" s="1" t="s">
        <v>45</v>
      </c>
      <c r="I128" s="1">
        <v>33602</v>
      </c>
      <c r="J128" s="18" t="s">
        <v>270</v>
      </c>
      <c r="K128" s="46"/>
      <c r="L128" s="47" t="s">
        <v>275</v>
      </c>
      <c r="M128" s="48"/>
      <c r="N128" s="48" t="s">
        <v>272</v>
      </c>
      <c r="O128" s="46" t="s">
        <v>272</v>
      </c>
      <c r="P128" s="48">
        <v>1</v>
      </c>
      <c r="Q128" s="49">
        <v>7654</v>
      </c>
      <c r="R128" s="1" t="s">
        <v>237</v>
      </c>
      <c r="S128" s="49">
        <f t="shared" si="6"/>
        <v>7654</v>
      </c>
      <c r="T128" s="15">
        <v>0</v>
      </c>
      <c r="U128" s="15">
        <v>0</v>
      </c>
      <c r="V128" s="15">
        <v>0</v>
      </c>
      <c r="W128" s="15">
        <v>0</v>
      </c>
      <c r="X128" s="15">
        <v>0</v>
      </c>
      <c r="Y128" s="15">
        <v>0</v>
      </c>
      <c r="Z128" s="15">
        <v>0</v>
      </c>
      <c r="AA128" s="15">
        <v>0</v>
      </c>
      <c r="AB128" s="40">
        <v>7654</v>
      </c>
      <c r="AC128" s="15">
        <v>0</v>
      </c>
      <c r="AD128" s="15">
        <v>0</v>
      </c>
      <c r="AE128" s="15">
        <v>0</v>
      </c>
    </row>
    <row r="129" spans="1:31" ht="21" x14ac:dyDescent="0.35">
      <c r="A129" s="44" t="s">
        <v>232</v>
      </c>
      <c r="B129" s="1" t="s">
        <v>269</v>
      </c>
      <c r="C129" s="3">
        <v>51338</v>
      </c>
      <c r="D129" s="1" t="s">
        <v>269</v>
      </c>
      <c r="E129" s="45" t="s">
        <v>32</v>
      </c>
      <c r="F129" s="1" t="s">
        <v>33</v>
      </c>
      <c r="G129" s="9" t="s">
        <v>32</v>
      </c>
      <c r="H129" s="1" t="s">
        <v>45</v>
      </c>
      <c r="I129" s="1">
        <v>33801</v>
      </c>
      <c r="J129" s="18" t="s">
        <v>276</v>
      </c>
      <c r="K129" s="46"/>
      <c r="L129" s="47" t="s">
        <v>276</v>
      </c>
      <c r="M129" s="48"/>
      <c r="N129" s="48" t="s">
        <v>272</v>
      </c>
      <c r="O129" s="46" t="s">
        <v>272</v>
      </c>
      <c r="P129" s="48">
        <v>1</v>
      </c>
      <c r="Q129" s="49">
        <v>25334</v>
      </c>
      <c r="R129" s="1" t="s">
        <v>237</v>
      </c>
      <c r="S129" s="49">
        <f t="shared" si="6"/>
        <v>25334</v>
      </c>
      <c r="T129" s="15">
        <v>0</v>
      </c>
      <c r="U129" s="15">
        <v>0</v>
      </c>
      <c r="V129" s="15">
        <v>0</v>
      </c>
      <c r="W129" s="15">
        <v>0</v>
      </c>
      <c r="X129" s="15">
        <v>0</v>
      </c>
      <c r="Y129" s="15">
        <v>0</v>
      </c>
      <c r="Z129" s="15">
        <v>0</v>
      </c>
      <c r="AA129" s="15">
        <v>0</v>
      </c>
      <c r="AB129" s="40">
        <v>25334</v>
      </c>
      <c r="AC129" s="15">
        <v>0</v>
      </c>
      <c r="AD129" s="15">
        <v>0</v>
      </c>
      <c r="AE129" s="15">
        <v>0</v>
      </c>
    </row>
    <row r="130" spans="1:31" ht="21" x14ac:dyDescent="0.35">
      <c r="A130" s="44" t="s">
        <v>232</v>
      </c>
      <c r="B130" s="1" t="s">
        <v>269</v>
      </c>
      <c r="C130" s="3">
        <v>51338</v>
      </c>
      <c r="D130" s="1" t="s">
        <v>269</v>
      </c>
      <c r="E130" s="45" t="s">
        <v>32</v>
      </c>
      <c r="F130" s="1" t="s">
        <v>33</v>
      </c>
      <c r="G130" s="9" t="s">
        <v>32</v>
      </c>
      <c r="H130" s="1" t="s">
        <v>277</v>
      </c>
      <c r="I130" s="1">
        <v>33801</v>
      </c>
      <c r="J130" s="18" t="s">
        <v>276</v>
      </c>
      <c r="K130" s="46"/>
      <c r="L130" s="47" t="s">
        <v>276</v>
      </c>
      <c r="M130" s="48"/>
      <c r="N130" s="48" t="s">
        <v>272</v>
      </c>
      <c r="O130" s="46" t="s">
        <v>272</v>
      </c>
      <c r="P130" s="48">
        <v>1</v>
      </c>
      <c r="Q130" s="49">
        <v>2738</v>
      </c>
      <c r="R130" s="1" t="s">
        <v>237</v>
      </c>
      <c r="S130" s="49">
        <f t="shared" si="6"/>
        <v>2738</v>
      </c>
      <c r="T130" s="15">
        <v>0</v>
      </c>
      <c r="U130" s="15">
        <v>0</v>
      </c>
      <c r="V130" s="15">
        <v>0</v>
      </c>
      <c r="W130" s="15">
        <v>0</v>
      </c>
      <c r="X130" s="15">
        <v>0</v>
      </c>
      <c r="Y130" s="15">
        <v>0</v>
      </c>
      <c r="Z130" s="15">
        <v>0</v>
      </c>
      <c r="AA130" s="15">
        <v>0</v>
      </c>
      <c r="AB130" s="40">
        <v>2738</v>
      </c>
      <c r="AC130" s="15">
        <v>0</v>
      </c>
      <c r="AD130" s="15">
        <v>0</v>
      </c>
      <c r="AE130" s="15">
        <v>0</v>
      </c>
    </row>
    <row r="131" spans="1:31" ht="21" x14ac:dyDescent="0.35">
      <c r="A131" s="44" t="s">
        <v>232</v>
      </c>
      <c r="B131" s="1" t="s">
        <v>269</v>
      </c>
      <c r="C131" s="3">
        <v>51339</v>
      </c>
      <c r="D131" s="1" t="s">
        <v>269</v>
      </c>
      <c r="E131" s="45" t="s">
        <v>32</v>
      </c>
      <c r="F131" s="1" t="s">
        <v>37</v>
      </c>
      <c r="G131" s="9" t="s">
        <v>48</v>
      </c>
      <c r="H131" s="1" t="s">
        <v>191</v>
      </c>
      <c r="I131" s="1">
        <v>33901</v>
      </c>
      <c r="J131" s="18" t="s">
        <v>278</v>
      </c>
      <c r="K131" s="46"/>
      <c r="L131" s="47" t="s">
        <v>279</v>
      </c>
      <c r="M131" s="48"/>
      <c r="N131" s="48" t="s">
        <v>272</v>
      </c>
      <c r="O131" s="46" t="s">
        <v>272</v>
      </c>
      <c r="P131" s="48">
        <v>1</v>
      </c>
      <c r="Q131" s="49">
        <v>285</v>
      </c>
      <c r="R131" s="1" t="s">
        <v>237</v>
      </c>
      <c r="S131" s="49">
        <f t="shared" si="6"/>
        <v>285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40">
        <v>285</v>
      </c>
      <c r="AC131" s="15">
        <v>0</v>
      </c>
      <c r="AD131" s="15">
        <v>0</v>
      </c>
      <c r="AE131" s="15">
        <v>0</v>
      </c>
    </row>
    <row r="132" spans="1:31" ht="31.5" x14ac:dyDescent="0.35">
      <c r="A132" s="44" t="s">
        <v>232</v>
      </c>
      <c r="B132" s="1" t="s">
        <v>269</v>
      </c>
      <c r="C132" s="3">
        <v>51355</v>
      </c>
      <c r="D132" s="1" t="s">
        <v>269</v>
      </c>
      <c r="E132" s="45" t="s">
        <v>32</v>
      </c>
      <c r="F132" s="1" t="s">
        <v>33</v>
      </c>
      <c r="G132" s="9" t="s">
        <v>32</v>
      </c>
      <c r="H132" s="1" t="s">
        <v>36</v>
      </c>
      <c r="I132" s="1">
        <v>35501</v>
      </c>
      <c r="J132" s="18" t="s">
        <v>280</v>
      </c>
      <c r="K132" s="46"/>
      <c r="L132" s="47" t="s">
        <v>281</v>
      </c>
      <c r="M132" s="48"/>
      <c r="N132" s="48" t="s">
        <v>272</v>
      </c>
      <c r="O132" s="46" t="s">
        <v>272</v>
      </c>
      <c r="P132" s="48">
        <v>1</v>
      </c>
      <c r="Q132" s="49">
        <v>1740</v>
      </c>
      <c r="R132" s="1" t="s">
        <v>237</v>
      </c>
      <c r="S132" s="49">
        <f t="shared" si="6"/>
        <v>1740</v>
      </c>
      <c r="T132" s="15">
        <v>0</v>
      </c>
      <c r="U132" s="15">
        <v>0</v>
      </c>
      <c r="V132" s="15">
        <v>0</v>
      </c>
      <c r="W132" s="15">
        <v>0</v>
      </c>
      <c r="X132" s="15">
        <v>0</v>
      </c>
      <c r="Y132" s="15">
        <v>0</v>
      </c>
      <c r="Z132" s="15">
        <v>0</v>
      </c>
      <c r="AA132" s="15">
        <v>0</v>
      </c>
      <c r="AB132" s="40">
        <v>1740</v>
      </c>
      <c r="AC132" s="15">
        <v>0</v>
      </c>
      <c r="AD132" s="15">
        <v>0</v>
      </c>
      <c r="AE132" s="15">
        <v>0</v>
      </c>
    </row>
    <row r="133" spans="1:31" ht="21" x14ac:dyDescent="0.35">
      <c r="A133" s="44" t="s">
        <v>232</v>
      </c>
      <c r="B133" s="1" t="s">
        <v>269</v>
      </c>
      <c r="C133" s="3">
        <v>51352</v>
      </c>
      <c r="D133" s="1" t="s">
        <v>269</v>
      </c>
      <c r="E133" s="45" t="s">
        <v>32</v>
      </c>
      <c r="F133" s="1" t="s">
        <v>33</v>
      </c>
      <c r="G133" s="9" t="s">
        <v>32</v>
      </c>
      <c r="H133" s="1" t="s">
        <v>45</v>
      </c>
      <c r="I133" s="1">
        <v>35201</v>
      </c>
      <c r="J133" s="18" t="s">
        <v>282</v>
      </c>
      <c r="K133" s="46"/>
      <c r="L133" s="47" t="s">
        <v>283</v>
      </c>
      <c r="M133" s="48"/>
      <c r="N133" s="48" t="s">
        <v>272</v>
      </c>
      <c r="O133" s="46" t="s">
        <v>272</v>
      </c>
      <c r="P133" s="48">
        <v>1</v>
      </c>
      <c r="Q133" s="49">
        <v>3480</v>
      </c>
      <c r="R133" s="1" t="s">
        <v>237</v>
      </c>
      <c r="S133" s="49">
        <f t="shared" si="6"/>
        <v>3480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  <c r="Z133" s="15">
        <v>0</v>
      </c>
      <c r="AA133" s="15">
        <v>0</v>
      </c>
      <c r="AB133" s="40">
        <v>3480</v>
      </c>
      <c r="AC133" s="15">
        <v>0</v>
      </c>
      <c r="AD133" s="15">
        <v>0</v>
      </c>
      <c r="AE133" s="15">
        <v>0</v>
      </c>
    </row>
    <row r="134" spans="1:31" ht="21" x14ac:dyDescent="0.35">
      <c r="A134" s="44" t="s">
        <v>232</v>
      </c>
      <c r="B134" s="1" t="s">
        <v>269</v>
      </c>
      <c r="C134" s="3">
        <v>11510</v>
      </c>
      <c r="D134" s="1" t="s">
        <v>269</v>
      </c>
      <c r="E134" s="45" t="s">
        <v>32</v>
      </c>
      <c r="F134" s="1" t="s">
        <v>33</v>
      </c>
      <c r="G134" s="9" t="s">
        <v>32</v>
      </c>
      <c r="H134" s="1" t="s">
        <v>36</v>
      </c>
      <c r="I134" s="1">
        <v>21101</v>
      </c>
      <c r="J134" s="18" t="s">
        <v>284</v>
      </c>
      <c r="K134" s="46" t="s">
        <v>285</v>
      </c>
      <c r="L134" s="47" t="s">
        <v>286</v>
      </c>
      <c r="M134" s="48"/>
      <c r="N134" s="48"/>
      <c r="O134" s="46" t="s">
        <v>287</v>
      </c>
      <c r="P134" s="48">
        <v>15</v>
      </c>
      <c r="Q134" s="49">
        <f>688.69/15</f>
        <v>45.912666666666674</v>
      </c>
      <c r="R134" s="1" t="s">
        <v>237</v>
      </c>
      <c r="S134" s="49">
        <f t="shared" si="6"/>
        <v>688.69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40">
        <v>688.69</v>
      </c>
      <c r="AC134" s="15">
        <v>0</v>
      </c>
      <c r="AD134" s="15">
        <v>0</v>
      </c>
      <c r="AE134" s="15">
        <v>0</v>
      </c>
    </row>
    <row r="135" spans="1:31" ht="21" x14ac:dyDescent="0.35">
      <c r="A135" s="44" t="s">
        <v>232</v>
      </c>
      <c r="B135" s="1" t="s">
        <v>269</v>
      </c>
      <c r="C135" s="3">
        <v>51319</v>
      </c>
      <c r="D135" s="1" t="s">
        <v>269</v>
      </c>
      <c r="E135" s="45" t="s">
        <v>32</v>
      </c>
      <c r="F135" s="1" t="s">
        <v>33</v>
      </c>
      <c r="G135" s="9" t="s">
        <v>32</v>
      </c>
      <c r="H135" s="1" t="s">
        <v>36</v>
      </c>
      <c r="I135" s="1">
        <v>39202</v>
      </c>
      <c r="J135" s="18" t="s">
        <v>288</v>
      </c>
      <c r="K135" s="46"/>
      <c r="L135" s="47" t="s">
        <v>289</v>
      </c>
      <c r="M135" s="48"/>
      <c r="N135" s="48" t="s">
        <v>272</v>
      </c>
      <c r="O135" s="46" t="s">
        <v>272</v>
      </c>
      <c r="P135" s="48">
        <v>1</v>
      </c>
      <c r="Q135" s="49">
        <v>1066</v>
      </c>
      <c r="R135" s="1" t="s">
        <v>237</v>
      </c>
      <c r="S135" s="49">
        <f t="shared" si="6"/>
        <v>1066</v>
      </c>
      <c r="T135" s="15">
        <v>0</v>
      </c>
      <c r="U135" s="15">
        <v>0</v>
      </c>
      <c r="V135" s="15">
        <v>0</v>
      </c>
      <c r="W135" s="15">
        <v>0</v>
      </c>
      <c r="X135" s="15">
        <v>0</v>
      </c>
      <c r="Y135" s="15">
        <v>0</v>
      </c>
      <c r="Z135" s="15">
        <v>0</v>
      </c>
      <c r="AA135" s="15">
        <v>0</v>
      </c>
      <c r="AB135" s="40">
        <v>1066</v>
      </c>
      <c r="AC135" s="15">
        <v>0</v>
      </c>
      <c r="AD135" s="15">
        <v>0</v>
      </c>
      <c r="AE135" s="15">
        <v>0</v>
      </c>
    </row>
    <row r="136" spans="1:31" ht="21" x14ac:dyDescent="0.35">
      <c r="A136" s="44" t="s">
        <v>232</v>
      </c>
      <c r="B136" s="1" t="s">
        <v>269</v>
      </c>
      <c r="C136" s="3">
        <v>51319</v>
      </c>
      <c r="D136" s="1" t="s">
        <v>269</v>
      </c>
      <c r="E136" s="45" t="s">
        <v>32</v>
      </c>
      <c r="F136" s="1" t="s">
        <v>33</v>
      </c>
      <c r="G136" s="9" t="s">
        <v>32</v>
      </c>
      <c r="H136" s="1" t="s">
        <v>36</v>
      </c>
      <c r="I136" s="1">
        <v>39202</v>
      </c>
      <c r="J136" s="18" t="s">
        <v>288</v>
      </c>
      <c r="K136" s="46"/>
      <c r="L136" s="47" t="s">
        <v>289</v>
      </c>
      <c r="M136" s="48"/>
      <c r="N136" s="48" t="s">
        <v>272</v>
      </c>
      <c r="O136" s="46" t="s">
        <v>272</v>
      </c>
      <c r="P136" s="48">
        <v>1</v>
      </c>
      <c r="Q136" s="49">
        <v>1066</v>
      </c>
      <c r="R136" s="1" t="s">
        <v>237</v>
      </c>
      <c r="S136" s="49">
        <f t="shared" si="6"/>
        <v>1066</v>
      </c>
      <c r="T136" s="15">
        <v>0</v>
      </c>
      <c r="U136" s="15">
        <v>0</v>
      </c>
      <c r="V136" s="15">
        <v>0</v>
      </c>
      <c r="W136" s="15">
        <v>0</v>
      </c>
      <c r="X136" s="15">
        <v>0</v>
      </c>
      <c r="Y136" s="15">
        <v>0</v>
      </c>
      <c r="Z136" s="15">
        <v>0</v>
      </c>
      <c r="AA136" s="15">
        <v>0</v>
      </c>
      <c r="AB136" s="40">
        <v>1066</v>
      </c>
      <c r="AC136" s="15">
        <v>0</v>
      </c>
      <c r="AD136" s="15">
        <v>0</v>
      </c>
      <c r="AE136" s="15">
        <v>0</v>
      </c>
    </row>
    <row r="137" spans="1:31" ht="21" x14ac:dyDescent="0.35">
      <c r="A137" s="44" t="s">
        <v>232</v>
      </c>
      <c r="B137" s="1" t="s">
        <v>269</v>
      </c>
      <c r="C137" s="3">
        <v>51359</v>
      </c>
      <c r="D137" s="1" t="s">
        <v>269</v>
      </c>
      <c r="E137" s="45" t="s">
        <v>32</v>
      </c>
      <c r="F137" s="1" t="s">
        <v>33</v>
      </c>
      <c r="G137" s="9" t="s">
        <v>32</v>
      </c>
      <c r="H137" s="1" t="s">
        <v>36</v>
      </c>
      <c r="I137" s="1">
        <v>35901</v>
      </c>
      <c r="J137" s="18" t="s">
        <v>290</v>
      </c>
      <c r="K137" s="46"/>
      <c r="L137" s="47" t="s">
        <v>291</v>
      </c>
      <c r="M137" s="48"/>
      <c r="N137" s="48" t="s">
        <v>272</v>
      </c>
      <c r="O137" s="46" t="s">
        <v>272</v>
      </c>
      <c r="P137" s="48">
        <v>1</v>
      </c>
      <c r="Q137" s="49">
        <v>2320</v>
      </c>
      <c r="R137" s="1" t="s">
        <v>237</v>
      </c>
      <c r="S137" s="49">
        <f t="shared" si="6"/>
        <v>2320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40">
        <v>2320</v>
      </c>
      <c r="AC137" s="15">
        <v>0</v>
      </c>
      <c r="AD137" s="15">
        <v>0</v>
      </c>
      <c r="AE137" s="15">
        <v>0</v>
      </c>
    </row>
    <row r="138" spans="1:31" ht="21" x14ac:dyDescent="0.35">
      <c r="A138" s="44" t="s">
        <v>232</v>
      </c>
      <c r="B138" s="1" t="s">
        <v>269</v>
      </c>
      <c r="C138" s="3">
        <v>51314</v>
      </c>
      <c r="D138" s="1" t="s">
        <v>269</v>
      </c>
      <c r="E138" s="45" t="s">
        <v>32</v>
      </c>
      <c r="F138" s="1" t="s">
        <v>33</v>
      </c>
      <c r="G138" s="9" t="s">
        <v>32</v>
      </c>
      <c r="H138" s="1" t="s">
        <v>36</v>
      </c>
      <c r="I138" s="1">
        <v>31401</v>
      </c>
      <c r="J138" s="18" t="s">
        <v>292</v>
      </c>
      <c r="K138" s="46"/>
      <c r="L138" s="47" t="s">
        <v>292</v>
      </c>
      <c r="M138" s="48"/>
      <c r="N138" s="48" t="s">
        <v>272</v>
      </c>
      <c r="O138" s="46" t="s">
        <v>272</v>
      </c>
      <c r="P138" s="48">
        <v>1</v>
      </c>
      <c r="Q138" s="49">
        <v>951.13</v>
      </c>
      <c r="R138" s="1" t="s">
        <v>237</v>
      </c>
      <c r="S138" s="49">
        <f t="shared" si="6"/>
        <v>951.13</v>
      </c>
      <c r="T138" s="15">
        <v>0</v>
      </c>
      <c r="U138" s="15">
        <v>0</v>
      </c>
      <c r="V138" s="15">
        <v>0</v>
      </c>
      <c r="W138" s="15">
        <v>0</v>
      </c>
      <c r="X138" s="15">
        <v>0</v>
      </c>
      <c r="Y138" s="15">
        <v>0</v>
      </c>
      <c r="Z138" s="15">
        <v>0</v>
      </c>
      <c r="AA138" s="15">
        <v>0</v>
      </c>
      <c r="AB138" s="40">
        <v>951.13</v>
      </c>
      <c r="AC138" s="15">
        <v>0</v>
      </c>
      <c r="AD138" s="15">
        <v>0</v>
      </c>
      <c r="AE138" s="15">
        <v>0</v>
      </c>
    </row>
    <row r="139" spans="1:31" ht="21" x14ac:dyDescent="0.35">
      <c r="A139" s="44" t="s">
        <v>232</v>
      </c>
      <c r="B139" s="1" t="s">
        <v>269</v>
      </c>
      <c r="C139" s="3">
        <v>51318</v>
      </c>
      <c r="D139" s="1" t="s">
        <v>269</v>
      </c>
      <c r="E139" s="45" t="s">
        <v>32</v>
      </c>
      <c r="F139" s="1" t="s">
        <v>33</v>
      </c>
      <c r="G139" s="9" t="s">
        <v>32</v>
      </c>
      <c r="H139" s="1" t="s">
        <v>36</v>
      </c>
      <c r="I139" s="1">
        <v>31801</v>
      </c>
      <c r="J139" s="18" t="s">
        <v>293</v>
      </c>
      <c r="K139" s="46"/>
      <c r="L139" s="47" t="s">
        <v>293</v>
      </c>
      <c r="M139" s="48"/>
      <c r="N139" s="48" t="s">
        <v>272</v>
      </c>
      <c r="O139" s="46" t="s">
        <v>272</v>
      </c>
      <c r="P139" s="48">
        <v>1</v>
      </c>
      <c r="Q139" s="49">
        <v>364.01</v>
      </c>
      <c r="R139" s="1" t="s">
        <v>237</v>
      </c>
      <c r="S139" s="49">
        <f t="shared" si="6"/>
        <v>364.01</v>
      </c>
      <c r="T139" s="15">
        <v>0</v>
      </c>
      <c r="U139" s="15">
        <v>0</v>
      </c>
      <c r="V139" s="15">
        <v>0</v>
      </c>
      <c r="W139" s="15">
        <v>0</v>
      </c>
      <c r="X139" s="15">
        <v>0</v>
      </c>
      <c r="Y139" s="15">
        <v>0</v>
      </c>
      <c r="Z139" s="15">
        <v>0</v>
      </c>
      <c r="AA139" s="15">
        <v>0</v>
      </c>
      <c r="AB139" s="40">
        <v>364.01</v>
      </c>
      <c r="AC139" s="15">
        <v>0</v>
      </c>
      <c r="AD139" s="15">
        <v>0</v>
      </c>
      <c r="AE139" s="15">
        <v>0</v>
      </c>
    </row>
    <row r="140" spans="1:31" ht="52.5" x14ac:dyDescent="0.35">
      <c r="A140" s="44" t="s">
        <v>232</v>
      </c>
      <c r="B140" s="1" t="s">
        <v>269</v>
      </c>
      <c r="C140" s="3">
        <v>11510</v>
      </c>
      <c r="D140" s="1" t="s">
        <v>269</v>
      </c>
      <c r="E140" s="45" t="s">
        <v>32</v>
      </c>
      <c r="F140" s="1" t="s">
        <v>33</v>
      </c>
      <c r="G140" s="9" t="s">
        <v>32</v>
      </c>
      <c r="H140" s="1" t="s">
        <v>36</v>
      </c>
      <c r="I140" s="1">
        <v>26103</v>
      </c>
      <c r="J140" s="18" t="s">
        <v>294</v>
      </c>
      <c r="K140" s="46" t="s">
        <v>295</v>
      </c>
      <c r="L140" s="47" t="s">
        <v>296</v>
      </c>
      <c r="M140" s="48"/>
      <c r="N140" s="48"/>
      <c r="O140" s="46" t="s">
        <v>287</v>
      </c>
      <c r="P140" s="48">
        <v>1</v>
      </c>
      <c r="Q140" s="49">
        <v>63.75</v>
      </c>
      <c r="R140" s="1" t="s">
        <v>237</v>
      </c>
      <c r="S140" s="49">
        <f t="shared" si="6"/>
        <v>63.75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40">
        <v>63.75</v>
      </c>
      <c r="AC140" s="15">
        <v>0</v>
      </c>
      <c r="AD140" s="15">
        <v>0</v>
      </c>
      <c r="AE140" s="15">
        <v>0</v>
      </c>
    </row>
    <row r="141" spans="1:31" ht="31.5" x14ac:dyDescent="0.35">
      <c r="A141" s="44" t="s">
        <v>232</v>
      </c>
      <c r="B141" s="1" t="s">
        <v>269</v>
      </c>
      <c r="C141" s="3">
        <v>11510</v>
      </c>
      <c r="D141" s="1" t="s">
        <v>269</v>
      </c>
      <c r="E141" s="45" t="s">
        <v>32</v>
      </c>
      <c r="F141" s="1" t="s">
        <v>33</v>
      </c>
      <c r="G141" s="9" t="s">
        <v>32</v>
      </c>
      <c r="H141" s="1" t="s">
        <v>36</v>
      </c>
      <c r="I141" s="1">
        <v>26105</v>
      </c>
      <c r="J141" s="18" t="s">
        <v>297</v>
      </c>
      <c r="K141" s="46" t="s">
        <v>298</v>
      </c>
      <c r="L141" s="47" t="s">
        <v>299</v>
      </c>
      <c r="M141" s="48"/>
      <c r="N141" s="48"/>
      <c r="O141" s="46" t="s">
        <v>287</v>
      </c>
      <c r="P141" s="48">
        <v>1</v>
      </c>
      <c r="Q141" s="49">
        <v>59</v>
      </c>
      <c r="R141" s="1" t="s">
        <v>237</v>
      </c>
      <c r="S141" s="49">
        <f t="shared" si="6"/>
        <v>59</v>
      </c>
      <c r="T141" s="15">
        <v>0</v>
      </c>
      <c r="U141" s="15">
        <v>0</v>
      </c>
      <c r="V141" s="15">
        <v>0</v>
      </c>
      <c r="W141" s="15">
        <v>0</v>
      </c>
      <c r="X141" s="15">
        <v>0</v>
      </c>
      <c r="Y141" s="15">
        <v>0</v>
      </c>
      <c r="Z141" s="15">
        <v>0</v>
      </c>
      <c r="AA141" s="15">
        <v>0</v>
      </c>
      <c r="AB141" s="40">
        <v>59</v>
      </c>
      <c r="AC141" s="15">
        <v>0</v>
      </c>
      <c r="AD141" s="15">
        <v>0</v>
      </c>
      <c r="AE141" s="15">
        <v>0</v>
      </c>
    </row>
    <row r="142" spans="1:31" ht="21" x14ac:dyDescent="0.35">
      <c r="A142" s="44" t="s">
        <v>232</v>
      </c>
      <c r="B142" s="1" t="s">
        <v>269</v>
      </c>
      <c r="C142" s="3">
        <v>11510</v>
      </c>
      <c r="D142" s="1" t="s">
        <v>269</v>
      </c>
      <c r="E142" s="45" t="s">
        <v>32</v>
      </c>
      <c r="F142" s="1" t="s">
        <v>33</v>
      </c>
      <c r="G142" s="9" t="s">
        <v>32</v>
      </c>
      <c r="H142" s="1" t="s">
        <v>36</v>
      </c>
      <c r="I142" s="1">
        <v>29601</v>
      </c>
      <c r="J142" s="18" t="s">
        <v>300</v>
      </c>
      <c r="K142" s="46" t="s">
        <v>301</v>
      </c>
      <c r="L142" s="47" t="s">
        <v>302</v>
      </c>
      <c r="M142" s="48"/>
      <c r="N142" s="48"/>
      <c r="O142" s="46" t="s">
        <v>287</v>
      </c>
      <c r="P142" s="48">
        <v>1</v>
      </c>
      <c r="Q142" s="49">
        <v>420</v>
      </c>
      <c r="R142" s="1" t="s">
        <v>237</v>
      </c>
      <c r="S142" s="49">
        <f t="shared" si="6"/>
        <v>420</v>
      </c>
      <c r="T142" s="15">
        <v>0</v>
      </c>
      <c r="U142" s="15">
        <v>0</v>
      </c>
      <c r="V142" s="15">
        <v>0</v>
      </c>
      <c r="W142" s="15">
        <v>0</v>
      </c>
      <c r="X142" s="15">
        <v>0</v>
      </c>
      <c r="Y142" s="15">
        <v>0</v>
      </c>
      <c r="Z142" s="15">
        <v>0</v>
      </c>
      <c r="AA142" s="15">
        <v>0</v>
      </c>
      <c r="AB142" s="40">
        <v>420</v>
      </c>
      <c r="AC142" s="15">
        <v>0</v>
      </c>
      <c r="AD142" s="15">
        <v>0</v>
      </c>
      <c r="AE142" s="15">
        <v>0</v>
      </c>
    </row>
    <row r="143" spans="1:31" ht="21" x14ac:dyDescent="0.35">
      <c r="A143" s="44" t="s">
        <v>232</v>
      </c>
      <c r="B143" s="1" t="s">
        <v>269</v>
      </c>
      <c r="C143" s="3">
        <v>11510</v>
      </c>
      <c r="D143" s="1" t="s">
        <v>269</v>
      </c>
      <c r="E143" s="45" t="s">
        <v>32</v>
      </c>
      <c r="F143" s="1" t="s">
        <v>33</v>
      </c>
      <c r="G143" s="9" t="s">
        <v>32</v>
      </c>
      <c r="H143" s="1" t="s">
        <v>36</v>
      </c>
      <c r="I143" s="1">
        <v>29601</v>
      </c>
      <c r="J143" s="18" t="s">
        <v>300</v>
      </c>
      <c r="K143" s="46" t="s">
        <v>303</v>
      </c>
      <c r="L143" s="47" t="s">
        <v>304</v>
      </c>
      <c r="M143" s="48"/>
      <c r="N143" s="48"/>
      <c r="O143" s="46" t="s">
        <v>287</v>
      </c>
      <c r="P143" s="48">
        <v>2</v>
      </c>
      <c r="Q143" s="49">
        <v>200</v>
      </c>
      <c r="R143" s="1" t="s">
        <v>237</v>
      </c>
      <c r="S143" s="49">
        <f t="shared" si="6"/>
        <v>400</v>
      </c>
      <c r="T143" s="15">
        <v>0</v>
      </c>
      <c r="U143" s="15">
        <v>0</v>
      </c>
      <c r="V143" s="15">
        <v>0</v>
      </c>
      <c r="W143" s="15">
        <v>0</v>
      </c>
      <c r="X143" s="15">
        <v>0</v>
      </c>
      <c r="Y143" s="15">
        <v>0</v>
      </c>
      <c r="Z143" s="15">
        <v>0</v>
      </c>
      <c r="AA143" s="15">
        <v>0</v>
      </c>
      <c r="AB143" s="40">
        <v>400</v>
      </c>
      <c r="AC143" s="15">
        <v>0</v>
      </c>
      <c r="AD143" s="15">
        <v>0</v>
      </c>
      <c r="AE143" s="15">
        <v>0</v>
      </c>
    </row>
    <row r="144" spans="1:31" ht="21" x14ac:dyDescent="0.35">
      <c r="A144" s="44" t="s">
        <v>232</v>
      </c>
      <c r="B144" s="1" t="s">
        <v>269</v>
      </c>
      <c r="C144" s="3">
        <v>11510</v>
      </c>
      <c r="D144" s="1" t="s">
        <v>269</v>
      </c>
      <c r="E144" s="45" t="s">
        <v>32</v>
      </c>
      <c r="F144" s="1" t="s">
        <v>33</v>
      </c>
      <c r="G144" s="9" t="s">
        <v>32</v>
      </c>
      <c r="H144" s="1" t="s">
        <v>36</v>
      </c>
      <c r="I144" s="1">
        <v>29601</v>
      </c>
      <c r="J144" s="18" t="s">
        <v>300</v>
      </c>
      <c r="K144" s="46" t="s">
        <v>305</v>
      </c>
      <c r="L144" s="47" t="s">
        <v>306</v>
      </c>
      <c r="M144" s="48"/>
      <c r="N144" s="48"/>
      <c r="O144" s="46" t="s">
        <v>287</v>
      </c>
      <c r="P144" s="48">
        <v>2</v>
      </c>
      <c r="Q144" s="49">
        <f>318/2</f>
        <v>159</v>
      </c>
      <c r="R144" s="1" t="s">
        <v>237</v>
      </c>
      <c r="S144" s="49">
        <f t="shared" si="6"/>
        <v>318</v>
      </c>
      <c r="T144" s="15">
        <v>0</v>
      </c>
      <c r="U144" s="15">
        <v>0</v>
      </c>
      <c r="V144" s="15">
        <v>0</v>
      </c>
      <c r="W144" s="15">
        <v>0</v>
      </c>
      <c r="X144" s="15">
        <v>0</v>
      </c>
      <c r="Y144" s="15">
        <v>0</v>
      </c>
      <c r="Z144" s="15">
        <v>0</v>
      </c>
      <c r="AA144" s="15">
        <v>0</v>
      </c>
      <c r="AB144" s="40">
        <v>318</v>
      </c>
      <c r="AC144" s="15">
        <v>0</v>
      </c>
      <c r="AD144" s="15">
        <v>0</v>
      </c>
      <c r="AE144" s="15">
        <v>0</v>
      </c>
    </row>
    <row r="145" spans="1:31" ht="21" x14ac:dyDescent="0.35">
      <c r="A145" s="44" t="s">
        <v>232</v>
      </c>
      <c r="B145" s="1" t="s">
        <v>269</v>
      </c>
      <c r="C145" s="3">
        <v>51318</v>
      </c>
      <c r="D145" s="1" t="s">
        <v>269</v>
      </c>
      <c r="E145" s="45" t="s">
        <v>32</v>
      </c>
      <c r="F145" s="1" t="s">
        <v>33</v>
      </c>
      <c r="G145" s="9" t="s">
        <v>32</v>
      </c>
      <c r="H145" s="1" t="s">
        <v>36</v>
      </c>
      <c r="I145" s="1">
        <v>31801</v>
      </c>
      <c r="J145" s="18" t="s">
        <v>293</v>
      </c>
      <c r="K145" s="46"/>
      <c r="L145" s="47" t="s">
        <v>293</v>
      </c>
      <c r="M145" s="48"/>
      <c r="N145" s="48" t="s">
        <v>272</v>
      </c>
      <c r="O145" s="46" t="s">
        <v>272</v>
      </c>
      <c r="P145" s="48">
        <v>1</v>
      </c>
      <c r="Q145" s="49">
        <v>516.15</v>
      </c>
      <c r="R145" s="1" t="s">
        <v>237</v>
      </c>
      <c r="S145" s="49">
        <f t="shared" si="6"/>
        <v>516.15</v>
      </c>
      <c r="T145" s="15">
        <v>0</v>
      </c>
      <c r="U145" s="15">
        <v>0</v>
      </c>
      <c r="V145" s="15">
        <v>0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40">
        <v>516.15</v>
      </c>
      <c r="AC145" s="15">
        <v>0</v>
      </c>
      <c r="AD145" s="15">
        <v>0</v>
      </c>
      <c r="AE145" s="15">
        <v>0</v>
      </c>
    </row>
    <row r="146" spans="1:31" ht="21" x14ac:dyDescent="0.35">
      <c r="A146" s="44" t="s">
        <v>232</v>
      </c>
      <c r="B146" s="1" t="s">
        <v>269</v>
      </c>
      <c r="C146" s="3">
        <v>11510</v>
      </c>
      <c r="D146" s="1" t="s">
        <v>269</v>
      </c>
      <c r="E146" s="45" t="s">
        <v>32</v>
      </c>
      <c r="F146" s="1" t="s">
        <v>33</v>
      </c>
      <c r="G146" s="9" t="s">
        <v>32</v>
      </c>
      <c r="H146" s="1" t="s">
        <v>36</v>
      </c>
      <c r="I146" s="1">
        <v>29401</v>
      </c>
      <c r="J146" s="18" t="s">
        <v>307</v>
      </c>
      <c r="K146" s="46" t="s">
        <v>308</v>
      </c>
      <c r="L146" s="47" t="s">
        <v>309</v>
      </c>
      <c r="M146" s="48"/>
      <c r="N146" s="48"/>
      <c r="O146" s="46" t="s">
        <v>287</v>
      </c>
      <c r="P146" s="48">
        <v>1</v>
      </c>
      <c r="Q146" s="49">
        <v>295</v>
      </c>
      <c r="R146" s="1" t="s">
        <v>237</v>
      </c>
      <c r="S146" s="49">
        <f t="shared" si="6"/>
        <v>295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40">
        <v>295</v>
      </c>
      <c r="AC146" s="15">
        <v>0</v>
      </c>
      <c r="AD146" s="15">
        <v>0</v>
      </c>
      <c r="AE146" s="15">
        <v>0</v>
      </c>
    </row>
    <row r="147" spans="1:31" ht="21" x14ac:dyDescent="0.35">
      <c r="A147" s="44" t="s">
        <v>232</v>
      </c>
      <c r="B147" s="1" t="s">
        <v>269</v>
      </c>
      <c r="C147" s="3">
        <v>11510</v>
      </c>
      <c r="D147" s="1" t="s">
        <v>269</v>
      </c>
      <c r="E147" s="45" t="s">
        <v>32</v>
      </c>
      <c r="F147" s="1" t="s">
        <v>33</v>
      </c>
      <c r="G147" s="9" t="s">
        <v>32</v>
      </c>
      <c r="H147" s="1" t="s">
        <v>36</v>
      </c>
      <c r="I147" s="1">
        <v>29401</v>
      </c>
      <c r="J147" s="18" t="s">
        <v>307</v>
      </c>
      <c r="K147" s="46" t="s">
        <v>310</v>
      </c>
      <c r="L147" s="47" t="s">
        <v>311</v>
      </c>
      <c r="M147" s="48"/>
      <c r="N147" s="48"/>
      <c r="O147" s="46" t="s">
        <v>287</v>
      </c>
      <c r="P147" s="48">
        <v>1</v>
      </c>
      <c r="Q147" s="49">
        <v>265</v>
      </c>
      <c r="R147" s="1" t="s">
        <v>237</v>
      </c>
      <c r="S147" s="49">
        <f t="shared" si="6"/>
        <v>265</v>
      </c>
      <c r="T147" s="15">
        <v>0</v>
      </c>
      <c r="U147" s="15">
        <v>0</v>
      </c>
      <c r="V147" s="15">
        <v>0</v>
      </c>
      <c r="W147" s="15">
        <v>0</v>
      </c>
      <c r="X147" s="15">
        <v>0</v>
      </c>
      <c r="Y147" s="15">
        <v>0</v>
      </c>
      <c r="Z147" s="15">
        <v>0</v>
      </c>
      <c r="AA147" s="15">
        <v>0</v>
      </c>
      <c r="AB147" s="40">
        <v>265</v>
      </c>
      <c r="AC147" s="15">
        <v>0</v>
      </c>
      <c r="AD147" s="15">
        <v>0</v>
      </c>
      <c r="AE147" s="15">
        <v>0</v>
      </c>
    </row>
    <row r="148" spans="1:31" ht="21" x14ac:dyDescent="0.35">
      <c r="A148" s="44" t="s">
        <v>232</v>
      </c>
      <c r="B148" s="1" t="s">
        <v>269</v>
      </c>
      <c r="C148" s="3">
        <v>11510</v>
      </c>
      <c r="D148" s="1" t="s">
        <v>269</v>
      </c>
      <c r="E148" s="45" t="s">
        <v>32</v>
      </c>
      <c r="F148" s="1" t="s">
        <v>33</v>
      </c>
      <c r="G148" s="9" t="s">
        <v>32</v>
      </c>
      <c r="H148" s="1" t="s">
        <v>36</v>
      </c>
      <c r="I148" s="1">
        <v>21101</v>
      </c>
      <c r="J148" s="18" t="s">
        <v>284</v>
      </c>
      <c r="K148" s="46" t="s">
        <v>122</v>
      </c>
      <c r="L148" s="47" t="s">
        <v>312</v>
      </c>
      <c r="M148" s="48"/>
      <c r="N148" s="48"/>
      <c r="O148" s="46" t="s">
        <v>313</v>
      </c>
      <c r="P148" s="48">
        <v>1</v>
      </c>
      <c r="Q148" s="49">
        <v>221.55</v>
      </c>
      <c r="R148" s="1" t="s">
        <v>237</v>
      </c>
      <c r="S148" s="49">
        <f t="shared" si="6"/>
        <v>221.55</v>
      </c>
      <c r="T148" s="15">
        <v>0</v>
      </c>
      <c r="U148" s="15">
        <v>0</v>
      </c>
      <c r="V148" s="15">
        <v>0</v>
      </c>
      <c r="W148" s="15">
        <v>0</v>
      </c>
      <c r="X148" s="15">
        <v>0</v>
      </c>
      <c r="Y148" s="15">
        <v>0</v>
      </c>
      <c r="Z148" s="15">
        <v>0</v>
      </c>
      <c r="AA148" s="15">
        <v>0</v>
      </c>
      <c r="AB148" s="40">
        <v>221.55</v>
      </c>
      <c r="AC148" s="15">
        <v>0</v>
      </c>
      <c r="AD148" s="15">
        <v>0</v>
      </c>
      <c r="AE148" s="15">
        <v>0</v>
      </c>
    </row>
    <row r="149" spans="1:31" ht="21" x14ac:dyDescent="0.35">
      <c r="A149" s="44" t="s">
        <v>232</v>
      </c>
      <c r="B149" s="1" t="s">
        <v>269</v>
      </c>
      <c r="C149" s="3">
        <v>11510</v>
      </c>
      <c r="D149" s="1" t="s">
        <v>269</v>
      </c>
      <c r="E149" s="45" t="s">
        <v>32</v>
      </c>
      <c r="F149" s="1" t="s">
        <v>33</v>
      </c>
      <c r="G149" s="9" t="s">
        <v>32</v>
      </c>
      <c r="H149" s="1" t="s">
        <v>36</v>
      </c>
      <c r="I149" s="1">
        <v>21101</v>
      </c>
      <c r="J149" s="18" t="s">
        <v>284</v>
      </c>
      <c r="K149" s="46" t="s">
        <v>78</v>
      </c>
      <c r="L149" s="47" t="s">
        <v>314</v>
      </c>
      <c r="M149" s="48"/>
      <c r="N149" s="48"/>
      <c r="O149" s="46" t="s">
        <v>315</v>
      </c>
      <c r="P149" s="48">
        <v>1</v>
      </c>
      <c r="Q149" s="49">
        <v>780</v>
      </c>
      <c r="R149" s="1" t="s">
        <v>237</v>
      </c>
      <c r="S149" s="49">
        <f t="shared" si="6"/>
        <v>780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40">
        <v>780</v>
      </c>
      <c r="AC149" s="15">
        <v>0</v>
      </c>
      <c r="AD149" s="15">
        <v>0</v>
      </c>
      <c r="AE149" s="15">
        <v>0</v>
      </c>
    </row>
    <row r="150" spans="1:31" ht="21" x14ac:dyDescent="0.35">
      <c r="A150" s="44" t="s">
        <v>232</v>
      </c>
      <c r="B150" s="1" t="s">
        <v>269</v>
      </c>
      <c r="C150" s="3">
        <v>11510</v>
      </c>
      <c r="D150" s="1" t="s">
        <v>269</v>
      </c>
      <c r="E150" s="45" t="s">
        <v>32</v>
      </c>
      <c r="F150" s="1" t="s">
        <v>37</v>
      </c>
      <c r="G150" s="9" t="s">
        <v>48</v>
      </c>
      <c r="H150" s="1" t="s">
        <v>36</v>
      </c>
      <c r="I150" s="1">
        <v>21101</v>
      </c>
      <c r="J150" s="18" t="s">
        <v>284</v>
      </c>
      <c r="K150" s="46" t="s">
        <v>78</v>
      </c>
      <c r="L150" s="47" t="s">
        <v>314</v>
      </c>
      <c r="M150" s="48"/>
      <c r="N150" s="48"/>
      <c r="O150" s="46" t="s">
        <v>315</v>
      </c>
      <c r="P150" s="48">
        <v>1</v>
      </c>
      <c r="Q150" s="49">
        <v>780</v>
      </c>
      <c r="R150" s="1" t="s">
        <v>237</v>
      </c>
      <c r="S150" s="49">
        <f t="shared" si="6"/>
        <v>780</v>
      </c>
      <c r="T150" s="15">
        <v>0</v>
      </c>
      <c r="U150" s="15">
        <v>0</v>
      </c>
      <c r="V150" s="15">
        <v>0</v>
      </c>
      <c r="W150" s="15">
        <v>0</v>
      </c>
      <c r="X150" s="15">
        <v>0</v>
      </c>
      <c r="Y150" s="15">
        <v>0</v>
      </c>
      <c r="Z150" s="15">
        <v>0</v>
      </c>
      <c r="AA150" s="15">
        <v>0</v>
      </c>
      <c r="AB150" s="40">
        <v>780</v>
      </c>
      <c r="AC150" s="15">
        <v>0</v>
      </c>
      <c r="AD150" s="15">
        <v>0</v>
      </c>
      <c r="AE150" s="15">
        <v>0</v>
      </c>
    </row>
    <row r="151" spans="1:31" ht="21" x14ac:dyDescent="0.35">
      <c r="A151" s="44" t="s">
        <v>232</v>
      </c>
      <c r="B151" s="1" t="s">
        <v>269</v>
      </c>
      <c r="C151" s="3">
        <v>11510</v>
      </c>
      <c r="D151" s="1" t="s">
        <v>269</v>
      </c>
      <c r="E151" s="45" t="s">
        <v>32</v>
      </c>
      <c r="F151" s="1" t="s">
        <v>37</v>
      </c>
      <c r="G151" s="9" t="s">
        <v>48</v>
      </c>
      <c r="H151" s="1" t="s">
        <v>36</v>
      </c>
      <c r="I151" s="1">
        <v>21101</v>
      </c>
      <c r="J151" s="18" t="s">
        <v>284</v>
      </c>
      <c r="K151" s="46" t="s">
        <v>316</v>
      </c>
      <c r="L151" s="47" t="s">
        <v>317</v>
      </c>
      <c r="M151" s="48"/>
      <c r="N151" s="48"/>
      <c r="O151" s="46" t="s">
        <v>287</v>
      </c>
      <c r="P151" s="48">
        <v>3</v>
      </c>
      <c r="Q151" s="49">
        <v>69</v>
      </c>
      <c r="R151" s="1" t="s">
        <v>237</v>
      </c>
      <c r="S151" s="49">
        <f t="shared" si="6"/>
        <v>207</v>
      </c>
      <c r="T151" s="15">
        <v>0</v>
      </c>
      <c r="U151" s="15">
        <v>0</v>
      </c>
      <c r="V151" s="15">
        <v>0</v>
      </c>
      <c r="W151" s="15">
        <v>0</v>
      </c>
      <c r="X151" s="15">
        <v>0</v>
      </c>
      <c r="Y151" s="15">
        <v>0</v>
      </c>
      <c r="Z151" s="15">
        <v>0</v>
      </c>
      <c r="AA151" s="15">
        <v>0</v>
      </c>
      <c r="AB151" s="40">
        <v>207</v>
      </c>
      <c r="AC151" s="15">
        <v>0</v>
      </c>
      <c r="AD151" s="15">
        <v>0</v>
      </c>
      <c r="AE151" s="15">
        <v>0</v>
      </c>
    </row>
    <row r="152" spans="1:31" ht="21" x14ac:dyDescent="0.35">
      <c r="A152" s="44" t="s">
        <v>232</v>
      </c>
      <c r="B152" s="1" t="s">
        <v>269</v>
      </c>
      <c r="C152" s="3">
        <v>11510</v>
      </c>
      <c r="D152" s="1" t="s">
        <v>269</v>
      </c>
      <c r="E152" s="45" t="s">
        <v>32</v>
      </c>
      <c r="F152" s="1" t="s">
        <v>37</v>
      </c>
      <c r="G152" s="9" t="s">
        <v>48</v>
      </c>
      <c r="H152" s="1" t="s">
        <v>36</v>
      </c>
      <c r="I152" s="1">
        <v>21101</v>
      </c>
      <c r="J152" s="18" t="s">
        <v>284</v>
      </c>
      <c r="K152" s="46" t="s">
        <v>318</v>
      </c>
      <c r="L152" s="47" t="s">
        <v>319</v>
      </c>
      <c r="M152" s="48"/>
      <c r="N152" s="48"/>
      <c r="O152" s="46" t="s">
        <v>287</v>
      </c>
      <c r="P152" s="48">
        <v>12</v>
      </c>
      <c r="Q152" s="49">
        <f>59.3/12</f>
        <v>4.9416666666666664</v>
      </c>
      <c r="R152" s="1" t="s">
        <v>237</v>
      </c>
      <c r="S152" s="49">
        <f t="shared" si="6"/>
        <v>59.3</v>
      </c>
      <c r="T152" s="15">
        <v>0</v>
      </c>
      <c r="U152" s="15">
        <v>0</v>
      </c>
      <c r="V152" s="15">
        <v>0</v>
      </c>
      <c r="W152" s="15">
        <v>0</v>
      </c>
      <c r="X152" s="15">
        <v>0</v>
      </c>
      <c r="Y152" s="15">
        <v>0</v>
      </c>
      <c r="Z152" s="15">
        <v>0</v>
      </c>
      <c r="AA152" s="15">
        <v>0</v>
      </c>
      <c r="AB152" s="40">
        <v>59.3</v>
      </c>
      <c r="AC152" s="15">
        <v>0</v>
      </c>
      <c r="AD152" s="15">
        <v>0</v>
      </c>
      <c r="AE152" s="15">
        <v>0</v>
      </c>
    </row>
    <row r="153" spans="1:31" ht="21" x14ac:dyDescent="0.35">
      <c r="A153" s="44" t="s">
        <v>232</v>
      </c>
      <c r="B153" s="1" t="s">
        <v>269</v>
      </c>
      <c r="C153" s="3">
        <v>51326</v>
      </c>
      <c r="D153" s="1" t="s">
        <v>269</v>
      </c>
      <c r="E153" s="45" t="s">
        <v>32</v>
      </c>
      <c r="F153" s="1" t="s">
        <v>33</v>
      </c>
      <c r="G153" s="9" t="s">
        <v>32</v>
      </c>
      <c r="H153" s="1" t="s">
        <v>36</v>
      </c>
      <c r="I153" s="1">
        <v>32601</v>
      </c>
      <c r="J153" s="18" t="s">
        <v>320</v>
      </c>
      <c r="K153" s="46"/>
      <c r="L153" s="47" t="s">
        <v>321</v>
      </c>
      <c r="M153" s="48"/>
      <c r="N153" s="48" t="s">
        <v>272</v>
      </c>
      <c r="O153" s="46" t="s">
        <v>272</v>
      </c>
      <c r="P153" s="48">
        <v>1</v>
      </c>
      <c r="Q153" s="49">
        <v>557.70000000000005</v>
      </c>
      <c r="R153" s="1" t="s">
        <v>237</v>
      </c>
      <c r="S153" s="49">
        <f t="shared" si="6"/>
        <v>557.70000000000005</v>
      </c>
      <c r="T153" s="15">
        <v>0</v>
      </c>
      <c r="U153" s="15">
        <v>0</v>
      </c>
      <c r="V153" s="15">
        <v>0</v>
      </c>
      <c r="W153" s="15">
        <v>0</v>
      </c>
      <c r="X153" s="15">
        <v>0</v>
      </c>
      <c r="Y153" s="15">
        <v>0</v>
      </c>
      <c r="Z153" s="15">
        <v>0</v>
      </c>
      <c r="AA153" s="15">
        <v>0</v>
      </c>
      <c r="AB153" s="40">
        <v>557.70000000000005</v>
      </c>
      <c r="AC153" s="15">
        <v>0</v>
      </c>
      <c r="AD153" s="15">
        <v>0</v>
      </c>
      <c r="AE153" s="15">
        <v>0</v>
      </c>
    </row>
    <row r="154" spans="1:31" ht="21" x14ac:dyDescent="0.35">
      <c r="A154" s="44" t="s">
        <v>232</v>
      </c>
      <c r="B154" s="1" t="s">
        <v>269</v>
      </c>
      <c r="C154" s="3">
        <v>51326</v>
      </c>
      <c r="D154" s="1" t="s">
        <v>269</v>
      </c>
      <c r="E154" s="45" t="s">
        <v>32</v>
      </c>
      <c r="F154" s="1" t="s">
        <v>33</v>
      </c>
      <c r="G154" s="9" t="s">
        <v>32</v>
      </c>
      <c r="H154" s="1" t="s">
        <v>36</v>
      </c>
      <c r="I154" s="1">
        <v>32601</v>
      </c>
      <c r="J154" s="18" t="s">
        <v>320</v>
      </c>
      <c r="K154" s="46"/>
      <c r="L154" s="47" t="s">
        <v>321</v>
      </c>
      <c r="M154" s="48"/>
      <c r="N154" s="48" t="s">
        <v>272</v>
      </c>
      <c r="O154" s="46" t="s">
        <v>272</v>
      </c>
      <c r="P154" s="48">
        <v>1</v>
      </c>
      <c r="Q154" s="49">
        <v>408.82</v>
      </c>
      <c r="R154" s="1" t="s">
        <v>237</v>
      </c>
      <c r="S154" s="49">
        <f t="shared" si="6"/>
        <v>408.82</v>
      </c>
      <c r="T154" s="15">
        <v>0</v>
      </c>
      <c r="U154" s="15">
        <v>0</v>
      </c>
      <c r="V154" s="15">
        <v>0</v>
      </c>
      <c r="W154" s="15">
        <v>0</v>
      </c>
      <c r="X154" s="15">
        <v>0</v>
      </c>
      <c r="Y154" s="15">
        <v>0</v>
      </c>
      <c r="Z154" s="15">
        <v>0</v>
      </c>
      <c r="AA154" s="15">
        <v>0</v>
      </c>
      <c r="AB154" s="40">
        <v>408.82</v>
      </c>
      <c r="AC154" s="15">
        <v>0</v>
      </c>
      <c r="AD154" s="15">
        <v>0</v>
      </c>
      <c r="AE154" s="15">
        <v>0</v>
      </c>
    </row>
    <row r="155" spans="1:31" ht="21" x14ac:dyDescent="0.35">
      <c r="A155" s="44" t="s">
        <v>232</v>
      </c>
      <c r="B155" s="1" t="s">
        <v>269</v>
      </c>
      <c r="C155" s="3">
        <v>51326</v>
      </c>
      <c r="D155" s="1" t="s">
        <v>269</v>
      </c>
      <c r="E155" s="45" t="s">
        <v>32</v>
      </c>
      <c r="F155" s="1" t="s">
        <v>33</v>
      </c>
      <c r="G155" s="9" t="s">
        <v>32</v>
      </c>
      <c r="H155" s="1" t="s">
        <v>36</v>
      </c>
      <c r="I155" s="1">
        <v>32601</v>
      </c>
      <c r="J155" s="18" t="s">
        <v>320</v>
      </c>
      <c r="K155" s="46"/>
      <c r="L155" s="47" t="s">
        <v>321</v>
      </c>
      <c r="M155" s="48"/>
      <c r="N155" s="48" t="s">
        <v>272</v>
      </c>
      <c r="O155" s="46" t="s">
        <v>272</v>
      </c>
      <c r="P155" s="48">
        <v>1</v>
      </c>
      <c r="Q155" s="49">
        <v>435.81</v>
      </c>
      <c r="R155" s="1" t="s">
        <v>237</v>
      </c>
      <c r="S155" s="49">
        <f t="shared" si="6"/>
        <v>435.81</v>
      </c>
      <c r="T155" s="15">
        <v>0</v>
      </c>
      <c r="U155" s="15">
        <v>0</v>
      </c>
      <c r="V155" s="15">
        <v>0</v>
      </c>
      <c r="W155" s="15">
        <v>0</v>
      </c>
      <c r="X155" s="15">
        <v>0</v>
      </c>
      <c r="Y155" s="15">
        <v>0</v>
      </c>
      <c r="Z155" s="15">
        <v>0</v>
      </c>
      <c r="AA155" s="15">
        <v>0</v>
      </c>
      <c r="AB155" s="40">
        <v>435.81</v>
      </c>
      <c r="AC155" s="15">
        <v>0</v>
      </c>
      <c r="AD155" s="15">
        <v>0</v>
      </c>
      <c r="AE155" s="15">
        <v>0</v>
      </c>
    </row>
    <row r="156" spans="1:31" ht="21" x14ac:dyDescent="0.35">
      <c r="A156" s="44" t="s">
        <v>232</v>
      </c>
      <c r="B156" s="1" t="s">
        <v>269</v>
      </c>
      <c r="C156" s="3">
        <v>11510</v>
      </c>
      <c r="D156" s="1" t="s">
        <v>269</v>
      </c>
      <c r="E156" s="45" t="s">
        <v>32</v>
      </c>
      <c r="F156" s="1" t="s">
        <v>33</v>
      </c>
      <c r="G156" s="9" t="s">
        <v>32</v>
      </c>
      <c r="H156" s="1" t="s">
        <v>36</v>
      </c>
      <c r="I156" s="1">
        <v>21601</v>
      </c>
      <c r="J156" s="18" t="s">
        <v>322</v>
      </c>
      <c r="K156" s="46" t="s">
        <v>323</v>
      </c>
      <c r="L156" s="47" t="s">
        <v>324</v>
      </c>
      <c r="M156" s="48"/>
      <c r="N156" s="48"/>
      <c r="O156" s="46" t="s">
        <v>287</v>
      </c>
      <c r="P156" s="48">
        <v>1</v>
      </c>
      <c r="Q156" s="49">
        <v>27</v>
      </c>
      <c r="R156" s="1" t="s">
        <v>237</v>
      </c>
      <c r="S156" s="49">
        <f t="shared" si="6"/>
        <v>27</v>
      </c>
      <c r="T156" s="15">
        <v>0</v>
      </c>
      <c r="U156" s="15">
        <v>0</v>
      </c>
      <c r="V156" s="15">
        <v>0</v>
      </c>
      <c r="W156" s="15">
        <v>0</v>
      </c>
      <c r="X156" s="15">
        <v>0</v>
      </c>
      <c r="Y156" s="15">
        <v>0</v>
      </c>
      <c r="Z156" s="15">
        <v>0</v>
      </c>
      <c r="AA156" s="15">
        <v>0</v>
      </c>
      <c r="AB156" s="40">
        <v>27</v>
      </c>
      <c r="AC156" s="15">
        <v>0</v>
      </c>
      <c r="AD156" s="15">
        <v>0</v>
      </c>
      <c r="AE156" s="15">
        <v>0</v>
      </c>
    </row>
    <row r="157" spans="1:31" ht="21" x14ac:dyDescent="0.35">
      <c r="A157" s="44" t="s">
        <v>232</v>
      </c>
      <c r="B157" s="1" t="s">
        <v>269</v>
      </c>
      <c r="C157" s="3">
        <v>11510</v>
      </c>
      <c r="D157" s="1" t="s">
        <v>269</v>
      </c>
      <c r="E157" s="45" t="s">
        <v>32</v>
      </c>
      <c r="F157" s="1" t="s">
        <v>33</v>
      </c>
      <c r="G157" s="9" t="s">
        <v>32</v>
      </c>
      <c r="H157" s="1" t="s">
        <v>36</v>
      </c>
      <c r="I157" s="1">
        <v>21601</v>
      </c>
      <c r="J157" s="18" t="s">
        <v>322</v>
      </c>
      <c r="K157" s="46" t="s">
        <v>325</v>
      </c>
      <c r="L157" s="47" t="s">
        <v>326</v>
      </c>
      <c r="M157" s="48"/>
      <c r="N157" s="48"/>
      <c r="O157" s="46" t="s">
        <v>327</v>
      </c>
      <c r="P157" s="48">
        <v>9</v>
      </c>
      <c r="Q157" s="49">
        <f>207.03/9</f>
        <v>23.003333333333334</v>
      </c>
      <c r="R157" s="1" t="s">
        <v>237</v>
      </c>
      <c r="S157" s="49">
        <f t="shared" si="6"/>
        <v>207.03</v>
      </c>
      <c r="T157" s="15">
        <v>0</v>
      </c>
      <c r="U157" s="15">
        <v>0</v>
      </c>
      <c r="V157" s="15">
        <v>0</v>
      </c>
      <c r="W157" s="15">
        <v>0</v>
      </c>
      <c r="X157" s="15">
        <v>0</v>
      </c>
      <c r="Y157" s="15">
        <v>0</v>
      </c>
      <c r="Z157" s="15">
        <v>0</v>
      </c>
      <c r="AA157" s="15">
        <v>0</v>
      </c>
      <c r="AB157" s="40">
        <v>207.03</v>
      </c>
      <c r="AC157" s="15">
        <v>0</v>
      </c>
      <c r="AD157" s="15">
        <v>0</v>
      </c>
      <c r="AE157" s="15">
        <v>0</v>
      </c>
    </row>
    <row r="158" spans="1:31" ht="21" x14ac:dyDescent="0.35">
      <c r="A158" s="44" t="s">
        <v>232</v>
      </c>
      <c r="B158" s="1" t="s">
        <v>269</v>
      </c>
      <c r="C158" s="3">
        <v>11510</v>
      </c>
      <c r="D158" s="1" t="s">
        <v>269</v>
      </c>
      <c r="E158" s="45" t="s">
        <v>32</v>
      </c>
      <c r="F158" s="1" t="s">
        <v>33</v>
      </c>
      <c r="G158" s="9" t="s">
        <v>32</v>
      </c>
      <c r="H158" s="1" t="s">
        <v>36</v>
      </c>
      <c r="I158" s="1">
        <v>21601</v>
      </c>
      <c r="J158" s="18" t="s">
        <v>322</v>
      </c>
      <c r="K158" s="46" t="s">
        <v>328</v>
      </c>
      <c r="L158" s="47" t="s">
        <v>329</v>
      </c>
      <c r="M158" s="48"/>
      <c r="N158" s="48"/>
      <c r="O158" s="46" t="s">
        <v>287</v>
      </c>
      <c r="P158" s="48">
        <v>2</v>
      </c>
      <c r="Q158" s="49">
        <f>35.01/2</f>
        <v>17.504999999999999</v>
      </c>
      <c r="R158" s="1" t="s">
        <v>237</v>
      </c>
      <c r="S158" s="49">
        <f t="shared" si="6"/>
        <v>35.01</v>
      </c>
      <c r="T158" s="15">
        <v>0</v>
      </c>
      <c r="U158" s="15">
        <v>0</v>
      </c>
      <c r="V158" s="15">
        <v>0</v>
      </c>
      <c r="W158" s="15">
        <v>0</v>
      </c>
      <c r="X158" s="15">
        <v>0</v>
      </c>
      <c r="Y158" s="15">
        <v>0</v>
      </c>
      <c r="Z158" s="15">
        <v>0</v>
      </c>
      <c r="AA158" s="15">
        <v>0</v>
      </c>
      <c r="AB158" s="40">
        <v>35.01</v>
      </c>
      <c r="AC158" s="15">
        <v>0</v>
      </c>
      <c r="AD158" s="15">
        <v>0</v>
      </c>
      <c r="AE158" s="15">
        <v>0</v>
      </c>
    </row>
    <row r="159" spans="1:31" ht="21" x14ac:dyDescent="0.35">
      <c r="A159" s="44" t="s">
        <v>232</v>
      </c>
      <c r="B159" s="1" t="s">
        <v>269</v>
      </c>
      <c r="C159" s="3">
        <v>11510</v>
      </c>
      <c r="D159" s="1" t="s">
        <v>269</v>
      </c>
      <c r="E159" s="45" t="s">
        <v>32</v>
      </c>
      <c r="F159" s="1" t="s">
        <v>33</v>
      </c>
      <c r="G159" s="9" t="s">
        <v>32</v>
      </c>
      <c r="H159" s="1" t="s">
        <v>36</v>
      </c>
      <c r="I159" s="1">
        <v>21601</v>
      </c>
      <c r="J159" s="18" t="s">
        <v>322</v>
      </c>
      <c r="K159" s="46" t="s">
        <v>330</v>
      </c>
      <c r="L159" s="47" t="s">
        <v>331</v>
      </c>
      <c r="M159" s="48"/>
      <c r="N159" s="48"/>
      <c r="O159" s="46" t="s">
        <v>287</v>
      </c>
      <c r="P159" s="48">
        <v>9</v>
      </c>
      <c r="Q159" s="49">
        <f>234.06/9</f>
        <v>26.006666666666668</v>
      </c>
      <c r="R159" s="1" t="s">
        <v>237</v>
      </c>
      <c r="S159" s="49">
        <f t="shared" si="6"/>
        <v>234.06</v>
      </c>
      <c r="T159" s="15">
        <v>0</v>
      </c>
      <c r="U159" s="15">
        <v>0</v>
      </c>
      <c r="V159" s="15">
        <v>0</v>
      </c>
      <c r="W159" s="15">
        <v>0</v>
      </c>
      <c r="X159" s="15">
        <v>0</v>
      </c>
      <c r="Y159" s="15">
        <v>0</v>
      </c>
      <c r="Z159" s="15">
        <v>0</v>
      </c>
      <c r="AA159" s="15">
        <v>0</v>
      </c>
      <c r="AB159" s="40">
        <v>234.06</v>
      </c>
      <c r="AC159" s="15">
        <v>0</v>
      </c>
      <c r="AD159" s="15">
        <v>0</v>
      </c>
      <c r="AE159" s="15">
        <v>0</v>
      </c>
    </row>
    <row r="160" spans="1:31" ht="21" x14ac:dyDescent="0.35">
      <c r="A160" s="44" t="s">
        <v>232</v>
      </c>
      <c r="B160" s="1" t="s">
        <v>269</v>
      </c>
      <c r="C160" s="3">
        <v>11510</v>
      </c>
      <c r="D160" s="1" t="s">
        <v>269</v>
      </c>
      <c r="E160" s="45" t="s">
        <v>32</v>
      </c>
      <c r="F160" s="1" t="s">
        <v>33</v>
      </c>
      <c r="G160" s="9" t="s">
        <v>32</v>
      </c>
      <c r="H160" s="1" t="s">
        <v>36</v>
      </c>
      <c r="I160" s="1">
        <v>21601</v>
      </c>
      <c r="J160" s="18" t="s">
        <v>322</v>
      </c>
      <c r="K160" s="46" t="s">
        <v>332</v>
      </c>
      <c r="L160" s="47" t="s">
        <v>333</v>
      </c>
      <c r="M160" s="48"/>
      <c r="N160" s="48"/>
      <c r="O160" s="46" t="s">
        <v>287</v>
      </c>
      <c r="P160" s="48">
        <v>1</v>
      </c>
      <c r="Q160" s="49">
        <v>129</v>
      </c>
      <c r="R160" s="1" t="s">
        <v>237</v>
      </c>
      <c r="S160" s="49">
        <f t="shared" si="6"/>
        <v>129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40">
        <v>129</v>
      </c>
      <c r="AC160" s="15">
        <v>0</v>
      </c>
      <c r="AD160" s="15">
        <v>0</v>
      </c>
      <c r="AE160" s="15">
        <v>0</v>
      </c>
    </row>
    <row r="161" spans="1:31" ht="21" x14ac:dyDescent="0.35">
      <c r="A161" s="44" t="s">
        <v>232</v>
      </c>
      <c r="B161" s="1" t="s">
        <v>269</v>
      </c>
      <c r="C161" s="3">
        <v>11510</v>
      </c>
      <c r="D161" s="1" t="s">
        <v>269</v>
      </c>
      <c r="E161" s="45" t="s">
        <v>32</v>
      </c>
      <c r="F161" s="1" t="s">
        <v>33</v>
      </c>
      <c r="G161" s="9" t="s">
        <v>32</v>
      </c>
      <c r="H161" s="1" t="s">
        <v>36</v>
      </c>
      <c r="I161" s="1">
        <v>21601</v>
      </c>
      <c r="J161" s="18" t="s">
        <v>322</v>
      </c>
      <c r="K161" s="46" t="s">
        <v>334</v>
      </c>
      <c r="L161" s="47" t="s">
        <v>335</v>
      </c>
      <c r="M161" s="48"/>
      <c r="N161" s="48"/>
      <c r="O161" s="46" t="s">
        <v>327</v>
      </c>
      <c r="P161" s="48">
        <v>9</v>
      </c>
      <c r="Q161" s="49">
        <f>134.99/9</f>
        <v>14.99888888888889</v>
      </c>
      <c r="R161" s="1" t="s">
        <v>237</v>
      </c>
      <c r="S161" s="49">
        <f t="shared" si="6"/>
        <v>134.99</v>
      </c>
      <c r="T161" s="15">
        <v>0</v>
      </c>
      <c r="U161" s="15">
        <v>0</v>
      </c>
      <c r="V161" s="15">
        <v>0</v>
      </c>
      <c r="W161" s="15">
        <v>0</v>
      </c>
      <c r="X161" s="15">
        <v>0</v>
      </c>
      <c r="Y161" s="15">
        <v>0</v>
      </c>
      <c r="Z161" s="15">
        <v>0</v>
      </c>
      <c r="AA161" s="15">
        <v>0</v>
      </c>
      <c r="AB161" s="40">
        <v>134.99</v>
      </c>
      <c r="AC161" s="15">
        <v>0</v>
      </c>
      <c r="AD161" s="15">
        <v>0</v>
      </c>
      <c r="AE161" s="15">
        <v>0</v>
      </c>
    </row>
    <row r="162" spans="1:31" ht="21" x14ac:dyDescent="0.35">
      <c r="A162" s="44" t="s">
        <v>232</v>
      </c>
      <c r="B162" s="1" t="s">
        <v>269</v>
      </c>
      <c r="C162" s="3">
        <v>11510</v>
      </c>
      <c r="D162" s="1" t="s">
        <v>269</v>
      </c>
      <c r="E162" s="45" t="s">
        <v>32</v>
      </c>
      <c r="F162" s="1" t="s">
        <v>33</v>
      </c>
      <c r="G162" s="9" t="s">
        <v>32</v>
      </c>
      <c r="H162" s="1" t="s">
        <v>36</v>
      </c>
      <c r="I162" s="1">
        <v>21601</v>
      </c>
      <c r="J162" s="18" t="s">
        <v>322</v>
      </c>
      <c r="K162" s="46" t="s">
        <v>336</v>
      </c>
      <c r="L162" s="47" t="s">
        <v>337</v>
      </c>
      <c r="M162" s="48"/>
      <c r="N162" s="48"/>
      <c r="O162" s="46" t="s">
        <v>287</v>
      </c>
      <c r="P162" s="48">
        <v>1</v>
      </c>
      <c r="Q162" s="49">
        <v>94.99</v>
      </c>
      <c r="R162" s="1" t="s">
        <v>237</v>
      </c>
      <c r="S162" s="49">
        <f t="shared" si="6"/>
        <v>94.99</v>
      </c>
      <c r="T162" s="15">
        <v>0</v>
      </c>
      <c r="U162" s="15">
        <v>0</v>
      </c>
      <c r="V162" s="15">
        <v>0</v>
      </c>
      <c r="W162" s="15">
        <v>0</v>
      </c>
      <c r="X162" s="15">
        <v>0</v>
      </c>
      <c r="Y162" s="15">
        <v>0</v>
      </c>
      <c r="Z162" s="15">
        <v>0</v>
      </c>
      <c r="AA162" s="15">
        <v>0</v>
      </c>
      <c r="AB162" s="40">
        <v>94.99</v>
      </c>
      <c r="AC162" s="15">
        <v>0</v>
      </c>
      <c r="AD162" s="15">
        <v>0</v>
      </c>
      <c r="AE162" s="15">
        <v>0</v>
      </c>
    </row>
    <row r="163" spans="1:31" ht="21" x14ac:dyDescent="0.35">
      <c r="A163" s="44" t="s">
        <v>232</v>
      </c>
      <c r="B163" s="1" t="s">
        <v>269</v>
      </c>
      <c r="C163" s="3">
        <v>11510</v>
      </c>
      <c r="D163" s="1" t="s">
        <v>269</v>
      </c>
      <c r="E163" s="45" t="s">
        <v>32</v>
      </c>
      <c r="F163" s="1" t="s">
        <v>33</v>
      </c>
      <c r="G163" s="9" t="s">
        <v>32</v>
      </c>
      <c r="H163" s="1" t="s">
        <v>36</v>
      </c>
      <c r="I163" s="1">
        <v>21601</v>
      </c>
      <c r="J163" s="18" t="s">
        <v>322</v>
      </c>
      <c r="K163" s="46" t="s">
        <v>325</v>
      </c>
      <c r="L163" s="47" t="s">
        <v>326</v>
      </c>
      <c r="M163" s="48"/>
      <c r="N163" s="48"/>
      <c r="O163" s="46" t="s">
        <v>327</v>
      </c>
      <c r="P163" s="48">
        <v>2</v>
      </c>
      <c r="Q163" s="49">
        <v>23</v>
      </c>
      <c r="R163" s="1" t="s">
        <v>237</v>
      </c>
      <c r="S163" s="49">
        <f t="shared" si="6"/>
        <v>46</v>
      </c>
      <c r="T163" s="15">
        <v>0</v>
      </c>
      <c r="U163" s="15">
        <v>0</v>
      </c>
      <c r="V163" s="15">
        <v>0</v>
      </c>
      <c r="W163" s="15">
        <v>0</v>
      </c>
      <c r="X163" s="15">
        <v>0</v>
      </c>
      <c r="Y163" s="15">
        <v>0</v>
      </c>
      <c r="Z163" s="15">
        <v>0</v>
      </c>
      <c r="AA163" s="15">
        <v>0</v>
      </c>
      <c r="AB163" s="40">
        <v>46</v>
      </c>
      <c r="AC163" s="15">
        <v>0</v>
      </c>
      <c r="AD163" s="15">
        <v>0</v>
      </c>
      <c r="AE163" s="15">
        <v>0</v>
      </c>
    </row>
    <row r="164" spans="1:31" ht="21" x14ac:dyDescent="0.35">
      <c r="A164" s="44" t="s">
        <v>232</v>
      </c>
      <c r="B164" s="1" t="s">
        <v>269</v>
      </c>
      <c r="C164" s="3">
        <v>11510</v>
      </c>
      <c r="D164" s="1" t="s">
        <v>269</v>
      </c>
      <c r="E164" s="45" t="s">
        <v>32</v>
      </c>
      <c r="F164" s="1" t="s">
        <v>33</v>
      </c>
      <c r="G164" s="9" t="s">
        <v>32</v>
      </c>
      <c r="H164" s="1" t="s">
        <v>36</v>
      </c>
      <c r="I164" s="1">
        <v>21601</v>
      </c>
      <c r="J164" s="18" t="s">
        <v>322</v>
      </c>
      <c r="K164" s="46" t="s">
        <v>338</v>
      </c>
      <c r="L164" s="47" t="s">
        <v>339</v>
      </c>
      <c r="M164" s="48"/>
      <c r="N164" s="48"/>
      <c r="O164" s="46" t="s">
        <v>313</v>
      </c>
      <c r="P164" s="48">
        <v>1</v>
      </c>
      <c r="Q164" s="49">
        <v>45</v>
      </c>
      <c r="R164" s="1" t="s">
        <v>237</v>
      </c>
      <c r="S164" s="49">
        <f t="shared" si="6"/>
        <v>45</v>
      </c>
      <c r="T164" s="15">
        <v>0</v>
      </c>
      <c r="U164" s="15">
        <v>0</v>
      </c>
      <c r="V164" s="15">
        <v>0</v>
      </c>
      <c r="W164" s="15">
        <v>0</v>
      </c>
      <c r="X164" s="15">
        <v>0</v>
      </c>
      <c r="Y164" s="15">
        <v>0</v>
      </c>
      <c r="Z164" s="15">
        <v>0</v>
      </c>
      <c r="AA164" s="15">
        <v>0</v>
      </c>
      <c r="AB164" s="40">
        <v>45</v>
      </c>
      <c r="AC164" s="15">
        <v>0</v>
      </c>
      <c r="AD164" s="15">
        <v>0</v>
      </c>
      <c r="AE164" s="15">
        <v>0</v>
      </c>
    </row>
    <row r="165" spans="1:31" ht="21" x14ac:dyDescent="0.35">
      <c r="A165" s="44" t="s">
        <v>232</v>
      </c>
      <c r="B165" s="1" t="s">
        <v>269</v>
      </c>
      <c r="C165" s="3">
        <v>11510</v>
      </c>
      <c r="D165" s="1" t="s">
        <v>269</v>
      </c>
      <c r="E165" s="45" t="s">
        <v>32</v>
      </c>
      <c r="F165" s="1" t="s">
        <v>33</v>
      </c>
      <c r="G165" s="9" t="s">
        <v>32</v>
      </c>
      <c r="H165" s="1" t="s">
        <v>36</v>
      </c>
      <c r="I165" s="1">
        <v>21601</v>
      </c>
      <c r="J165" s="18" t="s">
        <v>322</v>
      </c>
      <c r="K165" s="46" t="s">
        <v>336</v>
      </c>
      <c r="L165" s="47" t="s">
        <v>337</v>
      </c>
      <c r="M165" s="48"/>
      <c r="N165" s="48"/>
      <c r="O165" s="46" t="s">
        <v>287</v>
      </c>
      <c r="P165" s="48">
        <v>2</v>
      </c>
      <c r="Q165" s="49">
        <v>20</v>
      </c>
      <c r="R165" s="1" t="s">
        <v>237</v>
      </c>
      <c r="S165" s="49">
        <f t="shared" si="6"/>
        <v>40</v>
      </c>
      <c r="T165" s="15">
        <v>0</v>
      </c>
      <c r="U165" s="15">
        <v>0</v>
      </c>
      <c r="V165" s="15">
        <v>0</v>
      </c>
      <c r="W165" s="15">
        <v>0</v>
      </c>
      <c r="X165" s="15">
        <v>0</v>
      </c>
      <c r="Y165" s="15">
        <v>0</v>
      </c>
      <c r="Z165" s="15">
        <v>0</v>
      </c>
      <c r="AA165" s="15">
        <v>0</v>
      </c>
      <c r="AB165" s="40">
        <v>40</v>
      </c>
      <c r="AC165" s="15">
        <v>0</v>
      </c>
      <c r="AD165" s="15">
        <v>0</v>
      </c>
      <c r="AE165" s="15">
        <v>0</v>
      </c>
    </row>
    <row r="166" spans="1:31" ht="21" x14ac:dyDescent="0.35">
      <c r="A166" s="44" t="s">
        <v>232</v>
      </c>
      <c r="B166" s="1" t="s">
        <v>269</v>
      </c>
      <c r="C166" s="3">
        <v>11510</v>
      </c>
      <c r="D166" s="1" t="s">
        <v>269</v>
      </c>
      <c r="E166" s="45" t="s">
        <v>32</v>
      </c>
      <c r="F166" s="1" t="s">
        <v>33</v>
      </c>
      <c r="G166" s="9" t="s">
        <v>32</v>
      </c>
      <c r="H166" s="1" t="s">
        <v>36</v>
      </c>
      <c r="I166" s="1">
        <v>21601</v>
      </c>
      <c r="J166" s="18" t="s">
        <v>322</v>
      </c>
      <c r="K166" s="46" t="s">
        <v>340</v>
      </c>
      <c r="L166" s="47" t="s">
        <v>341</v>
      </c>
      <c r="M166" s="48"/>
      <c r="N166" s="48"/>
      <c r="O166" s="46" t="s">
        <v>342</v>
      </c>
      <c r="P166" s="48">
        <v>2</v>
      </c>
      <c r="Q166" s="49">
        <f>82.01/2</f>
        <v>41.005000000000003</v>
      </c>
      <c r="R166" s="1" t="s">
        <v>237</v>
      </c>
      <c r="S166" s="49">
        <f t="shared" si="6"/>
        <v>82.01</v>
      </c>
      <c r="T166" s="15">
        <v>0</v>
      </c>
      <c r="U166" s="15">
        <v>0</v>
      </c>
      <c r="V166" s="15">
        <v>0</v>
      </c>
      <c r="W166" s="15">
        <v>0</v>
      </c>
      <c r="X166" s="15">
        <v>0</v>
      </c>
      <c r="Y166" s="15">
        <v>0</v>
      </c>
      <c r="Z166" s="15">
        <v>0</v>
      </c>
      <c r="AA166" s="15">
        <v>0</v>
      </c>
      <c r="AB166" s="40">
        <v>82.01</v>
      </c>
      <c r="AC166" s="15">
        <v>0</v>
      </c>
      <c r="AD166" s="15">
        <v>0</v>
      </c>
      <c r="AE166" s="15">
        <v>0</v>
      </c>
    </row>
    <row r="167" spans="1:31" ht="21" x14ac:dyDescent="0.35">
      <c r="A167" s="44" t="s">
        <v>232</v>
      </c>
      <c r="B167" s="1" t="s">
        <v>269</v>
      </c>
      <c r="C167" s="3">
        <v>11510</v>
      </c>
      <c r="D167" s="1" t="s">
        <v>269</v>
      </c>
      <c r="E167" s="45" t="s">
        <v>32</v>
      </c>
      <c r="F167" s="1" t="s">
        <v>33</v>
      </c>
      <c r="G167" s="9" t="s">
        <v>32</v>
      </c>
      <c r="H167" s="1" t="s">
        <v>36</v>
      </c>
      <c r="I167" s="1">
        <v>21601</v>
      </c>
      <c r="J167" s="18" t="s">
        <v>322</v>
      </c>
      <c r="K167" s="46" t="s">
        <v>334</v>
      </c>
      <c r="L167" s="47" t="s">
        <v>335</v>
      </c>
      <c r="M167" s="48"/>
      <c r="N167" s="48"/>
      <c r="O167" s="46" t="s">
        <v>327</v>
      </c>
      <c r="P167" s="48">
        <v>2</v>
      </c>
      <c r="Q167" s="49">
        <v>15</v>
      </c>
      <c r="R167" s="1" t="s">
        <v>237</v>
      </c>
      <c r="S167" s="49">
        <f t="shared" si="6"/>
        <v>30</v>
      </c>
      <c r="T167" s="15">
        <v>0</v>
      </c>
      <c r="U167" s="15">
        <v>0</v>
      </c>
      <c r="V167" s="15">
        <v>0</v>
      </c>
      <c r="W167" s="15">
        <v>0</v>
      </c>
      <c r="X167" s="15">
        <v>0</v>
      </c>
      <c r="Y167" s="15">
        <v>0</v>
      </c>
      <c r="Z167" s="15">
        <v>0</v>
      </c>
      <c r="AA167" s="15">
        <v>0</v>
      </c>
      <c r="AB167" s="40">
        <v>30</v>
      </c>
      <c r="AC167" s="15">
        <v>0</v>
      </c>
      <c r="AD167" s="15">
        <v>0</v>
      </c>
      <c r="AE167" s="15">
        <v>0</v>
      </c>
    </row>
    <row r="168" spans="1:31" ht="21" x14ac:dyDescent="0.35">
      <c r="A168" s="44" t="s">
        <v>232</v>
      </c>
      <c r="B168" s="1" t="s">
        <v>269</v>
      </c>
      <c r="C168" s="3">
        <v>11510</v>
      </c>
      <c r="D168" s="1" t="s">
        <v>269</v>
      </c>
      <c r="E168" s="45" t="s">
        <v>32</v>
      </c>
      <c r="F168" s="1" t="s">
        <v>33</v>
      </c>
      <c r="G168" s="9" t="s">
        <v>32</v>
      </c>
      <c r="H168" s="1" t="s">
        <v>36</v>
      </c>
      <c r="I168" s="1">
        <v>21601</v>
      </c>
      <c r="J168" s="18" t="s">
        <v>322</v>
      </c>
      <c r="K168" s="46" t="s">
        <v>330</v>
      </c>
      <c r="L168" s="47" t="s">
        <v>331</v>
      </c>
      <c r="M168" s="48"/>
      <c r="N168" s="48"/>
      <c r="O168" s="46" t="s">
        <v>287</v>
      </c>
      <c r="P168" s="48">
        <v>2</v>
      </c>
      <c r="Q168" s="49">
        <f>52.01/2</f>
        <v>26.004999999999999</v>
      </c>
      <c r="R168" s="1" t="s">
        <v>237</v>
      </c>
      <c r="S168" s="49">
        <f t="shared" si="6"/>
        <v>52.01</v>
      </c>
      <c r="T168" s="15">
        <v>0</v>
      </c>
      <c r="U168" s="15">
        <v>0</v>
      </c>
      <c r="V168" s="15">
        <v>0</v>
      </c>
      <c r="W168" s="15">
        <v>0</v>
      </c>
      <c r="X168" s="15">
        <v>0</v>
      </c>
      <c r="Y168" s="15">
        <v>0</v>
      </c>
      <c r="Z168" s="15">
        <v>0</v>
      </c>
      <c r="AA168" s="15">
        <v>0</v>
      </c>
      <c r="AB168" s="40">
        <v>52.01</v>
      </c>
      <c r="AC168" s="15">
        <v>0</v>
      </c>
      <c r="AD168" s="15">
        <v>0</v>
      </c>
      <c r="AE168" s="15">
        <v>0</v>
      </c>
    </row>
    <row r="169" spans="1:31" ht="21" x14ac:dyDescent="0.35">
      <c r="A169" s="44" t="s">
        <v>232</v>
      </c>
      <c r="B169" s="1" t="s">
        <v>269</v>
      </c>
      <c r="C169" s="3">
        <v>11510</v>
      </c>
      <c r="D169" s="1" t="s">
        <v>269</v>
      </c>
      <c r="E169" s="45" t="s">
        <v>32</v>
      </c>
      <c r="F169" s="1" t="s">
        <v>33</v>
      </c>
      <c r="G169" s="9" t="s">
        <v>32</v>
      </c>
      <c r="H169" s="1" t="s">
        <v>36</v>
      </c>
      <c r="I169" s="1">
        <v>21601</v>
      </c>
      <c r="J169" s="18" t="s">
        <v>322</v>
      </c>
      <c r="K169" s="46" t="s">
        <v>343</v>
      </c>
      <c r="L169" s="47" t="s">
        <v>344</v>
      </c>
      <c r="M169" s="48"/>
      <c r="N169" s="48"/>
      <c r="O169" s="46" t="s">
        <v>287</v>
      </c>
      <c r="P169" s="48">
        <v>2</v>
      </c>
      <c r="Q169" s="49">
        <v>34</v>
      </c>
      <c r="R169" s="1" t="s">
        <v>237</v>
      </c>
      <c r="S169" s="49">
        <f t="shared" si="6"/>
        <v>68</v>
      </c>
      <c r="T169" s="15">
        <v>0</v>
      </c>
      <c r="U169" s="15">
        <v>0</v>
      </c>
      <c r="V169" s="15">
        <v>0</v>
      </c>
      <c r="W169" s="15">
        <v>0</v>
      </c>
      <c r="X169" s="15">
        <v>0</v>
      </c>
      <c r="Y169" s="15">
        <v>0</v>
      </c>
      <c r="Z169" s="15">
        <v>0</v>
      </c>
      <c r="AA169" s="15">
        <v>0</v>
      </c>
      <c r="AB169" s="40">
        <v>68</v>
      </c>
      <c r="AC169" s="15">
        <v>0</v>
      </c>
      <c r="AD169" s="15">
        <v>0</v>
      </c>
      <c r="AE169" s="15">
        <v>0</v>
      </c>
    </row>
    <row r="170" spans="1:31" ht="21" x14ac:dyDescent="0.35">
      <c r="A170" s="44" t="s">
        <v>232</v>
      </c>
      <c r="B170" s="1" t="s">
        <v>269</v>
      </c>
      <c r="C170" s="3">
        <v>11510</v>
      </c>
      <c r="D170" s="1" t="s">
        <v>269</v>
      </c>
      <c r="E170" s="45" t="s">
        <v>32</v>
      </c>
      <c r="F170" s="1" t="s">
        <v>33</v>
      </c>
      <c r="G170" s="9" t="s">
        <v>32</v>
      </c>
      <c r="H170" s="1" t="s">
        <v>36</v>
      </c>
      <c r="I170" s="1">
        <v>21601</v>
      </c>
      <c r="J170" s="18" t="s">
        <v>322</v>
      </c>
      <c r="K170" s="46" t="s">
        <v>345</v>
      </c>
      <c r="L170" s="47" t="s">
        <v>346</v>
      </c>
      <c r="M170" s="48"/>
      <c r="N170" s="48"/>
      <c r="O170" s="46" t="s">
        <v>342</v>
      </c>
      <c r="P170" s="48">
        <v>2</v>
      </c>
      <c r="Q170" s="49">
        <v>40</v>
      </c>
      <c r="R170" s="1" t="s">
        <v>237</v>
      </c>
      <c r="S170" s="49">
        <f t="shared" si="6"/>
        <v>80</v>
      </c>
      <c r="T170" s="15">
        <v>0</v>
      </c>
      <c r="U170" s="15">
        <v>0</v>
      </c>
      <c r="V170" s="15">
        <v>0</v>
      </c>
      <c r="W170" s="15">
        <v>0</v>
      </c>
      <c r="X170" s="15">
        <v>0</v>
      </c>
      <c r="Y170" s="15">
        <v>0</v>
      </c>
      <c r="Z170" s="15">
        <v>0</v>
      </c>
      <c r="AA170" s="15">
        <v>0</v>
      </c>
      <c r="AB170" s="40">
        <v>80</v>
      </c>
      <c r="AC170" s="15">
        <v>0</v>
      </c>
      <c r="AD170" s="15">
        <v>0</v>
      </c>
      <c r="AE170" s="15">
        <v>0</v>
      </c>
    </row>
    <row r="171" spans="1:31" ht="21" x14ac:dyDescent="0.35">
      <c r="A171" s="44" t="s">
        <v>232</v>
      </c>
      <c r="B171" s="1" t="s">
        <v>269</v>
      </c>
      <c r="C171" s="3">
        <v>11510</v>
      </c>
      <c r="D171" s="1" t="s">
        <v>269</v>
      </c>
      <c r="E171" s="45" t="s">
        <v>32</v>
      </c>
      <c r="F171" s="1" t="s">
        <v>33</v>
      </c>
      <c r="G171" s="9" t="s">
        <v>32</v>
      </c>
      <c r="H171" s="1" t="s">
        <v>36</v>
      </c>
      <c r="I171" s="1">
        <v>21601</v>
      </c>
      <c r="J171" s="18" t="s">
        <v>322</v>
      </c>
      <c r="K171" s="46" t="s">
        <v>347</v>
      </c>
      <c r="L171" s="47" t="s">
        <v>348</v>
      </c>
      <c r="M171" s="48"/>
      <c r="N171" s="48"/>
      <c r="O171" s="46" t="s">
        <v>287</v>
      </c>
      <c r="P171" s="48">
        <v>1</v>
      </c>
      <c r="Q171" s="49">
        <v>45</v>
      </c>
      <c r="R171" s="1" t="s">
        <v>237</v>
      </c>
      <c r="S171" s="49">
        <f t="shared" si="6"/>
        <v>45</v>
      </c>
      <c r="T171" s="15">
        <v>0</v>
      </c>
      <c r="U171" s="15">
        <v>0</v>
      </c>
      <c r="V171" s="15">
        <v>0</v>
      </c>
      <c r="W171" s="15">
        <v>0</v>
      </c>
      <c r="X171" s="15">
        <v>0</v>
      </c>
      <c r="Y171" s="15">
        <v>0</v>
      </c>
      <c r="Z171" s="15">
        <v>0</v>
      </c>
      <c r="AA171" s="15">
        <v>0</v>
      </c>
      <c r="AB171" s="40">
        <v>45</v>
      </c>
      <c r="AC171" s="15">
        <v>0</v>
      </c>
      <c r="AD171" s="15">
        <v>0</v>
      </c>
      <c r="AE171" s="15">
        <v>0</v>
      </c>
    </row>
    <row r="172" spans="1:31" ht="21" x14ac:dyDescent="0.35">
      <c r="A172" s="44" t="s">
        <v>232</v>
      </c>
      <c r="B172" s="1" t="s">
        <v>269</v>
      </c>
      <c r="C172" s="3">
        <v>11510</v>
      </c>
      <c r="D172" s="1" t="s">
        <v>269</v>
      </c>
      <c r="E172" s="45" t="s">
        <v>32</v>
      </c>
      <c r="F172" s="1" t="s">
        <v>33</v>
      </c>
      <c r="G172" s="9" t="s">
        <v>32</v>
      </c>
      <c r="H172" s="1" t="s">
        <v>36</v>
      </c>
      <c r="I172" s="1">
        <v>21601</v>
      </c>
      <c r="J172" s="18" t="s">
        <v>322</v>
      </c>
      <c r="K172" s="46" t="s">
        <v>332</v>
      </c>
      <c r="L172" s="47" t="s">
        <v>333</v>
      </c>
      <c r="M172" s="48"/>
      <c r="N172" s="48"/>
      <c r="O172" s="46" t="s">
        <v>287</v>
      </c>
      <c r="P172" s="48">
        <v>1</v>
      </c>
      <c r="Q172" s="49">
        <v>129</v>
      </c>
      <c r="R172" s="1" t="s">
        <v>237</v>
      </c>
      <c r="S172" s="49">
        <f t="shared" si="6"/>
        <v>129</v>
      </c>
      <c r="T172" s="15">
        <v>0</v>
      </c>
      <c r="U172" s="15">
        <v>0</v>
      </c>
      <c r="V172" s="15">
        <v>0</v>
      </c>
      <c r="W172" s="15">
        <v>0</v>
      </c>
      <c r="X172" s="15">
        <v>0</v>
      </c>
      <c r="Y172" s="15">
        <v>0</v>
      </c>
      <c r="Z172" s="15">
        <v>0</v>
      </c>
      <c r="AA172" s="15">
        <v>0</v>
      </c>
      <c r="AB172" s="40">
        <v>129</v>
      </c>
      <c r="AC172" s="15">
        <v>0</v>
      </c>
      <c r="AD172" s="15">
        <v>0</v>
      </c>
      <c r="AE172" s="15">
        <v>0</v>
      </c>
    </row>
    <row r="173" spans="1:31" ht="21" x14ac:dyDescent="0.35">
      <c r="A173" s="44" t="s">
        <v>232</v>
      </c>
      <c r="B173" s="1" t="s">
        <v>269</v>
      </c>
      <c r="C173" s="3">
        <v>11510</v>
      </c>
      <c r="D173" s="1" t="s">
        <v>269</v>
      </c>
      <c r="E173" s="45" t="s">
        <v>32</v>
      </c>
      <c r="F173" s="1" t="s">
        <v>33</v>
      </c>
      <c r="G173" s="9" t="s">
        <v>32</v>
      </c>
      <c r="H173" s="1" t="s">
        <v>36</v>
      </c>
      <c r="I173" s="1">
        <v>21601</v>
      </c>
      <c r="J173" s="18" t="s">
        <v>322</v>
      </c>
      <c r="K173" s="46" t="s">
        <v>349</v>
      </c>
      <c r="L173" s="47" t="s">
        <v>350</v>
      </c>
      <c r="M173" s="48"/>
      <c r="N173" s="48"/>
      <c r="O173" s="46" t="s">
        <v>351</v>
      </c>
      <c r="P173" s="48">
        <v>1</v>
      </c>
      <c r="Q173" s="49">
        <v>120</v>
      </c>
      <c r="R173" s="1" t="s">
        <v>237</v>
      </c>
      <c r="S173" s="49">
        <f t="shared" si="6"/>
        <v>120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40">
        <v>120</v>
      </c>
      <c r="AC173" s="15">
        <v>0</v>
      </c>
      <c r="AD173" s="15">
        <v>0</v>
      </c>
      <c r="AE173" s="15">
        <v>0</v>
      </c>
    </row>
    <row r="174" spans="1:31" ht="21" x14ac:dyDescent="0.35">
      <c r="A174" s="44" t="s">
        <v>232</v>
      </c>
      <c r="B174" s="1" t="s">
        <v>269</v>
      </c>
      <c r="C174" s="3">
        <v>11510</v>
      </c>
      <c r="D174" s="1" t="s">
        <v>269</v>
      </c>
      <c r="E174" s="45" t="s">
        <v>32</v>
      </c>
      <c r="F174" s="1" t="s">
        <v>33</v>
      </c>
      <c r="G174" s="9" t="s">
        <v>32</v>
      </c>
      <c r="H174" s="1" t="s">
        <v>36</v>
      </c>
      <c r="I174" s="1">
        <v>21101</v>
      </c>
      <c r="J174" s="18" t="s">
        <v>284</v>
      </c>
      <c r="K174" s="46" t="s">
        <v>352</v>
      </c>
      <c r="L174" s="47" t="s">
        <v>353</v>
      </c>
      <c r="M174" s="48"/>
      <c r="N174" s="48"/>
      <c r="O174" s="46" t="s">
        <v>313</v>
      </c>
      <c r="P174" s="48">
        <v>10</v>
      </c>
      <c r="Q174" s="49">
        <v>13.97</v>
      </c>
      <c r="R174" s="1" t="s">
        <v>237</v>
      </c>
      <c r="S174" s="49">
        <f t="shared" si="6"/>
        <v>139.70000000000002</v>
      </c>
      <c r="T174" s="15">
        <v>0</v>
      </c>
      <c r="U174" s="15">
        <v>0</v>
      </c>
      <c r="V174" s="15">
        <v>0</v>
      </c>
      <c r="W174" s="15">
        <v>0</v>
      </c>
      <c r="X174" s="15">
        <v>0</v>
      </c>
      <c r="Y174" s="15">
        <v>0</v>
      </c>
      <c r="Z174" s="15">
        <v>0</v>
      </c>
      <c r="AA174" s="15">
        <v>0</v>
      </c>
      <c r="AB174" s="40">
        <v>139.69999999999999</v>
      </c>
      <c r="AC174" s="15">
        <v>0</v>
      </c>
      <c r="AD174" s="15">
        <v>0</v>
      </c>
      <c r="AE174" s="15">
        <v>0</v>
      </c>
    </row>
    <row r="175" spans="1:31" ht="21" x14ac:dyDescent="0.35">
      <c r="A175" s="44" t="s">
        <v>232</v>
      </c>
      <c r="B175" s="1" t="s">
        <v>269</v>
      </c>
      <c r="C175" s="3">
        <v>11510</v>
      </c>
      <c r="D175" s="1" t="s">
        <v>269</v>
      </c>
      <c r="E175" s="45" t="s">
        <v>32</v>
      </c>
      <c r="F175" s="1" t="s">
        <v>33</v>
      </c>
      <c r="G175" s="9" t="s">
        <v>32</v>
      </c>
      <c r="H175" s="1" t="s">
        <v>36</v>
      </c>
      <c r="I175" s="1">
        <v>21101</v>
      </c>
      <c r="J175" s="18" t="s">
        <v>284</v>
      </c>
      <c r="K175" s="46" t="s">
        <v>63</v>
      </c>
      <c r="L175" s="47" t="s">
        <v>354</v>
      </c>
      <c r="M175" s="48"/>
      <c r="N175" s="48"/>
      <c r="O175" s="46" t="s">
        <v>313</v>
      </c>
      <c r="P175" s="48">
        <v>10</v>
      </c>
      <c r="Q175" s="49">
        <v>8</v>
      </c>
      <c r="R175" s="1" t="s">
        <v>237</v>
      </c>
      <c r="S175" s="49">
        <f t="shared" si="6"/>
        <v>80</v>
      </c>
      <c r="T175" s="15">
        <v>0</v>
      </c>
      <c r="U175" s="15">
        <v>0</v>
      </c>
      <c r="V175" s="15">
        <v>0</v>
      </c>
      <c r="W175" s="15">
        <v>0</v>
      </c>
      <c r="X175" s="15">
        <v>0</v>
      </c>
      <c r="Y175" s="15">
        <v>0</v>
      </c>
      <c r="Z175" s="15">
        <v>0</v>
      </c>
      <c r="AA175" s="15">
        <v>0</v>
      </c>
      <c r="AB175" s="40">
        <v>80</v>
      </c>
      <c r="AC175" s="15">
        <v>0</v>
      </c>
      <c r="AD175" s="15">
        <v>0</v>
      </c>
      <c r="AE175" s="15">
        <v>0</v>
      </c>
    </row>
    <row r="176" spans="1:31" ht="21" x14ac:dyDescent="0.35">
      <c r="A176" s="44" t="s">
        <v>232</v>
      </c>
      <c r="B176" s="1" t="s">
        <v>269</v>
      </c>
      <c r="C176" s="3">
        <v>11510</v>
      </c>
      <c r="D176" s="1" t="s">
        <v>269</v>
      </c>
      <c r="E176" s="45" t="s">
        <v>32</v>
      </c>
      <c r="F176" s="1" t="s">
        <v>33</v>
      </c>
      <c r="G176" s="9" t="s">
        <v>32</v>
      </c>
      <c r="H176" s="1" t="s">
        <v>36</v>
      </c>
      <c r="I176" s="1">
        <v>21101</v>
      </c>
      <c r="J176" s="18" t="s">
        <v>284</v>
      </c>
      <c r="K176" s="46" t="s">
        <v>355</v>
      </c>
      <c r="L176" s="47" t="s">
        <v>356</v>
      </c>
      <c r="M176" s="48"/>
      <c r="N176" s="48"/>
      <c r="O176" s="46" t="s">
        <v>313</v>
      </c>
      <c r="P176" s="48">
        <v>4</v>
      </c>
      <c r="Q176" s="49">
        <v>22</v>
      </c>
      <c r="R176" s="1" t="s">
        <v>237</v>
      </c>
      <c r="S176" s="49">
        <f t="shared" si="6"/>
        <v>88</v>
      </c>
      <c r="T176" s="15">
        <v>0</v>
      </c>
      <c r="U176" s="15">
        <v>0</v>
      </c>
      <c r="V176" s="15">
        <v>0</v>
      </c>
      <c r="W176" s="15">
        <v>0</v>
      </c>
      <c r="X176" s="15">
        <v>0</v>
      </c>
      <c r="Y176" s="15">
        <v>0</v>
      </c>
      <c r="Z176" s="15">
        <v>0</v>
      </c>
      <c r="AA176" s="15">
        <v>0</v>
      </c>
      <c r="AB176" s="40">
        <v>88</v>
      </c>
      <c r="AC176" s="15">
        <v>0</v>
      </c>
      <c r="AD176" s="15">
        <v>0</v>
      </c>
      <c r="AE176" s="15">
        <v>0</v>
      </c>
    </row>
    <row r="177" spans="1:31" ht="21" x14ac:dyDescent="0.35">
      <c r="A177" s="44" t="s">
        <v>232</v>
      </c>
      <c r="B177" s="1" t="s">
        <v>269</v>
      </c>
      <c r="C177" s="3">
        <v>11510</v>
      </c>
      <c r="D177" s="1" t="s">
        <v>269</v>
      </c>
      <c r="E177" s="45" t="s">
        <v>32</v>
      </c>
      <c r="F177" s="1" t="s">
        <v>33</v>
      </c>
      <c r="G177" s="9" t="s">
        <v>32</v>
      </c>
      <c r="H177" s="1" t="s">
        <v>36</v>
      </c>
      <c r="I177" s="1">
        <v>21101</v>
      </c>
      <c r="J177" s="18" t="s">
        <v>284</v>
      </c>
      <c r="K177" s="46" t="s">
        <v>69</v>
      </c>
      <c r="L177" s="47" t="s">
        <v>357</v>
      </c>
      <c r="M177" s="48"/>
      <c r="N177" s="48"/>
      <c r="O177" s="46" t="s">
        <v>313</v>
      </c>
      <c r="P177" s="48">
        <v>2</v>
      </c>
      <c r="Q177" s="49">
        <v>48</v>
      </c>
      <c r="R177" s="1" t="s">
        <v>237</v>
      </c>
      <c r="S177" s="49">
        <f t="shared" si="6"/>
        <v>96</v>
      </c>
      <c r="T177" s="15">
        <v>0</v>
      </c>
      <c r="U177" s="15">
        <v>0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40">
        <v>96</v>
      </c>
      <c r="AC177" s="15">
        <v>0</v>
      </c>
      <c r="AD177" s="15">
        <v>0</v>
      </c>
      <c r="AE177" s="15">
        <v>0</v>
      </c>
    </row>
    <row r="178" spans="1:31" ht="21" x14ac:dyDescent="0.35">
      <c r="A178" s="44" t="s">
        <v>232</v>
      </c>
      <c r="B178" s="1" t="s">
        <v>269</v>
      </c>
      <c r="C178" s="3">
        <v>11510</v>
      </c>
      <c r="D178" s="1" t="s">
        <v>269</v>
      </c>
      <c r="E178" s="45" t="s">
        <v>32</v>
      </c>
      <c r="F178" s="1" t="s">
        <v>33</v>
      </c>
      <c r="G178" s="9" t="s">
        <v>32</v>
      </c>
      <c r="H178" s="1" t="s">
        <v>36</v>
      </c>
      <c r="I178" s="1">
        <v>22104</v>
      </c>
      <c r="J178" s="18" t="s">
        <v>358</v>
      </c>
      <c r="K178" s="46" t="s">
        <v>359</v>
      </c>
      <c r="L178" s="47" t="s">
        <v>360</v>
      </c>
      <c r="M178" s="48"/>
      <c r="N178" s="48"/>
      <c r="O178" s="46" t="s">
        <v>287</v>
      </c>
      <c r="P178" s="48">
        <v>90</v>
      </c>
      <c r="Q178" s="49">
        <f>280/90</f>
        <v>3.1111111111111112</v>
      </c>
      <c r="R178" s="1" t="s">
        <v>237</v>
      </c>
      <c r="S178" s="49">
        <f t="shared" si="6"/>
        <v>280</v>
      </c>
      <c r="T178" s="15">
        <v>0</v>
      </c>
      <c r="U178" s="15">
        <v>0</v>
      </c>
      <c r="V178" s="15">
        <v>0</v>
      </c>
      <c r="W178" s="15">
        <v>0</v>
      </c>
      <c r="X178" s="15">
        <v>0</v>
      </c>
      <c r="Y178" s="15">
        <v>0</v>
      </c>
      <c r="Z178" s="15">
        <v>0</v>
      </c>
      <c r="AA178" s="15">
        <v>0</v>
      </c>
      <c r="AB178" s="40">
        <v>280</v>
      </c>
      <c r="AC178" s="15">
        <v>0</v>
      </c>
      <c r="AD178" s="15">
        <v>0</v>
      </c>
      <c r="AE178" s="15">
        <v>0</v>
      </c>
    </row>
    <row r="179" spans="1:31" ht="21" x14ac:dyDescent="0.35">
      <c r="A179" s="44" t="s">
        <v>232</v>
      </c>
      <c r="B179" s="1" t="s">
        <v>269</v>
      </c>
      <c r="C179" s="3">
        <v>11510</v>
      </c>
      <c r="D179" s="1" t="s">
        <v>269</v>
      </c>
      <c r="E179" s="45" t="s">
        <v>32</v>
      </c>
      <c r="F179" s="1" t="s">
        <v>33</v>
      </c>
      <c r="G179" s="9" t="s">
        <v>32</v>
      </c>
      <c r="H179" s="1" t="s">
        <v>36</v>
      </c>
      <c r="I179" s="1">
        <v>22104</v>
      </c>
      <c r="J179" s="18" t="s">
        <v>358</v>
      </c>
      <c r="K179" s="46" t="s">
        <v>361</v>
      </c>
      <c r="L179" s="47" t="s">
        <v>362</v>
      </c>
      <c r="M179" s="48"/>
      <c r="N179" s="48"/>
      <c r="O179" s="46" t="s">
        <v>315</v>
      </c>
      <c r="P179" s="48">
        <v>2</v>
      </c>
      <c r="Q179" s="49">
        <v>182.9</v>
      </c>
      <c r="R179" s="1" t="s">
        <v>237</v>
      </c>
      <c r="S179" s="49">
        <f t="shared" si="6"/>
        <v>365.8</v>
      </c>
      <c r="T179" s="15">
        <v>0</v>
      </c>
      <c r="U179" s="15">
        <v>0</v>
      </c>
      <c r="V179" s="15">
        <v>0</v>
      </c>
      <c r="W179" s="15">
        <v>0</v>
      </c>
      <c r="X179" s="15">
        <v>0</v>
      </c>
      <c r="Y179" s="15">
        <v>0</v>
      </c>
      <c r="Z179" s="15">
        <v>0</v>
      </c>
      <c r="AA179" s="15">
        <v>0</v>
      </c>
      <c r="AB179" s="40">
        <v>365.8</v>
      </c>
      <c r="AC179" s="15">
        <v>0</v>
      </c>
      <c r="AD179" s="15">
        <v>0</v>
      </c>
      <c r="AE179" s="15">
        <v>0</v>
      </c>
    </row>
    <row r="180" spans="1:31" ht="21" x14ac:dyDescent="0.35">
      <c r="A180" s="44" t="s">
        <v>232</v>
      </c>
      <c r="B180" s="1" t="s">
        <v>269</v>
      </c>
      <c r="C180" s="3">
        <v>11510</v>
      </c>
      <c r="D180" s="1" t="s">
        <v>269</v>
      </c>
      <c r="E180" s="45" t="s">
        <v>32</v>
      </c>
      <c r="F180" s="1" t="s">
        <v>33</v>
      </c>
      <c r="G180" s="9" t="s">
        <v>32</v>
      </c>
      <c r="H180" s="1" t="s">
        <v>36</v>
      </c>
      <c r="I180" s="1">
        <v>22104</v>
      </c>
      <c r="J180" s="18" t="s">
        <v>358</v>
      </c>
      <c r="K180" s="46" t="s">
        <v>363</v>
      </c>
      <c r="L180" s="47" t="s">
        <v>364</v>
      </c>
      <c r="M180" s="48"/>
      <c r="N180" s="48"/>
      <c r="O180" s="46" t="s">
        <v>313</v>
      </c>
      <c r="P180" s="48">
        <v>1</v>
      </c>
      <c r="Q180" s="49">
        <v>129</v>
      </c>
      <c r="R180" s="1" t="s">
        <v>237</v>
      </c>
      <c r="S180" s="49">
        <f t="shared" si="6"/>
        <v>129</v>
      </c>
      <c r="T180" s="15">
        <v>0</v>
      </c>
      <c r="U180" s="15">
        <v>0</v>
      </c>
      <c r="V180" s="15">
        <v>0</v>
      </c>
      <c r="W180" s="15">
        <v>0</v>
      </c>
      <c r="X180" s="15">
        <v>0</v>
      </c>
      <c r="Y180" s="15">
        <v>0</v>
      </c>
      <c r="Z180" s="15">
        <v>0</v>
      </c>
      <c r="AA180" s="15">
        <v>0</v>
      </c>
      <c r="AB180" s="40">
        <v>129</v>
      </c>
      <c r="AC180" s="15">
        <v>0</v>
      </c>
      <c r="AD180" s="15">
        <v>0</v>
      </c>
      <c r="AE180" s="15">
        <v>0</v>
      </c>
    </row>
    <row r="181" spans="1:31" ht="21" x14ac:dyDescent="0.35">
      <c r="A181" s="44" t="s">
        <v>232</v>
      </c>
      <c r="B181" s="1" t="s">
        <v>269</v>
      </c>
      <c r="C181" s="3">
        <v>11510</v>
      </c>
      <c r="D181" s="1" t="s">
        <v>269</v>
      </c>
      <c r="E181" s="45" t="s">
        <v>32</v>
      </c>
      <c r="F181" s="1" t="s">
        <v>33</v>
      </c>
      <c r="G181" s="9" t="s">
        <v>32</v>
      </c>
      <c r="H181" s="1" t="s">
        <v>36</v>
      </c>
      <c r="I181" s="1">
        <v>22104</v>
      </c>
      <c r="J181" s="18" t="s">
        <v>358</v>
      </c>
      <c r="K181" s="46" t="s">
        <v>365</v>
      </c>
      <c r="L181" s="47" t="s">
        <v>366</v>
      </c>
      <c r="M181" s="48"/>
      <c r="N181" s="48"/>
      <c r="O181" s="46" t="s">
        <v>351</v>
      </c>
      <c r="P181" s="48">
        <v>1</v>
      </c>
      <c r="Q181" s="49">
        <v>283</v>
      </c>
      <c r="R181" s="1" t="s">
        <v>237</v>
      </c>
      <c r="S181" s="49">
        <f t="shared" si="6"/>
        <v>283</v>
      </c>
      <c r="T181" s="15">
        <v>0</v>
      </c>
      <c r="U181" s="15">
        <v>0</v>
      </c>
      <c r="V181" s="15">
        <v>0</v>
      </c>
      <c r="W181" s="15">
        <v>0</v>
      </c>
      <c r="X181" s="15">
        <v>0</v>
      </c>
      <c r="Y181" s="15">
        <v>0</v>
      </c>
      <c r="Z181" s="15">
        <v>0</v>
      </c>
      <c r="AA181" s="15">
        <v>0</v>
      </c>
      <c r="AB181" s="40">
        <v>283</v>
      </c>
      <c r="AC181" s="15">
        <v>0</v>
      </c>
      <c r="AD181" s="15">
        <v>0</v>
      </c>
      <c r="AE181" s="15">
        <v>0</v>
      </c>
    </row>
    <row r="182" spans="1:31" ht="21" x14ac:dyDescent="0.35">
      <c r="A182" s="44" t="s">
        <v>232</v>
      </c>
      <c r="B182" s="1" t="s">
        <v>269</v>
      </c>
      <c r="C182" s="3">
        <v>11510</v>
      </c>
      <c r="D182" s="1" t="s">
        <v>269</v>
      </c>
      <c r="E182" s="45" t="s">
        <v>32</v>
      </c>
      <c r="F182" s="1" t="s">
        <v>33</v>
      </c>
      <c r="G182" s="9" t="s">
        <v>32</v>
      </c>
      <c r="H182" s="1" t="s">
        <v>36</v>
      </c>
      <c r="I182" s="1">
        <v>22104</v>
      </c>
      <c r="J182" s="18" t="s">
        <v>358</v>
      </c>
      <c r="K182" s="46" t="s">
        <v>367</v>
      </c>
      <c r="L182" s="47" t="s">
        <v>360</v>
      </c>
      <c r="M182" s="48"/>
      <c r="N182" s="48"/>
      <c r="O182" s="46" t="s">
        <v>313</v>
      </c>
      <c r="P182" s="48">
        <v>15</v>
      </c>
      <c r="Q182" s="49">
        <v>145</v>
      </c>
      <c r="R182" s="1" t="s">
        <v>237</v>
      </c>
      <c r="S182" s="49">
        <f t="shared" si="6"/>
        <v>2175</v>
      </c>
      <c r="T182" s="15">
        <v>0</v>
      </c>
      <c r="U182" s="15">
        <v>0</v>
      </c>
      <c r="V182" s="15">
        <v>0</v>
      </c>
      <c r="W182" s="15">
        <v>0</v>
      </c>
      <c r="X182" s="15">
        <v>0</v>
      </c>
      <c r="Y182" s="15">
        <v>0</v>
      </c>
      <c r="Z182" s="15">
        <v>0</v>
      </c>
      <c r="AA182" s="15">
        <v>0</v>
      </c>
      <c r="AB182" s="40">
        <v>2175</v>
      </c>
      <c r="AC182" s="15">
        <v>0</v>
      </c>
      <c r="AD182" s="15">
        <v>0</v>
      </c>
      <c r="AE182" s="15">
        <v>0</v>
      </c>
    </row>
    <row r="183" spans="1:31" ht="21" x14ac:dyDescent="0.35">
      <c r="A183" s="44" t="s">
        <v>232</v>
      </c>
      <c r="B183" s="1" t="s">
        <v>269</v>
      </c>
      <c r="C183" s="3">
        <v>11510</v>
      </c>
      <c r="D183" s="1" t="s">
        <v>269</v>
      </c>
      <c r="E183" s="45" t="s">
        <v>32</v>
      </c>
      <c r="F183" s="1" t="s">
        <v>33</v>
      </c>
      <c r="G183" s="9" t="s">
        <v>32</v>
      </c>
      <c r="H183" s="1" t="s">
        <v>36</v>
      </c>
      <c r="I183" s="1">
        <v>21601</v>
      </c>
      <c r="J183" s="18" t="s">
        <v>322</v>
      </c>
      <c r="K183" s="46" t="s">
        <v>368</v>
      </c>
      <c r="L183" s="47" t="s">
        <v>369</v>
      </c>
      <c r="M183" s="48"/>
      <c r="N183" s="48"/>
      <c r="O183" s="46" t="s">
        <v>370</v>
      </c>
      <c r="P183" s="48">
        <v>6</v>
      </c>
      <c r="Q183" s="49">
        <v>32</v>
      </c>
      <c r="R183" s="1" t="s">
        <v>237</v>
      </c>
      <c r="S183" s="49">
        <f t="shared" si="6"/>
        <v>192</v>
      </c>
      <c r="T183" s="15">
        <v>0</v>
      </c>
      <c r="U183" s="15">
        <v>0</v>
      </c>
      <c r="V183" s="15">
        <v>0</v>
      </c>
      <c r="W183" s="15">
        <v>0</v>
      </c>
      <c r="X183" s="15">
        <v>0</v>
      </c>
      <c r="Y183" s="15">
        <v>0</v>
      </c>
      <c r="Z183" s="15">
        <v>0</v>
      </c>
      <c r="AA183" s="15">
        <v>0</v>
      </c>
      <c r="AB183" s="40">
        <v>192</v>
      </c>
      <c r="AC183" s="15">
        <v>0</v>
      </c>
      <c r="AD183" s="15">
        <v>0</v>
      </c>
      <c r="AE183" s="15">
        <v>0</v>
      </c>
    </row>
    <row r="184" spans="1:31" ht="21" x14ac:dyDescent="0.35">
      <c r="A184" s="44" t="s">
        <v>232</v>
      </c>
      <c r="B184" s="1" t="s">
        <v>269</v>
      </c>
      <c r="C184" s="3">
        <v>11510</v>
      </c>
      <c r="D184" s="1" t="s">
        <v>269</v>
      </c>
      <c r="E184" s="45" t="s">
        <v>32</v>
      </c>
      <c r="F184" s="1" t="s">
        <v>33</v>
      </c>
      <c r="G184" s="9" t="s">
        <v>32</v>
      </c>
      <c r="H184" s="1" t="s">
        <v>36</v>
      </c>
      <c r="I184" s="1">
        <v>21601</v>
      </c>
      <c r="J184" s="18" t="s">
        <v>322</v>
      </c>
      <c r="K184" s="46" t="s">
        <v>371</v>
      </c>
      <c r="L184" s="47" t="s">
        <v>372</v>
      </c>
      <c r="M184" s="48"/>
      <c r="N184" s="48"/>
      <c r="O184" s="46" t="s">
        <v>287</v>
      </c>
      <c r="P184" s="48">
        <v>1</v>
      </c>
      <c r="Q184" s="49">
        <v>99.21</v>
      </c>
      <c r="R184" s="1" t="s">
        <v>237</v>
      </c>
      <c r="S184" s="49">
        <f t="shared" si="6"/>
        <v>99.21</v>
      </c>
      <c r="T184" s="15">
        <v>0</v>
      </c>
      <c r="U184" s="15">
        <v>0</v>
      </c>
      <c r="V184" s="15">
        <v>0</v>
      </c>
      <c r="W184" s="15">
        <v>0</v>
      </c>
      <c r="X184" s="15">
        <v>0</v>
      </c>
      <c r="Y184" s="15">
        <v>0</v>
      </c>
      <c r="Z184" s="15">
        <v>0</v>
      </c>
      <c r="AA184" s="15">
        <v>0</v>
      </c>
      <c r="AB184" s="40">
        <v>99.21</v>
      </c>
      <c r="AC184" s="15">
        <v>0</v>
      </c>
      <c r="AD184" s="15">
        <v>0</v>
      </c>
      <c r="AE184" s="15">
        <v>0</v>
      </c>
    </row>
    <row r="185" spans="1:31" ht="21" x14ac:dyDescent="0.35">
      <c r="A185" s="44" t="s">
        <v>232</v>
      </c>
      <c r="B185" s="1" t="s">
        <v>269</v>
      </c>
      <c r="C185" s="3">
        <v>11510</v>
      </c>
      <c r="D185" s="1" t="s">
        <v>269</v>
      </c>
      <c r="E185" s="45" t="s">
        <v>32</v>
      </c>
      <c r="F185" s="1" t="s">
        <v>33</v>
      </c>
      <c r="G185" s="9" t="s">
        <v>32</v>
      </c>
      <c r="H185" s="1" t="s">
        <v>36</v>
      </c>
      <c r="I185" s="1">
        <v>21601</v>
      </c>
      <c r="J185" s="18" t="s">
        <v>322</v>
      </c>
      <c r="K185" s="46" t="s">
        <v>338</v>
      </c>
      <c r="L185" s="47" t="s">
        <v>339</v>
      </c>
      <c r="M185" s="48"/>
      <c r="N185" s="48"/>
      <c r="O185" s="46" t="s">
        <v>313</v>
      </c>
      <c r="P185" s="48">
        <v>2</v>
      </c>
      <c r="Q185" s="49">
        <v>15</v>
      </c>
      <c r="R185" s="1" t="s">
        <v>237</v>
      </c>
      <c r="S185" s="49">
        <f t="shared" si="6"/>
        <v>30</v>
      </c>
      <c r="T185" s="15">
        <v>0</v>
      </c>
      <c r="U185" s="15">
        <v>0</v>
      </c>
      <c r="V185" s="15">
        <v>0</v>
      </c>
      <c r="W185" s="15">
        <v>0</v>
      </c>
      <c r="X185" s="15">
        <v>0</v>
      </c>
      <c r="Y185" s="15">
        <v>0</v>
      </c>
      <c r="Z185" s="15">
        <v>0</v>
      </c>
      <c r="AA185" s="15">
        <v>0</v>
      </c>
      <c r="AB185" s="40">
        <v>30</v>
      </c>
      <c r="AC185" s="15">
        <v>0</v>
      </c>
      <c r="AD185" s="15">
        <v>0</v>
      </c>
      <c r="AE185" s="15">
        <v>0</v>
      </c>
    </row>
    <row r="186" spans="1:31" ht="21" x14ac:dyDescent="0.35">
      <c r="A186" s="44" t="s">
        <v>232</v>
      </c>
      <c r="B186" s="1" t="s">
        <v>269</v>
      </c>
      <c r="C186" s="3">
        <v>11510</v>
      </c>
      <c r="D186" s="1" t="s">
        <v>269</v>
      </c>
      <c r="E186" s="45" t="s">
        <v>32</v>
      </c>
      <c r="F186" s="1" t="s">
        <v>33</v>
      </c>
      <c r="G186" s="9" t="s">
        <v>32</v>
      </c>
      <c r="H186" s="1" t="s">
        <v>36</v>
      </c>
      <c r="I186" s="1">
        <v>21601</v>
      </c>
      <c r="J186" s="18" t="s">
        <v>322</v>
      </c>
      <c r="K186" s="46" t="s">
        <v>373</v>
      </c>
      <c r="L186" s="47" t="s">
        <v>374</v>
      </c>
      <c r="M186" s="48"/>
      <c r="N186" s="48"/>
      <c r="O186" s="46" t="s">
        <v>287</v>
      </c>
      <c r="P186" s="48">
        <v>1</v>
      </c>
      <c r="Q186" s="49">
        <v>31</v>
      </c>
      <c r="R186" s="1" t="s">
        <v>237</v>
      </c>
      <c r="S186" s="49">
        <f t="shared" si="6"/>
        <v>31</v>
      </c>
      <c r="T186" s="15">
        <v>0</v>
      </c>
      <c r="U186" s="15">
        <v>0</v>
      </c>
      <c r="V186" s="15">
        <v>0</v>
      </c>
      <c r="W186" s="15">
        <v>0</v>
      </c>
      <c r="X186" s="15">
        <v>0</v>
      </c>
      <c r="Y186" s="15">
        <v>0</v>
      </c>
      <c r="Z186" s="15">
        <v>0</v>
      </c>
      <c r="AA186" s="15">
        <v>0</v>
      </c>
      <c r="AB186" s="40">
        <v>31</v>
      </c>
      <c r="AC186" s="15">
        <v>0</v>
      </c>
      <c r="AD186" s="15">
        <v>0</v>
      </c>
      <c r="AE186" s="15">
        <v>0</v>
      </c>
    </row>
    <row r="187" spans="1:31" ht="21" x14ac:dyDescent="0.35">
      <c r="A187" s="44" t="s">
        <v>232</v>
      </c>
      <c r="B187" s="1" t="s">
        <v>269</v>
      </c>
      <c r="C187" s="3">
        <v>11510</v>
      </c>
      <c r="D187" s="1" t="s">
        <v>269</v>
      </c>
      <c r="E187" s="45" t="s">
        <v>32</v>
      </c>
      <c r="F187" s="1" t="s">
        <v>33</v>
      </c>
      <c r="G187" s="9" t="s">
        <v>32</v>
      </c>
      <c r="H187" s="1" t="s">
        <v>36</v>
      </c>
      <c r="I187" s="1">
        <v>21601</v>
      </c>
      <c r="J187" s="18" t="s">
        <v>322</v>
      </c>
      <c r="K187" s="46" t="s">
        <v>330</v>
      </c>
      <c r="L187" s="47" t="s">
        <v>331</v>
      </c>
      <c r="M187" s="48"/>
      <c r="N187" s="48"/>
      <c r="O187" s="46" t="s">
        <v>287</v>
      </c>
      <c r="P187" s="48">
        <v>2</v>
      </c>
      <c r="Q187" s="49">
        <f>52.01/2</f>
        <v>26.004999999999999</v>
      </c>
      <c r="R187" s="1" t="s">
        <v>237</v>
      </c>
      <c r="S187" s="49">
        <f t="shared" si="6"/>
        <v>52.01</v>
      </c>
      <c r="T187" s="15">
        <v>0</v>
      </c>
      <c r="U187" s="15">
        <v>0</v>
      </c>
      <c r="V187" s="15">
        <v>0</v>
      </c>
      <c r="W187" s="15">
        <v>0</v>
      </c>
      <c r="X187" s="15">
        <v>0</v>
      </c>
      <c r="Y187" s="15">
        <v>0</v>
      </c>
      <c r="Z187" s="15">
        <v>0</v>
      </c>
      <c r="AA187" s="15">
        <v>0</v>
      </c>
      <c r="AB187" s="40">
        <v>52.01</v>
      </c>
      <c r="AC187" s="15">
        <v>0</v>
      </c>
      <c r="AD187" s="15">
        <v>0</v>
      </c>
      <c r="AE187" s="15">
        <v>0</v>
      </c>
    </row>
    <row r="188" spans="1:31" ht="21" x14ac:dyDescent="0.35">
      <c r="A188" s="44" t="s">
        <v>232</v>
      </c>
      <c r="B188" s="1" t="s">
        <v>269</v>
      </c>
      <c r="C188" s="3">
        <v>11510</v>
      </c>
      <c r="D188" s="1" t="s">
        <v>269</v>
      </c>
      <c r="E188" s="45" t="s">
        <v>32</v>
      </c>
      <c r="F188" s="1" t="s">
        <v>33</v>
      </c>
      <c r="G188" s="9" t="s">
        <v>32</v>
      </c>
      <c r="H188" s="1" t="s">
        <v>36</v>
      </c>
      <c r="I188" s="1">
        <v>21601</v>
      </c>
      <c r="J188" s="18" t="s">
        <v>322</v>
      </c>
      <c r="K188" s="46" t="s">
        <v>334</v>
      </c>
      <c r="L188" s="47" t="s">
        <v>335</v>
      </c>
      <c r="M188" s="48"/>
      <c r="N188" s="48"/>
      <c r="O188" s="46" t="s">
        <v>327</v>
      </c>
      <c r="P188" s="48">
        <v>2</v>
      </c>
      <c r="Q188" s="49">
        <v>15</v>
      </c>
      <c r="R188" s="1" t="s">
        <v>237</v>
      </c>
      <c r="S188" s="49">
        <f t="shared" si="6"/>
        <v>30</v>
      </c>
      <c r="T188" s="15">
        <v>0</v>
      </c>
      <c r="U188" s="15">
        <v>0</v>
      </c>
      <c r="V188" s="15">
        <v>0</v>
      </c>
      <c r="W188" s="15">
        <v>0</v>
      </c>
      <c r="X188" s="15">
        <v>0</v>
      </c>
      <c r="Y188" s="15">
        <v>0</v>
      </c>
      <c r="Z188" s="15">
        <v>0</v>
      </c>
      <c r="AA188" s="15">
        <v>0</v>
      </c>
      <c r="AB188" s="40">
        <v>30</v>
      </c>
      <c r="AC188" s="15">
        <v>0</v>
      </c>
      <c r="AD188" s="15">
        <v>0</v>
      </c>
      <c r="AE188" s="15">
        <v>0</v>
      </c>
    </row>
    <row r="189" spans="1:31" ht="52.5" x14ac:dyDescent="0.35">
      <c r="A189" s="44" t="s">
        <v>232</v>
      </c>
      <c r="B189" s="1" t="s">
        <v>269</v>
      </c>
      <c r="C189" s="3">
        <v>11510</v>
      </c>
      <c r="D189" s="1" t="s">
        <v>269</v>
      </c>
      <c r="E189" s="45" t="s">
        <v>32</v>
      </c>
      <c r="F189" s="1" t="s">
        <v>33</v>
      </c>
      <c r="G189" s="9" t="s">
        <v>32</v>
      </c>
      <c r="H189" s="1" t="s">
        <v>36</v>
      </c>
      <c r="I189" s="1">
        <v>26103</v>
      </c>
      <c r="J189" s="18" t="s">
        <v>294</v>
      </c>
      <c r="K189" s="46" t="s">
        <v>192</v>
      </c>
      <c r="L189" s="47" t="s">
        <v>375</v>
      </c>
      <c r="M189" s="48"/>
      <c r="N189" s="48"/>
      <c r="O189" s="46" t="s">
        <v>287</v>
      </c>
      <c r="P189" s="48">
        <v>4</v>
      </c>
      <c r="Q189" s="49">
        <v>148</v>
      </c>
      <c r="R189" s="1" t="s">
        <v>237</v>
      </c>
      <c r="S189" s="49">
        <f t="shared" si="6"/>
        <v>592</v>
      </c>
      <c r="T189" s="15">
        <v>0</v>
      </c>
      <c r="U189" s="15">
        <v>0</v>
      </c>
      <c r="V189" s="15">
        <v>0</v>
      </c>
      <c r="W189" s="15">
        <v>0</v>
      </c>
      <c r="X189" s="15">
        <v>0</v>
      </c>
      <c r="Y189" s="15">
        <v>0</v>
      </c>
      <c r="Z189" s="15">
        <v>0</v>
      </c>
      <c r="AA189" s="15">
        <v>0</v>
      </c>
      <c r="AB189" s="40">
        <v>592</v>
      </c>
      <c r="AC189" s="15">
        <v>0</v>
      </c>
      <c r="AD189" s="15">
        <v>0</v>
      </c>
      <c r="AE189" s="15">
        <v>0</v>
      </c>
    </row>
    <row r="190" spans="1:31" ht="21" x14ac:dyDescent="0.35">
      <c r="A190" s="44" t="s">
        <v>232</v>
      </c>
      <c r="B190" s="1" t="s">
        <v>269</v>
      </c>
      <c r="C190" s="3">
        <v>11510</v>
      </c>
      <c r="D190" s="1" t="s">
        <v>269</v>
      </c>
      <c r="E190" s="45" t="s">
        <v>32</v>
      </c>
      <c r="F190" s="1" t="s">
        <v>33</v>
      </c>
      <c r="G190" s="9" t="s">
        <v>32</v>
      </c>
      <c r="H190" s="1" t="s">
        <v>36</v>
      </c>
      <c r="I190" s="1">
        <v>22104</v>
      </c>
      <c r="J190" s="18" t="s">
        <v>358</v>
      </c>
      <c r="K190" s="46" t="s">
        <v>376</v>
      </c>
      <c r="L190" s="47" t="s">
        <v>377</v>
      </c>
      <c r="M190" s="48"/>
      <c r="N190" s="48"/>
      <c r="O190" s="46" t="s">
        <v>287</v>
      </c>
      <c r="P190" s="48">
        <v>4</v>
      </c>
      <c r="Q190" s="49">
        <v>36</v>
      </c>
      <c r="R190" s="1" t="s">
        <v>237</v>
      </c>
      <c r="S190" s="49">
        <f t="shared" ref="S190:S195" si="7">P190*Q190</f>
        <v>144</v>
      </c>
      <c r="T190" s="15">
        <v>0</v>
      </c>
      <c r="U190" s="15">
        <v>0</v>
      </c>
      <c r="V190" s="15">
        <v>0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40">
        <v>144</v>
      </c>
      <c r="AC190" s="15">
        <v>0</v>
      </c>
      <c r="AD190" s="15">
        <v>0</v>
      </c>
      <c r="AE190" s="15">
        <v>0</v>
      </c>
    </row>
    <row r="191" spans="1:31" ht="21" x14ac:dyDescent="0.35">
      <c r="A191" s="44" t="s">
        <v>232</v>
      </c>
      <c r="B191" s="1" t="s">
        <v>269</v>
      </c>
      <c r="C191" s="3">
        <v>11510</v>
      </c>
      <c r="D191" s="1" t="s">
        <v>269</v>
      </c>
      <c r="E191" s="45" t="s">
        <v>32</v>
      </c>
      <c r="F191" s="1" t="s">
        <v>33</v>
      </c>
      <c r="G191" s="9" t="s">
        <v>32</v>
      </c>
      <c r="H191" s="1" t="s">
        <v>36</v>
      </c>
      <c r="I191" s="1">
        <v>22104</v>
      </c>
      <c r="J191" s="18" t="s">
        <v>358</v>
      </c>
      <c r="K191" s="46" t="s">
        <v>376</v>
      </c>
      <c r="L191" s="47" t="s">
        <v>377</v>
      </c>
      <c r="M191" s="48"/>
      <c r="N191" s="48"/>
      <c r="O191" s="46" t="s">
        <v>287</v>
      </c>
      <c r="P191" s="48">
        <v>4</v>
      </c>
      <c r="Q191" s="49">
        <v>36</v>
      </c>
      <c r="R191" s="1" t="s">
        <v>237</v>
      </c>
      <c r="S191" s="49">
        <f t="shared" si="7"/>
        <v>144</v>
      </c>
      <c r="T191" s="15">
        <v>0</v>
      </c>
      <c r="U191" s="15">
        <v>0</v>
      </c>
      <c r="V191" s="15">
        <v>0</v>
      </c>
      <c r="W191" s="15">
        <v>0</v>
      </c>
      <c r="X191" s="15">
        <v>0</v>
      </c>
      <c r="Y191" s="15">
        <v>0</v>
      </c>
      <c r="Z191" s="15">
        <v>0</v>
      </c>
      <c r="AA191" s="15">
        <v>0</v>
      </c>
      <c r="AB191" s="40">
        <v>144</v>
      </c>
      <c r="AC191" s="15">
        <v>0</v>
      </c>
      <c r="AD191" s="15">
        <v>0</v>
      </c>
      <c r="AE191" s="15">
        <v>0</v>
      </c>
    </row>
    <row r="192" spans="1:31" ht="21" x14ac:dyDescent="0.35">
      <c r="A192" s="44" t="s">
        <v>232</v>
      </c>
      <c r="B192" s="1" t="s">
        <v>269</v>
      </c>
      <c r="C192" s="3">
        <v>11510</v>
      </c>
      <c r="D192" s="1" t="s">
        <v>269</v>
      </c>
      <c r="E192" s="45" t="s">
        <v>32</v>
      </c>
      <c r="F192" s="1" t="s">
        <v>33</v>
      </c>
      <c r="G192" s="9" t="s">
        <v>32</v>
      </c>
      <c r="H192" s="1" t="s">
        <v>36</v>
      </c>
      <c r="I192" s="1">
        <v>22104</v>
      </c>
      <c r="J192" s="18" t="s">
        <v>358</v>
      </c>
      <c r="K192" s="46" t="s">
        <v>376</v>
      </c>
      <c r="L192" s="47" t="s">
        <v>377</v>
      </c>
      <c r="M192" s="48"/>
      <c r="N192" s="48"/>
      <c r="O192" s="46" t="s">
        <v>287</v>
      </c>
      <c r="P192" s="48">
        <v>5</v>
      </c>
      <c r="Q192" s="49">
        <v>36</v>
      </c>
      <c r="R192" s="1" t="s">
        <v>237</v>
      </c>
      <c r="S192" s="49">
        <f t="shared" si="7"/>
        <v>180</v>
      </c>
      <c r="T192" s="15">
        <v>0</v>
      </c>
      <c r="U192" s="15">
        <v>0</v>
      </c>
      <c r="V192" s="15">
        <v>0</v>
      </c>
      <c r="W192" s="15">
        <v>0</v>
      </c>
      <c r="X192" s="15">
        <v>0</v>
      </c>
      <c r="Y192" s="15">
        <v>0</v>
      </c>
      <c r="Z192" s="15">
        <v>0</v>
      </c>
      <c r="AA192" s="15">
        <v>0</v>
      </c>
      <c r="AB192" s="40">
        <v>180</v>
      </c>
      <c r="AC192" s="15">
        <v>0</v>
      </c>
      <c r="AD192" s="15">
        <v>0</v>
      </c>
      <c r="AE192" s="15">
        <v>0</v>
      </c>
    </row>
    <row r="193" spans="1:31" ht="21" x14ac:dyDescent="0.35">
      <c r="A193" s="44" t="s">
        <v>232</v>
      </c>
      <c r="B193" s="1" t="s">
        <v>269</v>
      </c>
      <c r="C193" s="3">
        <v>11510</v>
      </c>
      <c r="D193" s="1" t="s">
        <v>269</v>
      </c>
      <c r="E193" s="45" t="s">
        <v>32</v>
      </c>
      <c r="F193" s="1" t="s">
        <v>33</v>
      </c>
      <c r="G193" s="9" t="s">
        <v>32</v>
      </c>
      <c r="H193" s="1" t="s">
        <v>36</v>
      </c>
      <c r="I193" s="1">
        <v>22104</v>
      </c>
      <c r="J193" s="18" t="s">
        <v>358</v>
      </c>
      <c r="K193" s="46" t="s">
        <v>376</v>
      </c>
      <c r="L193" s="47" t="s">
        <v>377</v>
      </c>
      <c r="M193" s="48"/>
      <c r="N193" s="48"/>
      <c r="O193" s="46" t="s">
        <v>287</v>
      </c>
      <c r="P193" s="48">
        <v>7</v>
      </c>
      <c r="Q193" s="49">
        <v>36</v>
      </c>
      <c r="R193" s="1" t="s">
        <v>237</v>
      </c>
      <c r="S193" s="49">
        <f t="shared" si="7"/>
        <v>252</v>
      </c>
      <c r="T193" s="15">
        <v>0</v>
      </c>
      <c r="U193" s="15">
        <v>0</v>
      </c>
      <c r="V193" s="15">
        <v>0</v>
      </c>
      <c r="W193" s="15">
        <v>0</v>
      </c>
      <c r="X193" s="15">
        <v>0</v>
      </c>
      <c r="Y193" s="15">
        <v>0</v>
      </c>
      <c r="Z193" s="15">
        <v>0</v>
      </c>
      <c r="AA193" s="15">
        <v>0</v>
      </c>
      <c r="AB193" s="40">
        <v>252</v>
      </c>
      <c r="AC193" s="15">
        <v>0</v>
      </c>
      <c r="AD193" s="15">
        <v>0</v>
      </c>
      <c r="AE193" s="15">
        <v>0</v>
      </c>
    </row>
    <row r="194" spans="1:31" ht="21" x14ac:dyDescent="0.35">
      <c r="A194" s="44" t="s">
        <v>232</v>
      </c>
      <c r="B194" s="1" t="s">
        <v>269</v>
      </c>
      <c r="C194" s="3">
        <v>11510</v>
      </c>
      <c r="D194" s="1" t="s">
        <v>269</v>
      </c>
      <c r="E194" s="45" t="s">
        <v>32</v>
      </c>
      <c r="F194" s="1" t="s">
        <v>33</v>
      </c>
      <c r="G194" s="9" t="s">
        <v>32</v>
      </c>
      <c r="H194" s="1" t="s">
        <v>36</v>
      </c>
      <c r="I194" s="1">
        <v>22104</v>
      </c>
      <c r="J194" s="18" t="s">
        <v>358</v>
      </c>
      <c r="K194" s="46" t="s">
        <v>376</v>
      </c>
      <c r="L194" s="47" t="s">
        <v>377</v>
      </c>
      <c r="M194" s="48"/>
      <c r="N194" s="48"/>
      <c r="O194" s="46" t="s">
        <v>287</v>
      </c>
      <c r="P194" s="48">
        <v>5</v>
      </c>
      <c r="Q194" s="49">
        <v>36</v>
      </c>
      <c r="R194" s="1" t="s">
        <v>237</v>
      </c>
      <c r="S194" s="49">
        <f t="shared" si="7"/>
        <v>180</v>
      </c>
      <c r="T194" s="15">
        <v>0</v>
      </c>
      <c r="U194" s="15">
        <v>0</v>
      </c>
      <c r="V194" s="15">
        <v>0</v>
      </c>
      <c r="W194" s="15">
        <v>0</v>
      </c>
      <c r="X194" s="15">
        <v>0</v>
      </c>
      <c r="Y194" s="15">
        <v>0</v>
      </c>
      <c r="Z194" s="15">
        <v>0</v>
      </c>
      <c r="AA194" s="15">
        <v>0</v>
      </c>
      <c r="AB194" s="40">
        <v>180</v>
      </c>
      <c r="AC194" s="15">
        <v>0</v>
      </c>
      <c r="AD194" s="15">
        <v>0</v>
      </c>
      <c r="AE194" s="15">
        <v>0</v>
      </c>
    </row>
    <row r="195" spans="1:31" ht="21" x14ac:dyDescent="0.35">
      <c r="A195" s="44" t="s">
        <v>232</v>
      </c>
      <c r="B195" s="1" t="s">
        <v>269</v>
      </c>
      <c r="C195" s="3">
        <v>11510</v>
      </c>
      <c r="D195" s="1" t="s">
        <v>269</v>
      </c>
      <c r="E195" s="45" t="s">
        <v>32</v>
      </c>
      <c r="F195" s="1" t="s">
        <v>33</v>
      </c>
      <c r="G195" s="9" t="s">
        <v>32</v>
      </c>
      <c r="H195" s="1" t="s">
        <v>36</v>
      </c>
      <c r="I195" s="1">
        <v>22104</v>
      </c>
      <c r="J195" s="18" t="s">
        <v>358</v>
      </c>
      <c r="K195" s="46" t="s">
        <v>376</v>
      </c>
      <c r="L195" s="47" t="s">
        <v>377</v>
      </c>
      <c r="M195" s="48"/>
      <c r="N195" s="48"/>
      <c r="O195" s="46" t="s">
        <v>287</v>
      </c>
      <c r="P195" s="48">
        <v>7</v>
      </c>
      <c r="Q195" s="49">
        <v>36</v>
      </c>
      <c r="R195" s="1" t="s">
        <v>237</v>
      </c>
      <c r="S195" s="49">
        <f t="shared" si="7"/>
        <v>252</v>
      </c>
      <c r="T195" s="15">
        <v>0</v>
      </c>
      <c r="U195" s="15">
        <v>0</v>
      </c>
      <c r="V195" s="15">
        <v>0</v>
      </c>
      <c r="W195" s="15">
        <v>0</v>
      </c>
      <c r="X195" s="15">
        <v>0</v>
      </c>
      <c r="Y195" s="15">
        <v>0</v>
      </c>
      <c r="Z195" s="15">
        <v>0</v>
      </c>
      <c r="AA195" s="15">
        <v>0</v>
      </c>
      <c r="AB195" s="40">
        <v>252</v>
      </c>
      <c r="AC195" s="15">
        <v>0</v>
      </c>
      <c r="AD195" s="15">
        <v>0</v>
      </c>
      <c r="AE195" s="15">
        <v>0</v>
      </c>
    </row>
    <row r="196" spans="1:31" ht="56.25" customHeight="1" x14ac:dyDescent="0.35">
      <c r="A196" s="51" t="s">
        <v>232</v>
      </c>
      <c r="B196" s="52" t="s">
        <v>378</v>
      </c>
      <c r="C196" s="51">
        <v>11510</v>
      </c>
      <c r="D196" s="52" t="s">
        <v>378</v>
      </c>
      <c r="E196" s="44" t="s">
        <v>32</v>
      </c>
      <c r="F196" s="52" t="s">
        <v>37</v>
      </c>
      <c r="G196" s="44" t="s">
        <v>32</v>
      </c>
      <c r="H196" s="52" t="s">
        <v>189</v>
      </c>
      <c r="I196" s="52">
        <v>26102</v>
      </c>
      <c r="J196" s="53" t="s">
        <v>379</v>
      </c>
      <c r="K196" s="53" t="s">
        <v>380</v>
      </c>
      <c r="L196" s="53" t="s">
        <v>381</v>
      </c>
      <c r="M196" s="50"/>
      <c r="N196" s="50"/>
      <c r="O196" s="46" t="s">
        <v>287</v>
      </c>
      <c r="P196" s="54">
        <v>30</v>
      </c>
      <c r="Q196" s="56">
        <v>200</v>
      </c>
      <c r="R196" s="53" t="s">
        <v>237</v>
      </c>
      <c r="S196" s="56">
        <v>6000</v>
      </c>
      <c r="T196" s="55">
        <v>0</v>
      </c>
      <c r="U196" s="55">
        <v>0</v>
      </c>
      <c r="V196" s="55">
        <v>0</v>
      </c>
      <c r="W196" s="55">
        <v>0</v>
      </c>
      <c r="X196" s="55">
        <v>0</v>
      </c>
      <c r="Y196" s="55">
        <v>0</v>
      </c>
      <c r="Z196" s="55">
        <v>0</v>
      </c>
      <c r="AA196" s="55">
        <v>0</v>
      </c>
      <c r="AB196" s="56">
        <v>6000</v>
      </c>
      <c r="AC196" s="55">
        <v>0</v>
      </c>
      <c r="AD196" s="55">
        <v>0</v>
      </c>
      <c r="AE196" s="55">
        <v>0</v>
      </c>
    </row>
    <row r="197" spans="1:31" ht="56.25" customHeight="1" x14ac:dyDescent="0.35">
      <c r="A197" s="51" t="s">
        <v>232</v>
      </c>
      <c r="B197" s="52" t="s">
        <v>378</v>
      </c>
      <c r="C197" s="51">
        <v>11510</v>
      </c>
      <c r="D197" s="52" t="s">
        <v>378</v>
      </c>
      <c r="E197" s="44" t="s">
        <v>32</v>
      </c>
      <c r="F197" s="52" t="s">
        <v>37</v>
      </c>
      <c r="G197" s="44" t="s">
        <v>32</v>
      </c>
      <c r="H197" s="52" t="s">
        <v>382</v>
      </c>
      <c r="I197" s="52">
        <v>26102</v>
      </c>
      <c r="J197" s="53" t="s">
        <v>379</v>
      </c>
      <c r="K197" s="53" t="s">
        <v>383</v>
      </c>
      <c r="L197" s="53" t="s">
        <v>384</v>
      </c>
      <c r="M197" s="50"/>
      <c r="N197" s="50"/>
      <c r="O197" s="46" t="s">
        <v>287</v>
      </c>
      <c r="P197" s="54">
        <v>50</v>
      </c>
      <c r="Q197" s="56">
        <v>100</v>
      </c>
      <c r="R197" s="53" t="s">
        <v>237</v>
      </c>
      <c r="S197" s="56">
        <v>5000</v>
      </c>
      <c r="T197" s="55">
        <v>0</v>
      </c>
      <c r="U197" s="55">
        <v>0</v>
      </c>
      <c r="V197" s="55">
        <v>0</v>
      </c>
      <c r="W197" s="55">
        <v>0</v>
      </c>
      <c r="X197" s="55">
        <v>0</v>
      </c>
      <c r="Y197" s="55">
        <v>0</v>
      </c>
      <c r="Z197" s="55">
        <v>0</v>
      </c>
      <c r="AA197" s="55">
        <v>0</v>
      </c>
      <c r="AB197" s="56">
        <v>5000</v>
      </c>
      <c r="AC197" s="55">
        <v>0</v>
      </c>
      <c r="AD197" s="55">
        <v>0</v>
      </c>
      <c r="AE197" s="55">
        <v>0</v>
      </c>
    </row>
    <row r="198" spans="1:31" ht="56.25" customHeight="1" x14ac:dyDescent="0.35">
      <c r="A198" s="51" t="s">
        <v>232</v>
      </c>
      <c r="B198" s="52" t="s">
        <v>378</v>
      </c>
      <c r="C198" s="51">
        <v>11510</v>
      </c>
      <c r="D198" s="52" t="s">
        <v>378</v>
      </c>
      <c r="E198" s="44" t="s">
        <v>32</v>
      </c>
      <c r="F198" s="52" t="s">
        <v>127</v>
      </c>
      <c r="G198" s="44" t="s">
        <v>32</v>
      </c>
      <c r="H198" s="52" t="s">
        <v>385</v>
      </c>
      <c r="I198" s="52">
        <v>26102</v>
      </c>
      <c r="J198" s="53" t="s">
        <v>379</v>
      </c>
      <c r="K198" s="53" t="s">
        <v>380</v>
      </c>
      <c r="L198" s="53" t="s">
        <v>381</v>
      </c>
      <c r="M198" s="50"/>
      <c r="N198" s="50"/>
      <c r="O198" s="46" t="s">
        <v>287</v>
      </c>
      <c r="P198" s="54">
        <v>10</v>
      </c>
      <c r="Q198" s="56">
        <v>200</v>
      </c>
      <c r="R198" s="53" t="s">
        <v>237</v>
      </c>
      <c r="S198" s="56">
        <v>2000</v>
      </c>
      <c r="T198" s="55">
        <v>0</v>
      </c>
      <c r="U198" s="55">
        <v>0</v>
      </c>
      <c r="V198" s="55">
        <v>0</v>
      </c>
      <c r="W198" s="55">
        <v>0</v>
      </c>
      <c r="X198" s="55">
        <v>0</v>
      </c>
      <c r="Y198" s="55">
        <v>0</v>
      </c>
      <c r="Z198" s="55">
        <v>0</v>
      </c>
      <c r="AA198" s="55">
        <v>0</v>
      </c>
      <c r="AB198" s="56">
        <v>2000</v>
      </c>
      <c r="AC198" s="55">
        <v>0</v>
      </c>
      <c r="AD198" s="55">
        <v>0</v>
      </c>
      <c r="AE198" s="55">
        <v>0</v>
      </c>
    </row>
    <row r="199" spans="1:31" ht="56.25" customHeight="1" x14ac:dyDescent="0.35">
      <c r="A199" s="51" t="s">
        <v>232</v>
      </c>
      <c r="B199" s="52" t="s">
        <v>378</v>
      </c>
      <c r="C199" s="51">
        <v>11510</v>
      </c>
      <c r="D199" s="52" t="s">
        <v>378</v>
      </c>
      <c r="E199" s="44" t="s">
        <v>32</v>
      </c>
      <c r="F199" s="52" t="s">
        <v>37</v>
      </c>
      <c r="G199" s="44" t="s">
        <v>32</v>
      </c>
      <c r="H199" s="52" t="s">
        <v>386</v>
      </c>
      <c r="I199" s="52">
        <v>26102</v>
      </c>
      <c r="J199" s="53" t="s">
        <v>379</v>
      </c>
      <c r="K199" s="53" t="s">
        <v>380</v>
      </c>
      <c r="L199" s="53" t="s">
        <v>381</v>
      </c>
      <c r="M199" s="50"/>
      <c r="N199" s="50"/>
      <c r="O199" s="46" t="s">
        <v>287</v>
      </c>
      <c r="P199" s="54">
        <v>25</v>
      </c>
      <c r="Q199" s="56">
        <v>200</v>
      </c>
      <c r="R199" s="53" t="s">
        <v>237</v>
      </c>
      <c r="S199" s="56">
        <v>5000</v>
      </c>
      <c r="T199" s="55">
        <v>0</v>
      </c>
      <c r="U199" s="55">
        <v>0</v>
      </c>
      <c r="V199" s="55">
        <v>0</v>
      </c>
      <c r="W199" s="55">
        <v>0</v>
      </c>
      <c r="X199" s="55">
        <v>0</v>
      </c>
      <c r="Y199" s="55">
        <v>0</v>
      </c>
      <c r="Z199" s="55">
        <v>0</v>
      </c>
      <c r="AA199" s="55">
        <v>0</v>
      </c>
      <c r="AB199" s="56">
        <v>5000</v>
      </c>
      <c r="AC199" s="55">
        <v>0</v>
      </c>
      <c r="AD199" s="55">
        <v>0</v>
      </c>
      <c r="AE199" s="55">
        <v>0</v>
      </c>
    </row>
    <row r="200" spans="1:31" ht="56.25" customHeight="1" x14ac:dyDescent="0.35">
      <c r="A200" s="51" t="s">
        <v>232</v>
      </c>
      <c r="B200" s="52" t="s">
        <v>378</v>
      </c>
      <c r="C200" s="51">
        <v>11510</v>
      </c>
      <c r="D200" s="52" t="s">
        <v>378</v>
      </c>
      <c r="E200" s="44" t="s">
        <v>32</v>
      </c>
      <c r="F200" s="52" t="s">
        <v>37</v>
      </c>
      <c r="G200" s="44" t="s">
        <v>32</v>
      </c>
      <c r="H200" s="52" t="s">
        <v>386</v>
      </c>
      <c r="I200" s="52">
        <v>26102</v>
      </c>
      <c r="J200" s="53" t="s">
        <v>379</v>
      </c>
      <c r="K200" s="53" t="s">
        <v>383</v>
      </c>
      <c r="L200" s="53" t="s">
        <v>384</v>
      </c>
      <c r="M200" s="50"/>
      <c r="N200" s="50"/>
      <c r="O200" s="46" t="s">
        <v>287</v>
      </c>
      <c r="P200" s="54">
        <v>24</v>
      </c>
      <c r="Q200" s="56">
        <v>100</v>
      </c>
      <c r="R200" s="53" t="s">
        <v>237</v>
      </c>
      <c r="S200" s="56">
        <v>2400</v>
      </c>
      <c r="T200" s="55">
        <v>0</v>
      </c>
      <c r="U200" s="55">
        <v>0</v>
      </c>
      <c r="V200" s="55">
        <v>0</v>
      </c>
      <c r="W200" s="55">
        <v>0</v>
      </c>
      <c r="X200" s="55">
        <v>0</v>
      </c>
      <c r="Y200" s="55">
        <v>0</v>
      </c>
      <c r="Z200" s="55">
        <v>0</v>
      </c>
      <c r="AA200" s="55">
        <v>0</v>
      </c>
      <c r="AB200" s="56">
        <v>2400</v>
      </c>
      <c r="AC200" s="55">
        <v>0</v>
      </c>
      <c r="AD200" s="55">
        <v>0</v>
      </c>
      <c r="AE200" s="55">
        <v>0</v>
      </c>
    </row>
    <row r="201" spans="1:31" ht="56.25" customHeight="1" x14ac:dyDescent="0.35">
      <c r="A201" s="51" t="s">
        <v>232</v>
      </c>
      <c r="B201" s="52" t="s">
        <v>378</v>
      </c>
      <c r="C201" s="51">
        <v>11510</v>
      </c>
      <c r="D201" s="52" t="s">
        <v>378</v>
      </c>
      <c r="E201" s="44" t="s">
        <v>32</v>
      </c>
      <c r="F201" s="52" t="s">
        <v>37</v>
      </c>
      <c r="G201" s="44" t="s">
        <v>32</v>
      </c>
      <c r="H201" s="52" t="s">
        <v>386</v>
      </c>
      <c r="I201" s="52">
        <v>26102</v>
      </c>
      <c r="J201" s="53" t="s">
        <v>379</v>
      </c>
      <c r="K201" s="53" t="s">
        <v>188</v>
      </c>
      <c r="L201" s="53" t="s">
        <v>59</v>
      </c>
      <c r="M201" s="50"/>
      <c r="N201" s="50"/>
      <c r="O201" s="46" t="s">
        <v>287</v>
      </c>
      <c r="P201" s="54">
        <v>51</v>
      </c>
      <c r="Q201" s="56">
        <v>1</v>
      </c>
      <c r="R201" s="53" t="s">
        <v>237</v>
      </c>
      <c r="S201" s="56">
        <v>51</v>
      </c>
      <c r="T201" s="55">
        <v>0</v>
      </c>
      <c r="U201" s="55">
        <v>0</v>
      </c>
      <c r="V201" s="55">
        <v>0</v>
      </c>
      <c r="W201" s="55">
        <v>0</v>
      </c>
      <c r="X201" s="55">
        <v>0</v>
      </c>
      <c r="Y201" s="55">
        <v>0</v>
      </c>
      <c r="Z201" s="55">
        <v>0</v>
      </c>
      <c r="AA201" s="55">
        <v>0</v>
      </c>
      <c r="AB201" s="56">
        <v>51</v>
      </c>
      <c r="AC201" s="55">
        <v>0</v>
      </c>
      <c r="AD201" s="55">
        <v>0</v>
      </c>
      <c r="AE201" s="55">
        <v>0</v>
      </c>
    </row>
    <row r="202" spans="1:31" ht="56.25" customHeight="1" x14ac:dyDescent="0.35">
      <c r="A202" s="51" t="s">
        <v>232</v>
      </c>
      <c r="B202" s="52" t="s">
        <v>378</v>
      </c>
      <c r="C202" s="51">
        <v>51326</v>
      </c>
      <c r="D202" s="52" t="s">
        <v>378</v>
      </c>
      <c r="E202" s="44" t="s">
        <v>32</v>
      </c>
      <c r="F202" s="52" t="s">
        <v>33</v>
      </c>
      <c r="G202" s="44" t="s">
        <v>32</v>
      </c>
      <c r="H202" s="52" t="s">
        <v>36</v>
      </c>
      <c r="I202" s="52">
        <v>32601</v>
      </c>
      <c r="J202" s="53" t="s">
        <v>387</v>
      </c>
      <c r="K202" s="53" t="s">
        <v>388</v>
      </c>
      <c r="L202" s="53" t="s">
        <v>236</v>
      </c>
      <c r="M202" s="50"/>
      <c r="N202" s="50"/>
      <c r="O202" s="46" t="s">
        <v>287</v>
      </c>
      <c r="P202" s="54">
        <v>1</v>
      </c>
      <c r="Q202" s="56">
        <v>1742.52</v>
      </c>
      <c r="R202" s="53" t="s">
        <v>237</v>
      </c>
      <c r="S202" s="56">
        <v>1742.52</v>
      </c>
      <c r="T202" s="55">
        <v>0</v>
      </c>
      <c r="U202" s="55">
        <v>0</v>
      </c>
      <c r="V202" s="55">
        <v>0</v>
      </c>
      <c r="W202" s="55">
        <v>0</v>
      </c>
      <c r="X202" s="55">
        <v>0</v>
      </c>
      <c r="Y202" s="55">
        <v>0</v>
      </c>
      <c r="Z202" s="55">
        <v>0</v>
      </c>
      <c r="AA202" s="55">
        <v>0</v>
      </c>
      <c r="AB202" s="56">
        <v>1742.52</v>
      </c>
      <c r="AC202" s="55">
        <v>0</v>
      </c>
      <c r="AD202" s="55">
        <v>0</v>
      </c>
      <c r="AE202" s="55">
        <v>0</v>
      </c>
    </row>
    <row r="203" spans="1:31" ht="56.25" customHeight="1" x14ac:dyDescent="0.35">
      <c r="A203" s="51" t="s">
        <v>232</v>
      </c>
      <c r="B203" s="52" t="s">
        <v>378</v>
      </c>
      <c r="C203" s="51">
        <v>51319</v>
      </c>
      <c r="D203" s="52" t="s">
        <v>378</v>
      </c>
      <c r="E203" s="44" t="s">
        <v>32</v>
      </c>
      <c r="F203" s="52" t="s">
        <v>37</v>
      </c>
      <c r="G203" s="44" t="s">
        <v>32</v>
      </c>
      <c r="H203" s="52" t="s">
        <v>253</v>
      </c>
      <c r="I203" s="52">
        <v>33602</v>
      </c>
      <c r="J203" s="53" t="s">
        <v>270</v>
      </c>
      <c r="K203" s="53" t="s">
        <v>389</v>
      </c>
      <c r="L203" s="53" t="s">
        <v>236</v>
      </c>
      <c r="M203" s="50"/>
      <c r="N203" s="50"/>
      <c r="O203" s="46" t="s">
        <v>287</v>
      </c>
      <c r="P203" s="54">
        <v>1</v>
      </c>
      <c r="Q203" s="56">
        <v>6133.12</v>
      </c>
      <c r="R203" s="53" t="s">
        <v>237</v>
      </c>
      <c r="S203" s="56">
        <v>8496.98</v>
      </c>
      <c r="T203" s="55">
        <v>0</v>
      </c>
      <c r="U203" s="55">
        <v>0</v>
      </c>
      <c r="V203" s="55">
        <v>0</v>
      </c>
      <c r="W203" s="55">
        <v>0</v>
      </c>
      <c r="X203" s="55">
        <v>0</v>
      </c>
      <c r="Y203" s="55">
        <v>0</v>
      </c>
      <c r="Z203" s="55">
        <v>0</v>
      </c>
      <c r="AA203" s="55">
        <v>0</v>
      </c>
      <c r="AB203" s="56">
        <v>8496.98</v>
      </c>
      <c r="AC203" s="55">
        <v>0</v>
      </c>
      <c r="AD203" s="55">
        <v>0</v>
      </c>
      <c r="AE203" s="55">
        <v>0</v>
      </c>
    </row>
    <row r="204" spans="1:31" ht="56.25" customHeight="1" x14ac:dyDescent="0.35">
      <c r="A204" s="51" t="s">
        <v>232</v>
      </c>
      <c r="B204" s="52" t="s">
        <v>378</v>
      </c>
      <c r="C204" s="51">
        <v>51319</v>
      </c>
      <c r="D204" s="52" t="s">
        <v>378</v>
      </c>
      <c r="E204" s="44" t="s">
        <v>32</v>
      </c>
      <c r="F204" s="52" t="s">
        <v>33</v>
      </c>
      <c r="G204" s="44" t="s">
        <v>32</v>
      </c>
      <c r="H204" s="52" t="s">
        <v>36</v>
      </c>
      <c r="I204" s="52">
        <v>33602</v>
      </c>
      <c r="J204" s="53" t="s">
        <v>270</v>
      </c>
      <c r="K204" s="53" t="s">
        <v>390</v>
      </c>
      <c r="L204" s="53" t="s">
        <v>236</v>
      </c>
      <c r="M204" s="50"/>
      <c r="N204" s="50"/>
      <c r="O204" s="46" t="s">
        <v>287</v>
      </c>
      <c r="P204" s="54">
        <v>1</v>
      </c>
      <c r="Q204" s="56">
        <v>6133.12</v>
      </c>
      <c r="R204" s="53" t="s">
        <v>237</v>
      </c>
      <c r="S204" s="56">
        <v>6133.12</v>
      </c>
      <c r="T204" s="55">
        <v>0</v>
      </c>
      <c r="U204" s="55">
        <v>0</v>
      </c>
      <c r="V204" s="55">
        <v>0</v>
      </c>
      <c r="W204" s="55">
        <v>0</v>
      </c>
      <c r="X204" s="55">
        <v>0</v>
      </c>
      <c r="Y204" s="55">
        <v>0</v>
      </c>
      <c r="Z204" s="55">
        <v>0</v>
      </c>
      <c r="AA204" s="55">
        <v>0</v>
      </c>
      <c r="AB204" s="56">
        <v>6133.12</v>
      </c>
      <c r="AC204" s="55">
        <v>0</v>
      </c>
      <c r="AD204" s="55">
        <v>0</v>
      </c>
      <c r="AE204" s="55">
        <v>0</v>
      </c>
    </row>
    <row r="205" spans="1:31" ht="56.25" customHeight="1" x14ac:dyDescent="0.35">
      <c r="A205" s="51" t="s">
        <v>232</v>
      </c>
      <c r="B205" s="52" t="s">
        <v>378</v>
      </c>
      <c r="C205" s="51">
        <v>51338</v>
      </c>
      <c r="D205" s="52" t="s">
        <v>378</v>
      </c>
      <c r="E205" s="44" t="s">
        <v>32</v>
      </c>
      <c r="F205" s="52" t="s">
        <v>33</v>
      </c>
      <c r="G205" s="44" t="s">
        <v>32</v>
      </c>
      <c r="H205" s="52" t="s">
        <v>45</v>
      </c>
      <c r="I205" s="52">
        <v>33801</v>
      </c>
      <c r="J205" s="53" t="s">
        <v>391</v>
      </c>
      <c r="K205" s="53" t="s">
        <v>392</v>
      </c>
      <c r="L205" s="53" t="s">
        <v>236</v>
      </c>
      <c r="M205" s="50"/>
      <c r="N205" s="50"/>
      <c r="O205" s="46" t="s">
        <v>287</v>
      </c>
      <c r="P205" s="54">
        <v>1</v>
      </c>
      <c r="Q205" s="56">
        <v>30160</v>
      </c>
      <c r="R205" s="53" t="s">
        <v>237</v>
      </c>
      <c r="S205" s="56">
        <v>30160</v>
      </c>
      <c r="T205" s="55">
        <v>0</v>
      </c>
      <c r="U205" s="55">
        <v>0</v>
      </c>
      <c r="V205" s="55">
        <v>0</v>
      </c>
      <c r="W205" s="55">
        <v>0</v>
      </c>
      <c r="X205" s="55">
        <v>0</v>
      </c>
      <c r="Y205" s="55">
        <v>0</v>
      </c>
      <c r="Z205" s="55">
        <v>0</v>
      </c>
      <c r="AA205" s="55">
        <v>0</v>
      </c>
      <c r="AB205" s="56">
        <v>30160</v>
      </c>
      <c r="AC205" s="55">
        <v>0</v>
      </c>
      <c r="AD205" s="55">
        <v>0</v>
      </c>
      <c r="AE205" s="55">
        <v>0</v>
      </c>
    </row>
    <row r="206" spans="1:31" ht="56.25" customHeight="1" x14ac:dyDescent="0.35">
      <c r="A206" s="51" t="s">
        <v>232</v>
      </c>
      <c r="B206" s="52" t="s">
        <v>378</v>
      </c>
      <c r="C206" s="51">
        <v>51358</v>
      </c>
      <c r="D206" s="52" t="s">
        <v>378</v>
      </c>
      <c r="E206" s="44" t="s">
        <v>32</v>
      </c>
      <c r="F206" s="52" t="s">
        <v>33</v>
      </c>
      <c r="G206" s="44" t="s">
        <v>32</v>
      </c>
      <c r="H206" s="52" t="s">
        <v>45</v>
      </c>
      <c r="I206" s="52">
        <v>35801</v>
      </c>
      <c r="J206" s="53" t="s">
        <v>393</v>
      </c>
      <c r="K206" s="53" t="s">
        <v>394</v>
      </c>
      <c r="L206" s="53" t="s">
        <v>236</v>
      </c>
      <c r="M206" s="50"/>
      <c r="N206" s="50"/>
      <c r="O206" s="46" t="s">
        <v>287</v>
      </c>
      <c r="P206" s="54">
        <v>1</v>
      </c>
      <c r="Q206" s="56">
        <v>11461.73</v>
      </c>
      <c r="R206" s="53" t="s">
        <v>237</v>
      </c>
      <c r="S206" s="56">
        <v>11461.73</v>
      </c>
      <c r="T206" s="55">
        <v>0</v>
      </c>
      <c r="U206" s="55">
        <v>0</v>
      </c>
      <c r="V206" s="55">
        <v>0</v>
      </c>
      <c r="W206" s="55">
        <v>0</v>
      </c>
      <c r="X206" s="55">
        <v>0</v>
      </c>
      <c r="Y206" s="55">
        <v>0</v>
      </c>
      <c r="Z206" s="55">
        <v>0</v>
      </c>
      <c r="AA206" s="55">
        <v>0</v>
      </c>
      <c r="AB206" s="56">
        <v>11461.73</v>
      </c>
      <c r="AC206" s="55">
        <v>0</v>
      </c>
      <c r="AD206" s="55">
        <v>0</v>
      </c>
      <c r="AE206" s="55">
        <v>0</v>
      </c>
    </row>
    <row r="207" spans="1:31" ht="56.25" customHeight="1" x14ac:dyDescent="0.35">
      <c r="A207" s="51" t="s">
        <v>232</v>
      </c>
      <c r="B207" s="52" t="s">
        <v>378</v>
      </c>
      <c r="C207" s="51">
        <v>51358</v>
      </c>
      <c r="D207" s="52" t="s">
        <v>378</v>
      </c>
      <c r="E207" s="44" t="s">
        <v>32</v>
      </c>
      <c r="F207" s="52" t="s">
        <v>33</v>
      </c>
      <c r="G207" s="44" t="s">
        <v>32</v>
      </c>
      <c r="H207" s="52" t="s">
        <v>45</v>
      </c>
      <c r="I207" s="52">
        <v>35801</v>
      </c>
      <c r="J207" s="53" t="s">
        <v>393</v>
      </c>
      <c r="K207" s="53" t="s">
        <v>395</v>
      </c>
      <c r="L207" s="53" t="s">
        <v>236</v>
      </c>
      <c r="M207" s="50"/>
      <c r="N207" s="50"/>
      <c r="O207" s="46" t="s">
        <v>287</v>
      </c>
      <c r="P207" s="54">
        <v>1</v>
      </c>
      <c r="Q207" s="56">
        <v>14759.380000000001</v>
      </c>
      <c r="R207" s="53" t="s">
        <v>237</v>
      </c>
      <c r="S207" s="56">
        <v>14759.380000000001</v>
      </c>
      <c r="T207" s="55">
        <v>0</v>
      </c>
      <c r="U207" s="55">
        <v>0</v>
      </c>
      <c r="V207" s="55">
        <v>0</v>
      </c>
      <c r="W207" s="55">
        <v>0</v>
      </c>
      <c r="X207" s="55">
        <v>0</v>
      </c>
      <c r="Y207" s="55">
        <v>0</v>
      </c>
      <c r="Z207" s="55">
        <v>0</v>
      </c>
      <c r="AA207" s="55">
        <v>0</v>
      </c>
      <c r="AB207" s="56">
        <v>14759.380000000001</v>
      </c>
      <c r="AC207" s="55">
        <v>0</v>
      </c>
      <c r="AD207" s="55">
        <v>0</v>
      </c>
      <c r="AE207" s="55">
        <v>0</v>
      </c>
    </row>
    <row r="208" spans="1:31" ht="56.25" customHeight="1" x14ac:dyDescent="0.35">
      <c r="A208" s="51" t="s">
        <v>232</v>
      </c>
      <c r="B208" s="52" t="s">
        <v>378</v>
      </c>
      <c r="C208" s="51">
        <v>51314</v>
      </c>
      <c r="D208" s="52" t="s">
        <v>378</v>
      </c>
      <c r="E208" s="44" t="s">
        <v>32</v>
      </c>
      <c r="F208" s="52" t="s">
        <v>33</v>
      </c>
      <c r="G208" s="44" t="s">
        <v>32</v>
      </c>
      <c r="H208" s="52" t="s">
        <v>36</v>
      </c>
      <c r="I208" s="52">
        <v>31401</v>
      </c>
      <c r="J208" s="53" t="s">
        <v>396</v>
      </c>
      <c r="K208" s="53" t="s">
        <v>397</v>
      </c>
      <c r="L208" s="53" t="s">
        <v>236</v>
      </c>
      <c r="M208" s="50"/>
      <c r="N208" s="50"/>
      <c r="O208" s="46" t="s">
        <v>287</v>
      </c>
      <c r="P208" s="54">
        <v>1</v>
      </c>
      <c r="Q208" s="56">
        <v>725.81</v>
      </c>
      <c r="R208" s="53" t="s">
        <v>237</v>
      </c>
      <c r="S208" s="56">
        <v>725.81</v>
      </c>
      <c r="T208" s="55">
        <v>0</v>
      </c>
      <c r="U208" s="55">
        <v>0</v>
      </c>
      <c r="V208" s="55">
        <v>0</v>
      </c>
      <c r="W208" s="55">
        <v>0</v>
      </c>
      <c r="X208" s="55">
        <v>0</v>
      </c>
      <c r="Y208" s="55">
        <v>0</v>
      </c>
      <c r="Z208" s="55">
        <v>0</v>
      </c>
      <c r="AA208" s="55">
        <v>0</v>
      </c>
      <c r="AB208" s="56">
        <v>725.81</v>
      </c>
      <c r="AC208" s="55">
        <v>0</v>
      </c>
      <c r="AD208" s="55">
        <v>0</v>
      </c>
      <c r="AE208" s="55">
        <v>0</v>
      </c>
    </row>
  </sheetData>
  <mergeCells count="2">
    <mergeCell ref="A1:AD1"/>
    <mergeCell ref="A2:A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2025-01-22T18:14:18Z</dcterms:modified>
</cp:coreProperties>
</file>