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Queretaro\"/>
    </mc:Choice>
  </mc:AlternateContent>
  <xr:revisionPtr revIDLastSave="0" documentId="13_ncr:1_{6C9D7E9E-770E-4721-80EA-839EAC33DB55}" xr6:coauthVersionLast="47" xr6:coauthVersionMax="47" xr10:uidLastSave="{00000000-0000-0000-0000-000000000000}"/>
  <bookViews>
    <workbookView xWindow="-108" yWindow="-108" windowWidth="22140" windowHeight="13176" xr2:uid="{729B9AAE-1851-460B-82C6-DD8F62FD67C7}"/>
  </bookViews>
  <sheets>
    <sheet name="QT00 JULI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JULIO'!$A$10:$XDH$70</definedName>
    <definedName name="a" localSheetId="0">#REF!</definedName>
    <definedName name="a">#REF!</definedName>
    <definedName name="adquisicion">'[1]hoja oculta'!$C$2:$C$5</definedName>
    <definedName name="_xlnm.Print_Area" localSheetId="0">'QT00 JULIO'!$A$1:$I$73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JULIO'!$1:$10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1" l="1"/>
  <c r="J22" i="1"/>
  <c r="J20" i="1"/>
  <c r="J25" i="1"/>
  <c r="J11" i="1"/>
  <c r="J17" i="1"/>
  <c r="J21" i="1"/>
  <c r="J18" i="1"/>
  <c r="J15" i="1"/>
  <c r="J24" i="1"/>
  <c r="J14" i="1"/>
  <c r="J19" i="1"/>
  <c r="J13" i="1"/>
  <c r="J16" i="1"/>
  <c r="J12" i="1"/>
  <c r="J27" i="1"/>
  <c r="J26" i="1"/>
</calcChain>
</file>

<file path=xl/sharedStrings.xml><?xml version="1.0" encoding="utf-8"?>
<sst xmlns="http://schemas.openxmlformats.org/spreadsheetml/2006/main" count="491" uniqueCount="95">
  <si>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</si>
  <si>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</si>
  <si>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</si>
  <si>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</si>
  <si>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</si>
  <si>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</si>
  <si>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</si>
  <si>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</si>
  <si>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</si>
  <si>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</si>
  <si>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</si>
  <si>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</si>
  <si>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</si>
  <si>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</si>
  <si>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</si>
  <si>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</si>
  <si>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</si>
  <si>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</si>
  <si>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</si>
  <si>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</si>
  <si>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</si>
  <si>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>MANTENIMIENTO Y CONSERVACIÓN DE MOBILIARIO Y EQUIPO DE ADMINISTRACIÓN</t>
  </si>
  <si>
    <t>B00OD02</t>
  </si>
  <si>
    <t>SERVICIO DE AGUA</t>
  </si>
  <si>
    <t>SERVICIOS DE VIGILANCIA</t>
  </si>
  <si>
    <t>SERVICIOS DE LAVANDERÍA, LIMPIEZA E HIGIENE</t>
  </si>
  <si>
    <t>R008</t>
  </si>
  <si>
    <t>PRODUCTOS ALIMENTICIOS PARA EL PERSONAL DERIVADO DE ACTIVIDADES EXTRAORDINARIAS</t>
  </si>
  <si>
    <t>MANTENIMIENTO Y CONSERVACIÓN DE INMUEBLES</t>
  </si>
  <si>
    <t>MANTENIMIENTO Y CONSERVACIÓN DE VEHÍCULOS TERRESTRES, AÉREOS, MARÍTIMOS, LACUSTRES Y FLUVIALES</t>
  </si>
  <si>
    <t>VIÁTICOS NACIONALES PARA SERVIDORES PÚBLICOS EN EL DESEMPEÑO DE FUNCIONES OFICIALES</t>
  </si>
  <si>
    <t>GASTOS PARA ALIMENTACIÓN DE SERVIDORES PÚBLICOS DE MANDO</t>
  </si>
  <si>
    <t>OTROS IMPUESTOS Y DERECHOS</t>
  </si>
  <si>
    <t>PRESUPUESTADO JULIO</t>
  </si>
  <si>
    <t>EJERCIDO JULIO</t>
  </si>
  <si>
    <t>MANTENIMIENTO Y CONSERVACIÓN DE MAQUINARIA Y EQUIPO</t>
  </si>
  <si>
    <t>PRODUCTOS ALIMENTICIOS PARA EL PERSONAL QUE REALIZA LABORES DE CAMPO O DE SUPERVISIÓN</t>
  </si>
  <si>
    <t>SUBCONTRATACIÓN DE SERVICIOS CON TERCEROS</t>
  </si>
  <si>
    <t xml:space="preserve">Programa Anual de Adquisiciones, Arrendamientos y Servicios del INE 2024 (PAAASINE) </t>
  </si>
  <si>
    <t xml:space="preserve">Órgano </t>
  </si>
  <si>
    <t>UR Ejerce</t>
  </si>
  <si>
    <t>AI</t>
  </si>
  <si>
    <t>Spg</t>
  </si>
  <si>
    <t>PY</t>
  </si>
  <si>
    <t>Descripción Partida</t>
  </si>
  <si>
    <t>Presupuestado Julio</t>
  </si>
  <si>
    <t>Ejercido Julio</t>
  </si>
  <si>
    <t>SUBDELEGACIONALES</t>
  </si>
  <si>
    <t>QTF6</t>
  </si>
  <si>
    <t>35501</t>
  </si>
  <si>
    <t>31401</t>
  </si>
  <si>
    <t>R005</t>
  </si>
  <si>
    <t>088</t>
  </si>
  <si>
    <t>B00MO02</t>
  </si>
  <si>
    <t>26102</t>
  </si>
  <si>
    <t>COMBUSTIBLES, LUBRICANTES Y ADITIVOS PARA VEHÍCULOS TERRESTRES, AÉREOS, MARÍTIMOS, LACUSTRES Y FLUVIALES ASIGNADOS A SERVIDORES PÚBLICOS</t>
  </si>
  <si>
    <t>31301</t>
  </si>
  <si>
    <t>33801</t>
  </si>
  <si>
    <t>Julio</t>
  </si>
  <si>
    <t>QT01</t>
  </si>
  <si>
    <t>Servicio de agua</t>
  </si>
  <si>
    <t>Servicio telefónico convencional</t>
  </si>
  <si>
    <t>Arrendamiento de maquinaria y equipo</t>
  </si>
  <si>
    <t xml:space="preserve">SUBDELEGACIONAL </t>
  </si>
  <si>
    <t>QT02</t>
  </si>
  <si>
    <t>COMBUSTIBLES, LUBRICANTES Y ADITIVOS PARA VEHÍCULOS TERRESTRES, AÉREOS, MARÍTIMOS, LACUSTRES Y FLUVIALES DESTINADOS A SERVICIOS PÚBLICOS Y LA OPERACIÓN DE PROGRAMAS PÚBLICOS</t>
  </si>
  <si>
    <t>R003</t>
  </si>
  <si>
    <t>044</t>
  </si>
  <si>
    <t>D15031M</t>
  </si>
  <si>
    <t>QT03</t>
  </si>
  <si>
    <t>PRODUCTOS ALIMENTICIOS PARA EL PERSONAL EN LAS INSTALACIONES DE LAS UNIDADES RESPONSABLESE</t>
  </si>
  <si>
    <t>REFACCIONES Y ACCESORIOS MENORES DE MOBILIARIO Y EQUIPO DE ADMINISTRACIÓN, EDUCACIONAL Y RECREATIVO.</t>
  </si>
  <si>
    <t>MATERIAL DE LIMPIEZA</t>
  </si>
  <si>
    <t>COMBUSTIBLES, LUBRICANTES Y ADITIVOS PARA VEHICULOS TERRESTRES, AEREOS, MARITIMOS, LACUSTRES Y FLUVIALES DESTINADOS A SERVICIOS PUBLICOS Y LA OPERACION DE PROGRAMAS PUBLICOS</t>
  </si>
  <si>
    <t>SERVICIO POSTAL</t>
  </si>
  <si>
    <t>SERVICIO TELEFONICO CONVENCIONAL</t>
  </si>
  <si>
    <t>MANTENIMIENTO Y CONSERVACION DE MOBILIARIO Y EQUIPO DE ADMINISTRACION</t>
  </si>
  <si>
    <t>SERVICIOS DE LAVANDERIA, LIMPIEZA E HIGIENE</t>
  </si>
  <si>
    <t>SERVICIOS DE JARDINERIA Y FUMIGACION</t>
  </si>
  <si>
    <t>VIATICOS NACIONALES PARA LABORES EN CAMPO Y DE SUPERVISION</t>
  </si>
  <si>
    <t>QT04</t>
  </si>
  <si>
    <t xml:space="preserve">ARRENDAMIENTO DE EDIFICIOS Y LOCALES </t>
  </si>
  <si>
    <t xml:space="preserve">SERVICIO DE AGUA </t>
  </si>
  <si>
    <t xml:space="preserve">SERVICIO DE VIGILANCIA </t>
  </si>
  <si>
    <t>COMBUSTIBLES, LUBRICANTES Y ADITIVOS PARA VEHICULOS TERRESTRES,AEREOS,MARITIMOS,LACUSTRES Y FLUVIALES DESTINADOS A SERVICIOS PUBLICOS Y LA OPERACIÓN DE PROGRAMAS PUBLICOS</t>
  </si>
  <si>
    <t>Presupuestado  Julio</t>
  </si>
  <si>
    <t>QTF5</t>
  </si>
  <si>
    <t>Mantenimiento y Conservación de Vehículos Terrestres, Áereos, Marítimos, Lacustres y Fluviales</t>
  </si>
  <si>
    <t>Servicio de Agua</t>
  </si>
  <si>
    <t>Arrendamiento de Maquinaria y Equipo</t>
  </si>
  <si>
    <t>Subcontratación de Servicio con Terceros</t>
  </si>
  <si>
    <t>045</t>
  </si>
  <si>
    <t>Mantenimiento y Conservación de Mobiliario y Equipo de Administración</t>
  </si>
  <si>
    <t>Mantenimiento y Conservación de Inmuebles</t>
  </si>
  <si>
    <t>Arrendamiento de Edificios y Locales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</si>
</sst>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6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1" fillId="0" borderId="0" xfId="2" applyFill="1"/>
    <xf numFmtId="0" fontId="9" fillId="0" borderId="0" xfId="7" applyFont="1" applyFill="1"/>
    <xf numFmtId="0" fontId="1" fillId="0" borderId="0" xfId="3" applyFill="1"/>
    <xf numFmtId="0" fontId="1" fillId="0" borderId="0" xfId="2" applyFill="1" applyAlignment="1">
      <alignment wrapText="1"/>
    </xf>
    <xf numFmtId="0" fontId="1" fillId="0" borderId="0" xfId="2" applyFill="1" applyAlignment="1">
      <alignment horizontal="right"/>
    </xf>
    <xf numFmtId="0" fontId="1" fillId="0" borderId="2" xfId="3" applyFont="1" applyBorder="1" applyAlignment="1">
      <alignment horizontal="center" vertical="center" wrapText="1"/>
    </xf>
    <xf numFmtId="0" fontId="12" fillId="0" borderId="2" xfId="3" quotePrefix="1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1" fontId="11" fillId="0" borderId="2" xfId="4" applyNumberFormat="1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left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0" fontId="13" fillId="0" borderId="2" xfId="0" applyFont="1" applyBorder="1" applyAlignment="1">
      <alignment vertical="center" wrapText="1"/>
    </xf>
    <xf numFmtId="3" fontId="2" fillId="2" borderId="2" xfId="8" applyNumberFormat="1" applyFont="1" applyFill="1" applyBorder="1" applyAlignment="1">
      <alignment horizontal="center" vertical="center" wrapText="1"/>
    </xf>
    <xf numFmtId="44" fontId="12" fillId="0" borderId="2" xfId="1" applyFont="1" applyBorder="1" applyAlignment="1">
      <alignment horizontal="right" vertical="center" wrapText="1"/>
    </xf>
    <xf numFmtId="44" fontId="1" fillId="0" borderId="2" xfId="1" applyFont="1" applyBorder="1" applyAlignment="1">
      <alignment horizontal="right" vertical="center" wrapText="1"/>
    </xf>
    <xf numFmtId="44" fontId="1" fillId="0" borderId="3" xfId="1" applyFont="1" applyBorder="1" applyAlignment="1">
      <alignment horizontal="right" vertical="center" wrapText="1"/>
    </xf>
    <xf numFmtId="0" fontId="11" fillId="0" borderId="2" xfId="3" applyFont="1" applyBorder="1" applyAlignment="1">
      <alignment horizontal="center" vertical="center" wrapText="1"/>
    </xf>
    <xf numFmtId="44" fontId="11" fillId="0" borderId="2" xfId="1" applyFont="1" applyFill="1" applyBorder="1" applyAlignment="1">
      <alignment horizontal="right" vertical="center" wrapText="1"/>
    </xf>
    <xf numFmtId="44" fontId="11" fillId="0" borderId="2" xfId="1" applyFont="1" applyFill="1" applyBorder="1" applyAlignment="1">
      <alignment horizontal="center" vertical="center" wrapText="1"/>
    </xf>
    <xf numFmtId="0" fontId="1" fillId="3" borderId="2" xfId="3" applyFont="1" applyFill="1" applyBorder="1" applyAlignment="1">
      <alignment horizontal="center" vertical="center" wrapText="1"/>
    </xf>
    <xf numFmtId="0" fontId="12" fillId="3" borderId="2" xfId="3" quotePrefix="1" applyFont="1" applyFill="1" applyBorder="1" applyAlignment="1">
      <alignment horizontal="center" vertical="center" wrapText="1"/>
    </xf>
    <xf numFmtId="44" fontId="1" fillId="0" borderId="2" xfId="1" applyFont="1" applyBorder="1" applyAlignment="1">
      <alignment vertical="center" wrapText="1"/>
    </xf>
    <xf numFmtId="44" fontId="12" fillId="3" borderId="2" xfId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44" fontId="1" fillId="0" borderId="2" xfId="1" applyFont="1" applyFill="1" applyBorder="1" applyAlignment="1">
      <alignment horizontal="center" vertical="center"/>
    </xf>
    <xf numFmtId="0" fontId="1" fillId="0" borderId="2" xfId="0" quotePrefix="1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3" borderId="8" xfId="3" applyFont="1" applyFill="1" applyBorder="1" applyAlignment="1">
      <alignment horizontal="center" vertical="center" wrapText="1"/>
    </xf>
    <xf numFmtId="49" fontId="11" fillId="0" borderId="0" xfId="3" applyNumberFormat="1" applyFont="1" applyAlignment="1">
      <alignment horizontal="center" vertical="center" wrapText="1"/>
    </xf>
    <xf numFmtId="0" fontId="12" fillId="3" borderId="2" xfId="3" applyFont="1" applyFill="1" applyBorder="1" applyAlignment="1">
      <alignment horizontal="center" vertical="center" wrapText="1"/>
    </xf>
    <xf numFmtId="49" fontId="12" fillId="3" borderId="2" xfId="3" quotePrefix="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4" fontId="12" fillId="3" borderId="2" xfId="1" applyFont="1" applyFill="1" applyBorder="1" applyAlignment="1">
      <alignment vertical="center" wrapText="1"/>
    </xf>
    <xf numFmtId="44" fontId="11" fillId="0" borderId="2" xfId="1" applyFont="1" applyBorder="1" applyAlignment="1">
      <alignment horizontal="center" vertical="center" wrapText="1"/>
    </xf>
    <xf numFmtId="0" fontId="1" fillId="0" borderId="8" xfId="3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horizontal="left" vertical="center" wrapText="1"/>
    </xf>
    <xf numFmtId="44" fontId="12" fillId="0" borderId="2" xfId="1" applyFont="1" applyBorder="1" applyAlignment="1">
      <alignment horizontal="center" vertical="center" wrapText="1"/>
    </xf>
    <xf numFmtId="49" fontId="11" fillId="0" borderId="2" xfId="3" applyNumberFormat="1" applyFont="1" applyBorder="1" applyAlignment="1">
      <alignment horizontal="center" vertical="center" wrapText="1"/>
    </xf>
    <xf numFmtId="44" fontId="12" fillId="3" borderId="2" xfId="1" applyFont="1" applyFill="1" applyBorder="1" applyAlignment="1">
      <alignment horizontal="left" vertical="center" wrapText="1"/>
    </xf>
    <xf numFmtId="0" fontId="2" fillId="2" borderId="2" xfId="4" applyFont="1" applyFill="1" applyBorder="1" applyAlignment="1">
      <alignment horizontal="center" vertical="center"/>
    </xf>
    <xf numFmtId="44" fontId="2" fillId="2" borderId="2" xfId="4" applyNumberFormat="1" applyFont="1" applyFill="1" applyBorder="1" applyAlignment="1">
      <alignment horizontal="center" vertical="center"/>
    </xf>
    <xf numFmtId="44" fontId="2" fillId="2" borderId="2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4" fontId="1" fillId="0" borderId="2" xfId="1" applyFont="1" applyFill="1" applyBorder="1" applyAlignment="1">
      <alignment vertical="center"/>
    </xf>
    <xf numFmtId="0" fontId="1" fillId="0" borderId="4" xfId="3" applyFont="1" applyBorder="1" applyAlignment="1">
      <alignment horizontal="center" vertical="center" wrapText="1"/>
    </xf>
    <xf numFmtId="49" fontId="12" fillId="0" borderId="5" xfId="3" quotePrefix="1" applyNumberFormat="1" applyFont="1" applyBorder="1" applyAlignment="1">
      <alignment horizontal="center" vertical="center" wrapText="1"/>
    </xf>
    <xf numFmtId="0" fontId="12" fillId="0" borderId="5" xfId="3" applyFont="1" applyBorder="1" applyAlignment="1">
      <alignment horizontal="center" vertical="center" wrapText="1"/>
    </xf>
    <xf numFmtId="1" fontId="11" fillId="3" borderId="5" xfId="4" applyNumberFormat="1" applyFont="1" applyFill="1" applyBorder="1" applyAlignment="1">
      <alignment horizontal="center" vertical="center" wrapText="1"/>
    </xf>
    <xf numFmtId="0" fontId="1" fillId="3" borderId="2" xfId="0" quotePrefix="1" applyFont="1" applyFill="1" applyBorder="1" applyAlignment="1" applyProtection="1">
      <alignment horizontal="left" vertical="center" wrapText="1"/>
      <protection locked="0"/>
    </xf>
    <xf numFmtId="44" fontId="11" fillId="3" borderId="2" xfId="1" applyFont="1" applyFill="1" applyBorder="1" applyAlignment="1">
      <alignment horizontal="center" vertical="center" wrapText="1"/>
    </xf>
    <xf numFmtId="0" fontId="12" fillId="0" borderId="5" xfId="3" quotePrefix="1" applyFont="1" applyBorder="1" applyAlignment="1">
      <alignment horizontal="center" vertical="center" wrapText="1"/>
    </xf>
    <xf numFmtId="0" fontId="11" fillId="0" borderId="5" xfId="4" applyFont="1" applyBorder="1" applyAlignment="1">
      <alignment horizontal="center" vertical="center" wrapText="1"/>
    </xf>
    <xf numFmtId="44" fontId="1" fillId="0" borderId="2" xfId="1" applyFont="1" applyFill="1" applyBorder="1" applyAlignment="1">
      <alignment horizontal="center" vertical="center" wrapText="1"/>
    </xf>
    <xf numFmtId="0" fontId="4" fillId="0" borderId="1" xfId="3" applyFont="1" applyBorder="1" applyAlignment="1">
      <alignment horizontal="center"/>
    </xf>
    <xf numFmtId="0" fontId="4" fillId="0" borderId="0" xfId="3" applyFont="1" applyAlignment="1">
      <alignment horizontal="center"/>
    </xf>
  </cellXfs>
  <cellStyles count="9">
    <cellStyle name="Millares 2" xfId="5" xr:uid="{FF62BE89-5617-4A1E-BDAF-C4728DBE8D10}"/>
    <cellStyle name="Millares 2 2" xfId="8" xr:uid="{F25151C7-F75F-4281-A5EF-ED463DD34AE7}"/>
    <cellStyle name="Moneda" xfId="1" builtinId="4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574964</xdr:colOff>
      <xdr:row>0</xdr:row>
      <xdr:rowOff>200891</xdr:rowOff>
    </xdr:from>
    <xdr:to>
      <xdr:col>2</xdr:col>
      <xdr:colOff>418579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964" y="200891"/>
          <a:ext cx="1817888" cy="90747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J75"/>
  <sheetViews>
    <sheetView tabSelected="1" zoomScale="110" zoomScaleNormal="110" workbookViewId="0">
      <selection activeCell="C7" sqref="C7"/>
    </sheetView>
  </sheetViews>
  <sheetFormatPr baseColWidth="10" defaultColWidth="11.5546875" defaultRowHeight="14.4" x14ac:dyDescent="0.3"/>
  <cols>
    <col min="1" max="1" width="21.21875" style="1" customWidth="1"/>
    <col min="2" max="4" width="7.5546875" style="1" customWidth="1"/>
    <col min="5" max="5" width="12.6640625" style="1" customWidth="1"/>
    <col min="6" max="6" width="11.44140625" style="1" customWidth="1"/>
    <col min="7" max="7" width="7.21875" style="11" customWidth="1"/>
    <col min="8" max="8" width="26.88671875" style="14" customWidth="1"/>
    <col min="9" max="9" width="17.109375" style="15" customWidth="1"/>
    <col min="10" max="10" width="17.109375" style="11" customWidth="1"/>
    <col min="11" max="16384" width="11.5546875" style="11"/>
  </cols>
  <sheetData>
    <row r="1" spans="1:10" s="1" customFormat="1" ht="22.2" x14ac:dyDescent="0.3">
      <c r="H1" s="2"/>
      <c r="J1" s="4" t="s">
        <v>0</v>
      </c>
    </row>
    <row r="2" spans="1:10" s="1" customFormat="1" ht="22.2" x14ac:dyDescent="0.3">
      <c r="H2" s="2"/>
      <c r="J2" s="4" t="s">
        <v>1</v>
      </c>
    </row>
    <row r="3" spans="1:10" s="1" customFormat="1" ht="22.2" x14ac:dyDescent="0.3">
      <c r="H3" s="2"/>
      <c r="J3" s="4" t="s">
        <v>2</v>
      </c>
    </row>
    <row r="4" spans="1:10" s="1" customFormat="1" x14ac:dyDescent="0.3">
      <c r="H4" s="2"/>
      <c r="I4" s="3"/>
    </row>
    <row r="5" spans="1:10" s="1" customFormat="1" x14ac:dyDescent="0.3">
      <c r="H5" s="2"/>
      <c r="I5" s="3"/>
    </row>
    <row r="6" spans="1:10" s="1" customFormat="1" x14ac:dyDescent="0.3">
      <c r="H6" s="2"/>
      <c r="I6" s="3"/>
    </row>
    <row r="7" spans="1:10" s="1" customFormat="1" x14ac:dyDescent="0.3">
      <c r="H7" s="2"/>
      <c r="I7" s="3"/>
    </row>
    <row r="8" spans="1:10" s="1" customFormat="1" ht="25.8" x14ac:dyDescent="0.5">
      <c r="A8" s="71" t="s">
        <v>38</v>
      </c>
      <c r="B8" s="71"/>
      <c r="C8" s="71"/>
      <c r="D8" s="71"/>
      <c r="E8" s="71"/>
      <c r="F8" s="71"/>
      <c r="G8" s="71"/>
      <c r="H8" s="71"/>
      <c r="I8" s="71"/>
      <c r="J8" s="71"/>
    </row>
    <row r="9" spans="1:10" s="1" customFormat="1" ht="25.8" x14ac:dyDescent="0.5">
      <c r="A9" s="70" t="s">
        <v>3</v>
      </c>
      <c r="B9" s="70"/>
      <c r="C9" s="70"/>
      <c r="D9" s="70"/>
      <c r="E9" s="70"/>
      <c r="F9" s="70"/>
      <c r="G9" s="70"/>
      <c r="H9" s="70"/>
      <c r="I9" s="70"/>
    </row>
    <row r="10" spans="1:10" s="9" customFormat="1" ht="56.25" customHeight="1" x14ac:dyDescent="0.3">
      <c r="A10" s="5" t="s">
        <v>4</v>
      </c>
      <c r="B10" s="5" t="s">
        <v>5</v>
      </c>
      <c r="C10" s="5" t="s">
        <v>6</v>
      </c>
      <c r="D10" s="5" t="s">
        <v>7</v>
      </c>
      <c r="E10" s="5" t="s">
        <v>8</v>
      </c>
      <c r="F10" s="5" t="s">
        <v>9</v>
      </c>
      <c r="G10" s="6" t="s">
        <v>10</v>
      </c>
      <c r="H10" s="7" t="s">
        <v>11</v>
      </c>
      <c r="I10" s="8" t="s">
        <v>33</v>
      </c>
      <c r="J10" s="8" t="s">
        <v>34</v>
      </c>
    </row>
    <row r="11" spans="1:10" s="10" customFormat="1" ht="57.6" x14ac:dyDescent="0.3">
      <c r="A11" s="16" t="s">
        <v>12</v>
      </c>
      <c r="B11" s="16" t="s">
        <v>13</v>
      </c>
      <c r="C11" s="17" t="s">
        <v>14</v>
      </c>
      <c r="D11" s="18" t="s">
        <v>15</v>
      </c>
      <c r="E11" s="17" t="s">
        <v>14</v>
      </c>
      <c r="F11" s="18" t="s">
        <v>16</v>
      </c>
      <c r="G11" s="19">
        <v>22103</v>
      </c>
      <c r="H11" s="20" t="s">
        <v>36</v>
      </c>
      <c r="I11" s="29">
        <v>0</v>
      </c>
      <c r="J11" s="29">
        <f>2185.7+7354.74</f>
        <v>9540.4399999999987</v>
      </c>
    </row>
    <row r="12" spans="1:10" s="10" customFormat="1" ht="57.6" x14ac:dyDescent="0.3">
      <c r="A12" s="16" t="s">
        <v>12</v>
      </c>
      <c r="B12" s="16" t="s">
        <v>13</v>
      </c>
      <c r="C12" s="17" t="s">
        <v>14</v>
      </c>
      <c r="D12" s="18" t="s">
        <v>15</v>
      </c>
      <c r="E12" s="17" t="s">
        <v>14</v>
      </c>
      <c r="F12" s="18" t="s">
        <v>16</v>
      </c>
      <c r="G12" s="19">
        <v>22104</v>
      </c>
      <c r="H12" s="20" t="s">
        <v>17</v>
      </c>
      <c r="I12" s="29">
        <v>1600</v>
      </c>
      <c r="J12" s="29">
        <f>I12-40</f>
        <v>1560</v>
      </c>
    </row>
    <row r="13" spans="1:10" s="10" customFormat="1" ht="57.6" x14ac:dyDescent="0.3">
      <c r="A13" s="16" t="s">
        <v>12</v>
      </c>
      <c r="B13" s="16" t="s">
        <v>13</v>
      </c>
      <c r="C13" s="17" t="s">
        <v>14</v>
      </c>
      <c r="D13" s="18" t="s">
        <v>15</v>
      </c>
      <c r="E13" s="17" t="s">
        <v>14</v>
      </c>
      <c r="F13" s="18" t="s">
        <v>16</v>
      </c>
      <c r="G13" s="19">
        <v>22106</v>
      </c>
      <c r="H13" s="20" t="s">
        <v>27</v>
      </c>
      <c r="I13" s="30">
        <v>1500</v>
      </c>
      <c r="J13" s="29">
        <f>I13-1121.35-378.65</f>
        <v>0</v>
      </c>
    </row>
    <row r="14" spans="1:10" s="10" customFormat="1" x14ac:dyDescent="0.3">
      <c r="A14" s="16" t="s">
        <v>12</v>
      </c>
      <c r="B14" s="16" t="s">
        <v>13</v>
      </c>
      <c r="C14" s="17" t="s">
        <v>14</v>
      </c>
      <c r="D14" s="18" t="s">
        <v>15</v>
      </c>
      <c r="E14" s="17" t="s">
        <v>14</v>
      </c>
      <c r="F14" s="21" t="s">
        <v>22</v>
      </c>
      <c r="G14" s="21">
        <v>31301</v>
      </c>
      <c r="H14" s="21" t="s">
        <v>23</v>
      </c>
      <c r="I14" s="30">
        <v>11000</v>
      </c>
      <c r="J14" s="29">
        <f>I14-3329.92</f>
        <v>7670.08</v>
      </c>
    </row>
    <row r="15" spans="1:10" s="10" customFormat="1" ht="28.8" x14ac:dyDescent="0.3">
      <c r="A15" s="16" t="s">
        <v>12</v>
      </c>
      <c r="B15" s="16" t="s">
        <v>13</v>
      </c>
      <c r="C15" s="17" t="s">
        <v>14</v>
      </c>
      <c r="D15" s="18" t="s">
        <v>15</v>
      </c>
      <c r="E15" s="17" t="s">
        <v>14</v>
      </c>
      <c r="F15" s="21" t="s">
        <v>16</v>
      </c>
      <c r="G15" s="21">
        <v>31401</v>
      </c>
      <c r="H15" s="21" t="s">
        <v>18</v>
      </c>
      <c r="I15" s="30">
        <v>3000</v>
      </c>
      <c r="J15" s="29">
        <f>I15+2477.88</f>
        <v>5477.88</v>
      </c>
    </row>
    <row r="16" spans="1:10" s="10" customFormat="1" ht="28.8" x14ac:dyDescent="0.3">
      <c r="A16" s="16" t="s">
        <v>12</v>
      </c>
      <c r="B16" s="16" t="s">
        <v>13</v>
      </c>
      <c r="C16" s="17" t="s">
        <v>14</v>
      </c>
      <c r="D16" s="18" t="s">
        <v>15</v>
      </c>
      <c r="E16" s="17" t="s">
        <v>14</v>
      </c>
      <c r="F16" s="21" t="s">
        <v>16</v>
      </c>
      <c r="G16" s="21">
        <v>32601</v>
      </c>
      <c r="H16" s="21" t="s">
        <v>19</v>
      </c>
      <c r="I16" s="30">
        <v>2500</v>
      </c>
      <c r="J16" s="29">
        <f>I16+40+1121.35</f>
        <v>3661.35</v>
      </c>
    </row>
    <row r="17" spans="1:10" s="10" customFormat="1" x14ac:dyDescent="0.3">
      <c r="A17" s="16" t="s">
        <v>12</v>
      </c>
      <c r="B17" s="16" t="s">
        <v>13</v>
      </c>
      <c r="C17" s="17" t="s">
        <v>14</v>
      </c>
      <c r="D17" s="18" t="s">
        <v>15</v>
      </c>
      <c r="E17" s="17" t="s">
        <v>14</v>
      </c>
      <c r="F17" s="21" t="s">
        <v>22</v>
      </c>
      <c r="G17" s="21">
        <v>33801</v>
      </c>
      <c r="H17" s="21" t="s">
        <v>24</v>
      </c>
      <c r="I17" s="30">
        <v>57000</v>
      </c>
      <c r="J17" s="29">
        <f>I17-1096.68-10602.4-2477.88-83.74-1740-2185.7-1044</f>
        <v>37769.600000000006</v>
      </c>
    </row>
    <row r="18" spans="1:10" s="10" customFormat="1" ht="28.8" x14ac:dyDescent="0.3">
      <c r="A18" s="16" t="s">
        <v>12</v>
      </c>
      <c r="B18" s="16" t="s">
        <v>13</v>
      </c>
      <c r="C18" s="17" t="s">
        <v>14</v>
      </c>
      <c r="D18" s="18" t="s">
        <v>15</v>
      </c>
      <c r="E18" s="17" t="s">
        <v>14</v>
      </c>
      <c r="F18" s="21" t="s">
        <v>16</v>
      </c>
      <c r="G18" s="21">
        <v>33901</v>
      </c>
      <c r="H18" s="21" t="s">
        <v>37</v>
      </c>
      <c r="I18" s="30">
        <v>0</v>
      </c>
      <c r="J18" s="29">
        <f>83.74</f>
        <v>83.74</v>
      </c>
    </row>
    <row r="19" spans="1:10" s="10" customFormat="1" x14ac:dyDescent="0.3">
      <c r="A19" s="16" t="s">
        <v>12</v>
      </c>
      <c r="B19" s="16" t="s">
        <v>13</v>
      </c>
      <c r="C19" s="17" t="s">
        <v>14</v>
      </c>
      <c r="D19" s="18" t="s">
        <v>15</v>
      </c>
      <c r="E19" s="17" t="s">
        <v>14</v>
      </c>
      <c r="F19" s="21" t="s">
        <v>16</v>
      </c>
      <c r="G19" s="21">
        <v>34701</v>
      </c>
      <c r="H19" s="21" t="s">
        <v>20</v>
      </c>
      <c r="I19" s="30">
        <v>5500</v>
      </c>
      <c r="J19" s="29">
        <f>I19+378.65+1336.26</f>
        <v>7214.91</v>
      </c>
    </row>
    <row r="20" spans="1:10" s="10" customFormat="1" ht="39.6" customHeight="1" x14ac:dyDescent="0.3">
      <c r="A20" s="16" t="s">
        <v>12</v>
      </c>
      <c r="B20" s="16" t="s">
        <v>13</v>
      </c>
      <c r="C20" s="17" t="s">
        <v>14</v>
      </c>
      <c r="D20" s="18" t="s">
        <v>15</v>
      </c>
      <c r="E20" s="17" t="s">
        <v>14</v>
      </c>
      <c r="F20" s="21" t="s">
        <v>22</v>
      </c>
      <c r="G20" s="21">
        <v>35101</v>
      </c>
      <c r="H20" s="21" t="s">
        <v>28</v>
      </c>
      <c r="I20" s="30">
        <v>4165</v>
      </c>
      <c r="J20" s="29">
        <f>I20-453+1044+1741+825</f>
        <v>7322</v>
      </c>
    </row>
    <row r="21" spans="1:10" s="10" customFormat="1" ht="60" customHeight="1" x14ac:dyDescent="0.3">
      <c r="A21" s="16" t="s">
        <v>12</v>
      </c>
      <c r="B21" s="16" t="s">
        <v>13</v>
      </c>
      <c r="C21" s="17" t="s">
        <v>14</v>
      </c>
      <c r="D21" s="18" t="s">
        <v>15</v>
      </c>
      <c r="E21" s="17" t="s">
        <v>14</v>
      </c>
      <c r="F21" s="21" t="s">
        <v>16</v>
      </c>
      <c r="G21" s="21">
        <v>35201</v>
      </c>
      <c r="H21" s="21" t="s">
        <v>21</v>
      </c>
      <c r="I21" s="30">
        <v>0</v>
      </c>
      <c r="J21" s="29">
        <f>I21+2784+1740</f>
        <v>4524</v>
      </c>
    </row>
    <row r="22" spans="1:10" s="10" customFormat="1" ht="72" x14ac:dyDescent="0.3">
      <c r="A22" s="16" t="s">
        <v>12</v>
      </c>
      <c r="B22" s="16" t="s">
        <v>13</v>
      </c>
      <c r="C22" s="17" t="s">
        <v>14</v>
      </c>
      <c r="D22" s="18" t="s">
        <v>15</v>
      </c>
      <c r="E22" s="17" t="s">
        <v>14</v>
      </c>
      <c r="F22" s="21" t="s">
        <v>16</v>
      </c>
      <c r="G22" s="21">
        <v>35501</v>
      </c>
      <c r="H22" s="21" t="s">
        <v>29</v>
      </c>
      <c r="I22" s="30">
        <v>1000</v>
      </c>
      <c r="J22" s="29">
        <f>I22+3329.92+1096.68+453+265</f>
        <v>6144.6</v>
      </c>
    </row>
    <row r="23" spans="1:10" s="10" customFormat="1" ht="43.2" x14ac:dyDescent="0.3">
      <c r="A23" s="16" t="s">
        <v>12</v>
      </c>
      <c r="B23" s="16" t="s">
        <v>13</v>
      </c>
      <c r="C23" s="17" t="s">
        <v>14</v>
      </c>
      <c r="D23" s="18" t="s">
        <v>15</v>
      </c>
      <c r="E23" s="17" t="s">
        <v>14</v>
      </c>
      <c r="F23" s="21" t="s">
        <v>22</v>
      </c>
      <c r="G23" s="21">
        <v>35701</v>
      </c>
      <c r="H23" s="21" t="s">
        <v>35</v>
      </c>
      <c r="I23" s="30">
        <v>0</v>
      </c>
      <c r="J23" s="29">
        <f>10602.4</f>
        <v>10602.4</v>
      </c>
    </row>
    <row r="24" spans="1:10" s="10" customFormat="1" ht="28.8" x14ac:dyDescent="0.3">
      <c r="A24" s="16" t="s">
        <v>12</v>
      </c>
      <c r="B24" s="16" t="s">
        <v>13</v>
      </c>
      <c r="C24" s="17" t="s">
        <v>14</v>
      </c>
      <c r="D24" s="18" t="s">
        <v>15</v>
      </c>
      <c r="E24" s="17" t="s">
        <v>14</v>
      </c>
      <c r="F24" s="21" t="s">
        <v>22</v>
      </c>
      <c r="G24" s="21">
        <v>35801</v>
      </c>
      <c r="H24" s="21" t="s">
        <v>25</v>
      </c>
      <c r="I24" s="30">
        <v>37265</v>
      </c>
      <c r="J24" s="29">
        <f>I24-265</f>
        <v>37000</v>
      </c>
    </row>
    <row r="25" spans="1:10" s="10" customFormat="1" ht="57.6" x14ac:dyDescent="0.3">
      <c r="A25" s="16" t="s">
        <v>12</v>
      </c>
      <c r="B25" s="16" t="s">
        <v>13</v>
      </c>
      <c r="C25" s="17" t="s">
        <v>14</v>
      </c>
      <c r="D25" s="18" t="s">
        <v>15</v>
      </c>
      <c r="E25" s="17" t="s">
        <v>14</v>
      </c>
      <c r="F25" s="21" t="s">
        <v>16</v>
      </c>
      <c r="G25" s="21">
        <v>37504</v>
      </c>
      <c r="H25" s="21" t="s">
        <v>30</v>
      </c>
      <c r="I25" s="30">
        <v>14375</v>
      </c>
      <c r="J25" s="29">
        <f>I25-1336.26-2784-7354.74-1741-825</f>
        <v>334</v>
      </c>
    </row>
    <row r="26" spans="1:10" s="10" customFormat="1" ht="43.2" x14ac:dyDescent="0.3">
      <c r="A26" s="16" t="s">
        <v>12</v>
      </c>
      <c r="B26" s="16" t="s">
        <v>13</v>
      </c>
      <c r="C26" s="17" t="s">
        <v>14</v>
      </c>
      <c r="D26" s="18" t="s">
        <v>26</v>
      </c>
      <c r="E26" s="17" t="s">
        <v>14</v>
      </c>
      <c r="F26" s="21" t="s">
        <v>16</v>
      </c>
      <c r="G26" s="21">
        <v>38501</v>
      </c>
      <c r="H26" s="21" t="s">
        <v>31</v>
      </c>
      <c r="I26" s="30">
        <v>3000</v>
      </c>
      <c r="J26" s="29">
        <f t="shared" ref="J26:J27" si="0">I26</f>
        <v>3000</v>
      </c>
    </row>
    <row r="27" spans="1:10" ht="28.8" x14ac:dyDescent="0.3">
      <c r="A27" s="16" t="s">
        <v>12</v>
      </c>
      <c r="B27" s="16" t="s">
        <v>13</v>
      </c>
      <c r="C27" s="17" t="s">
        <v>14</v>
      </c>
      <c r="D27" s="18" t="s">
        <v>15</v>
      </c>
      <c r="E27" s="17" t="s">
        <v>14</v>
      </c>
      <c r="F27" s="21" t="s">
        <v>16</v>
      </c>
      <c r="G27" s="21">
        <v>39202</v>
      </c>
      <c r="H27" s="21" t="s">
        <v>32</v>
      </c>
      <c r="I27" s="31">
        <v>1500</v>
      </c>
      <c r="J27" s="29">
        <f t="shared" si="0"/>
        <v>1500</v>
      </c>
    </row>
    <row r="28" spans="1:10" ht="28.8" x14ac:dyDescent="0.3">
      <c r="A28" s="5" t="s">
        <v>4</v>
      </c>
      <c r="B28" s="5" t="s">
        <v>5</v>
      </c>
      <c r="C28" s="5" t="s">
        <v>41</v>
      </c>
      <c r="D28" s="5" t="s">
        <v>7</v>
      </c>
      <c r="E28" s="5" t="s">
        <v>8</v>
      </c>
      <c r="F28" s="5" t="s">
        <v>9</v>
      </c>
      <c r="G28" s="6" t="s">
        <v>10</v>
      </c>
      <c r="H28" s="6" t="s">
        <v>11</v>
      </c>
      <c r="I28" s="8" t="s">
        <v>33</v>
      </c>
      <c r="J28" s="8" t="s">
        <v>34</v>
      </c>
    </row>
    <row r="29" spans="1:10" x14ac:dyDescent="0.3">
      <c r="A29" s="32" t="s">
        <v>47</v>
      </c>
      <c r="B29" s="22" t="s">
        <v>59</v>
      </c>
      <c r="C29" s="22" t="s">
        <v>14</v>
      </c>
      <c r="D29" s="22" t="s">
        <v>15</v>
      </c>
      <c r="E29" s="22" t="s">
        <v>14</v>
      </c>
      <c r="F29" s="22" t="s">
        <v>22</v>
      </c>
      <c r="G29" s="22">
        <v>31301</v>
      </c>
      <c r="H29" s="23" t="s">
        <v>60</v>
      </c>
      <c r="I29" s="33">
        <v>850</v>
      </c>
      <c r="J29" s="34">
        <v>1955</v>
      </c>
    </row>
    <row r="30" spans="1:10" ht="28.8" x14ac:dyDescent="0.3">
      <c r="A30" s="32" t="s">
        <v>47</v>
      </c>
      <c r="B30" s="22" t="s">
        <v>59</v>
      </c>
      <c r="C30" s="22" t="s">
        <v>14</v>
      </c>
      <c r="D30" s="22" t="s">
        <v>15</v>
      </c>
      <c r="E30" s="22" t="s">
        <v>14</v>
      </c>
      <c r="F30" s="22" t="s">
        <v>16</v>
      </c>
      <c r="G30" s="22">
        <v>31401</v>
      </c>
      <c r="H30" s="23" t="s">
        <v>61</v>
      </c>
      <c r="I30" s="33">
        <v>1200</v>
      </c>
      <c r="J30" s="34">
        <v>1094.22</v>
      </c>
    </row>
    <row r="31" spans="1:10" ht="28.8" x14ac:dyDescent="0.3">
      <c r="A31" s="32" t="s">
        <v>47</v>
      </c>
      <c r="B31" s="22" t="s">
        <v>59</v>
      </c>
      <c r="C31" s="22" t="s">
        <v>14</v>
      </c>
      <c r="D31" s="22" t="s">
        <v>15</v>
      </c>
      <c r="E31" s="22" t="s">
        <v>14</v>
      </c>
      <c r="F31" s="22" t="s">
        <v>16</v>
      </c>
      <c r="G31" s="22">
        <v>32601</v>
      </c>
      <c r="H31" s="23" t="s">
        <v>62</v>
      </c>
      <c r="I31" s="33">
        <v>2207</v>
      </c>
      <c r="J31" s="34">
        <v>3249.06</v>
      </c>
    </row>
    <row r="32" spans="1:10" ht="28.8" x14ac:dyDescent="0.3">
      <c r="A32" s="24" t="s">
        <v>39</v>
      </c>
      <c r="B32" s="24" t="s">
        <v>40</v>
      </c>
      <c r="C32" s="24" t="s">
        <v>41</v>
      </c>
      <c r="D32" s="24" t="s">
        <v>7</v>
      </c>
      <c r="E32" s="24" t="s">
        <v>42</v>
      </c>
      <c r="F32" s="24" t="s">
        <v>43</v>
      </c>
      <c r="G32" s="25" t="s">
        <v>10</v>
      </c>
      <c r="H32" s="26" t="s">
        <v>44</v>
      </c>
      <c r="I32" s="8" t="s">
        <v>33</v>
      </c>
      <c r="J32" s="8" t="s">
        <v>34</v>
      </c>
    </row>
    <row r="33" spans="1:10" ht="115.2" x14ac:dyDescent="0.3">
      <c r="A33" s="35" t="s">
        <v>63</v>
      </c>
      <c r="B33" s="35" t="s">
        <v>64</v>
      </c>
      <c r="C33" s="36" t="s">
        <v>14</v>
      </c>
      <c r="D33" s="21" t="s">
        <v>51</v>
      </c>
      <c r="E33" s="21" t="s">
        <v>52</v>
      </c>
      <c r="F33" s="21" t="s">
        <v>53</v>
      </c>
      <c r="G33" s="21">
        <v>26102</v>
      </c>
      <c r="H33" s="27" t="s">
        <v>65</v>
      </c>
      <c r="I33" s="37">
        <v>4255</v>
      </c>
      <c r="J33" s="38">
        <v>8500</v>
      </c>
    </row>
    <row r="34" spans="1:10" ht="28.8" x14ac:dyDescent="0.3">
      <c r="A34" s="35" t="s">
        <v>63</v>
      </c>
      <c r="B34" s="35" t="s">
        <v>64</v>
      </c>
      <c r="C34" s="36" t="s">
        <v>14</v>
      </c>
      <c r="D34" s="21" t="s">
        <v>15</v>
      </c>
      <c r="E34" s="21" t="s">
        <v>14</v>
      </c>
      <c r="F34" s="21" t="s">
        <v>16</v>
      </c>
      <c r="G34" s="21">
        <v>39202</v>
      </c>
      <c r="H34" s="27" t="s">
        <v>32</v>
      </c>
      <c r="I34" s="37">
        <v>500</v>
      </c>
      <c r="J34" s="38">
        <v>500</v>
      </c>
    </row>
    <row r="35" spans="1:10" ht="115.2" x14ac:dyDescent="0.3">
      <c r="A35" s="35" t="s">
        <v>63</v>
      </c>
      <c r="B35" s="35" t="s">
        <v>64</v>
      </c>
      <c r="C35" s="36" t="s">
        <v>14</v>
      </c>
      <c r="D35" s="21" t="s">
        <v>66</v>
      </c>
      <c r="E35" s="21" t="s">
        <v>67</v>
      </c>
      <c r="F35" s="21" t="s">
        <v>68</v>
      </c>
      <c r="G35" s="21">
        <v>26102</v>
      </c>
      <c r="H35" s="27" t="s">
        <v>65</v>
      </c>
      <c r="I35" s="37">
        <v>1204</v>
      </c>
      <c r="J35" s="38">
        <v>1200</v>
      </c>
    </row>
    <row r="36" spans="1:10" ht="28.8" x14ac:dyDescent="0.3">
      <c r="A36" s="56" t="s">
        <v>39</v>
      </c>
      <c r="B36" s="5" t="s">
        <v>40</v>
      </c>
      <c r="C36" s="5" t="s">
        <v>41</v>
      </c>
      <c r="D36" s="56" t="s">
        <v>7</v>
      </c>
      <c r="E36" s="5" t="s">
        <v>42</v>
      </c>
      <c r="F36" s="56" t="s">
        <v>43</v>
      </c>
      <c r="G36" s="6" t="s">
        <v>10</v>
      </c>
      <c r="H36" s="25" t="s">
        <v>44</v>
      </c>
      <c r="I36" s="57" t="s">
        <v>45</v>
      </c>
      <c r="J36" s="58" t="s">
        <v>46</v>
      </c>
    </row>
    <row r="37" spans="1:10" ht="57.6" x14ac:dyDescent="0.3">
      <c r="A37" s="59" t="s">
        <v>47</v>
      </c>
      <c r="B37" s="16" t="s">
        <v>69</v>
      </c>
      <c r="C37" s="39" t="s">
        <v>14</v>
      </c>
      <c r="D37" s="39" t="s">
        <v>15</v>
      </c>
      <c r="E37" s="39" t="s">
        <v>14</v>
      </c>
      <c r="F37" s="39" t="s">
        <v>16</v>
      </c>
      <c r="G37" s="39">
        <v>22104</v>
      </c>
      <c r="H37" s="39" t="s">
        <v>70</v>
      </c>
      <c r="I37" s="37">
        <v>2600</v>
      </c>
      <c r="J37" s="60">
        <v>1301.79</v>
      </c>
    </row>
    <row r="38" spans="1:10" ht="57.6" x14ac:dyDescent="0.3">
      <c r="A38" s="59" t="s">
        <v>47</v>
      </c>
      <c r="B38" s="16" t="s">
        <v>69</v>
      </c>
      <c r="C38" s="39" t="s">
        <v>14</v>
      </c>
      <c r="D38" s="39" t="s">
        <v>51</v>
      </c>
      <c r="E38" s="39" t="s">
        <v>52</v>
      </c>
      <c r="F38" s="39" t="s">
        <v>53</v>
      </c>
      <c r="G38" s="39">
        <v>29301</v>
      </c>
      <c r="H38" s="39" t="s">
        <v>71</v>
      </c>
      <c r="I38" s="37">
        <v>0</v>
      </c>
      <c r="J38" s="40">
        <v>1349.25</v>
      </c>
    </row>
    <row r="39" spans="1:10" ht="57.6" x14ac:dyDescent="0.3">
      <c r="A39" s="59" t="s">
        <v>47</v>
      </c>
      <c r="B39" s="16" t="s">
        <v>69</v>
      </c>
      <c r="C39" s="41" t="s">
        <v>14</v>
      </c>
      <c r="D39" s="39" t="s">
        <v>51</v>
      </c>
      <c r="E39" s="41" t="s">
        <v>52</v>
      </c>
      <c r="F39" s="39" t="s">
        <v>53</v>
      </c>
      <c r="G39" s="39">
        <v>22104</v>
      </c>
      <c r="H39" s="39" t="s">
        <v>70</v>
      </c>
      <c r="I39" s="37">
        <v>0</v>
      </c>
      <c r="J39" s="40">
        <v>455.65</v>
      </c>
    </row>
    <row r="40" spans="1:10" x14ac:dyDescent="0.3">
      <c r="A40" s="59" t="s">
        <v>47</v>
      </c>
      <c r="B40" s="16" t="s">
        <v>69</v>
      </c>
      <c r="C40" s="39" t="s">
        <v>14</v>
      </c>
      <c r="D40" s="39" t="s">
        <v>51</v>
      </c>
      <c r="E40" s="39" t="s">
        <v>52</v>
      </c>
      <c r="F40" s="39" t="s">
        <v>53</v>
      </c>
      <c r="G40" s="39">
        <v>21601</v>
      </c>
      <c r="H40" s="39" t="s">
        <v>72</v>
      </c>
      <c r="I40" s="37">
        <v>0</v>
      </c>
      <c r="J40" s="40">
        <v>3670.12</v>
      </c>
    </row>
    <row r="41" spans="1:10" ht="115.2" x14ac:dyDescent="0.3">
      <c r="A41" s="59" t="s">
        <v>47</v>
      </c>
      <c r="B41" s="16" t="s">
        <v>69</v>
      </c>
      <c r="C41" s="39" t="s">
        <v>14</v>
      </c>
      <c r="D41" s="39" t="s">
        <v>51</v>
      </c>
      <c r="E41" s="39" t="s">
        <v>52</v>
      </c>
      <c r="F41" s="39" t="s">
        <v>53</v>
      </c>
      <c r="G41" s="39">
        <v>26102</v>
      </c>
      <c r="H41" s="39" t="s">
        <v>73</v>
      </c>
      <c r="I41" s="37">
        <v>575</v>
      </c>
      <c r="J41" s="40">
        <v>0</v>
      </c>
    </row>
    <row r="42" spans="1:10" x14ac:dyDescent="0.3">
      <c r="A42" s="59" t="s">
        <v>47</v>
      </c>
      <c r="B42" s="16" t="s">
        <v>69</v>
      </c>
      <c r="C42" s="39" t="s">
        <v>14</v>
      </c>
      <c r="D42" s="39" t="s">
        <v>15</v>
      </c>
      <c r="E42" s="39" t="s">
        <v>14</v>
      </c>
      <c r="F42" s="39" t="s">
        <v>16</v>
      </c>
      <c r="G42" s="39">
        <v>31801</v>
      </c>
      <c r="H42" s="39" t="s">
        <v>74</v>
      </c>
      <c r="I42" s="37">
        <v>0</v>
      </c>
      <c r="J42" s="40">
        <v>2584.48</v>
      </c>
    </row>
    <row r="43" spans="1:10" ht="28.8" x14ac:dyDescent="0.3">
      <c r="A43" s="59" t="s">
        <v>47</v>
      </c>
      <c r="B43" s="16" t="s">
        <v>69</v>
      </c>
      <c r="C43" s="39" t="s">
        <v>14</v>
      </c>
      <c r="D43" s="39" t="s">
        <v>15</v>
      </c>
      <c r="E43" s="39" t="s">
        <v>14</v>
      </c>
      <c r="F43" s="39" t="s">
        <v>16</v>
      </c>
      <c r="G43" s="39">
        <v>31401</v>
      </c>
      <c r="H43" s="39" t="s">
        <v>75</v>
      </c>
      <c r="I43" s="37">
        <v>955</v>
      </c>
      <c r="J43" s="40">
        <v>1246.9100000000001</v>
      </c>
    </row>
    <row r="44" spans="1:10" ht="28.8" x14ac:dyDescent="0.3">
      <c r="A44" s="59" t="s">
        <v>47</v>
      </c>
      <c r="B44" s="16" t="s">
        <v>69</v>
      </c>
      <c r="C44" s="39" t="s">
        <v>14</v>
      </c>
      <c r="D44" s="39" t="s">
        <v>15</v>
      </c>
      <c r="E44" s="39" t="s">
        <v>14</v>
      </c>
      <c r="F44" s="39" t="s">
        <v>16</v>
      </c>
      <c r="G44" s="39">
        <v>32601</v>
      </c>
      <c r="H44" s="39" t="s">
        <v>19</v>
      </c>
      <c r="I44" s="37">
        <v>3500</v>
      </c>
      <c r="J44" s="40">
        <v>8965.8700000000008</v>
      </c>
    </row>
    <row r="45" spans="1:10" x14ac:dyDescent="0.3">
      <c r="A45" s="59" t="s">
        <v>47</v>
      </c>
      <c r="B45" s="16" t="s">
        <v>69</v>
      </c>
      <c r="C45" s="39" t="s">
        <v>14</v>
      </c>
      <c r="D45" s="39" t="s">
        <v>51</v>
      </c>
      <c r="E45" s="39" t="s">
        <v>52</v>
      </c>
      <c r="F45" s="39" t="s">
        <v>53</v>
      </c>
      <c r="G45" s="39">
        <v>33801</v>
      </c>
      <c r="H45" s="39" t="s">
        <v>24</v>
      </c>
      <c r="I45" s="37">
        <v>31015</v>
      </c>
      <c r="J45" s="40">
        <v>31014.92</v>
      </c>
    </row>
    <row r="46" spans="1:10" ht="57.6" x14ac:dyDescent="0.3">
      <c r="A46" s="59" t="s">
        <v>47</v>
      </c>
      <c r="B46" s="16" t="s">
        <v>69</v>
      </c>
      <c r="C46" s="39" t="s">
        <v>14</v>
      </c>
      <c r="D46" s="39" t="s">
        <v>15</v>
      </c>
      <c r="E46" s="39" t="s">
        <v>14</v>
      </c>
      <c r="F46" s="39" t="s">
        <v>22</v>
      </c>
      <c r="G46" s="39">
        <v>35201</v>
      </c>
      <c r="H46" s="39" t="s">
        <v>76</v>
      </c>
      <c r="I46" s="37">
        <v>0</v>
      </c>
      <c r="J46" s="40">
        <v>5336</v>
      </c>
    </row>
    <row r="47" spans="1:10" ht="28.8" x14ac:dyDescent="0.3">
      <c r="A47" s="59" t="s">
        <v>47</v>
      </c>
      <c r="B47" s="16" t="s">
        <v>69</v>
      </c>
      <c r="C47" s="39" t="s">
        <v>14</v>
      </c>
      <c r="D47" s="39" t="s">
        <v>51</v>
      </c>
      <c r="E47" s="39" t="s">
        <v>52</v>
      </c>
      <c r="F47" s="39" t="s">
        <v>53</v>
      </c>
      <c r="G47" s="39">
        <v>35801</v>
      </c>
      <c r="H47" s="39" t="s">
        <v>77</v>
      </c>
      <c r="I47" s="37">
        <v>37072</v>
      </c>
      <c r="J47" s="40">
        <v>33978.720000000001</v>
      </c>
    </row>
    <row r="48" spans="1:10" ht="28.8" x14ac:dyDescent="0.3">
      <c r="A48" s="59" t="s">
        <v>47</v>
      </c>
      <c r="B48" s="16" t="s">
        <v>69</v>
      </c>
      <c r="C48" s="39" t="s">
        <v>14</v>
      </c>
      <c r="D48" s="39" t="s">
        <v>15</v>
      </c>
      <c r="E48" s="39" t="s">
        <v>14</v>
      </c>
      <c r="F48" s="39" t="s">
        <v>22</v>
      </c>
      <c r="G48" s="39">
        <v>35901</v>
      </c>
      <c r="H48" s="39" t="s">
        <v>78</v>
      </c>
      <c r="I48" s="37">
        <v>0</v>
      </c>
      <c r="J48" s="40">
        <v>1144</v>
      </c>
    </row>
    <row r="49" spans="1:10" ht="28.8" x14ac:dyDescent="0.3">
      <c r="A49" s="59" t="s">
        <v>47</v>
      </c>
      <c r="B49" s="16" t="s">
        <v>69</v>
      </c>
      <c r="C49" s="39" t="s">
        <v>14</v>
      </c>
      <c r="D49" s="39" t="s">
        <v>15</v>
      </c>
      <c r="E49" s="39" t="s">
        <v>14</v>
      </c>
      <c r="F49" s="39" t="s">
        <v>16</v>
      </c>
      <c r="G49" s="39">
        <v>39202</v>
      </c>
      <c r="H49" s="39" t="s">
        <v>32</v>
      </c>
      <c r="I49" s="37">
        <v>0</v>
      </c>
      <c r="J49" s="40">
        <v>840</v>
      </c>
    </row>
    <row r="50" spans="1:10" ht="43.2" x14ac:dyDescent="0.3">
      <c r="A50" s="59" t="s">
        <v>47</v>
      </c>
      <c r="B50" s="16" t="s">
        <v>69</v>
      </c>
      <c r="C50" s="39" t="s">
        <v>14</v>
      </c>
      <c r="D50" s="39" t="s">
        <v>15</v>
      </c>
      <c r="E50" s="39" t="s">
        <v>14</v>
      </c>
      <c r="F50" s="39" t="s">
        <v>16</v>
      </c>
      <c r="G50" s="42">
        <v>37501</v>
      </c>
      <c r="H50" s="43" t="s">
        <v>79</v>
      </c>
      <c r="I50" s="37">
        <v>0</v>
      </c>
      <c r="J50" s="40">
        <v>171.6</v>
      </c>
    </row>
    <row r="51" spans="1:10" ht="28.8" x14ac:dyDescent="0.3">
      <c r="A51" s="5" t="s">
        <v>4</v>
      </c>
      <c r="B51" s="5" t="s">
        <v>40</v>
      </c>
      <c r="C51" s="5" t="s">
        <v>6</v>
      </c>
      <c r="D51" s="5" t="s">
        <v>7</v>
      </c>
      <c r="E51" s="5" t="s">
        <v>8</v>
      </c>
      <c r="F51" s="5" t="s">
        <v>9</v>
      </c>
      <c r="G51" s="6" t="s">
        <v>10</v>
      </c>
      <c r="H51" s="7" t="s">
        <v>11</v>
      </c>
      <c r="I51" s="8" t="s">
        <v>58</v>
      </c>
      <c r="J51" s="28" t="s">
        <v>46</v>
      </c>
    </row>
    <row r="52" spans="1:10" ht="28.8" x14ac:dyDescent="0.3">
      <c r="A52" s="44" t="s">
        <v>47</v>
      </c>
      <c r="B52" s="44" t="s">
        <v>80</v>
      </c>
      <c r="C52" s="45" t="s">
        <v>14</v>
      </c>
      <c r="D52" s="46" t="s">
        <v>15</v>
      </c>
      <c r="E52" s="47" t="s">
        <v>14</v>
      </c>
      <c r="F52" s="46" t="s">
        <v>22</v>
      </c>
      <c r="G52" s="48">
        <v>32201</v>
      </c>
      <c r="H52" s="49" t="s">
        <v>81</v>
      </c>
      <c r="I52" s="38">
        <v>99089</v>
      </c>
      <c r="J52" s="50">
        <v>95580.64</v>
      </c>
    </row>
    <row r="53" spans="1:10" ht="28.8" x14ac:dyDescent="0.3">
      <c r="A53" s="44" t="s">
        <v>47</v>
      </c>
      <c r="B53" s="51" t="s">
        <v>80</v>
      </c>
      <c r="C53" s="17" t="s">
        <v>14</v>
      </c>
      <c r="D53" s="18" t="s">
        <v>15</v>
      </c>
      <c r="E53" s="17" t="s">
        <v>14</v>
      </c>
      <c r="F53" s="18" t="s">
        <v>16</v>
      </c>
      <c r="G53" s="19">
        <v>32601</v>
      </c>
      <c r="H53" s="52" t="s">
        <v>19</v>
      </c>
      <c r="I53" s="53">
        <v>2800</v>
      </c>
      <c r="J53" s="50">
        <v>2800</v>
      </c>
    </row>
    <row r="54" spans="1:10" ht="28.8" x14ac:dyDescent="0.3">
      <c r="A54" s="44" t="s">
        <v>47</v>
      </c>
      <c r="B54" s="51" t="s">
        <v>80</v>
      </c>
      <c r="C54" s="17" t="s">
        <v>14</v>
      </c>
      <c r="D54" s="18" t="s">
        <v>15</v>
      </c>
      <c r="E54" s="17" t="s">
        <v>14</v>
      </c>
      <c r="F54" s="18" t="s">
        <v>16</v>
      </c>
      <c r="G54" s="19">
        <v>31401</v>
      </c>
      <c r="H54" s="52" t="s">
        <v>75</v>
      </c>
      <c r="I54" s="53">
        <v>750</v>
      </c>
      <c r="J54" s="50">
        <v>729.95</v>
      </c>
    </row>
    <row r="55" spans="1:10" x14ac:dyDescent="0.3">
      <c r="A55" s="44" t="s">
        <v>47</v>
      </c>
      <c r="B55" s="51" t="s">
        <v>80</v>
      </c>
      <c r="C55" s="17" t="s">
        <v>14</v>
      </c>
      <c r="D55" s="18" t="s">
        <v>15</v>
      </c>
      <c r="E55" s="17" t="s">
        <v>14</v>
      </c>
      <c r="F55" s="18" t="s">
        <v>22</v>
      </c>
      <c r="G55" s="19">
        <v>31301</v>
      </c>
      <c r="H55" s="52" t="s">
        <v>82</v>
      </c>
      <c r="I55" s="53">
        <v>3000</v>
      </c>
      <c r="J55" s="50">
        <v>6208</v>
      </c>
    </row>
    <row r="56" spans="1:10" x14ac:dyDescent="0.3">
      <c r="A56" s="44" t="s">
        <v>47</v>
      </c>
      <c r="B56" s="51" t="s">
        <v>80</v>
      </c>
      <c r="C56" s="17" t="s">
        <v>14</v>
      </c>
      <c r="D56" s="18" t="s">
        <v>15</v>
      </c>
      <c r="E56" s="17" t="s">
        <v>14</v>
      </c>
      <c r="F56" s="18" t="s">
        <v>22</v>
      </c>
      <c r="G56" s="19">
        <v>33801</v>
      </c>
      <c r="H56" s="52" t="s">
        <v>83</v>
      </c>
      <c r="I56" s="53">
        <v>33768</v>
      </c>
      <c r="J56" s="50">
        <v>33767.760000000002</v>
      </c>
    </row>
    <row r="57" spans="1:10" ht="100.8" x14ac:dyDescent="0.3">
      <c r="A57" s="44" t="s">
        <v>47</v>
      </c>
      <c r="B57" s="51" t="s">
        <v>80</v>
      </c>
      <c r="C57" s="17" t="s">
        <v>14</v>
      </c>
      <c r="D57" s="18" t="s">
        <v>51</v>
      </c>
      <c r="E57" s="17" t="s">
        <v>52</v>
      </c>
      <c r="F57" s="18" t="s">
        <v>53</v>
      </c>
      <c r="G57" s="19">
        <v>26102</v>
      </c>
      <c r="H57" s="52" t="s">
        <v>84</v>
      </c>
      <c r="I57" s="53">
        <v>874</v>
      </c>
      <c r="J57" s="50">
        <v>874</v>
      </c>
    </row>
    <row r="58" spans="1:10" x14ac:dyDescent="0.3">
      <c r="A58" s="44" t="s">
        <v>47</v>
      </c>
      <c r="B58" s="51" t="s">
        <v>80</v>
      </c>
      <c r="C58" s="17" t="s">
        <v>14</v>
      </c>
      <c r="D58" s="18" t="s">
        <v>51</v>
      </c>
      <c r="E58" s="17" t="s">
        <v>52</v>
      </c>
      <c r="F58" s="18" t="s">
        <v>53</v>
      </c>
      <c r="G58" s="19">
        <v>31301</v>
      </c>
      <c r="H58" s="52" t="s">
        <v>82</v>
      </c>
      <c r="I58" s="53">
        <v>2700</v>
      </c>
      <c r="J58" s="50">
        <v>1831</v>
      </c>
    </row>
    <row r="59" spans="1:10" x14ac:dyDescent="0.3">
      <c r="A59" s="44" t="s">
        <v>47</v>
      </c>
      <c r="B59" s="51" t="s">
        <v>80</v>
      </c>
      <c r="C59" s="17" t="s">
        <v>14</v>
      </c>
      <c r="D59" s="18" t="s">
        <v>51</v>
      </c>
      <c r="E59" s="17">
        <v>88</v>
      </c>
      <c r="F59" s="18" t="s">
        <v>53</v>
      </c>
      <c r="G59" s="19">
        <v>33801</v>
      </c>
      <c r="H59" s="52" t="s">
        <v>83</v>
      </c>
      <c r="I59" s="53">
        <v>67536</v>
      </c>
      <c r="J59" s="50">
        <v>65783.759999999995</v>
      </c>
    </row>
    <row r="60" spans="1:10" ht="28.8" x14ac:dyDescent="0.3">
      <c r="A60" s="44" t="s">
        <v>47</v>
      </c>
      <c r="B60" s="44" t="s">
        <v>80</v>
      </c>
      <c r="C60" s="54" t="s">
        <v>14</v>
      </c>
      <c r="D60" s="18" t="s">
        <v>51</v>
      </c>
      <c r="E60" s="17">
        <v>88</v>
      </c>
      <c r="F60" s="18" t="s">
        <v>53</v>
      </c>
      <c r="G60" s="19">
        <v>32201</v>
      </c>
      <c r="H60" s="55" t="s">
        <v>81</v>
      </c>
      <c r="I60" s="38">
        <v>50893</v>
      </c>
      <c r="J60" s="50">
        <v>50891.99</v>
      </c>
    </row>
    <row r="61" spans="1:10" ht="28.8" x14ac:dyDescent="0.3">
      <c r="A61" s="56" t="s">
        <v>39</v>
      </c>
      <c r="B61" s="5" t="s">
        <v>40</v>
      </c>
      <c r="C61" s="5" t="s">
        <v>41</v>
      </c>
      <c r="D61" s="5" t="s">
        <v>7</v>
      </c>
      <c r="E61" s="5" t="s">
        <v>42</v>
      </c>
      <c r="F61" s="5" t="s">
        <v>43</v>
      </c>
      <c r="G61" s="6" t="s">
        <v>10</v>
      </c>
      <c r="H61" s="25" t="s">
        <v>44</v>
      </c>
      <c r="I61" s="6" t="s">
        <v>85</v>
      </c>
      <c r="J61" s="8" t="s">
        <v>46</v>
      </c>
    </row>
    <row r="62" spans="1:10" ht="57.6" x14ac:dyDescent="0.3">
      <c r="A62" s="59" t="s">
        <v>47</v>
      </c>
      <c r="B62" s="61" t="s">
        <v>86</v>
      </c>
      <c r="C62" s="62" t="s">
        <v>14</v>
      </c>
      <c r="D62" s="63" t="s">
        <v>15</v>
      </c>
      <c r="E62" s="62" t="s">
        <v>14</v>
      </c>
      <c r="F62" s="63" t="s">
        <v>16</v>
      </c>
      <c r="G62" s="64">
        <v>35501</v>
      </c>
      <c r="H62" s="65" t="s">
        <v>87</v>
      </c>
      <c r="I62" s="66">
        <v>0</v>
      </c>
      <c r="J62" s="53">
        <v>2088.9699999999998</v>
      </c>
    </row>
    <row r="63" spans="1:10" x14ac:dyDescent="0.3">
      <c r="A63" s="59" t="s">
        <v>47</v>
      </c>
      <c r="B63" s="61" t="s">
        <v>86</v>
      </c>
      <c r="C63" s="62" t="s">
        <v>14</v>
      </c>
      <c r="D63" s="63" t="s">
        <v>15</v>
      </c>
      <c r="E63" s="62" t="s">
        <v>14</v>
      </c>
      <c r="F63" s="63" t="s">
        <v>16</v>
      </c>
      <c r="G63" s="64">
        <v>31301</v>
      </c>
      <c r="H63" s="65" t="s">
        <v>88</v>
      </c>
      <c r="I63" s="66">
        <v>3000</v>
      </c>
      <c r="J63" s="53">
        <v>1948</v>
      </c>
    </row>
    <row r="64" spans="1:10" ht="28.8" x14ac:dyDescent="0.3">
      <c r="A64" s="59" t="s">
        <v>47</v>
      </c>
      <c r="B64" s="61" t="s">
        <v>86</v>
      </c>
      <c r="C64" s="62" t="s">
        <v>14</v>
      </c>
      <c r="D64" s="63" t="s">
        <v>15</v>
      </c>
      <c r="E64" s="62" t="s">
        <v>14</v>
      </c>
      <c r="F64" s="63" t="s">
        <v>22</v>
      </c>
      <c r="G64" s="64">
        <v>32601</v>
      </c>
      <c r="H64" s="65" t="s">
        <v>89</v>
      </c>
      <c r="I64" s="66">
        <v>4000</v>
      </c>
      <c r="J64" s="53">
        <v>11504</v>
      </c>
    </row>
    <row r="65" spans="1:10" ht="28.8" x14ac:dyDescent="0.3">
      <c r="A65" s="59" t="s">
        <v>47</v>
      </c>
      <c r="B65" s="61" t="s">
        <v>86</v>
      </c>
      <c r="C65" s="62" t="s">
        <v>14</v>
      </c>
      <c r="D65" s="63" t="s">
        <v>15</v>
      </c>
      <c r="E65" s="62" t="s">
        <v>14</v>
      </c>
      <c r="F65" s="63" t="s">
        <v>16</v>
      </c>
      <c r="G65" s="64">
        <v>33901</v>
      </c>
      <c r="H65" s="65" t="s">
        <v>90</v>
      </c>
      <c r="I65" s="66">
        <v>0</v>
      </c>
      <c r="J65" s="53">
        <v>295.02999999999997</v>
      </c>
    </row>
    <row r="66" spans="1:10" ht="43.2" x14ac:dyDescent="0.3">
      <c r="A66" s="59" t="s">
        <v>47</v>
      </c>
      <c r="B66" s="61" t="s">
        <v>86</v>
      </c>
      <c r="C66" s="62" t="s">
        <v>14</v>
      </c>
      <c r="D66" s="63" t="s">
        <v>51</v>
      </c>
      <c r="E66" s="62" t="s">
        <v>91</v>
      </c>
      <c r="F66" s="63" t="s">
        <v>53</v>
      </c>
      <c r="G66" s="64">
        <v>35201</v>
      </c>
      <c r="H66" s="65" t="s">
        <v>92</v>
      </c>
      <c r="I66" s="66">
        <v>7504</v>
      </c>
      <c r="J66" s="53">
        <v>0</v>
      </c>
    </row>
    <row r="67" spans="1:10" ht="28.8" x14ac:dyDescent="0.3">
      <c r="A67" s="59" t="s">
        <v>47</v>
      </c>
      <c r="B67" s="61" t="s">
        <v>86</v>
      </c>
      <c r="C67" s="62" t="s">
        <v>14</v>
      </c>
      <c r="D67" s="63" t="s">
        <v>51</v>
      </c>
      <c r="E67" s="62" t="s">
        <v>91</v>
      </c>
      <c r="F67" s="63" t="s">
        <v>53</v>
      </c>
      <c r="G67" s="64">
        <v>35101</v>
      </c>
      <c r="H67" s="65" t="s">
        <v>93</v>
      </c>
      <c r="I67" s="66">
        <v>1332</v>
      </c>
      <c r="J67" s="53">
        <v>0</v>
      </c>
    </row>
    <row r="68" spans="1:10" ht="28.8" x14ac:dyDescent="0.3">
      <c r="A68" s="59" t="s">
        <v>47</v>
      </c>
      <c r="B68" s="61" t="s">
        <v>86</v>
      </c>
      <c r="C68" s="62" t="s">
        <v>14</v>
      </c>
      <c r="D68" s="63" t="s">
        <v>15</v>
      </c>
      <c r="E68" s="62" t="s">
        <v>14</v>
      </c>
      <c r="F68" s="63" t="s">
        <v>53</v>
      </c>
      <c r="G68" s="64">
        <v>32201</v>
      </c>
      <c r="H68" s="65" t="s">
        <v>94</v>
      </c>
      <c r="I68" s="66">
        <v>19155</v>
      </c>
      <c r="J68" s="53">
        <v>57881.68</v>
      </c>
    </row>
    <row r="69" spans="1:10" ht="28.8" x14ac:dyDescent="0.3">
      <c r="A69" s="59" t="s">
        <v>47</v>
      </c>
      <c r="B69" s="61" t="s">
        <v>86</v>
      </c>
      <c r="C69" s="62" t="s">
        <v>14</v>
      </c>
      <c r="D69" s="63" t="s">
        <v>51</v>
      </c>
      <c r="E69" s="62" t="s">
        <v>52</v>
      </c>
      <c r="F69" s="63" t="s">
        <v>53</v>
      </c>
      <c r="G69" s="64">
        <v>32201</v>
      </c>
      <c r="H69" s="65" t="s">
        <v>94</v>
      </c>
      <c r="I69" s="66">
        <v>162927</v>
      </c>
      <c r="J69" s="53">
        <v>124200.32000000001</v>
      </c>
    </row>
    <row r="70" spans="1:10" s="12" customFormat="1" ht="40.200000000000003" customHeight="1" x14ac:dyDescent="0.25">
      <c r="A70" s="5" t="s">
        <v>39</v>
      </c>
      <c r="B70" s="5" t="s">
        <v>40</v>
      </c>
      <c r="C70" s="5" t="s">
        <v>41</v>
      </c>
      <c r="D70" s="5" t="s">
        <v>7</v>
      </c>
      <c r="E70" s="5" t="s">
        <v>42</v>
      </c>
      <c r="F70" s="5" t="s">
        <v>43</v>
      </c>
      <c r="G70" s="6" t="s">
        <v>10</v>
      </c>
      <c r="H70" s="25" t="s">
        <v>44</v>
      </c>
      <c r="I70" s="6" t="s">
        <v>45</v>
      </c>
      <c r="J70" s="8" t="s">
        <v>46</v>
      </c>
    </row>
    <row r="71" spans="1:10" s="12" customFormat="1" ht="72" x14ac:dyDescent="0.25">
      <c r="A71" s="61" t="s">
        <v>47</v>
      </c>
      <c r="B71" s="61" t="s">
        <v>48</v>
      </c>
      <c r="C71" s="67" t="s">
        <v>14</v>
      </c>
      <c r="D71" s="63" t="s">
        <v>15</v>
      </c>
      <c r="E71" s="67" t="s">
        <v>14</v>
      </c>
      <c r="F71" s="63" t="s">
        <v>16</v>
      </c>
      <c r="G71" s="68" t="s">
        <v>49</v>
      </c>
      <c r="H71" s="20" t="s">
        <v>29</v>
      </c>
      <c r="I71" s="34">
        <v>8380</v>
      </c>
      <c r="J71" s="69">
        <v>0</v>
      </c>
    </row>
    <row r="72" spans="1:10" s="13" customFormat="1" ht="28.8" x14ac:dyDescent="0.3">
      <c r="A72" s="61" t="s">
        <v>47</v>
      </c>
      <c r="B72" s="61" t="s">
        <v>48</v>
      </c>
      <c r="C72" s="67" t="s">
        <v>14</v>
      </c>
      <c r="D72" s="63" t="s">
        <v>15</v>
      </c>
      <c r="E72" s="67" t="s">
        <v>14</v>
      </c>
      <c r="F72" s="63" t="s">
        <v>16</v>
      </c>
      <c r="G72" s="68" t="s">
        <v>50</v>
      </c>
      <c r="H72" s="20" t="s">
        <v>18</v>
      </c>
      <c r="I72" s="34">
        <v>500</v>
      </c>
      <c r="J72" s="69">
        <v>1182.8499999999999</v>
      </c>
    </row>
    <row r="73" spans="1:10" s="13" customFormat="1" ht="86.4" x14ac:dyDescent="0.3">
      <c r="A73" s="61" t="s">
        <v>47</v>
      </c>
      <c r="B73" s="61" t="s">
        <v>48</v>
      </c>
      <c r="C73" s="67" t="s">
        <v>14</v>
      </c>
      <c r="D73" s="63" t="s">
        <v>51</v>
      </c>
      <c r="E73" s="67" t="s">
        <v>52</v>
      </c>
      <c r="F73" s="63" t="s">
        <v>53</v>
      </c>
      <c r="G73" s="68" t="s">
        <v>54</v>
      </c>
      <c r="H73" s="20" t="s">
        <v>55</v>
      </c>
      <c r="I73" s="34">
        <v>3979</v>
      </c>
      <c r="J73" s="69">
        <v>1623</v>
      </c>
    </row>
    <row r="74" spans="1:10" x14ac:dyDescent="0.3">
      <c r="A74" s="61" t="s">
        <v>47</v>
      </c>
      <c r="B74" s="61" t="s">
        <v>48</v>
      </c>
      <c r="C74" s="67" t="s">
        <v>14</v>
      </c>
      <c r="D74" s="63" t="s">
        <v>51</v>
      </c>
      <c r="E74" s="67" t="s">
        <v>52</v>
      </c>
      <c r="F74" s="63" t="s">
        <v>53</v>
      </c>
      <c r="G74" s="68" t="s">
        <v>56</v>
      </c>
      <c r="H74" s="20" t="s">
        <v>23</v>
      </c>
      <c r="I74" s="34">
        <v>747</v>
      </c>
      <c r="J74" s="69">
        <v>0</v>
      </c>
    </row>
    <row r="75" spans="1:10" x14ac:dyDescent="0.3">
      <c r="A75" s="61" t="s">
        <v>47</v>
      </c>
      <c r="B75" s="61" t="s">
        <v>48</v>
      </c>
      <c r="C75" s="67" t="s">
        <v>14</v>
      </c>
      <c r="D75" s="63" t="s">
        <v>51</v>
      </c>
      <c r="E75" s="67" t="s">
        <v>52</v>
      </c>
      <c r="F75" s="63" t="s">
        <v>53</v>
      </c>
      <c r="G75" s="68" t="s">
        <v>57</v>
      </c>
      <c r="H75" s="20" t="s">
        <v>24</v>
      </c>
      <c r="I75" s="34">
        <v>16009</v>
      </c>
      <c r="J75" s="69">
        <v>14036</v>
      </c>
    </row>
  </sheetData>
  <mergeCells count="2">
    <mergeCell ref="A9:I9"/>
    <mergeCell ref="A8:J8"/>
  </mergeCells>
  <phoneticPr fontId="10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JULIO</vt:lpstr>
      <vt:lpstr>'QT00 JULIO'!Área_de_impresión</vt:lpstr>
      <vt:lpstr>'QT00 JULIO'!Títulos_a_imprimir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2024-01-22T16:03:12Z</dcterms:created>
  <dcterms:modified xsi:type="dcterms:W3CDTF">2024-08-19T22:26:12Z</dcterms:modified>
</cp:coreProperties>
</file>