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JUNIO\Jalisco\"/>
    </mc:Choice>
  </mc:AlternateContent>
  <xr:revisionPtr revIDLastSave="0" documentId="13_ncr:1_{05E46120-ADAA-4476-AB75-6955D6B005D5}" xr6:coauthVersionLast="47" xr6:coauthVersionMax="47" xr10:uidLastSave="{00000000-0000-0000-0000-000000000000}"/>
  <bookViews>
    <workbookView xWindow="-108" yWindow="-108" windowWidth="22140" windowHeight="13176" xr2:uid="{00000000-000D-0000-FFFF-FFFF00000000}"/>
  </bookViews>
  <sheets>
    <sheet name="01JDE JUNIO 2024" sheetId="2" r:id="rId1"/>
    <sheet name="Hoja1" sheetId="3" r:id="rId2"/>
  </sheets>
  <externalReferences>
    <externalReference r:id="rId3"/>
    <externalReference r:id="rId4"/>
    <externalReference r:id="rId5"/>
    <externalReference r:id="rId6"/>
  </externalReferences>
  <definedNames>
    <definedName name="_xlnm._FilterDatabase" localSheetId="0" hidden="1">'01JDE JUNIO 2024'!$A$8:$AE$644</definedName>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44" i="2" l="1"/>
  <c r="I643" i="2"/>
  <c r="I642" i="2"/>
  <c r="I641" i="2"/>
  <c r="I640" i="2"/>
  <c r="I639" i="2"/>
  <c r="I638" i="2"/>
  <c r="I637" i="2"/>
  <c r="I636" i="2"/>
  <c r="I635" i="2"/>
  <c r="I634" i="2"/>
  <c r="I633" i="2"/>
  <c r="I632" i="2"/>
  <c r="I631" i="2"/>
  <c r="I630" i="2"/>
  <c r="I629" i="2"/>
  <c r="I628" i="2"/>
  <c r="I627" i="2"/>
  <c r="I626" i="2"/>
  <c r="I625" i="2"/>
  <c r="I624" i="2"/>
  <c r="I623" i="2"/>
  <c r="I622" i="2"/>
  <c r="I621" i="2"/>
  <c r="I620" i="2"/>
  <c r="I619" i="2"/>
  <c r="S619" i="2"/>
  <c r="S620" i="2"/>
  <c r="S621" i="2"/>
  <c r="S622" i="2"/>
  <c r="S623" i="2"/>
  <c r="S624" i="2"/>
  <c r="S625" i="2"/>
  <c r="S626" i="2"/>
  <c r="S627" i="2"/>
  <c r="S628" i="2"/>
  <c r="S629" i="2"/>
  <c r="S630" i="2"/>
  <c r="S631" i="2"/>
  <c r="S632" i="2"/>
  <c r="S633" i="2"/>
  <c r="S634" i="2"/>
  <c r="S635" i="2"/>
  <c r="S636" i="2"/>
  <c r="S637" i="2"/>
  <c r="S638" i="2"/>
  <c r="S639" i="2"/>
  <c r="S640" i="2"/>
  <c r="S641" i="2"/>
  <c r="S642" i="2"/>
  <c r="R644" i="2"/>
  <c r="S644" i="2" s="1"/>
  <c r="R643" i="2"/>
  <c r="S643" i="2" s="1"/>
  <c r="P640" i="2"/>
  <c r="P639" i="2"/>
  <c r="P638" i="2"/>
  <c r="P637" i="2"/>
  <c r="P636" i="2"/>
  <c r="P630" i="2"/>
  <c r="P629" i="2"/>
  <c r="P628" i="2"/>
  <c r="P627" i="2"/>
  <c r="P626" i="2"/>
  <c r="P625" i="2"/>
  <c r="P624" i="2"/>
  <c r="P623" i="2"/>
  <c r="P622" i="2"/>
  <c r="P621" i="2"/>
  <c r="P620" i="2"/>
  <c r="P619" i="2"/>
  <c r="S591" i="2" l="1"/>
  <c r="S592" i="2"/>
  <c r="S593" i="2"/>
  <c r="S594" i="2"/>
  <c r="S595" i="2"/>
  <c r="S596" i="2"/>
  <c r="S597" i="2"/>
  <c r="S598" i="2"/>
  <c r="S599" i="2"/>
  <c r="S600" i="2"/>
  <c r="S601" i="2"/>
  <c r="S602" i="2"/>
  <c r="S603" i="2"/>
  <c r="S604" i="2"/>
  <c r="S605" i="2"/>
  <c r="S606" i="2"/>
  <c r="S607" i="2"/>
  <c r="S608" i="2"/>
  <c r="S609" i="2"/>
  <c r="S610" i="2"/>
  <c r="S611" i="2"/>
  <c r="S612" i="2"/>
  <c r="S613" i="2"/>
  <c r="S614" i="2"/>
  <c r="S615" i="2"/>
  <c r="S616" i="2"/>
  <c r="S617" i="2"/>
  <c r="S618" i="2"/>
  <c r="P618" i="2"/>
  <c r="P617" i="2"/>
  <c r="P616" i="2"/>
  <c r="P615" i="2"/>
  <c r="P614" i="2"/>
  <c r="P613" i="2"/>
  <c r="P612" i="2"/>
  <c r="P609" i="2"/>
  <c r="P592" i="2"/>
  <c r="R544" i="2" l="1"/>
  <c r="S544" i="2" s="1"/>
  <c r="R545" i="2"/>
  <c r="S545" i="2" s="1"/>
  <c r="R546" i="2"/>
  <c r="S546" i="2" s="1"/>
  <c r="R547" i="2"/>
  <c r="S547" i="2" s="1"/>
  <c r="R548" i="2"/>
  <c r="S548" i="2" s="1"/>
  <c r="R549" i="2"/>
  <c r="S549" i="2" s="1"/>
  <c r="R550" i="2"/>
  <c r="S550" i="2" s="1"/>
  <c r="R551" i="2"/>
  <c r="S551" i="2" s="1"/>
  <c r="R552" i="2"/>
  <c r="S552" i="2" s="1"/>
  <c r="R553" i="2"/>
  <c r="S553" i="2" s="1"/>
  <c r="R554" i="2"/>
  <c r="S554" i="2" s="1"/>
  <c r="R555" i="2"/>
  <c r="S555" i="2" s="1"/>
  <c r="R556" i="2"/>
  <c r="S556" i="2" s="1"/>
  <c r="R557" i="2"/>
  <c r="S557" i="2" s="1"/>
  <c r="R558" i="2"/>
  <c r="S558" i="2" s="1"/>
  <c r="R559" i="2"/>
  <c r="S559" i="2" s="1"/>
  <c r="R560" i="2"/>
  <c r="S560" i="2" s="1"/>
  <c r="R561" i="2"/>
  <c r="S561" i="2" s="1"/>
  <c r="R562" i="2"/>
  <c r="S562" i="2" s="1"/>
  <c r="R563" i="2"/>
  <c r="S563" i="2" s="1"/>
  <c r="R564" i="2"/>
  <c r="S564" i="2" s="1"/>
  <c r="R565" i="2"/>
  <c r="S565" i="2" s="1"/>
  <c r="R566" i="2"/>
  <c r="S566" i="2" s="1"/>
  <c r="R567" i="2"/>
  <c r="S567" i="2" s="1"/>
  <c r="R568" i="2"/>
  <c r="S568" i="2" s="1"/>
  <c r="R569" i="2"/>
  <c r="S569" i="2" s="1"/>
  <c r="R570" i="2"/>
  <c r="S570" i="2" s="1"/>
  <c r="R571" i="2"/>
  <c r="S571" i="2" s="1"/>
  <c r="R572" i="2"/>
  <c r="S572" i="2" s="1"/>
  <c r="R573" i="2"/>
  <c r="S573" i="2" s="1"/>
  <c r="R574" i="2"/>
  <c r="S574" i="2" s="1"/>
  <c r="R575" i="2"/>
  <c r="S575" i="2" s="1"/>
  <c r="R576" i="2"/>
  <c r="S576" i="2" s="1"/>
  <c r="R577" i="2"/>
  <c r="S577" i="2" s="1"/>
  <c r="R578" i="2"/>
  <c r="S578" i="2" s="1"/>
  <c r="R579" i="2"/>
  <c r="S579" i="2" s="1"/>
  <c r="R580" i="2"/>
  <c r="S580" i="2" s="1"/>
  <c r="R581" i="2"/>
  <c r="S581" i="2" s="1"/>
  <c r="R582" i="2"/>
  <c r="S582" i="2" s="1"/>
  <c r="R583" i="2"/>
  <c r="S583" i="2" s="1"/>
  <c r="R584" i="2"/>
  <c r="S584" i="2" s="1"/>
  <c r="R585" i="2"/>
  <c r="S585" i="2" s="1"/>
  <c r="R586" i="2"/>
  <c r="S586" i="2" s="1"/>
  <c r="R587" i="2"/>
  <c r="S587" i="2" s="1"/>
  <c r="R588" i="2"/>
  <c r="S588" i="2" s="1"/>
  <c r="R589" i="2"/>
  <c r="S589" i="2" s="1"/>
  <c r="R590" i="2"/>
  <c r="S590" i="2" s="1"/>
  <c r="R543" i="2"/>
  <c r="S543" i="2" s="1"/>
  <c r="S514" i="2" l="1"/>
  <c r="S515" i="2"/>
  <c r="S516" i="2"/>
  <c r="S517" i="2"/>
  <c r="S518" i="2"/>
  <c r="S519" i="2"/>
  <c r="S520" i="2"/>
  <c r="S521" i="2"/>
  <c r="S522" i="2"/>
  <c r="S523" i="2"/>
  <c r="S524" i="2"/>
  <c r="S525" i="2"/>
  <c r="S526" i="2"/>
  <c r="S527" i="2"/>
  <c r="S528" i="2"/>
  <c r="S529" i="2"/>
  <c r="S530" i="2"/>
  <c r="S531" i="2"/>
  <c r="S532" i="2"/>
  <c r="S533" i="2"/>
  <c r="S534" i="2"/>
  <c r="S535" i="2"/>
  <c r="S536" i="2"/>
  <c r="S537" i="2"/>
  <c r="S538" i="2"/>
  <c r="S539" i="2"/>
  <c r="S540" i="2"/>
  <c r="S541" i="2"/>
  <c r="S542" i="2"/>
  <c r="I532" i="2"/>
  <c r="I533" i="2"/>
  <c r="I534" i="2"/>
  <c r="I535" i="2"/>
  <c r="I536" i="2"/>
  <c r="I537" i="2"/>
  <c r="I538" i="2"/>
  <c r="I539" i="2"/>
  <c r="I540" i="2"/>
  <c r="I541" i="2"/>
  <c r="I542" i="2"/>
  <c r="I515" i="2"/>
  <c r="I516" i="2"/>
  <c r="I517" i="2"/>
  <c r="I518" i="2"/>
  <c r="I519" i="2"/>
  <c r="I520" i="2"/>
  <c r="I521" i="2"/>
  <c r="I522" i="2"/>
  <c r="I523" i="2"/>
  <c r="I524" i="2"/>
  <c r="I525" i="2"/>
  <c r="I526" i="2"/>
  <c r="I527" i="2"/>
  <c r="I528" i="2"/>
  <c r="I529" i="2"/>
  <c r="I530" i="2"/>
  <c r="I531" i="2"/>
  <c r="I514" i="2"/>
  <c r="R513" i="2"/>
  <c r="S513" i="2" s="1"/>
  <c r="R512" i="2"/>
  <c r="S512" i="2" s="1"/>
  <c r="R511" i="2"/>
  <c r="S511" i="2" s="1"/>
  <c r="R510" i="2"/>
  <c r="S510" i="2" s="1"/>
  <c r="R509" i="2"/>
  <c r="S509" i="2" s="1"/>
  <c r="R508" i="2"/>
  <c r="S508" i="2" s="1"/>
  <c r="R507" i="2"/>
  <c r="S507" i="2" s="1"/>
  <c r="R506" i="2"/>
  <c r="S506" i="2" s="1"/>
  <c r="R505" i="2"/>
  <c r="S505" i="2" s="1"/>
  <c r="R504" i="2"/>
  <c r="S504" i="2" s="1"/>
  <c r="R503" i="2"/>
  <c r="S503" i="2" s="1"/>
  <c r="R502" i="2"/>
  <c r="S502" i="2" s="1"/>
  <c r="R501" i="2"/>
  <c r="S501" i="2" s="1"/>
  <c r="R500" i="2"/>
  <c r="S500" i="2" s="1"/>
  <c r="R499" i="2"/>
  <c r="S499" i="2" s="1"/>
  <c r="R498" i="2"/>
  <c r="S498" i="2" s="1"/>
  <c r="R497" i="2"/>
  <c r="S497" i="2" s="1"/>
  <c r="R496" i="2"/>
  <c r="S496" i="2" s="1"/>
  <c r="R495" i="2"/>
  <c r="S495" i="2" s="1"/>
  <c r="R494" i="2"/>
  <c r="S494" i="2" s="1"/>
  <c r="R493" i="2"/>
  <c r="S493" i="2" s="1"/>
  <c r="R492" i="2"/>
  <c r="S492" i="2" s="1"/>
  <c r="R491" i="2"/>
  <c r="S491" i="2" s="1"/>
  <c r="R490" i="2"/>
  <c r="S490" i="2" s="1"/>
  <c r="R489" i="2"/>
  <c r="S489" i="2" s="1"/>
  <c r="R488" i="2"/>
  <c r="S488" i="2" s="1"/>
  <c r="R487" i="2"/>
  <c r="S487" i="2" s="1"/>
  <c r="R486" i="2"/>
  <c r="S486" i="2" s="1"/>
  <c r="I445" i="2" l="1"/>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44" i="2"/>
  <c r="S444" i="2"/>
  <c r="S445" i="2"/>
  <c r="S446" i="2"/>
  <c r="S447" i="2"/>
  <c r="S448" i="2"/>
  <c r="S449" i="2"/>
  <c r="S450" i="2"/>
  <c r="S451" i="2"/>
  <c r="S452" i="2"/>
  <c r="S453" i="2"/>
  <c r="S454" i="2"/>
  <c r="S455" i="2"/>
  <c r="S456" i="2"/>
  <c r="S457" i="2"/>
  <c r="S458" i="2"/>
  <c r="S459" i="2"/>
  <c r="S460" i="2"/>
  <c r="S461" i="2"/>
  <c r="S462" i="2"/>
  <c r="S463" i="2"/>
  <c r="S464" i="2"/>
  <c r="S465" i="2"/>
  <c r="S466" i="2"/>
  <c r="S467" i="2"/>
  <c r="S468" i="2"/>
  <c r="S469" i="2"/>
  <c r="S470" i="2"/>
  <c r="S471" i="2"/>
  <c r="S472" i="2"/>
  <c r="S473" i="2"/>
  <c r="S474" i="2"/>
  <c r="S475" i="2"/>
  <c r="S476" i="2"/>
  <c r="S477" i="2"/>
  <c r="S478" i="2"/>
  <c r="S479" i="2"/>
  <c r="S480" i="2"/>
  <c r="S481" i="2"/>
  <c r="S482" i="2"/>
  <c r="S483" i="2"/>
  <c r="S484" i="2"/>
  <c r="S485" i="2"/>
  <c r="S423" i="2"/>
  <c r="S424" i="2"/>
  <c r="S425" i="2"/>
  <c r="S426" i="2"/>
  <c r="S427" i="2"/>
  <c r="S428" i="2"/>
  <c r="S429" i="2"/>
  <c r="S430" i="2"/>
  <c r="S431" i="2"/>
  <c r="S432" i="2"/>
  <c r="S433" i="2"/>
  <c r="S434" i="2"/>
  <c r="S435" i="2"/>
  <c r="S436" i="2"/>
  <c r="S437" i="2"/>
  <c r="S438" i="2"/>
  <c r="S439" i="2"/>
  <c r="S440" i="2"/>
  <c r="S441" i="2"/>
  <c r="S442" i="2"/>
  <c r="S443" i="2"/>
  <c r="S374" i="2" l="1"/>
  <c r="S375" i="2"/>
  <c r="S376" i="2"/>
  <c r="S377" i="2"/>
  <c r="S378" i="2"/>
  <c r="S379" i="2"/>
  <c r="S380" i="2"/>
  <c r="S381" i="2"/>
  <c r="S382" i="2"/>
  <c r="S383" i="2"/>
  <c r="S384" i="2"/>
  <c r="S385" i="2"/>
  <c r="S386" i="2"/>
  <c r="S387" i="2"/>
  <c r="S388" i="2"/>
  <c r="S389" i="2"/>
  <c r="S390" i="2"/>
  <c r="S391" i="2"/>
  <c r="S392" i="2"/>
  <c r="S393" i="2"/>
  <c r="S394" i="2"/>
  <c r="S395" i="2"/>
  <c r="S396" i="2"/>
  <c r="S397" i="2"/>
  <c r="S398" i="2"/>
  <c r="S399" i="2"/>
  <c r="S400" i="2"/>
  <c r="S401" i="2"/>
  <c r="S402" i="2"/>
  <c r="S403" i="2"/>
  <c r="S404" i="2"/>
  <c r="S405" i="2"/>
  <c r="S406" i="2"/>
  <c r="S407" i="2"/>
  <c r="S408" i="2"/>
  <c r="S409" i="2"/>
  <c r="S410" i="2"/>
  <c r="S411" i="2"/>
  <c r="S412" i="2"/>
  <c r="S413" i="2"/>
  <c r="S414" i="2"/>
  <c r="S415" i="2"/>
  <c r="S416" i="2"/>
  <c r="S417" i="2"/>
  <c r="S418" i="2"/>
  <c r="S419" i="2"/>
  <c r="S420" i="2"/>
  <c r="S421" i="2"/>
  <c r="S422" i="2"/>
  <c r="P414" i="2"/>
  <c r="P413" i="2"/>
  <c r="P412" i="2"/>
  <c r="P411" i="2"/>
  <c r="P410" i="2"/>
  <c r="P409" i="2"/>
  <c r="P408" i="2"/>
  <c r="P407" i="2"/>
  <c r="P406" i="2"/>
  <c r="P405" i="2"/>
  <c r="P404" i="2"/>
  <c r="P403" i="2"/>
  <c r="P402" i="2"/>
  <c r="P401" i="2"/>
  <c r="P399" i="2"/>
  <c r="P398" i="2"/>
  <c r="P397" i="2"/>
  <c r="P396" i="2"/>
  <c r="P395" i="2"/>
  <c r="P394" i="2"/>
  <c r="P393" i="2"/>
  <c r="P392" i="2"/>
  <c r="P391" i="2"/>
  <c r="P390" i="2"/>
  <c r="P389" i="2"/>
  <c r="P388" i="2"/>
  <c r="P387" i="2"/>
  <c r="P386" i="2"/>
  <c r="P385" i="2"/>
  <c r="P384" i="2"/>
  <c r="P383" i="2"/>
  <c r="P382" i="2"/>
  <c r="P381" i="2"/>
  <c r="P380" i="2"/>
  <c r="P379" i="2"/>
  <c r="P378" i="2"/>
  <c r="P377" i="2"/>
  <c r="P376" i="2"/>
  <c r="P375" i="2"/>
  <c r="P374" i="2"/>
  <c r="S366" i="2"/>
  <c r="S367" i="2"/>
  <c r="S368" i="2"/>
  <c r="S369" i="2"/>
  <c r="S370" i="2"/>
  <c r="S371" i="2"/>
  <c r="S372" i="2"/>
  <c r="S373" i="2"/>
  <c r="R341" i="2" l="1"/>
  <c r="S341" i="2" s="1"/>
  <c r="R342" i="2"/>
  <c r="S342" i="2" s="1"/>
  <c r="R343" i="2"/>
  <c r="S343" i="2" s="1"/>
  <c r="R344" i="2"/>
  <c r="S344" i="2" s="1"/>
  <c r="R345" i="2"/>
  <c r="S345" i="2" s="1"/>
  <c r="R346" i="2"/>
  <c r="S346" i="2" s="1"/>
  <c r="R347" i="2"/>
  <c r="S347" i="2" s="1"/>
  <c r="R348" i="2"/>
  <c r="S348" i="2" s="1"/>
  <c r="R349" i="2"/>
  <c r="S349" i="2" s="1"/>
  <c r="R350" i="2"/>
  <c r="S350" i="2" s="1"/>
  <c r="R351" i="2"/>
  <c r="S351" i="2" s="1"/>
  <c r="R352" i="2"/>
  <c r="S352" i="2" s="1"/>
  <c r="R353" i="2"/>
  <c r="S353" i="2" s="1"/>
  <c r="R354" i="2"/>
  <c r="S354" i="2" s="1"/>
  <c r="R355" i="2"/>
  <c r="S355" i="2" s="1"/>
  <c r="R356" i="2"/>
  <c r="S356" i="2" s="1"/>
  <c r="R357" i="2"/>
  <c r="S357" i="2" s="1"/>
  <c r="R358" i="2"/>
  <c r="S358" i="2" s="1"/>
  <c r="R359" i="2"/>
  <c r="S359" i="2" s="1"/>
  <c r="R360" i="2"/>
  <c r="S360" i="2" s="1"/>
  <c r="R361" i="2"/>
  <c r="S361" i="2" s="1"/>
  <c r="R362" i="2"/>
  <c r="S362" i="2" s="1"/>
  <c r="R363" i="2"/>
  <c r="S363" i="2" s="1"/>
  <c r="R364" i="2"/>
  <c r="S364" i="2" s="1"/>
  <c r="R365" i="2"/>
  <c r="S365" i="2" s="1"/>
  <c r="R340" i="2"/>
  <c r="S340" i="2" s="1"/>
  <c r="S313" i="2" l="1"/>
  <c r="S314" i="2"/>
  <c r="S315" i="2"/>
  <c r="S316" i="2"/>
  <c r="S317" i="2"/>
  <c r="S318" i="2"/>
  <c r="S319" i="2"/>
  <c r="S320" i="2"/>
  <c r="S321" i="2"/>
  <c r="S322" i="2"/>
  <c r="S323" i="2"/>
  <c r="S324" i="2"/>
  <c r="S325" i="2"/>
  <c r="S326" i="2"/>
  <c r="S327" i="2"/>
  <c r="S328" i="2"/>
  <c r="S329" i="2"/>
  <c r="S330" i="2"/>
  <c r="S331" i="2"/>
  <c r="S332" i="2"/>
  <c r="S333" i="2"/>
  <c r="S334" i="2"/>
  <c r="S335" i="2"/>
  <c r="S336" i="2"/>
  <c r="S337" i="2"/>
  <c r="S338" i="2"/>
  <c r="S339" i="2"/>
  <c r="P323" i="2"/>
  <c r="P322" i="2"/>
  <c r="P321" i="2"/>
  <c r="P320" i="2"/>
  <c r="P319" i="2"/>
  <c r="P318" i="2"/>
  <c r="P317" i="2"/>
  <c r="P316" i="2"/>
  <c r="P315" i="2"/>
  <c r="P314" i="2"/>
  <c r="P313" i="2"/>
  <c r="R312" i="2" l="1"/>
  <c r="S312" i="2" s="1"/>
  <c r="R311" i="2"/>
  <c r="S311" i="2" s="1"/>
  <c r="R310" i="2"/>
  <c r="S310" i="2" s="1"/>
  <c r="R309" i="2"/>
  <c r="S309" i="2" s="1"/>
  <c r="R308" i="2"/>
  <c r="S308" i="2" s="1"/>
  <c r="R307" i="2"/>
  <c r="S307" i="2" s="1"/>
  <c r="S224" i="2" l="1"/>
  <c r="S225" i="2"/>
  <c r="S226" i="2"/>
  <c r="S227" i="2"/>
  <c r="S228" i="2"/>
  <c r="S229" i="2"/>
  <c r="S230" i="2"/>
  <c r="S231" i="2"/>
  <c r="S232" i="2"/>
  <c r="S233" i="2"/>
  <c r="S234" i="2"/>
  <c r="S235" i="2"/>
  <c r="S236" i="2"/>
  <c r="S237" i="2"/>
  <c r="S238" i="2"/>
  <c r="S239" i="2"/>
  <c r="S240" i="2"/>
  <c r="S241" i="2"/>
  <c r="S242" i="2"/>
  <c r="S243" i="2"/>
  <c r="S244" i="2"/>
  <c r="S245" i="2"/>
  <c r="S246" i="2"/>
  <c r="S247" i="2"/>
  <c r="S248" i="2"/>
  <c r="S249" i="2"/>
  <c r="S250" i="2"/>
  <c r="S251" i="2"/>
  <c r="S252" i="2"/>
  <c r="R306" i="2"/>
  <c r="S306" i="2" s="1"/>
  <c r="R305" i="2"/>
  <c r="S305" i="2" s="1"/>
  <c r="R304" i="2"/>
  <c r="S304" i="2" s="1"/>
  <c r="R303" i="2"/>
  <c r="S303" i="2" s="1"/>
  <c r="R302" i="2"/>
  <c r="S302" i="2" s="1"/>
  <c r="R301" i="2"/>
  <c r="S301" i="2" s="1"/>
  <c r="R300" i="2"/>
  <c r="S300" i="2" s="1"/>
  <c r="R299" i="2"/>
  <c r="S299" i="2" s="1"/>
  <c r="R298" i="2"/>
  <c r="S298" i="2" s="1"/>
  <c r="R297" i="2"/>
  <c r="S297" i="2" s="1"/>
  <c r="R296" i="2"/>
  <c r="S296" i="2" s="1"/>
  <c r="R295" i="2"/>
  <c r="S295" i="2" s="1"/>
  <c r="R294" i="2"/>
  <c r="S294" i="2" s="1"/>
  <c r="R293" i="2"/>
  <c r="S293" i="2" s="1"/>
  <c r="R292" i="2"/>
  <c r="S292" i="2" s="1"/>
  <c r="R291" i="2"/>
  <c r="S291" i="2" s="1"/>
  <c r="R290" i="2"/>
  <c r="S290" i="2" s="1"/>
  <c r="R289" i="2"/>
  <c r="S289" i="2" s="1"/>
  <c r="R288" i="2"/>
  <c r="S288" i="2" s="1"/>
  <c r="R287" i="2"/>
  <c r="S287" i="2" s="1"/>
  <c r="R286" i="2"/>
  <c r="S286" i="2" s="1"/>
  <c r="R285" i="2"/>
  <c r="S285" i="2" s="1"/>
  <c r="R284" i="2"/>
  <c r="S284" i="2" s="1"/>
  <c r="R283" i="2"/>
  <c r="S283" i="2" s="1"/>
  <c r="R282" i="2"/>
  <c r="S282" i="2" s="1"/>
  <c r="R281" i="2"/>
  <c r="S281" i="2" s="1"/>
  <c r="R280" i="2"/>
  <c r="S280" i="2" s="1"/>
  <c r="R279" i="2"/>
  <c r="S279" i="2" s="1"/>
  <c r="R278" i="2"/>
  <c r="S278" i="2" s="1"/>
  <c r="R277" i="2"/>
  <c r="S277" i="2" s="1"/>
  <c r="R276" i="2"/>
  <c r="S276" i="2" s="1"/>
  <c r="R275" i="2"/>
  <c r="S275" i="2" s="1"/>
  <c r="R274" i="2"/>
  <c r="S274" i="2" s="1"/>
  <c r="R273" i="2"/>
  <c r="S273" i="2" s="1"/>
  <c r="R272" i="2"/>
  <c r="S272" i="2" s="1"/>
  <c r="R271" i="2"/>
  <c r="S271" i="2" s="1"/>
  <c r="R270" i="2"/>
  <c r="S270" i="2" s="1"/>
  <c r="R269" i="2"/>
  <c r="S269" i="2" s="1"/>
  <c r="R268" i="2"/>
  <c r="S268" i="2" s="1"/>
  <c r="R267" i="2"/>
  <c r="S267" i="2" s="1"/>
  <c r="R266" i="2"/>
  <c r="S266" i="2" s="1"/>
  <c r="R265" i="2"/>
  <c r="S265" i="2" s="1"/>
  <c r="R264" i="2"/>
  <c r="S264" i="2" s="1"/>
  <c r="R263" i="2"/>
  <c r="S263" i="2" s="1"/>
  <c r="R262" i="2"/>
  <c r="S262" i="2" s="1"/>
  <c r="R261" i="2"/>
  <c r="S261" i="2" s="1"/>
  <c r="R260" i="2"/>
  <c r="S260" i="2" s="1"/>
  <c r="R259" i="2"/>
  <c r="S259" i="2" s="1"/>
  <c r="R258" i="2"/>
  <c r="S258" i="2" s="1"/>
  <c r="R257" i="2"/>
  <c r="S257" i="2" s="1"/>
  <c r="R256" i="2"/>
  <c r="S256" i="2" s="1"/>
  <c r="R255" i="2"/>
  <c r="S255" i="2" s="1"/>
  <c r="R254" i="2"/>
  <c r="S254" i="2" s="1"/>
  <c r="R253" i="2"/>
  <c r="S253" i="2" s="1"/>
  <c r="R223" i="2" l="1"/>
  <c r="S223" i="2" s="1"/>
  <c r="R222" i="2"/>
  <c r="S222" i="2" s="1"/>
  <c r="R221" i="2"/>
  <c r="S221" i="2" s="1"/>
  <c r="R220" i="2"/>
  <c r="S220" i="2" s="1"/>
  <c r="R219" i="2"/>
  <c r="S219" i="2" s="1"/>
  <c r="R218" i="2"/>
  <c r="S218" i="2" s="1"/>
  <c r="R217" i="2"/>
  <c r="S217" i="2" s="1"/>
  <c r="R216" i="2"/>
  <c r="S216" i="2" s="1"/>
  <c r="R215" i="2"/>
  <c r="S215" i="2" s="1"/>
  <c r="R214" i="2"/>
  <c r="S214" i="2" s="1"/>
  <c r="R213" i="2"/>
  <c r="S213" i="2" s="1"/>
  <c r="R212" i="2"/>
  <c r="S212" i="2" s="1"/>
  <c r="R211" i="2"/>
  <c r="S211" i="2" s="1"/>
  <c r="R210" i="2"/>
  <c r="S210" i="2" s="1"/>
  <c r="R209" i="2"/>
  <c r="S209" i="2" s="1"/>
  <c r="R208" i="2"/>
  <c r="S208" i="2" s="1"/>
  <c r="R207" i="2"/>
  <c r="S207" i="2" s="1"/>
  <c r="R206" i="2"/>
  <c r="S206" i="2" s="1"/>
  <c r="R205" i="2"/>
  <c r="S205" i="2" s="1"/>
  <c r="R204" i="2"/>
  <c r="S204" i="2" s="1"/>
  <c r="R203" i="2"/>
  <c r="S203" i="2" s="1"/>
  <c r="R202" i="2"/>
  <c r="S202" i="2" s="1"/>
  <c r="R201" i="2"/>
  <c r="S201" i="2" s="1"/>
  <c r="R200" i="2"/>
  <c r="S200" i="2" s="1"/>
  <c r="R199" i="2"/>
  <c r="S199" i="2" s="1"/>
  <c r="R198" i="2"/>
  <c r="S198" i="2" s="1"/>
  <c r="R197" i="2"/>
  <c r="S197" i="2" s="1"/>
  <c r="R196" i="2"/>
  <c r="S196" i="2" s="1"/>
  <c r="R195" i="2"/>
  <c r="S195" i="2" s="1"/>
  <c r="R194" i="2"/>
  <c r="S194" i="2" s="1"/>
  <c r="R193" i="2"/>
  <c r="S193" i="2" s="1"/>
  <c r="R192" i="2"/>
  <c r="S192" i="2" s="1"/>
  <c r="R191" i="2"/>
  <c r="S191" i="2" s="1"/>
  <c r="R190" i="2"/>
  <c r="S190" i="2" s="1"/>
  <c r="R189" i="2"/>
  <c r="S189" i="2" s="1"/>
  <c r="S173" i="2" l="1"/>
  <c r="S174" i="2"/>
  <c r="S175" i="2"/>
  <c r="S176" i="2"/>
  <c r="S177" i="2"/>
  <c r="S178" i="2"/>
  <c r="S179" i="2"/>
  <c r="S180" i="2"/>
  <c r="S181" i="2"/>
  <c r="S182" i="2"/>
  <c r="S183" i="2"/>
  <c r="S184" i="2"/>
  <c r="S185" i="2"/>
  <c r="S186" i="2"/>
  <c r="S187" i="2"/>
  <c r="S188" i="2"/>
  <c r="R172" i="2" l="1"/>
  <c r="S172" i="2" s="1"/>
  <c r="R171" i="2"/>
  <c r="S171" i="2" s="1"/>
  <c r="R170" i="2"/>
  <c r="S170" i="2" s="1"/>
  <c r="R169" i="2"/>
  <c r="S169" i="2" s="1"/>
  <c r="R168" i="2"/>
  <c r="S168" i="2" s="1"/>
  <c r="R167" i="2"/>
  <c r="S167" i="2" s="1"/>
  <c r="R166" i="2"/>
  <c r="S166" i="2" s="1"/>
  <c r="R165" i="2"/>
  <c r="S165" i="2" s="1"/>
  <c r="R164" i="2"/>
  <c r="S164" i="2" s="1"/>
  <c r="R163" i="2"/>
  <c r="S163" i="2" s="1"/>
  <c r="R162" i="2"/>
  <c r="S162" i="2" s="1"/>
  <c r="R161" i="2"/>
  <c r="S161" i="2" s="1"/>
  <c r="R160" i="2"/>
  <c r="S160" i="2" s="1"/>
  <c r="R159" i="2"/>
  <c r="S159" i="2" s="1"/>
  <c r="R158" i="2" l="1"/>
  <c r="R157" i="2"/>
  <c r="R156" i="2"/>
  <c r="R155" i="2"/>
  <c r="R154" i="2"/>
  <c r="R153" i="2"/>
  <c r="R152" i="2"/>
  <c r="R151" i="2"/>
  <c r="R150" i="2"/>
  <c r="R149" i="2"/>
  <c r="R148" i="2"/>
  <c r="R147" i="2"/>
  <c r="R146" i="2"/>
  <c r="R145" i="2"/>
  <c r="R144" i="2"/>
  <c r="R143" i="2"/>
  <c r="R142" i="2"/>
  <c r="R141" i="2"/>
  <c r="R140" i="2"/>
  <c r="R139" i="2"/>
  <c r="R138" i="2"/>
  <c r="R137" i="2"/>
  <c r="R136" i="2"/>
  <c r="R135" i="2"/>
  <c r="R134" i="2"/>
  <c r="R133" i="2"/>
  <c r="R132" i="2"/>
  <c r="R131" i="2"/>
  <c r="R130" i="2"/>
  <c r="R129" i="2"/>
  <c r="R128" i="2"/>
  <c r="R127" i="2"/>
  <c r="R126" i="2"/>
  <c r="R125" i="2"/>
  <c r="R124" i="2"/>
  <c r="R123" i="2"/>
  <c r="R122" i="2"/>
  <c r="R121" i="2"/>
  <c r="R120" i="2"/>
  <c r="R119" i="2"/>
  <c r="R118" i="2"/>
  <c r="R117" i="2"/>
  <c r="R116" i="2"/>
  <c r="R115" i="2"/>
  <c r="R114" i="2"/>
  <c r="R113" i="2"/>
  <c r="R112" i="2"/>
  <c r="R111" i="2"/>
  <c r="R110" i="2"/>
  <c r="R109" i="2"/>
  <c r="R108" i="2"/>
  <c r="R107" i="2"/>
  <c r="R106" i="2"/>
  <c r="R105" i="2"/>
  <c r="R104" i="2"/>
  <c r="R103" i="2"/>
  <c r="R102" i="2"/>
  <c r="R101" i="2"/>
  <c r="R100" i="2"/>
  <c r="R99" i="2"/>
  <c r="R98" i="2" l="1"/>
  <c r="S98" i="2" s="1"/>
  <c r="R97" i="2"/>
  <c r="S97" i="2" s="1"/>
  <c r="R96" i="2"/>
  <c r="S96" i="2" s="1"/>
  <c r="R95" i="2"/>
  <c r="S95" i="2" s="1"/>
  <c r="R94" i="2"/>
  <c r="S94" i="2" s="1"/>
  <c r="R93" i="2"/>
  <c r="S93" i="2" s="1"/>
  <c r="R92" i="2"/>
  <c r="S92" i="2" s="1"/>
  <c r="R91" i="2"/>
  <c r="S91" i="2" s="1"/>
  <c r="R90" i="2"/>
  <c r="S90" i="2" s="1"/>
  <c r="R89" i="2"/>
  <c r="S89" i="2" s="1"/>
  <c r="R88" i="2"/>
  <c r="S88" i="2" s="1"/>
  <c r="R87" i="2"/>
  <c r="S87" i="2" s="1"/>
  <c r="R86" i="2"/>
  <c r="S86" i="2" s="1"/>
  <c r="R85" i="2"/>
  <c r="S85" i="2" s="1"/>
  <c r="R84" i="2"/>
  <c r="S84" i="2" s="1"/>
  <c r="R83" i="2"/>
  <c r="S83" i="2" s="1"/>
  <c r="I60" i="2" l="1"/>
  <c r="I54" i="2"/>
  <c r="I55" i="2"/>
  <c r="I56" i="2"/>
  <c r="I57" i="2"/>
  <c r="I58" i="2"/>
  <c r="I51" i="2"/>
  <c r="I52" i="2"/>
  <c r="I50" i="2"/>
  <c r="I49" i="2"/>
  <c r="I37" i="2"/>
  <c r="I38" i="2"/>
  <c r="I39" i="2"/>
  <c r="I40" i="2"/>
  <c r="I41" i="2"/>
  <c r="I42" i="2"/>
  <c r="I43" i="2"/>
  <c r="I44" i="2"/>
  <c r="I45" i="2"/>
  <c r="I46" i="2"/>
  <c r="I47" i="2"/>
  <c r="I48" i="2"/>
  <c r="I36" i="2"/>
  <c r="I10" i="2"/>
  <c r="I11" i="2"/>
  <c r="I12" i="2"/>
  <c r="I13" i="2"/>
  <c r="I14" i="2"/>
  <c r="I15" i="2"/>
  <c r="I16" i="2"/>
  <c r="I17" i="2"/>
  <c r="I18" i="2"/>
  <c r="I19" i="2"/>
  <c r="I20" i="2"/>
  <c r="I21" i="2"/>
  <c r="I22" i="2"/>
  <c r="I23" i="2"/>
  <c r="I24" i="2"/>
  <c r="I25" i="2"/>
  <c r="I26" i="2"/>
  <c r="I27" i="2"/>
  <c r="I28" i="2"/>
  <c r="I29" i="2"/>
  <c r="I30" i="2"/>
  <c r="I31" i="2"/>
  <c r="I32" i="2"/>
  <c r="I33" i="2"/>
  <c r="I34" i="2"/>
  <c r="I35" i="2"/>
  <c r="I53" i="2"/>
  <c r="I9" i="2"/>
  <c r="R63" i="2" l="1"/>
  <c r="S63" i="2" s="1"/>
  <c r="R74" i="2"/>
  <c r="S74" i="2" s="1"/>
  <c r="R65" i="2"/>
  <c r="S65" i="2" s="1"/>
  <c r="R66" i="2"/>
  <c r="S66" i="2" s="1"/>
  <c r="R75" i="2"/>
  <c r="S75" i="2" s="1"/>
  <c r="R76" i="2"/>
  <c r="S76" i="2" s="1"/>
  <c r="R80" i="2" l="1"/>
  <c r="S80" i="2" s="1"/>
  <c r="R79" i="2"/>
  <c r="S79" i="2" s="1"/>
  <c r="R78" i="2" l="1"/>
  <c r="S78" i="2" s="1"/>
  <c r="R77" i="2"/>
  <c r="S77" i="2" s="1"/>
  <c r="R72" i="2" l="1"/>
  <c r="S72" i="2" s="1"/>
  <c r="R73" i="2" l="1"/>
  <c r="S73" i="2" s="1"/>
  <c r="R62" i="2"/>
  <c r="S62" i="2" s="1"/>
  <c r="R64" i="2"/>
  <c r="S64" i="2" s="1"/>
  <c r="R61" i="2"/>
  <c r="R82" i="2"/>
  <c r="S82" i="2" s="1"/>
  <c r="R81" i="2"/>
  <c r="S81" i="2" s="1"/>
  <c r="R71" i="2"/>
  <c r="S71" i="2" s="1"/>
  <c r="R70" i="2"/>
  <c r="S70" i="2" s="1"/>
  <c r="R67" i="2"/>
  <c r="S67" i="2" s="1"/>
  <c r="R68" i="2"/>
  <c r="S68" i="2" s="1"/>
  <c r="R69" i="2"/>
  <c r="S69" i="2" s="1"/>
  <c r="S61" i="2" l="1"/>
</calcChain>
</file>

<file path=xl/sharedStrings.xml><?xml version="1.0" encoding="utf-8"?>
<sst xmlns="http://schemas.openxmlformats.org/spreadsheetml/2006/main" count="8679" uniqueCount="1093">
  <si>
    <t>INSTITUTO NACIONAL ELECTORAL</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</si>
  <si>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</si>
  <si>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</si>
  <si>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</si>
  <si>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</si>
  <si>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</si>
  <si>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</si>
  <si>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</si>
  <si>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</si>
  <si>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</si>
  <si>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</si>
  <si>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</si>
  <si>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</si>
  <si>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</si>
  <si>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</si>
  <si>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</si>
  <si>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</si>
  <si>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</si>
  <si>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</si>
  <si>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febrero</t>
  </si>
  <si>
    <t>Marzo</t>
  </si>
  <si>
    <t>Abril</t>
  </si>
  <si>
    <t>Mayo</t>
  </si>
  <si>
    <t>Junio</t>
  </si>
  <si>
    <t>Julio</t>
  </si>
  <si>
    <t>Agosto</t>
  </si>
  <si>
    <t>Septiembre</t>
  </si>
  <si>
    <t>Octubre</t>
  </si>
  <si>
    <t>Noviembre</t>
  </si>
  <si>
    <t>Diciembre</t>
  </si>
  <si>
    <t>001</t>
  </si>
  <si>
    <t>M001</t>
  </si>
  <si>
    <t>B00OD01</t>
  </si>
  <si>
    <t>ADJUDICACIÓN DIRECTA</t>
  </si>
  <si>
    <t>R005</t>
  </si>
  <si>
    <t>01 JUNTA DISTRITAL EJECUTIVA</t>
  </si>
  <si>
    <t>088</t>
  </si>
  <si>
    <t>B00MO02</t>
  </si>
  <si>
    <t>JC01</t>
  </si>
  <si>
    <t>PIEZA</t>
  </si>
  <si>
    <t>31401</t>
  </si>
  <si>
    <t xml:space="preserve">SERVICIO TELEFÓNICO CONVENCIONAL </t>
  </si>
  <si>
    <t>33602</t>
  </si>
  <si>
    <t>OTROS SERVICIOS COMERCIALES</t>
  </si>
  <si>
    <t>SERVICIO</t>
  </si>
  <si>
    <t>CONSUMIBLE</t>
  </si>
  <si>
    <t>35801</t>
  </si>
  <si>
    <t>SERVICIO DE LIMPIEZA</t>
  </si>
  <si>
    <t>B00OD02</t>
  </si>
  <si>
    <t>33801</t>
  </si>
  <si>
    <t>SERVICIO DE VIGILANCIA</t>
  </si>
  <si>
    <t>32201</t>
  </si>
  <si>
    <t>ARRENDAMIENTO DE INMUEBLE</t>
  </si>
  <si>
    <t>INE/JAL/JDE01/CM10/01-02-24</t>
  </si>
  <si>
    <t>INE/JAL/JDE01/CM9/01-02-24</t>
  </si>
  <si>
    <t>INE-JAL-JDE01-CS05_01-02-24</t>
  </si>
  <si>
    <t>INE-JAL-JDE01-CS01-01-02-24</t>
  </si>
  <si>
    <t>INE-JAL-JDE01-CS02-01-02-24</t>
  </si>
  <si>
    <t xml:space="preserve"> INE-JAL-JDE01-CS03-01-02-24</t>
  </si>
  <si>
    <t>INE-JAL-JDE01-CS04-01-02-24</t>
  </si>
  <si>
    <t>35501</t>
  </si>
  <si>
    <t xml:space="preserve">MANTENIMIENTO Y CONSERVACIÓN DE VEHÍCULOS TERRESTRES </t>
  </si>
  <si>
    <t>JUNIO</t>
  </si>
  <si>
    <t>SERVICIO DE ARRENDAMIENTO DEL INMUEBLE QUE OCUPA EL MODULO DE ATENCION CIUDADANA 140151  DURANTE EL MES DE ABRIL DE 2024</t>
  </si>
  <si>
    <t>INE-JAL-JDE01-CM11-01_04_24</t>
  </si>
  <si>
    <t>SERVICIO DE ARRENDAMIENTO DEL INMUEBLE QUE OCUPA EL MODULO DE ATENCION CIUDADANA 140151 DURANTE EL MES DE  MAYO  DE 2024</t>
  </si>
  <si>
    <t>35101</t>
  </si>
  <si>
    <t xml:space="preserve">MANTENIMIENTO Y CONSERVACIÓN DE INMUEBLES </t>
  </si>
  <si>
    <t>SERVICIO DE MANTENIMIENTO DEL INMUEBLE QUE OCUPA EL MODULO DE ATENCION CIUDADANA 140151 DURANTE EL MES DE  ABRIL  DE 2024</t>
  </si>
  <si>
    <t>SERVICIO DE MANTENIMIENTO DEL INMUEBLE QUE OCUPA EL MODULO DE ATENCION CIUDADANA 140151 DURANTE EL MES DE  MAYO  DE 2024</t>
  </si>
  <si>
    <t>SERVICIO DE ARRENDAMIENTO DEL INMUEBLE QUE OCUPA LA 01 JUNTA DISTRITAL EJECUTIVA DURANTE EL MES DE MAYO DE 2024</t>
  </si>
  <si>
    <t>SERVICIO DE ARRENDAMIENTO DEL INMUEBLE QUE OCUPA EL MODULO DE ATENCION CIUDADANA 140155 DURANTE EL MES DE MAYO DE 2024</t>
  </si>
  <si>
    <t>SERVICIO DE VIGILANCIA EN LAS INSTALACIONES QUE OCUPA LA 01 JUNTA DISTRITAL EJECUTIVA DURANTE EL MES DE MAYO 2024</t>
  </si>
  <si>
    <t>SERVICIO DE LIMPIEZA EN LAS INSTALACIONES QUE OCUPA LA 01 JUNTA DISTRITAL EJECUTIVA DURANTE EL MES DE MAYO 2024</t>
  </si>
  <si>
    <t>SERVICIO DE LIMPIEZA EN LAS INSTALACIONES QUE OCUPA EL MODULO DE ATENCION CIUDADANA 140152 DURANTE EL MES DE MAYO 2024</t>
  </si>
  <si>
    <t>SERVICIO DE LIMPIEZA EN LAS INSTALACIONES QUE OCUPA EL MODULO DE ATENCION CIUDADANA 140151 DURANTE EL MES DE MAYO 2024</t>
  </si>
  <si>
    <t>22104</t>
  </si>
  <si>
    <t>PRODUCTOS ALIMENTICIOS PARA EL PERSONAL EN LAS INSTALACIONES DE LAS UNIDADES RESPONSABLES</t>
  </si>
  <si>
    <t>ALIMENTOS PARA EL PERSONAL DE MÓDULOS DE ATENCIÓN DEL DIA 31 DE MAYO DE 2024, CON MOTIVO DEL CIERRE DE PERIODO DE ENTREGA DE CREDENCIALES</t>
  </si>
  <si>
    <t>JC01-CA-24-268</t>
  </si>
  <si>
    <t>B16AM01</t>
  </si>
  <si>
    <t>SERVICIO DE PENSION PARA EL RESGUARDO DEL PARQUE VEHICULAR ASIGNADO A ESTA 01 JUNTA DISTRITAL EJECUTIVA, DURANTE EL MES DE MAYO DE 2024</t>
  </si>
  <si>
    <t>SERVICIO TELEFÓNICO DE LAS INSTALACIONES QUE OCUPA LA JUNTA DISTRITAL EJECUTIVA Y LOS MÓDULOS DE ATENCIÓN CIUDADANA 140151, 140152 Y 140155, DURANTE EL MES DE MAYO DE 2024</t>
  </si>
  <si>
    <t>2024020134</t>
  </si>
  <si>
    <t>35201</t>
  </si>
  <si>
    <t>MANTENIMIENTO Y CONSERVACIÓN DE MOBILIARIO Y EQUIPO DE ADMINISTRACIÓN</t>
  </si>
  <si>
    <t>MANTENIMIENTO  PREVENTIVO A LOS AIRES ACONDICIONADOS TIPO MINISPLIT DE LA 01 JUNTA DISTRITAL EJECUTIVA</t>
  </si>
  <si>
    <t>2024020133</t>
  </si>
  <si>
    <t>21601</t>
  </si>
  <si>
    <t>21601001-0020</t>
  </si>
  <si>
    <t>BOLSA JUMBO PARA BASURA</t>
  </si>
  <si>
    <t xml:space="preserve">MATERIAL DE LIMPIEZA </t>
  </si>
  <si>
    <t>2024020131</t>
  </si>
  <si>
    <t>SERVICIO DE LIMPIEZA EN LAS INSTALACIONES QUE OCUPA LA 01 JUNTA DISTRITAL EJECUTIVA HORAS EXTRAS CON MOTIVO DE LA JORNADA ELECTORAL Y DE LOS COMPUTOS DISTRITALES LOS DIAS 2 Y 5 DE JUNIO DE 2024</t>
  </si>
  <si>
    <t>31901</t>
  </si>
  <si>
    <t xml:space="preserve">SERVICIOS INTEGRALES DE TELECOMUNICACIÓN </t>
  </si>
  <si>
    <t>PAGO POR SERVICIO DE CONTRATACION E INSTALACIÓN DE GPS Y RADIOFRECUENCIA A LOS VEHÍCULOS CON PLACAS HV4258A, HV4257A Y HV4238A</t>
  </si>
  <si>
    <t>PAGO POR SERVICIO DE REPARACION DEL ENCENDIDO Y CAMBIO DE TERMINALES DE BATERIA DEL VEHICULO H100 PLCAS JS93589</t>
  </si>
  <si>
    <t>21401</t>
  </si>
  <si>
    <t>MATERIALES Y ÚTILES PARA EL PROCESAMIENTO EN EQUIPOS Y BIENES INFORMÁTICOS</t>
  </si>
  <si>
    <t>21400013-0367</t>
  </si>
  <si>
    <t>21401001-0604</t>
  </si>
  <si>
    <t>TONER PARA IMPRESORA H.P. LASER JET CC364A</t>
  </si>
  <si>
    <t>TONER HP LASERJET CF258A NEGRO</t>
  </si>
  <si>
    <t>2024020145</t>
  </si>
  <si>
    <t>31301</t>
  </si>
  <si>
    <t>SERVICIO DE AGUA POTABLE Y ALCANTARILLADO DEL INMUEBLE QUE OCUPA EL MODULO DE ATENCION CIUDADANA 140151 DDE LA ANUALIDAD 2024</t>
  </si>
  <si>
    <t>SERVICIO DE AGUA</t>
  </si>
  <si>
    <t>JC00</t>
  </si>
  <si>
    <t>045</t>
  </si>
  <si>
    <t>R002</t>
  </si>
  <si>
    <t>043</t>
  </si>
  <si>
    <t>B00PE01</t>
  </si>
  <si>
    <t>R009</t>
  </si>
  <si>
    <t>B20FI01</t>
  </si>
  <si>
    <t>R003</t>
  </si>
  <si>
    <t>044</t>
  </si>
  <si>
    <t>24801001-0046</t>
  </si>
  <si>
    <t>21600012-0003</t>
  </si>
  <si>
    <t>21600022-0004</t>
  </si>
  <si>
    <t>26103001-0007</t>
  </si>
  <si>
    <t>21101001-0219</t>
  </si>
  <si>
    <t>22104001-0087</t>
  </si>
  <si>
    <t>22104001-0158</t>
  </si>
  <si>
    <t>22104001-0075</t>
  </si>
  <si>
    <t>27100013-0005</t>
  </si>
  <si>
    <t>27101001-0008</t>
  </si>
  <si>
    <t>27101001-0009</t>
  </si>
  <si>
    <t>27101001-0010</t>
  </si>
  <si>
    <t>27101001-0011</t>
  </si>
  <si>
    <t>27101001-0025</t>
  </si>
  <si>
    <t>27101001-0026</t>
  </si>
  <si>
    <t>27100009-0002</t>
  </si>
  <si>
    <t>27100003-0001</t>
  </si>
  <si>
    <t>21100013-0022</t>
  </si>
  <si>
    <t>21100013-0025</t>
  </si>
  <si>
    <t>24600031-0001</t>
  </si>
  <si>
    <t>24600031-0002</t>
  </si>
  <si>
    <t>29400015-0001</t>
  </si>
  <si>
    <t>22104001-0071</t>
  </si>
  <si>
    <t>22104001-0122</t>
  </si>
  <si>
    <t>22104001-0069</t>
  </si>
  <si>
    <t>22104001-0067</t>
  </si>
  <si>
    <t>21600010-0001</t>
  </si>
  <si>
    <t>21601001-0016</t>
  </si>
  <si>
    <t>21600007-0002</t>
  </si>
  <si>
    <t>21601001-0017</t>
  </si>
  <si>
    <t>21100006-0004</t>
  </si>
  <si>
    <t>21100102-0001</t>
  </si>
  <si>
    <t>21100017-0002</t>
  </si>
  <si>
    <t>21100017-0003</t>
  </si>
  <si>
    <t>21400002-0029</t>
  </si>
  <si>
    <t>22104001-0097</t>
  </si>
  <si>
    <t>22104001-0072</t>
  </si>
  <si>
    <t>21100132-0007</t>
  </si>
  <si>
    <t>21100083-0009</t>
  </si>
  <si>
    <t>21100132-0002</t>
  </si>
  <si>
    <t>21101001-0063</t>
  </si>
  <si>
    <t>MANGUERA FLEXIBLE PARA CABLE</t>
  </si>
  <si>
    <t>ESCOBA DE PLASTICO TIPO  CEPILLO</t>
  </si>
  <si>
    <t>JABON DETERGENTE EN POLVO  1 kg.</t>
  </si>
  <si>
    <t>VALE DE GASOLINA DE $100 PESOS - SERVICIOS ADMINISTRATIVOS</t>
  </si>
  <si>
    <t>SERVICIO DE CAMBIO DE ACTUADOR, REVISIÓN Y AJUSTE DE MANEJADORA DE AGUA HELADA Y AJUSTE DE PARAMETROS AL CHILLER</t>
  </si>
  <si>
    <t>SERVICIO DE SOBREPESO POR ENVIOS DE PAQUETERIA PREPAGADA</t>
  </si>
  <si>
    <t>SERVICIO TELEFONICO DE LAS OFICINAS DE LA JUNTA LOCAL EJECUTIVA</t>
  </si>
  <si>
    <t>PROTECTOR DE HOJA T/O</t>
  </si>
  <si>
    <t>AGUA PURIFICADA 500 ml.</t>
  </si>
  <si>
    <t>GALLETAS</t>
  </si>
  <si>
    <t>ALIMENTOS</t>
  </si>
  <si>
    <t>PLAYERA TIPO POLO</t>
  </si>
  <si>
    <t>BLUSA CASUAL MANGA CORTA</t>
  </si>
  <si>
    <t>BLUSA CASUAL MANGA LARGA</t>
  </si>
  <si>
    <t>CAMISA CASUAL MANGA CORTA</t>
  </si>
  <si>
    <t>CAMISA CASUAL MANGA LARGA</t>
  </si>
  <si>
    <t>CHALECO PARA DAMA</t>
  </si>
  <si>
    <t>CHALECO PARA HOMBRE</t>
  </si>
  <si>
    <t>CHAMARRA</t>
  </si>
  <si>
    <t>GORRA</t>
  </si>
  <si>
    <t>MARCADOR TINTA PERMANENTE NEGRO</t>
  </si>
  <si>
    <t>MARCATEXTO AMARILLO</t>
  </si>
  <si>
    <t>PILA AA</t>
  </si>
  <si>
    <t>PILA AAA</t>
  </si>
  <si>
    <t>MOUSE (RATON ACCESORIO DE COMPUTACION)</t>
  </si>
  <si>
    <t>TE DE MANZANILLA</t>
  </si>
  <si>
    <t>TE DE LIMON</t>
  </si>
  <si>
    <t>AZUCAR</t>
  </si>
  <si>
    <t>REFRESCO DE 2.5 L</t>
  </si>
  <si>
    <t>SERVICIO DE RECARGA DE EXTINTORES DEL INMUEBLE QUE OCUPA LA JLE Y BODEGA</t>
  </si>
  <si>
    <t>SERVICIO DE MANTENIMIENTO PREVENTIVO EQUIPO DE AIRE ACONIDCIONDO CHILLER</t>
  </si>
  <si>
    <t>AJAX AMONIA</t>
  </si>
  <si>
    <t>PAPEL HIGIENICO</t>
  </si>
  <si>
    <t>CLORO 1 LITRO</t>
  </si>
  <si>
    <t>TOALLA INTERDOBLADA</t>
  </si>
  <si>
    <t>CORDON PARA GAFETE</t>
  </si>
  <si>
    <t>MICA PORTA GAFETE C/BROCHE</t>
  </si>
  <si>
    <t>CAJA DE ARCHIVO MUERTO T/CARTA</t>
  </si>
  <si>
    <t>CAJA DE ARCHIVO MUERTO T/OFICIO</t>
  </si>
  <si>
    <t>CABEZAL LIMPieza P/PLOTER NP C4721A CYAN</t>
  </si>
  <si>
    <t>VASO THERMICO DESECHABLE</t>
  </si>
  <si>
    <t>SERVILLETAS DESECHABLES 500 PiezaS</t>
  </si>
  <si>
    <t>SERVICIO DE INSTALACIÓN DE 11 LAMPARAS EN BIBLIOTECA DE LA JLE Y APLICACIÓN DE PINTURA EN EL ÁREA Y RETIRO DE CABLEADO</t>
  </si>
  <si>
    <t>SERVICIO DE REPARACION DE 3 SANITARIOS DEL INMUEBLE QUE OCUPA LA JLE</t>
  </si>
  <si>
    <t>SERVICIO DE REPARACION DE SANITARIO DE MUJERES MEZANINE MZC-SM-WC-14</t>
  </si>
  <si>
    <t>SOBRE BOLSA T/C</t>
  </si>
  <si>
    <t>SERVICIO DE JARDINERIA MES DE JUNIO 2024</t>
  </si>
  <si>
    <t>SERVICIO DE LIMPIEZA EN LAS INSTALACIONES DE LA JUNTA LOCAL EJECUTIVA JUNIO</t>
  </si>
  <si>
    <t>SERVICIO DE MANTENIMIENTO PREVENTIVO A ELEVADORES MES DE JUNIO 2024</t>
  </si>
  <si>
    <t>SERVICIO DE VIGILANCIA EN LOS INMUEBLES QUE OCUPA LA JLE Y BODEGA DE MATERIAL DE DESINCORPORACIÓN JUNIO</t>
  </si>
  <si>
    <t>SERVICIO DE ARRENDAMIENTO DE BODEGA MAYO 2024</t>
  </si>
  <si>
    <t>SERVICIO DE ARRENDAMIENTO DE BODEGA JUNIO 2024</t>
  </si>
  <si>
    <t>METRO</t>
  </si>
  <si>
    <t>Pieza</t>
  </si>
  <si>
    <t>PAQUETE</t>
  </si>
  <si>
    <t>CAJA</t>
  </si>
  <si>
    <t>PESOS</t>
  </si>
  <si>
    <t>KILOGRAMO</t>
  </si>
  <si>
    <t>ROLLO</t>
  </si>
  <si>
    <t>FRASCO</t>
  </si>
  <si>
    <t>JUNTA LOCAL EJECUTIVA</t>
  </si>
  <si>
    <t>JUNTA LOCAL EJECUTIVA EN EL ESTADO DE JALISCO</t>
  </si>
  <si>
    <t>COORDINACIÓN ADMINISTRATIVA</t>
  </si>
  <si>
    <t>DEPARTAMENTO DE RECURSOS MATERIALES Y SERVICIOS</t>
  </si>
  <si>
    <t xml:space="preserve">PROGRAMA ANUAL DE ADQUISICIONES, ARRENDAMIENTOS Y SERVICIOS (PAAASINE) </t>
  </si>
  <si>
    <t>MODIFICACIONES DEL PAAASINE JUNIO DE 2024</t>
  </si>
  <si>
    <t>Refacciones y accesorios menores otros bienes muebles</t>
  </si>
  <si>
    <t>SERVICIOS PERSONALES</t>
  </si>
  <si>
    <t>SERVICIOS PERSONALES  /   LENTES</t>
  </si>
  <si>
    <t>CREACION DE PLAZAS</t>
  </si>
  <si>
    <t>MATERIALES Y ÚTILES DE OFICINA</t>
  </si>
  <si>
    <t>MATERIALES Y ÚTILES DE IMPRESIÓN Y REPRODUCCIÓN</t>
  </si>
  <si>
    <t>MATERIAL ESTADÍSTICO Y GEOGRÁFICO</t>
  </si>
  <si>
    <t>MATERIAL DE APOYO INFORMATIVO</t>
  </si>
  <si>
    <t>MATERIAL DE LIMPIEZA</t>
  </si>
  <si>
    <t>PRODUCTOS ALIMENTICIOS PARA EL PERSONAL QUE REALIZA LABORES DE CAMPO O DE SUPERVISIÓN</t>
  </si>
  <si>
    <t>PRODUCTOS ALIMENTICIOS PARA EL PERSONAL DERIVADO DE ACTIVIDADES EXTRAORDINARIAS</t>
  </si>
  <si>
    <t>UTENSILIOS PARA EL SERVICIO DE ALIMENTACIÓN</t>
  </si>
  <si>
    <t>PRODUCTOS MINERALES NO METALICOS</t>
  </si>
  <si>
    <t>CEMENTO Y PRODUCTOS DE CONCRETO</t>
  </si>
  <si>
    <t>CAL, YESO Y PRODUCTOS DE YESO</t>
  </si>
  <si>
    <t>MADERA Y PRODUCTOS DE MADERA</t>
  </si>
  <si>
    <t>VIDRIO Y PRODUCTOS DE VIDRIO</t>
  </si>
  <si>
    <t>MATERIAL ELÉCTRICO Y ELECTRÓNICO</t>
  </si>
  <si>
    <t>ARTÍCULOS METÁLICOS PARA LA CONSTRUCCIÓN</t>
  </si>
  <si>
    <t>MATERIALES COMPLEMENTARIOS</t>
  </si>
  <si>
    <t>OTROS MATERIALES Y ARTÍCULOS DE CONSTRUCCIÓN Y REPARACIÓN</t>
  </si>
  <si>
    <t>PRODUCTOS QUÍMICOS BÁSICOS</t>
  </si>
  <si>
    <t>PLAGUICIDAS, ABONOS Y FERTILIZANTES</t>
  </si>
  <si>
    <t>MEDICINAS Y PRODUCTOS FARMACÉUTICOS</t>
  </si>
  <si>
    <t>MATERIALES, ACCESORIOS Y SUMINISTROS MÉDICOS</t>
  </si>
  <si>
    <t>MATERIALES, ACCESORIOS Y SUMINISTROS DE LABORATORIO</t>
  </si>
  <si>
    <t>OTROS PRODUCTOS QUIMICOS</t>
  </si>
  <si>
    <t>COMBUSTIBLES, LUBRICANTES Y ADITIVOS PARA VEHÍCULOS TERRESTRES, AÉREOS, MARÍTIMOS, LACUSTRES Y FLUVI</t>
  </si>
  <si>
    <t>COMBUSTIBLE</t>
  </si>
  <si>
    <t>COMBUSTIBLES, LUBRICANTES Y ADITIVOS PARA MAQUINARIA, EQUIPO DE PRODUCCIÓN Y SERVICIOS ADMINISTRATIV</t>
  </si>
  <si>
    <t>VESTUARIO Y UNIFORMES</t>
  </si>
  <si>
    <t>PRENDAS DE PROTECCIÓN PERSONAL</t>
  </si>
  <si>
    <t>ARTÍCULOS DEPORTIVOS</t>
  </si>
  <si>
    <t>PRODUCTOS TEXTILES</t>
  </si>
  <si>
    <t>BLANCOS Y OTROS PRODUCTOS TEXTILES, EXCEPTO PRENDAS DE VESTIR</t>
  </si>
  <si>
    <t>HERRAMIENTAS MENORES</t>
  </si>
  <si>
    <t>REFACCIONES Y ACCESORIOS MENORES DE EDIFICIOS</t>
  </si>
  <si>
    <t>REFACCIONES Y ACCESORIOS MENORES DE MOBILIARIO Y EQUIPO DE ADMINISTRACIÓN, EDUCACIONAL Y RECREATIVO</t>
  </si>
  <si>
    <t>REFACCIONES Y ACCESORIOS PARA EQUIPO DE CÓMPUTO</t>
  </si>
  <si>
    <t>REFACCIONES Y ACCESORIOS MENORES DE EQUIPO E INSTRUMENTAL MEDICO Y DE LABORATORIO</t>
  </si>
  <si>
    <t>REFACCIONES Y ACCESORIOS MENORES DE EQUIPO DE TRANSPORTE</t>
  </si>
  <si>
    <t>REFACCIONES Y ACCESORIOS MENORES DE MAQUINARIA Y OTROS EQUIPOS</t>
  </si>
  <si>
    <t>SERVICIO DE ENERGÍA ELÉCTRICA</t>
  </si>
  <si>
    <t>SERVICIO TELEFÓNICO CONVENCIONAL</t>
  </si>
  <si>
    <t>SERVICIO DE TELEFONÍA CELULAR</t>
  </si>
  <si>
    <t>SERVICIO DE RADIOLOCALIZACIÓN</t>
  </si>
  <si>
    <t>SERVICIOS DE TELECOMUNICACIONES</t>
  </si>
  <si>
    <t>SERVICIOS DE CONDUCCIÓN DE SEÐALES ANALÓGICAS Y DIGITALES</t>
  </si>
  <si>
    <t>SERVICIO POSTAL</t>
  </si>
  <si>
    <t>SERVICIO TELEGRAFICO</t>
  </si>
  <si>
    <t>SERVICIOS INTEGRALES DE TELECOMUNICACIÓN</t>
  </si>
  <si>
    <t>CONTRATACIÓN DE OTROS SERVICIOS</t>
  </si>
  <si>
    <t>ARRENDAMIENTO DE TERRENOS</t>
  </si>
  <si>
    <t>ARRENDAMIENTO DE EDIFICIOS Y LOCALES</t>
  </si>
  <si>
    <t>ARRENDAMIENTO DE EQUIPO Y BIENES INFORMÁTICOS</t>
  </si>
  <si>
    <t>ARRENDAMIENTO DE MOBILIARIO</t>
  </si>
  <si>
    <t>ARRENDAMIENTO DE VEHICULOS TERRESTRES, AEREOS, MARITIMOS, LACUSTRES Y FLUVIALES PARA SERVICIOS PUBLICOS Y LA OPERACION DE PROGRAMAS PUBLICOS</t>
  </si>
  <si>
    <t>ARRENDAMIENTO DE VEHÍCULOS TERRESTRES, AÉREOS, MARÍTIMOS, LACUSTRES Y FLUVIALES PARA SERVICIOS ADMIN</t>
  </si>
  <si>
    <t>ARRENDAMIENTO DE VEHÍCULOS TERRESTRES, AÉREOS, MARÍTIMOS, LACUSTRES Y FLUVIALES PARA SERVIDORES PÚBL</t>
  </si>
  <si>
    <t>ARRENDAMIENTO DE MAQUINARIA Y EQUIPO</t>
  </si>
  <si>
    <t>PATENTES, REGALÍAS Y OTROS</t>
  </si>
  <si>
    <t>OTROS ARRENDAMIENTOS</t>
  </si>
  <si>
    <t>OTRAS ASESORÍAS PARA LA OPERACIÓN DE PROGRAMAS</t>
  </si>
  <si>
    <t>SERVICIOS RELACIONADOS CON PROCEDIMIENTOS JURISDICCIONALES</t>
  </si>
  <si>
    <t>SERVICIOS DE INFORMÁTICA</t>
  </si>
  <si>
    <t>SERVICIOS ESTADÍSTICOS Y GEOGRÁFICOS</t>
  </si>
  <si>
    <t>SERVICIOS RELACIONADOS CON CERTIFICACIÓN DE PROCESOS</t>
  </si>
  <si>
    <t>SERVICIOS PARA CAPACITACIÓN A SERVIDORES PÚBLICOS</t>
  </si>
  <si>
    <t>ESTUDIOS E INVESTIGACIONES</t>
  </si>
  <si>
    <t>SERVICIOS RELACIONADOS CON TRADUCCIONES</t>
  </si>
  <si>
    <t>IMPRESIONES DE DOCUMENTOS OFICIALES PARA LA PRESTACIÓN DE SERVICIOS PÚBLICOS, IDENTIFICACIÓN, FORMAT</t>
  </si>
  <si>
    <t>IMPRESION Y ELABORACIÓN DE MATERIAL INFORMATIVO DERIVADO DE LA OPERACIÓN Y ADMINISTRACIÓN DE LAS UNIDADES RESPONDABLES</t>
  </si>
  <si>
    <t>INFORMACIÓN EN MEDIOS MASIVOS DERIVADA DE LA OPERACIÓN Y ADMINISTRACIÓN DE LAS UNIDADES RESPONSABLES</t>
  </si>
  <si>
    <t>SERVICIOS DE VIGILANCIA</t>
  </si>
  <si>
    <t>SUBCONTRATACIÓN DE SERVICIOS CON TERCEROS</t>
  </si>
  <si>
    <t>SERVICIOS INTEGRALES</t>
  </si>
  <si>
    <t>SERVICIOS BANCARIOS Y FINANCIEROS</t>
  </si>
  <si>
    <t>SEGUROS DE BIENES PATRIMONIALES</t>
  </si>
  <si>
    <t>ALMACENAJE, EMBALAJE Y ENVASE</t>
  </si>
  <si>
    <t>FLETES Y MANIOBRAS</t>
  </si>
  <si>
    <t>MANTENIMIENTO Y CONSERVACIÓN DE INMUEBLES</t>
  </si>
  <si>
    <t>MANTENIMIENTO Y CONSERVACIÓN DE BIENES INFORMÁTICOS</t>
  </si>
  <si>
    <t>MANTENIMIENTO Y CONSERVACION DE VEHICULOS TERRESTRES, AÉREOS, MARÍTIMOS, LACUSTRES Y FLUVIALES</t>
  </si>
  <si>
    <t>REPARACION Y MANTENIMIENTO DE EQUIPO DE DEFENSA Y SEGURIDAD</t>
  </si>
  <si>
    <t>MANTENIMIENTO Y CONSERVACIÓN DE MAQUINARIA Y EQUIPO</t>
  </si>
  <si>
    <t>SERVICIOS DE LAVANDERÍA, LIMPIEZA E HIGIENE</t>
  </si>
  <si>
    <t>SERVICIO DE JARDINERIA Y FUMIGACIÓN</t>
  </si>
  <si>
    <t>DIFUSIÓN DE MENSAJES SOBRE PROGRAMAS Y ACTIVIDADES GUBERNAMENTALES</t>
  </si>
  <si>
    <t>SERVICIOS RELACIONADOS CON MONITOREO DE INFORMACIÓN EN MEDIOS MASIVOS</t>
  </si>
  <si>
    <t>PASAJES AÉREOS NACIONALES PARA LABORES DE CAMPO Y DE SUPERVISIÓN</t>
  </si>
  <si>
    <t>PASAJES AÉREOS NACIONALES PARA SERVIDORES PÚBLICOS DE MANDO EN EL DESEMPEÐO DE COMISIONES Y FUNCIONE</t>
  </si>
  <si>
    <t>PASAJES AÉREOS INTERNACIONALES PARA SERVIDORES PÚBLICOS EN EL DESEMPEÐO DE COMISIONES Y FUNCIONES OF</t>
  </si>
  <si>
    <t>PASAJES TERRESTRES NACIONALES PARA LABORES EN CAMPO Y DE SUPERVISIÓN</t>
  </si>
  <si>
    <t>PASAJES TERRESTRES NACIONALES PARA SERVIDORES PÚBLICOS DE MANDO EN EL DESEMPEÐO DE COMISIONES Y FUNC</t>
  </si>
  <si>
    <t>PASAJES TERRESTRES INTERNACIONALES PARA SERVIDORES PÚBLICOS EN EL DESEMPEÐO DE COMISIONES Y FUNCIONES OFICIALES</t>
  </si>
  <si>
    <t>VIÁTICOS NACIONALES PARA LABORES EN CAMPO Y DE SUPERVISIÓN</t>
  </si>
  <si>
    <t>VIÁTICOS NACIONALES PARA SERVIDORES PÚBLICOS EN EL DESEMPEÐO DE FUNCIONES OFICIALES</t>
  </si>
  <si>
    <t>VIÁTICOS EN EL EXTRANJERO PARA SERVIDORES PÚBLICOS EN EL DESEMPEÐO DE COMISIONES Y FUNCIONES OFICIALES</t>
  </si>
  <si>
    <t>INSTALACIÓN DEL PERSONAL FEDERAL</t>
  </si>
  <si>
    <t>SERVICIOS INTEGRALES NACIONALES PARA SERVIDORES PÚBLICOS EN EL DESEMPEÑO DE FUNCIONES Y COMISIONES OFICIALOES</t>
  </si>
  <si>
    <t>SERVICIOS INTEGRALES EN EL EXTRANJERO PARA SERVIDORES PÚBLICOS EN EL DESEMPEÑO DE FUNCIONES Y COMISIONES OFICIALOES</t>
  </si>
  <si>
    <t>GASTOS PARA OPERATIVOS Y TRABAJOS DE CAMPO EN ÁREAS RURALES</t>
  </si>
  <si>
    <t>CONGRESOS Y CONVENCIONES</t>
  </si>
  <si>
    <t>EXPOSICIONES</t>
  </si>
  <si>
    <t>GASTOS PARA ALIMENTACIÓN DE SERVIDORES PÚBLICOS DE MANDO</t>
  </si>
  <si>
    <t>FUNERALES Y PAGAS DE DEFUNCIÓN</t>
  </si>
  <si>
    <t>OTROS IMPUESTOS Y DERECHOS</t>
  </si>
  <si>
    <t>EROGACIONES POR RESOLUCIONES POR AUTORIDAD COMPETENTE</t>
  </si>
  <si>
    <t>IMPUESTO SOBRE NÓMINAS</t>
  </si>
  <si>
    <t>EROGACIONES POR CUENTAS DE TERCEROS</t>
  </si>
  <si>
    <t>GASTOS RELACIONADOS CON ACTIVIDADES CULTURALES,DEPORTIVAS Y DE AYUDA EXTRAORDINARIA</t>
  </si>
  <si>
    <t>GASTOS POR SERVICIOS DE TRASLADO DE PERSONAS</t>
  </si>
  <si>
    <t>PREMIOS, RECOMPENSAS Y PENSIONES DE GRACIA Y PENSIÓN RECREATIVA ESTUDIANTIL</t>
  </si>
  <si>
    <t>APOYO A VOLUNTARIOS QUE PARTICIPAN EN DIVERSOS PROGRAMAS FEDERALES</t>
  </si>
  <si>
    <t>COMPENSACIONES POR SERVICIOS DE CARÁCTER SOCIAL</t>
  </si>
  <si>
    <t>APOYO A REPRESENTANTES DEL PODER LEGISLATIVO Y PARTIDOS POLÍTICOS ANTE EL CONSEJO GENERAL DEL IFE</t>
  </si>
  <si>
    <t>DIETAS A CONSEJEROS ELECTORALES LOCALES Y DISTRITALES EN EL AÐO ELECTORAL FEDERAL</t>
  </si>
  <si>
    <t>APOYOS PARA ALIMENTOS A FUNCIONARIOS DE CASILLA EL DIA DE LA JORNADA ELECTORAL FEDERAL</t>
  </si>
  <si>
    <t>APOYO FINANCIERO A CONSEJEROS ELECTORALES LOCALES Y DISTRITALES EN AÐO ELECTORAL FEDERAL</t>
  </si>
  <si>
    <t>APOYOS A LA INVESTIGACIÓN CIENTÍFICA Y TECNOLÓGICA</t>
  </si>
  <si>
    <t>APOYOS A INSTITUCIONES SIN FINES DE LUCRO</t>
  </si>
  <si>
    <t>APOYO FINANCIERO AL COMITÉ NACIONAL DE SUPERVISIÓN Y EVALUACIÓN, Y A LA COMISIÓN NACIONAL DE VIGILAN</t>
  </si>
  <si>
    <t>FINANCIAMIENTO PÚBLICO A PARTIDOS POLÍTICOS Y AGRUPACIONES POLÍTICAS CON REGISTRO AUTORIZADO POR LA AUTORIDAD ELECTORAL</t>
  </si>
  <si>
    <t>APORTACIONES A FIDEICOMISOS PÚBLICOS</t>
  </si>
  <si>
    <t>DONATIVOS A INSTITUCIONES SIN FINES DE LUCRO</t>
  </si>
  <si>
    <t>CUOTAS Y APORTACIONES A ORGANISMOS INTERNACIONALES</t>
  </si>
  <si>
    <t>MOBILIARIO</t>
  </si>
  <si>
    <t>BIENES INFORMATICOS</t>
  </si>
  <si>
    <t>EQUIPO DE ADMINISTRACION</t>
  </si>
  <si>
    <t>EQUIPOS Y APARATOS AUDIOVISUALES</t>
  </si>
  <si>
    <t>CAMAS FOTOGRAFICAS Y DE VIDEO</t>
  </si>
  <si>
    <t>OTRO MOBILIARIO Y EQUIPO EDUCACIONAL Y RECREATIVO</t>
  </si>
  <si>
    <t>EQUIPO MEDICO Y DE LABORATORIO</t>
  </si>
  <si>
    <t>INSTRUMENTAL MEDICO Y DE LABORATORIO</t>
  </si>
  <si>
    <t>VEHICULOS Y EQUIPO TERRESTRE DESTINADOS A SERV PÚBLICOS Y LA OPERACIÓN DE PROGRAMAS PÚBLICOS</t>
  </si>
  <si>
    <t xml:space="preserve">VEHICULOS Y EQUIPOS TERRESTRES, DESTINADOS A SERVICIOS ADMINISTRATIVOS. </t>
  </si>
  <si>
    <t>MAQUINARIA Y EQUIPO INDUSTRIAL</t>
  </si>
  <si>
    <t>EQUIPOS Y APARATOS DE COMUNICACIONES Y TELECOMUNICACIONES</t>
  </si>
  <si>
    <t>MAQUINARIA Y EQUIPO ELECTRICO Y ELECTRÓNICO</t>
  </si>
  <si>
    <t>HERRAMIENTAS Y MÁQUINAS HERRAMIENTA</t>
  </si>
  <si>
    <t>OTROS BIENES MUEBLES</t>
  </si>
  <si>
    <t>TERRENOS</t>
  </si>
  <si>
    <t>OBRAS DE CONSTRUCCION PARA EDIFICIOS NO HABITACIONALES</t>
  </si>
  <si>
    <t>MANTENIMIENTO Y REHABILITACION DE EDIFICACIONES NO HABITACIONALES</t>
  </si>
  <si>
    <t xml:space="preserve">OBRAS DE TERMINACION Y ACABADOS </t>
  </si>
  <si>
    <t>SERVICIOS DE SUPERVISION DE OBRAS</t>
  </si>
  <si>
    <t>OTROS SERVICIOS RELACIONADOS CON OBRAS PUBLICAS</t>
  </si>
  <si>
    <t>OTROS SERVICIOS RELACIONADOS CON OBRA PÚBLICA</t>
  </si>
  <si>
    <t>JC02</t>
  </si>
  <si>
    <t>22104001-0154</t>
  </si>
  <si>
    <t>GARRAFON  DE AGUA 20 LTS</t>
  </si>
  <si>
    <t>Compra Menor</t>
  </si>
  <si>
    <t>11510</t>
  </si>
  <si>
    <t>29101</t>
  </si>
  <si>
    <t>29101001-0038</t>
  </si>
  <si>
    <t>BOMBA ELECTRICA PARA AGUA - GASTO</t>
  </si>
  <si>
    <t>29401</t>
  </si>
  <si>
    <t>29400013-0033</t>
  </si>
  <si>
    <t>MEMORIA USB DE 32 GB</t>
  </si>
  <si>
    <t>26103</t>
  </si>
  <si>
    <t xml:space="preserve">COMBUSTIBLES, LUBRICANTES Y ADITIVOS PARA VEHÍCULOS TERRESTRES, AÉREOS, MARITIMOS, LACUSTRES Y FLUVIALES DESTINADOS A SERVICIOS ADMINISTRATIVOS. </t>
  </si>
  <si>
    <t>R008</t>
  </si>
  <si>
    <t>26102</t>
  </si>
  <si>
    <t>26102001-0006</t>
  </si>
  <si>
    <t>VALE DE GASOLINA DE $50 PESOS - SERVICIOS PUBLICOS</t>
  </si>
  <si>
    <t>26102001-0005</t>
  </si>
  <si>
    <t>VALE DE GASOLINA DE $100 PESOS - SERVICIOS PUBLICOS</t>
  </si>
  <si>
    <t>CONSUMO TELEFONICO EN ESTA JUNTA DISTRITAL DURANTE EL MES DE MAYO</t>
  </si>
  <si>
    <t>ARRENDAMIENTO DEL MODULO 140251 EN EL MES DE MAYO</t>
  </si>
  <si>
    <t>Anual</t>
  </si>
  <si>
    <t>ARRENDAMIENTO DE ESTA JUNTA DISTRITAL EN EL MES DE JUNIO</t>
  </si>
  <si>
    <t>PENSION PARA 5 VEHICULOS EN EL MES DE MARZP</t>
  </si>
  <si>
    <t>33901</t>
  </si>
  <si>
    <t>SERVICIO DE CAMBIO E INSTALACION DE LA BOMBA</t>
  </si>
  <si>
    <t>VIGILANCIA EN INSTALACIONES DEL MODULO 140252, 140251 E INMUEBLE QUE OCUPA LA 02 JDE EN EL MES DE JUNIO</t>
  </si>
  <si>
    <t>LIMPIEZA DEL MODULO 140251, 140252 E INMUEBLE QUE OCUPA LA 02 JDE EN EL MES DE JUNIO</t>
  </si>
  <si>
    <t>JC03</t>
  </si>
  <si>
    <t>Materiales y útiles de oficina</t>
  </si>
  <si>
    <t>21101001-0093</t>
  </si>
  <si>
    <t>CINTA DELIMITADORA</t>
  </si>
  <si>
    <t>ADJUDICACION DIRECTA</t>
  </si>
  <si>
    <t>21101001-0175</t>
  </si>
  <si>
    <t>PELICULA PLASTICA POLIESTRECH</t>
  </si>
  <si>
    <t>21100036-0001</t>
  </si>
  <si>
    <t>CLIP ESTANDAR # 1</t>
  </si>
  <si>
    <t>21100087-0017</t>
  </si>
  <si>
    <t>PAPEL BOND T/DOBLE CARTA C/500 hjs.</t>
  </si>
  <si>
    <t>21100087-0013</t>
  </si>
  <si>
    <t>PAPEL BOND T/CARTA 500 hjs.</t>
  </si>
  <si>
    <t>21101001-0424</t>
  </si>
  <si>
    <t>SOBRE BOLSA TAMAÑO RADIOGRAFIA, EN PAPEL MANILA, SIN HILO DE 105 GRS</t>
  </si>
  <si>
    <t>21100102-0003</t>
  </si>
  <si>
    <t>PORTAGAFETE DE IDENTIFICACION PLAST/ACRIL</t>
  </si>
  <si>
    <t>21100102-0002</t>
  </si>
  <si>
    <t>MICA PORTA GAFETE S/BROCHE</t>
  </si>
  <si>
    <t>21101001-0086</t>
  </si>
  <si>
    <t>FOLDER T/C</t>
  </si>
  <si>
    <t>Material de limpieza</t>
  </si>
  <si>
    <t>21600004-0001</t>
  </si>
  <si>
    <t>BOMBA P/DESTAPAR CAÑOS</t>
  </si>
  <si>
    <t>21600009-0001</t>
  </si>
  <si>
    <t>DESTAPACAÑOS</t>
  </si>
  <si>
    <t>21601001-0085</t>
  </si>
  <si>
    <t>BOTE DE BASURA</t>
  </si>
  <si>
    <t>21600007-0003</t>
  </si>
  <si>
    <t>DESINFECTANTE LIMPIADOR  (FABULOSO)</t>
  </si>
  <si>
    <t>Productos Alimenticios para el Personal en las Instalaciones</t>
  </si>
  <si>
    <t>22104001-0125</t>
  </si>
  <si>
    <t>BOLSA DE HIELO</t>
  </si>
  <si>
    <t>BOLSA</t>
  </si>
  <si>
    <t>Artículos Metálicos para la Construcción</t>
  </si>
  <si>
    <t>24700018-0001</t>
  </si>
  <si>
    <t>TORNILLO (VARIOS)</t>
  </si>
  <si>
    <t>Otros materiales y Artículos de Construcción y Reparación</t>
  </si>
  <si>
    <t>24900015-0002</t>
  </si>
  <si>
    <t>PINTURA EN AEROSOL</t>
  </si>
  <si>
    <t>Herramientas Menores</t>
  </si>
  <si>
    <t>29101001-0065</t>
  </si>
  <si>
    <t>CIZALLA CORTA PERNOS</t>
  </si>
  <si>
    <t>29100041-0001</t>
  </si>
  <si>
    <t>CINTA NEGRA ANTIDERRAPANTE</t>
  </si>
  <si>
    <t>Refacciones y Accesorios Menores de Edificios</t>
  </si>
  <si>
    <t>29201001-0061</t>
  </si>
  <si>
    <t>CANDADO</t>
  </si>
  <si>
    <t>29200006-0003</t>
  </si>
  <si>
    <t>CHAPA (CERRADURA)</t>
  </si>
  <si>
    <t>29201001-0038</t>
  </si>
  <si>
    <t>SOPORTE DE ACCION PARA CHAPA DE PERILLA</t>
  </si>
  <si>
    <t>Servicio Telefónico Convencional</t>
  </si>
  <si>
    <t>PAGO DE SERVICIO TELEFONICO DEL MES DE JUNIO DEL 2024 UBICADOS EN LOS MACS E INSTALACIONES DE LA 03 JUNTA DISTRITAL EJECUTIVA EN JALISCO</t>
  </si>
  <si>
    <t>PAGO DE SERVICIO TELEFONICO DEL MES DE MAYO DEL 2024 DE LAS LINEAS PERTENECIENTES AL DISTRITO 03 EN JALISCO</t>
  </si>
  <si>
    <t>Servicio Postal</t>
  </si>
  <si>
    <t>PAGO DE SERVICIO DE PAQUETERIA PARA SOBRE PESO POR EL ENVIO DE PAQUETE PREP A LA CIUDAD DE MEXICO</t>
  </si>
  <si>
    <t>Arrendamiento de Edificios y Locales.</t>
  </si>
  <si>
    <t>PAGO DE ARRENDAMIENTO DEL MODULO DE ATENCION CIUDADANA 140356 DEL DISTRITO 03 EN JALISCO DEL MES DE MAYO DEL 2024</t>
  </si>
  <si>
    <t>PAGO DE ARRENDAMIENTO DEL MODULO DE ATENCION CIUDADANA 140351 DEL DISTRITO 03 EN JALISCO DEL MES DE MAYO DEL 2024</t>
  </si>
  <si>
    <t>PAGO DE ARRENDAMIENTO DEL INMUEBLE DE LA 03 JUNTA DDISTRITAL EJECUTIVA EN JALISCO DEL MES DE MAYO DEL 2024</t>
  </si>
  <si>
    <t>Arrendamiento de Mobiliario</t>
  </si>
  <si>
    <t>COMPRA DE PAPELERIA Y PAGO DE SERVICIO DE IMPRESION Y EMICADO DE GAFETES PARA PERSONAL QUE PARTICIPA EN LAS ACTIVIDADES DE ESTE PROCESO ELECTORAL 2023-2024</t>
  </si>
  <si>
    <t>Otros Servicios Comerciales.</t>
  </si>
  <si>
    <t>PAGO DE SERVICO DE LAVADO DE VEHICULOS PERTENECIENTES A ESTA 03 JUNTA DISTRITAL EJECUTIVA EN JALISCO</t>
  </si>
  <si>
    <t>PAGO DE SERVICIO DE CAJONES DE ESTACIONAMIENTO PARA VEHICULOS DEL DISTRITO 03 EN JALISCO DEL MES DE MAYO DEL 2024</t>
  </si>
  <si>
    <t>Servicios de Vigilancia</t>
  </si>
  <si>
    <t>PAGO DE SEGURIDAD DEL MODULO DE ATENCION CIUDADANA 140356 DEL DISTRITO 03 EN JALISCO DEL MES DE MAYO DEL 2024</t>
  </si>
  <si>
    <t>PAGO DE SEGURIDAD DEL MODULO DE ATENCION CIUDADANA 140351 DEL DISTRITO 03 EN JALISCO DEL MES DE MAYO DEL 2024</t>
  </si>
  <si>
    <t>Servicios de Lavandería, Limpieza e Higiene</t>
  </si>
  <si>
    <t>PAGO DE LIMPIEZA EN LAS INSTALACIONES DE LA 03 JUNTA DISTRITAL EJECUTIVA EN JALISCO DEL MES DE MAYO 2024</t>
  </si>
  <si>
    <t>PAGO DE LIMPIEZA DEL MODULO DE ATENCION CIUDADANA 140351 DEL DISTRITO 03 EN JALISCO DEL MES DE MAYO DEL 2024</t>
  </si>
  <si>
    <t>PAGO DE LIMPIEZA DEL MODULO DE ATENCION CIUDADANA 140356 DEL DISTRITO 03 EN JALISCO DEL MES DE MAYO DEL 2024</t>
  </si>
  <si>
    <t>04 JUNTA DISTRITAL EJECUTIVA</t>
  </si>
  <si>
    <t>JC04</t>
  </si>
  <si>
    <t>21601001-0014</t>
  </si>
  <si>
    <t>21600022-0011</t>
  </si>
  <si>
    <t>JABON P/MANOS  ( SHAMPOO )</t>
  </si>
  <si>
    <t>21600022-0016</t>
  </si>
  <si>
    <t>JABON P/MANOS (SHAMPOO) 1 GALON</t>
  </si>
  <si>
    <t>29400015-0003</t>
  </si>
  <si>
    <t>MOUSE OPTICO INALAMBRICO</t>
  </si>
  <si>
    <t>PAGO DE SERVICIO TELEFONICO MES DE JUNIO 2024</t>
  </si>
  <si>
    <t>ANUAL</t>
  </si>
  <si>
    <t>33604</t>
  </si>
  <si>
    <t>SERVICIO DE ROTULO DEL LETRERO IDENTIFICADOR DEL INMUEBLE QUE OCUPA LA 04 JDE</t>
  </si>
  <si>
    <t>SERVICIO DE VIGILANCIA DEL INMUEBLE QUE OCUPA EL MAC 140452 MES DE MAYO 2024</t>
  </si>
  <si>
    <t>INE/SERV/014/2024</t>
  </si>
  <si>
    <t>MENSUAL</t>
  </si>
  <si>
    <t>SERVICIO DE VIGILANCIA DEL INMUEBLE QUE OCUPA LA 04 JDE MES DE MAYO 2024</t>
  </si>
  <si>
    <t>INE/SER/015/2024</t>
  </si>
  <si>
    <t>COMISION POR ADQUISCION DE VUELO A CDMX DEL V.E. PARA ENTREGA DE EXPEDIENTES</t>
  </si>
  <si>
    <t>SERVICIO DE MANTENIMINTO Y REPARACION DE REFRIGERADOR</t>
  </si>
  <si>
    <t>PAGO DEL SERVICIO DE REVISION Y REPARACION DE LA REDES ELECTRICAS DE LOS INMUEBLE QUE OCUPAN LA 04 JDE Y L MAC 140452</t>
  </si>
  <si>
    <t>SERVICIO DE LIMPIEZA DEL INMUEBLE QUE OCUPA EL MAC 140451 MES DE MAYO DE 2024</t>
  </si>
  <si>
    <t>INE/SERV/012/2024</t>
  </si>
  <si>
    <t>SERVICIO DE LIMPIEZA DEL INMUEBLE QUE OCUPA EL MAC 140452 MES DE MAYO DE 2024</t>
  </si>
  <si>
    <t>INE/SERV/013/2024</t>
  </si>
  <si>
    <t>SERVICIO DE LIMPIEZA DEL INMUEBLE QUE OCUPA LA 04 JDE MES DE MAY 2024</t>
  </si>
  <si>
    <t>INE/SERV/017/2024</t>
  </si>
  <si>
    <t>05 JUNTA DISTRITAL EJECUTIVA</t>
  </si>
  <si>
    <t>JC05</t>
  </si>
  <si>
    <t>29400015-0004</t>
  </si>
  <si>
    <t>COMISION POR COMPRA DE VALES DE GASOLINA</t>
  </si>
  <si>
    <t>COMBUSTIBLES, LUBRICANTES Y ADITIVOS PARA VEH. TERRESTRES</t>
  </si>
  <si>
    <t>29400027-0015</t>
  </si>
  <si>
    <t>SERVICIO DE ARRENDAMIENTO DE FOTOCOPIADORAS PARA IMPRESIONES Y FOTOCOPIADO EN EL PROCESO ELECTORAL</t>
  </si>
  <si>
    <t>SERVICIO TELEFONICO CONVENCIONAL</t>
  </si>
  <si>
    <t>29401001-0078</t>
  </si>
  <si>
    <t>SERVICIO TELEFONICO DE JUNIO DE 2024, QUE CORRESPONDEN AL MES DE JUNIO DE 2024</t>
  </si>
  <si>
    <t>MANTENIMIENTO Y CONSERVACION DE MOB. Y EQ. DE ADMON.</t>
  </si>
  <si>
    <t>INSTALACION Y MANTENIMIENTO DE EQUIPOS DE AIRE ACONDICIONADOS</t>
  </si>
  <si>
    <t>INSTALACION Y MANTENIMIENTO DE EQUIPOS DE AIRE ACONDICIONADO</t>
  </si>
  <si>
    <t>INSTALACION Y MANTENIMIENTOS DE EQUIPOS DE AIRE ACONDICIONADO TIPO MINISPLIT</t>
  </si>
  <si>
    <t>SERVICIO DE DOS GUARDIAS DE SEGURIDAD PARA LOS MODULOS 140551 Y 140552 DEL MES DE ABRIL DE 2024</t>
  </si>
  <si>
    <t>INE/06/2024</t>
  </si>
  <si>
    <t>SERVICIOS DE LAVANDERIA, LIMPIEZA E HIGIENE</t>
  </si>
  <si>
    <t>SERVICIO DE LIMPIEZA DE MODULOS DE ATENCION CIUDADANA 140551 Y 140552 DEL MES DE ABRIL DE 2024</t>
  </si>
  <si>
    <t>INE/05/2024</t>
  </si>
  <si>
    <t>SERVICIO DE LIMPIEZA DE OFICINAS Y AREAS DEL INMUEBLE SEDE DE LA JUNTA DISTRITAL DEL MES DE ABRIL DE 2024</t>
  </si>
  <si>
    <t>INE/04/2024</t>
  </si>
  <si>
    <t>SERVICIO DE SEGURIDAD DE ALARMAS MONITORE LAS 24 HRS DEL INMUEBLE SEDE DE LA JUNTA DISTRITAL DEL MES DE ABRILDE 2024</t>
  </si>
  <si>
    <t>INE/03/2024</t>
  </si>
  <si>
    <t>ARRENDAMIENTO DE INMUEBLES</t>
  </si>
  <si>
    <t>SERVICIO DE ARRENDAMIENTO DEL LOCAL DEL MAC140552 CORRESPONDIENTE AL MES DE ABRIL DE 2024</t>
  </si>
  <si>
    <t>INE/02/2024</t>
  </si>
  <si>
    <t>SERVICIO DE MANTENIMIENTO DEL LOCAL DEL MAC140552 CORRESPONDIENTE AL MES DE ABRIL DE 2024</t>
  </si>
  <si>
    <t>SERVICIO DE ARRENDAMIENTO DEL INMUEBLE SEDE DE LA JUNTA DISTRITAL CORRESPONDIENTE AL MES DE ABRIL DE 2024</t>
  </si>
  <si>
    <t>INE/01/2024</t>
  </si>
  <si>
    <t>06 JUNTA DISTRITAL EJECUTIVA</t>
  </si>
  <si>
    <t>JC06</t>
  </si>
  <si>
    <t>21101</t>
  </si>
  <si>
    <t>MATERIALES Y UTILES DE OFICINA</t>
  </si>
  <si>
    <t>BOLSA DE PLASTICO TRANSP. 30 X 40</t>
  </si>
  <si>
    <t>COMPRA MENOR</t>
  </si>
  <si>
    <t>21100132-0004</t>
  </si>
  <si>
    <t>AROMATIZANTE DE AMBIENTE EN SPRAY GLADE</t>
  </si>
  <si>
    <t>JABON LIQUIDO P/UTENCILIOS DE COCINA</t>
  </si>
  <si>
    <t>21600006-0021</t>
  </si>
  <si>
    <t>21601001-0018</t>
  </si>
  <si>
    <t>PAPEL TOALLA  EN ROLLO</t>
  </si>
  <si>
    <t>21601001-0122</t>
  </si>
  <si>
    <t>SERVICIO TELEFONICO</t>
  </si>
  <si>
    <t>22104001-0068</t>
  </si>
  <si>
    <t>SERVICIO TELEFONICO DEL MES DE JUNIO</t>
  </si>
  <si>
    <t>32601</t>
  </si>
  <si>
    <t>SERVICIO DE ARRENDAMIENTO EQUIPO DE FOTOCOPIADO</t>
  </si>
  <si>
    <t>MANTENIMIENTO Y CONSERVACION DE INMUEBLE</t>
  </si>
  <si>
    <t>JUNIO MANTENIMIENTO MAC</t>
  </si>
  <si>
    <t>SERVICIO DE ARRENDAMIENTO DE INMUEBLE</t>
  </si>
  <si>
    <t>CO,PLEMENTO RENTA SEDE DISTRITAL</t>
  </si>
  <si>
    <t>OCTUBRE COMPLEMENTO DE SERVICIO LIMPIEZA</t>
  </si>
  <si>
    <t>NOVIEMBRE COMPLEMENTO DE SERVICIO LIMPIEZA</t>
  </si>
  <si>
    <t>DICIEMBRE COMPLEMENTO DE SERVICIO LIMPIEZA</t>
  </si>
  <si>
    <t>JULIO COMPLEMENTO VIGILANCIA MAC 140651</t>
  </si>
  <si>
    <t>AGOSTO COMPLEMENTO VIGILANCIA MAC 140651</t>
  </si>
  <si>
    <t>SEPTIEMBRE COMPLEMENTO VIGILANCIA MAC 140651</t>
  </si>
  <si>
    <t>OCTUBRE COMPLEMENTO VIGILANCIA MAC 140651</t>
  </si>
  <si>
    <t>NOVIEMBRE COMPLEMENTO VIGILANCIA MAC 140651</t>
  </si>
  <si>
    <t>DICIEMBRE COMPLEMENTO VIGILANCIA MAC 140651</t>
  </si>
  <si>
    <t>AGOSTO COMPLEMENTO SERV DE VIGILANCIA</t>
  </si>
  <si>
    <t>SEPTIEMBRE COMPLEMENTO SERV DE VIGILANCIA</t>
  </si>
  <si>
    <t>OCTUBRE COMPLEMENTO SERV DE VIGILANCIA</t>
  </si>
  <si>
    <t>NOVIEMBRE COMPLEMENTO SERV DE VIGILANCIA</t>
  </si>
  <si>
    <t>TRABAJOS DE FONTANERIA EN BAÑOS MAC Y SEDE</t>
  </si>
  <si>
    <t>SERVICIO DE AGUA POTABLE</t>
  </si>
  <si>
    <t>SERVICIO DE AGUA POTABLE MAC DEL MES DE ABRIL</t>
  </si>
  <si>
    <t>INE-JC06-51351-00000-001-M001-001-B00OD02-35101</t>
  </si>
  <si>
    <t>MAYO DIFERENCIA INCREMENTO RENTA MAC</t>
  </si>
  <si>
    <t>JUNIO SERVICIO DE LIMPIEZA DE INMUEBLES</t>
  </si>
  <si>
    <t>JUNIO SERVICIO DE VIGILANCIA</t>
  </si>
  <si>
    <t>JUNIO ARRENDAMIENTO MAC</t>
  </si>
  <si>
    <t>JUNIO, ARRENDAMIENTO INMUEBLE SEDE DTTAL</t>
  </si>
  <si>
    <t>07 JUNTA DISTRITAL EJECUTIVA</t>
  </si>
  <si>
    <t>JC07</t>
  </si>
  <si>
    <t>COMBUSTIBLES DESTINADOS A SERVICIOS PUBLICOS Y LA OPERACION DE PROGRAMAS PUBLICOS</t>
  </si>
  <si>
    <t>26102001-0019</t>
  </si>
  <si>
    <t>DISPERSION ELECTRONICA DE COMBUSTIBLE PARA SERVICIOS PUBLICOS</t>
  </si>
  <si>
    <t>SERVICIOS DE LIMPIEZA E HIGIENE</t>
  </si>
  <si>
    <t>COMPLEMENTO DEL SERVICIO DE LIMPIEZA DEL MODULO DE ATENCION CIUDADANA 140751  JDE 07 CORRESPONDIENTE A JUNIO DICIEMBRE</t>
  </si>
  <si>
    <t xml:space="preserve">ARRENDAMIENTO DE MAQUINARIA Y EQUIPO </t>
  </si>
  <si>
    <t>ADQUISICION DEL SERVICIO DE ARRENDAMIENTO DE FOTOCOPIADORA INSTALADO EN LA 07 JDE CORRESPONDIENTE A  JUNIO, REQUERIDO POR LA VS</t>
  </si>
  <si>
    <t>35901</t>
  </si>
  <si>
    <t>SERVICIOS DE JARDINERIA Y FUMIGACION</t>
  </si>
  <si>
    <t>ADQUISICION DEL SERVICIO DE FUMIGACION DE LA  SEDE JDE 07 CORRESPONDIENTE AL MES DE JUNIO</t>
  </si>
  <si>
    <t>COMPLEMENTO DEL SERVICIO DE LIMPIEZA DE LA SEDE 07 JDE CORRESPONDIENTE A JUNIO</t>
  </si>
  <si>
    <t>COMPLEMENTO DEL SERVICIO DE VIGILANCIA DE LA SEDE 07 JDE CORRESPONDIENTE A JUNIO</t>
  </si>
  <si>
    <t>ADQUISICION DEL SERVICIO DE LIMPIEZA DEL MODULO DE ATENCION CIUDADANA 140751  JDE 07 CORRESPONDIENTE A JUNIO DICIEMBRE</t>
  </si>
  <si>
    <t>ADQUISICION DEL SERVICIO DE VIGILANCIA DEL MAC 140751  07 JDE CORRESPONDIENTE A JUNIO DICIEMBRE 2024</t>
  </si>
  <si>
    <t xml:space="preserve"> SERVICIO TELEFONICO  CONVENCIONAL</t>
  </si>
  <si>
    <t>ADQUISICION DEL SERVICIO TELEFONICO  CONVENCIONAL DE LA SEDE 07 JDE CORRESPONDIENTE A MAYO 2024</t>
  </si>
  <si>
    <t>ADQUISICION DEL SERVICIO DE LIMPIEZA DEL MAC 140751, CORRESPONDIENTE A MAYO 2024</t>
  </si>
  <si>
    <t>ADQUISICION DEL SERVICIO DE LIMPIEZA DE LA SEDE 07 JDE CORRESPONDIENTE A MAYO</t>
  </si>
  <si>
    <t>ADQUISICION DEL SERVICIO DE ARRENDAMIENTO DE FOTOCOPIADORA INSTALADO EN LA 07 JDE CORRESPONDIENTE A MAYO 2024</t>
  </si>
  <si>
    <t>21601001-0013</t>
  </si>
  <si>
    <t>21600007-0010</t>
  </si>
  <si>
    <t>CLORO 2 LITROS</t>
  </si>
  <si>
    <t>21600010-0004</t>
  </si>
  <si>
    <t>DETERGENTE EN POLVO</t>
  </si>
  <si>
    <t>21600032-0007</t>
  </si>
  <si>
    <t>JUEGO DE MOPS</t>
  </si>
  <si>
    <t>21601001-0030</t>
  </si>
  <si>
    <t>ACEITE PARA MOP</t>
  </si>
  <si>
    <t>21601001-0111</t>
  </si>
  <si>
    <t>GUANTES DE HULE P/LIMPIEZA</t>
  </si>
  <si>
    <t>21600017-0002</t>
  </si>
  <si>
    <t>FIBRA VERDE SCOTCH - BRITE</t>
  </si>
  <si>
    <t>21600007-0004</t>
  </si>
  <si>
    <t>PASTILLA P/TANQUE W.C.</t>
  </si>
  <si>
    <t>21600006-0019</t>
  </si>
  <si>
    <t>21600006-0017</t>
  </si>
  <si>
    <t>BOLSA MEDIANA PARA BASURA</t>
  </si>
  <si>
    <t>ADQUISICION DEL SERVICIO DE VIGILANCIA DEL MODULO DE ATENCION CIUADANA 140751 CORRESPONDIENTE A MAYO 2024</t>
  </si>
  <si>
    <t>ADQUISICION DEL SERVICIO DE VIGILANCIA DE LA SEDE 07 JDE CORRESPONDIENTE A MAYO 2024</t>
  </si>
  <si>
    <t>ADQUISICION DEL SERVICIO DE VIGILANCIA DE LA SEDE 07 JDE CORRESPONDIENTE A JUNIO</t>
  </si>
  <si>
    <t>08 JUNTA DISTRITAL EJECUTIVA</t>
  </si>
  <si>
    <t>JC08</t>
  </si>
  <si>
    <t>MANTENIMIENTO Y CONSERVACION DE VEHICULOS TERRESTRES, AEREOS, MARITIMOS, LACUSTRES Y FLUVIALES</t>
  </si>
  <si>
    <t>REPARACION DE VEHICULOS DE JD</t>
  </si>
  <si>
    <t>SUBCONTRATACION DE SERVICIOS CON TERCEROS</t>
  </si>
  <si>
    <t>SERVICIO DE INSTALACION DE AIRES ACONDICIONADOS</t>
  </si>
  <si>
    <t>ARRENDAMIENTO DE COPIADORAS JD</t>
  </si>
  <si>
    <t>31801</t>
  </si>
  <si>
    <t>SERV MENSAJERIA JD</t>
  </si>
  <si>
    <t>SERV TELEFONICO</t>
  </si>
  <si>
    <t>SERV AGUA POTABLE</t>
  </si>
  <si>
    <t>COMBUSTIBLES, LUBRICANTES Y ADITIVOS PARA VEHICULOS TERRESTRES, AEREOS, MARITIMOS, LACUSTRES Y SERVICIOS PUBLICOS Y LA OPERACIÓN DE PROGRAMAS PUBLICOS</t>
  </si>
  <si>
    <t>21601001-0024</t>
  </si>
  <si>
    <t>FABULOSO LIMPIADOR LIQUIDO</t>
  </si>
  <si>
    <t>MATERIALES Y UTILES PARA EL PROCESAMIENTO EN EQUIPOS Y BIENES INFORMATICOS</t>
  </si>
  <si>
    <t>21400011-0086</t>
  </si>
  <si>
    <t>TINTA PARA IMPRESION NEGRO DESINGJET 5000/5500 C4930A</t>
  </si>
  <si>
    <t>21100087-0019</t>
  </si>
  <si>
    <t>PAPEL BOND T/OFICIO  C/2500 hjs.</t>
  </si>
  <si>
    <t>SERVICIO DE LIMPIEZA EN JD MES DE JUNIO</t>
  </si>
  <si>
    <t>INVITACION A CUANDO MENOS TRES PERSONAS</t>
  </si>
  <si>
    <t>SERVICIO DE VIGILANCIA EN JD MES DE JUNIO</t>
  </si>
  <si>
    <t>JUN RENTA EN JD</t>
  </si>
  <si>
    <t>26102001-0009</t>
  </si>
  <si>
    <t>VALE DE GASOLINA DE $10 PESOS - SERVICIOS PUBLICOS</t>
  </si>
  <si>
    <t>RENTA EN MAC 140854 JUNIO</t>
  </si>
  <si>
    <t>SERVICIO DE VIGILANCIA JULIO A DICIEMBRE MACS</t>
  </si>
  <si>
    <t>JUL A DICIEMBRE LIMPIEZA EN MACS</t>
  </si>
  <si>
    <t>SERVICIO DE FOTOCOPIADO</t>
  </si>
  <si>
    <t>MAY SERVICIO DE VIGILANCIA</t>
  </si>
  <si>
    <t>21401001-0042</t>
  </si>
  <si>
    <t>TORRE DE CD/DVD</t>
  </si>
  <si>
    <t>SUMINISTRO DE AGUA EMBOTELLADA ( GARRAFON )</t>
  </si>
  <si>
    <t>21100023-0002</t>
  </si>
  <si>
    <t>REGISTRADOR  LEFORT T/CARTA</t>
  </si>
  <si>
    <t>21100011-0018</t>
  </si>
  <si>
    <t>BOLSA DE PLASTICO TRANSP. 50 X 70</t>
  </si>
  <si>
    <t>21101001-0166</t>
  </si>
  <si>
    <t>CINTA DIUREX</t>
  </si>
  <si>
    <t>21100123-0001</t>
  </si>
  <si>
    <t>SOBRE BOLSA 30 X 40 CMS. S/IMP.</t>
  </si>
  <si>
    <t>21100059-0002</t>
  </si>
  <si>
    <t>FOLIADOR  6 DIGITOS</t>
  </si>
  <si>
    <t>21100013-0002</t>
  </si>
  <si>
    <t>BOLIGRAFO (VARIOS)</t>
  </si>
  <si>
    <t>21101001-0334</t>
  </si>
  <si>
    <t>SELLO ESTANDAR CON LEYENDA SIN TEXTO</t>
  </si>
  <si>
    <t>21101001-0389</t>
  </si>
  <si>
    <t>PROTECTOR DE HOJAS T/C</t>
  </si>
  <si>
    <t>21100023-0003</t>
  </si>
  <si>
    <t>REGISTRADOR  LEFORT T/OFICIO</t>
  </si>
  <si>
    <t>21601001-0048</t>
  </si>
  <si>
    <t>BOLSA DE PLASTICO PARA BASURA NEGRA 50 X 80</t>
  </si>
  <si>
    <t>SERV TELEFONICO CONSUMO MES DE MAYO</t>
  </si>
  <si>
    <t>SERV TELEFONICO CONSUMO MES DE ABRIL</t>
  </si>
  <si>
    <t>SERVICIO DE RENTA EN JD</t>
  </si>
  <si>
    <t>RENTA EN JD MES DE JUNIO</t>
  </si>
  <si>
    <t>MANTENIMIENTO Y CONSERVACION DE INMUEBLES</t>
  </si>
  <si>
    <t>MTTO A MAC 140855 MES DE MAYO</t>
  </si>
  <si>
    <t>SERVICIO DE RENTA EN MAC 140855 MES DE MAYO</t>
  </si>
  <si>
    <t>SERVICIO DE LIMPIEZA EN JD MES DE MAYO</t>
  </si>
  <si>
    <t>21401001-0531</t>
  </si>
  <si>
    <t>CARTUCHO DE TONER PARA MULTIFUNCIONAL KYOCERA MOD. ECOSYS M4125 idn N/P TK-6117</t>
  </si>
  <si>
    <t>SERVICIO DE FOTOCOPIADO ACTIVIDADES DE PEF</t>
  </si>
  <si>
    <t>MAY COMPLEMENTO DE RENTA</t>
  </si>
  <si>
    <t>25301</t>
  </si>
  <si>
    <t>25301001-0053</t>
  </si>
  <si>
    <t>OMEPRAZOL 20 MG</t>
  </si>
  <si>
    <t xml:space="preserve"> 09 JUNTA DISTRITAL EJECUTIVA</t>
  </si>
  <si>
    <t>JC09</t>
  </si>
  <si>
    <t>Arrendamiento de edificios y locales</t>
  </si>
  <si>
    <t>INE/002/2024</t>
  </si>
  <si>
    <t>PAGO POR TRANSFERENCIA DEL SERVICIO DE ARRENDAMIENTO DEL INMUEBLE QUE OCUPA EL MÓDULO DE ATENCIÓN CIUDADANA 140951 EL REGISTRO FEDERAL DE ELECTORES DEL MES DE MAYO DE 2024.FAC. 0304</t>
  </si>
  <si>
    <t>Servicios de lavandería, limpieza e higiene</t>
  </si>
  <si>
    <t>INE/005/2024</t>
  </si>
  <si>
    <t>PAGO POR TRANSFERENCIA DEL SERVICIO DE LIMPIEZA PROPORCIONADO EN LAS INSTALACIONES DEL MÓDULO DE ATENCIÓN CIUDADANA 140951 DEL REGISTRO FEDERAL DE
ELECTORES, EN EL MES DE FEBRERO DE 2024. FAC. 26681.</t>
  </si>
  <si>
    <t>INE/004/2024</t>
  </si>
  <si>
    <t>PAGO POR TRANSFERENCIA DEL SERVICIO DE VIGILANCIA MONITOREADA PROPORCIONADO EN LAS INSTALACIONES DEL MÓDULO DE ATENCIÓN CIUDADANA 140951, DEL REGISTRO FEDERAL DE ELECTORES DEL MES DE MAYO DE 2024. FAC. 22789162.</t>
  </si>
  <si>
    <t>INE/001/2024</t>
  </si>
  <si>
    <t>PAGO POR TRANSFERENCIA DEL SERVICIO DE ARRENDAMIENTO DEL INMUEBLE QUE OCUPA LA
SEDE DE LA 09 JUNTA DISTRITAL EJECUTIVA, PROPORCIONADO EN EL MES DE MAYO DE 2024.
FAC. D4804A98-65C6-45A3-AFBA-783DCC7CB349.</t>
  </si>
  <si>
    <t>PAQUETES</t>
  </si>
  <si>
    <t>Combustibles, Lubricantes y Aditivos para Vehículos Terrestres,
Aéreos, Marítimos, Lacustres y Fluviales destinados a Servicios
Públicos y la Operación de Programas Públicos</t>
  </si>
  <si>
    <t>JC10</t>
  </si>
  <si>
    <t>Materiales y Utiles de oficina</t>
  </si>
  <si>
    <t>21100087-0015</t>
  </si>
  <si>
    <t>PAPEL BOND T/CARTA C/5000 hjs.</t>
  </si>
  <si>
    <t>21100087-0022</t>
  </si>
  <si>
    <t>PAPEL BOND T/OFICIO  C/5000 hjs.</t>
  </si>
  <si>
    <t>21101001-0124</t>
  </si>
  <si>
    <t>LAPIZ DE COLOR VERITHIN ROJO</t>
  </si>
  <si>
    <t>21100124-0009</t>
  </si>
  <si>
    <t>SOBRE PAGO COIN S/IMP.</t>
  </si>
  <si>
    <t>Combustibles, lubricantes y aditivos para vehículos terrestres, aéreos, marítimos, lacustres y fluviales, destinados a servicios administrativos.</t>
  </si>
  <si>
    <t>26103001-0031</t>
  </si>
  <si>
    <t>DISPERSION ELECTRONICA DE COMBUSTIBLE PARA SERVICIOS ADMINISTRATIVOS</t>
  </si>
  <si>
    <t>B0MO02</t>
  </si>
  <si>
    <t>Combustibles, lubricantes y aditivos para vehículos terrestres, aéreos, marítimos, lacustres y fluviales, destinados a servicios de operación y programas públicos.</t>
  </si>
  <si>
    <t>Servicios de vigilancia</t>
  </si>
  <si>
    <t xml:space="preserve"> Arrendamiento de edificios y locales</t>
  </si>
  <si>
    <t>SERVICIO DE ARRENDAMIENTO</t>
  </si>
  <si>
    <t>Arrendamiento de maquinaria y equipo</t>
  </si>
  <si>
    <t>SERVICIO DE ARRENDAMIENTO JUNIO DE 2024</t>
  </si>
  <si>
    <t>SERVICIO DE ARRENDAMIENTO MAYO DE 2024</t>
  </si>
  <si>
    <t>SERVIIO DE ARRENDAMIENTO INMUEBLE ABRIL DE 2024</t>
  </si>
  <si>
    <t>ARRENDAMIENTO SEDE DISTRITAL MAYO DE 2024</t>
  </si>
  <si>
    <t>Servicios de limpieza</t>
  </si>
  <si>
    <t>SERVICIO DE ARRENDAMIENTO SEDE DISTRITAL DICIEMBRE DE 2024</t>
  </si>
  <si>
    <t>SERVICIO DE LIMPIEZA MAC141051, CORRESPONDIENTE AL MES DE JUNIO DE 2024</t>
  </si>
  <si>
    <t>SERVICIO DE VIGILANCIA MAC141051</t>
  </si>
  <si>
    <t>Mantenimiento y conservación de inmuebles</t>
  </si>
  <si>
    <t>SERVICIO DE MANTENIMIENTO LOCALES MAC141051, CORRESPONDIENTE AL MES DE JUNIO DE 2024</t>
  </si>
  <si>
    <t>COMPLEMENTO DE SERVICIO</t>
  </si>
  <si>
    <t>SERVICIO DE LIMPIEZA SEDE DISTRITAL, CORRESPONDIENTE AL MES DE JUNIO DE 2024</t>
  </si>
  <si>
    <t>SERVICIO DE ARRENDAMIENTO DE MULTIFUNCIONALES</t>
  </si>
  <si>
    <t>SERVICIO DE ARRENDAMIENTO DE MULTIFUNCIONAL</t>
  </si>
  <si>
    <t>Servicio telefónico convencional</t>
  </si>
  <si>
    <t>SERVICIO DE TELEFONIA CONVENCIONAL</t>
  </si>
  <si>
    <t>Servico de agua</t>
  </si>
  <si>
    <t>SERVICIO DE DESISTALACION E INTALACION DE PUETA Y CAMBIO DE CHAPA EN LAS INSTALACIONES DE LA 10JDE</t>
  </si>
  <si>
    <t>SERVICIO DE MANTENIMIENTO MAC141051</t>
  </si>
  <si>
    <t>11 JUNTA DISTRITAL EJECUTIVA</t>
  </si>
  <si>
    <t>JC11</t>
  </si>
  <si>
    <t>Arrendamiento de inmuebles</t>
  </si>
  <si>
    <t>PAGO DE RENTA DE MAYO DEL LOCAL QUE OCUPAN EL MÓDULO 141151 Y LA V.R.F.E.</t>
  </si>
  <si>
    <t>CONT. 01/2024</t>
  </si>
  <si>
    <t>PAGO DE RENTA DE MAYO DEL INMUEBLE QU EOCUPA LA JUNTA DIST.</t>
  </si>
  <si>
    <t>CONT. 02/2021</t>
  </si>
  <si>
    <t>PLURIANUAL</t>
  </si>
  <si>
    <t>PAGO DE RENTA DE MAYO DEL LOCAL 16 DEL INMUEBLE QUE OCUPA LA JUNTA DISTRITAL EJECUTIVA.</t>
  </si>
  <si>
    <t>CONV. MOD. 02/2021</t>
  </si>
  <si>
    <t>Servicio de lavandería y limpieza</t>
  </si>
  <si>
    <t>ERVICIOS DE LIMPIEZA DE MAYO DE 2024 DE LOS INMUEBLES QUE OCUPAN LOS MÓDULOS 141151 Y 141152, LA V.R.F.E. Y LA JUNTA DISTRITAL.</t>
  </si>
  <si>
    <t>JAL-JDE11-SERV-01/2024</t>
  </si>
  <si>
    <t>Servicio de vigilancia</t>
  </si>
  <si>
    <t>PAGO DEL SERVICIO DE VIGILANCIA DE JULIO DE 2024 DEL INMUEBLE QUE OCUPA EL MODULO DE ATENCIÓ CIUDADANA 141152</t>
  </si>
  <si>
    <t>PAGO DE LOS SERVICIOS DE LIMPIEZA EXTRAORDINARIA DEL DÍA 2 DE JUNIO DE 2024 EN EL INMUEBLE QUE OCUPA  LA JUNTA DISTRITAL.</t>
  </si>
  <si>
    <t>Arrendamiento de maquinaria</t>
  </si>
  <si>
    <t>RENTA DE MAYO DEL MULTIFUNCIONAL KYOCERA ECOSYS M304idn SOLICITADO PARA LA VOCALÍA SECRETARIAL DE ESTA JUNTA DISTRITAL.</t>
  </si>
  <si>
    <t>PAGO DE MAYO DE 2024 DEL SERVICIO DE MONITOREO COMERCIAL DEL INMUEBLE QUE OCUPA EL MÓDULO 141152.</t>
  </si>
  <si>
    <t>SERVICIO DE LIMPIEZA DE JULIO DEL INMUEBLE QUE OCUPA EL MÓDLO 141152</t>
  </si>
  <si>
    <t>SERVICIO DE LIMPIEZA DE AGOSTO DEL INMUEBLE QUE OCUPA EL MÓDULO 141152</t>
  </si>
  <si>
    <t>SERVICIO DE LIMPIEZA DE SEPTIEMBRE DEL INMUEBLE QUE OCUPA EL MÓDULO 141152</t>
  </si>
  <si>
    <t>PAGO DEL SERVICIO DE LIMPIEZA DE OCTUBRE DEL MÓDULO 141152</t>
  </si>
  <si>
    <t>PAGO DEL SERVICIO DE LIMPIEZA DE NOVIEMBRE DEL MÓDULO 141152</t>
  </si>
  <si>
    <t>PAGO DEL SERVICIO DE LIMPIEZA DE DICIEMBRE DEL MÓDULO 141152</t>
  </si>
  <si>
    <t>Mantenimiento y conservación de vehículos oficiales</t>
  </si>
  <si>
    <t>SERVICIO DE LAVADO DE VEHÍCULOS JUNIO 2024</t>
  </si>
  <si>
    <t>PAGO DEL SERVICIO TELEFÓNICO DEL CONSUMO DEL MES DE MAYO DE 2024 DE LAS LÍNEAS ASIGNADAS AL MAC, LA V.R.F.E. Y A ESTA JUNTA DISTRITAL.</t>
  </si>
  <si>
    <t>PAGO DE RENTA DE JUNIO 2024 DEL INMUEBLE QUE OCUPA EL MÓDULO DE ATENCIÓN CIUDADANA 141152.</t>
  </si>
  <si>
    <t>CONT. 02/2024</t>
  </si>
  <si>
    <t>PAGOS DE LOS SERVICIOS DE VIGILANCIA DE OCTUBRE DE 2024 DEL INMUEBLE QUE OCUPA EL MODULO DE ATENCIÓN CIUDADANA 141151</t>
  </si>
  <si>
    <t>REPARACIÓN DEL VEHÍCULO OFICIAL CHEVROLET LUV MOD. 2005, PLACAS JM-65911 (MANTTO. ALTERNADOR, CAMBIO DE BANDAS Y EMPAQUE TERMOSTATO)</t>
  </si>
  <si>
    <t>Combustibles, lubricantes y adhitivos para servicios administrativos</t>
  </si>
  <si>
    <t>21601001-0019</t>
  </si>
  <si>
    <t>21600006-0022</t>
  </si>
  <si>
    <t>BOLSA DE PLASTICO P/BASURA 90X1.20</t>
  </si>
  <si>
    <t>JC12</t>
  </si>
  <si>
    <t>SERVICIO DE VIGILANCIA MAYO 2024</t>
  </si>
  <si>
    <t>ADJUDICACIÓN DIRECTA POR MONTO</t>
  </si>
  <si>
    <t>SERVICIO DE LIMPIEZA DEL MES DE MAYO 2024</t>
  </si>
  <si>
    <t>CAMBIO DE BASE DE MEDIDOR DE LUZ TRIFASICA REPARACION Y CAMBIO DE 12 METROS LINEALES EN CALIBRE NUMERO 8 DE COBRE</t>
  </si>
  <si>
    <t>SERVICIO DE ARREMDAMIENTO DE EDIFICIOS Y LOCALES</t>
  </si>
  <si>
    <t>JUNIO ARRENDAMIENTO SEDE DISTRITAL</t>
  </si>
  <si>
    <t>JUNIO ARRENDAMIENTO MAC 141252</t>
  </si>
  <si>
    <t>SERVICIO DE ARREMDAMIENTO MAC JUNIO 2024</t>
  </si>
  <si>
    <t>13 JUNTA DISTRITAL EJECUTIVA</t>
  </si>
  <si>
    <t>JC13</t>
  </si>
  <si>
    <t>Materiales y Útiles de Oficina</t>
  </si>
  <si>
    <t>21101001-0087</t>
  </si>
  <si>
    <t>FOLDER T/O</t>
  </si>
  <si>
    <t>21100036-0002</t>
  </si>
  <si>
    <t>CLIP ESTANDAR # 2</t>
  </si>
  <si>
    <t>21100041-0005</t>
  </si>
  <si>
    <t>BLOCK DE NOTAS POST-IT CHICO</t>
  </si>
  <si>
    <t>BLOC</t>
  </si>
  <si>
    <t>21100081-0010</t>
  </si>
  <si>
    <t>BLOCK DE NOTAS POST-IT GRANDE</t>
  </si>
  <si>
    <t>21100033-0018</t>
  </si>
  <si>
    <t>CINTA DIUREX 48 X 50</t>
  </si>
  <si>
    <t>21100033-0005</t>
  </si>
  <si>
    <t>CINTA CANELA 48 X 150</t>
  </si>
  <si>
    <t>21100044-0002</t>
  </si>
  <si>
    <t>ENGRAPADORA</t>
  </si>
  <si>
    <t>21100048-0001</t>
  </si>
  <si>
    <t>ENGRAPADORA DE GOLPE METALICA</t>
  </si>
  <si>
    <t>21100094-0001</t>
  </si>
  <si>
    <t>PERFORADORA DOBLE ORIFICIO</t>
  </si>
  <si>
    <t>21100013-0005</t>
  </si>
  <si>
    <t>BOLIGRAFO TINTA AZUL</t>
  </si>
  <si>
    <t>21100013-0006</t>
  </si>
  <si>
    <t>BOLIGRAFO TINTA NEGRO</t>
  </si>
  <si>
    <t>21100013-0057</t>
  </si>
  <si>
    <t>MARCADOR AQUACOLOR</t>
  </si>
  <si>
    <t>21100065-0006</t>
  </si>
  <si>
    <t>GRAPA PARA USO RUDO 3/8"</t>
  </si>
  <si>
    <t>21100013-0019</t>
  </si>
  <si>
    <t>MARCADOR TINTA PERMANENTE AZUL</t>
  </si>
  <si>
    <t>21100013-0045</t>
  </si>
  <si>
    <t>PLUMIN PUNTO FINO (NEGRO)</t>
  </si>
  <si>
    <t>21100041-0049</t>
  </si>
  <si>
    <t>LIBRETA PROFESIONAL DE RAYA 100 hjs.</t>
  </si>
  <si>
    <t>21100036-0011</t>
  </si>
  <si>
    <t>SUJETADOR DE DOCUMENTS PRES. MEDIANO</t>
  </si>
  <si>
    <t>21101001-0067</t>
  </si>
  <si>
    <t>SUJETADOR DE DOCUMENTOS T/G</t>
  </si>
  <si>
    <t>Refacciones y Accesorios para Equipo de Cómputo y
Telecomunicaciones.</t>
  </si>
  <si>
    <t>29400009-0048</t>
  </si>
  <si>
    <t>USB MINIHUB</t>
  </si>
  <si>
    <t>Mantenimiento y Conservación de Mobiliario y Equipo de
Administración.</t>
  </si>
  <si>
    <t>MANTENIMIENTO CORRECTIVO A IMPRESORA LASER HP QUE SE UTILIZA EN ACTIVIDADES DEL ÁREA DE ENLACE ADMINISTRATIVO</t>
  </si>
  <si>
    <t>Materiales y Útiles para el Procesamiento en Equipos y Bienes
Informáticos. Asignaciones</t>
  </si>
  <si>
    <t>21401001-0191</t>
  </si>
  <si>
    <t>TONER HP CE278A</t>
  </si>
  <si>
    <t>Material de Limpieza.</t>
  </si>
  <si>
    <t>21600008-0003</t>
  </si>
  <si>
    <t>BOLSA DE PLASTICO P/BASURA 70X90</t>
  </si>
  <si>
    <t>21601001-0035</t>
  </si>
  <si>
    <t>FIBRA ESPONJA PARA TRASTES</t>
  </si>
  <si>
    <t>21601001-0117</t>
  </si>
  <si>
    <t>JABON LIQUIDO</t>
  </si>
  <si>
    <t>21101001-0178</t>
  </si>
  <si>
    <t>CUCHARA SOPERA DESECHABLE</t>
  </si>
  <si>
    <t>21100132-0008</t>
  </si>
  <si>
    <t>VASO DE PLASTICO DESECHABLE</t>
  </si>
  <si>
    <t>MEMORIA USB 64 GB</t>
  </si>
  <si>
    <t>PAGO DEL SERVICIO TELEFÓNICO DE LAS LINEAS QUE USA LA 13 JUNTA DISTRITAL EJECUTIVA Y EL MAC 141351 PARA LA ACTIVIDADES INSTITUCIONALES, CONSUMO MES DE MAYO FACTURADO EN JUNIO.</t>
  </si>
  <si>
    <t>Servicios de Lavandería, Limpieza e Higiene.</t>
  </si>
  <si>
    <t>SERVICIO DE LIMPIEZA MODULOS MES DE MAYO 2024</t>
  </si>
  <si>
    <t>JC13/009/2024</t>
  </si>
  <si>
    <t>SERVICIO DE VIGILANCIA SEDE DISTRITAL MAYO 2024</t>
  </si>
  <si>
    <t>JC13/005/2024</t>
  </si>
  <si>
    <t>SERVICIO DE VIGILANCIA MAC 141351 MES DE MAYO 2024</t>
  </si>
  <si>
    <t>SERVICIO DE LIMPIEZA DEL INMUEBLE QUE OCUPA LA SEDE DISTRITAL, CORRESPONDIENTE AL MES DE MAYO DEL 2024</t>
  </si>
  <si>
    <t>JC13/008/2024</t>
  </si>
  <si>
    <t>Arrendamiento de Edificios y Locales</t>
  </si>
  <si>
    <t>PAGO DE SERVICIO DE ARRENDAMIENTO DE LA SEDE QUE OCUPA LA 13 JUNTA DISTRITAL EJECUTIVA,MAYOL 2024</t>
  </si>
  <si>
    <t>JC13/008/2023</t>
  </si>
  <si>
    <t>PAGO DE SERVICIO DE ARRENDAMIENTO DE LA SEDE QUE OCUPA EL MODULO DE ATENCION CIUDADANA 141351,  MAYO 2024</t>
  </si>
  <si>
    <t>JC13/001/2024</t>
  </si>
  <si>
    <t>PAGO DE SERVICIO DE ARRENDAMIENTO DE LA SEDE QUE OCUPA EL MODULO DE ATENCION CIUDADANA 141352 DE TOLUQUILLA, MAYO 2024</t>
  </si>
  <si>
    <t xml:space="preserve"> JC13/002/2024</t>
  </si>
  <si>
    <t>14 JUNTA DISTRITAL EJECUTIVA</t>
  </si>
  <si>
    <t>JC14</t>
  </si>
  <si>
    <t>COMPLEMENTO DEL SERVICIO DE VIGILANCIA POR EL MES DE JUNIO EN LA S INSTALACIONES DE LA 14 JUNTA DISTRITAL EJECUTIVA</t>
  </si>
  <si>
    <t>INSTALACIÓN  DE 7 AIRES ACONDICIONADOS EN LAS INSTALACIONES DE LA 14 JUNTA DISTRITAL EJECUTIVA</t>
  </si>
  <si>
    <t>MANTENIMIENTO PREVENTIVO DE 7 AIRES ACONDICIONADOS EN LAS INSTALACIONES DE LA 14 JUNTA DISTRITAL EJECUTIVA</t>
  </si>
  <si>
    <t>SERVICIO DE FOTOCOPIADO POR EL MES DE JUNIO 2024, EN LAS INSTALACIONES DE LA 14 JUNTA DISTRITAL EJECUTIVA</t>
  </si>
  <si>
    <t>PAGO DEL SERVICIO TELEFÓNICO CORRESPONDIENTE A LA SEDE 14 JUNTA DISTRITAL EJECUTIVA, CORRESPONDIENTE AL MES DE JUNIO 2024.</t>
  </si>
  <si>
    <t>PAGO DEL SERVICIO TELEFÓNICO CORRESPONDIENTE A LA SEDE 14 JUNTA DISTRITAL EJECUTIVA, CORRESPONDIENTE AL MES DE MAYO 2024.</t>
  </si>
  <si>
    <t>SERVICIO DE FOTOCOPIADO DE LOS FORMATOS DE CAPACITACIÓN ELECTORAL SEGUNDA ETAPA Y ACTIVIDADES DE LA 14 JUNTA DISTRITAL</t>
  </si>
  <si>
    <t>SERVICIO DE LIMPIEZA PROFESIONAL EXTRAORDINARIO POR JORNADA ELECTORAL LOS DÍAS 02, 05,06 Y 07 DE JUNIO/24, EN LAS INSTALACIONES DE LA 14 JUNTA DISTRITAL EJECUTIVA</t>
  </si>
  <si>
    <t>21600008-0002</t>
  </si>
  <si>
    <t>AROMATIZANTE (VARIOS)</t>
  </si>
  <si>
    <t>21600008-0009</t>
  </si>
  <si>
    <t>PASTILLA DESODORANTE</t>
  </si>
  <si>
    <t>SERVICIO DE LIMPIEZA PROFESIONAL POR EL MES DE MAYO/24, EN LAS INSTALACIONES DE LA 14 JUNTA DISTRITAL EJECUTIVA</t>
  </si>
  <si>
    <t>SERVICIO DE LIMPIEZA PROFESIONAL POR EL MES DE JUNIO/24, EN LAS INSTALACIONES DE LA 14 JUNTA DISTRITAL EJECUTIVA</t>
  </si>
  <si>
    <t>SERVICIO DE VIGILANCIA POR EL MES DE JUNIO/2024, EN LAS INSTALACIONES DE LA 14 JUNTA DISTRITAL EJECUTIVA</t>
  </si>
  <si>
    <t>15 JUNTA DISTRITAL EJECUTIVA</t>
  </si>
  <si>
    <t>JC15</t>
  </si>
  <si>
    <t>29900007-0003</t>
  </si>
  <si>
    <t>JUEGO DE HERRAJES C/FLOTADOR P / W.C.</t>
  </si>
  <si>
    <t>JUEGO</t>
  </si>
  <si>
    <t>29901001-0005</t>
  </si>
  <si>
    <t>CEDAZO CUADRADO PARA AIRE ACONDICIONADO</t>
  </si>
  <si>
    <t>24601001-0016</t>
  </si>
  <si>
    <t>REFLECTOR LED</t>
  </si>
  <si>
    <t>24600018-0003</t>
  </si>
  <si>
    <t>CONTACTO DOBLE BAQUELITA</t>
  </si>
  <si>
    <t>SERVICIO DE MANTENIMIENTO PREVENTIVO DE VEHICULO OFICIAL CHEVROLET S10 CON PLACAS DE CIRCULACION HV4254A, CONSISITENTE EN SERVICIO DE LOS 12 MIL KILOMETRO</t>
  </si>
  <si>
    <t>PAGO DE SERVICIO TELEFONICO CONVENCIONAL DE LAS LINEAS TELEFONICAS DE LA 15 JUNTA DISTRITAL EJECUTIVA Y MACS 141551 Y 141552, SERVICIO DEL MES JUNIO  DE 2024, FACTURACION , CON CARGO CUENTA MAESTRA 0F13996</t>
  </si>
  <si>
    <t>SERVICIO DE MANTENIMIENTO PREVENTIVO DE VEHICULO OFICIAL CHEVROLET S10 CON PLACAS DE CIRCULACION HV4235A, CONSISITENTE EN SERVICIO DE LOS 12 MIL KILOMETRO</t>
  </si>
  <si>
    <t>26103001-0017</t>
  </si>
  <si>
    <t>VALE DE GASOLINA DE $500 PESOS - SERVICIOS ADMINISTRATIVOS</t>
  </si>
  <si>
    <t>26102001-0004</t>
  </si>
  <si>
    <t>VALE DE GASOLINA DE $200 PESOS - SERVICIOS PUBLICOS</t>
  </si>
  <si>
    <t>ARRENDAMIENTO DE VEHICULO PARA EL ACERCAMIENTO DE PAQUETES ELECTORALES DE CAES A LOS MUNICIPIOS MAS ALEJADOS DE LA CABECERA DE LA 15 JUNTA DISTRITAL</t>
  </si>
  <si>
    <t>21600006-0009</t>
  </si>
  <si>
    <t>BOLSA DE PLASTICO P/BASURA 60 X 90 CM.</t>
  </si>
  <si>
    <t>21600006-0012</t>
  </si>
  <si>
    <t>BOLSA DE PLASTICO P/BASURA 90 X 1.20 mts.</t>
  </si>
  <si>
    <t>21600001-0002</t>
  </si>
  <si>
    <t>ACEITE ABRILLANTADOR P/MUEBLES</t>
  </si>
  <si>
    <t>21601001-0026</t>
  </si>
  <si>
    <t>TOALLA DE MICROFIBRA</t>
  </si>
  <si>
    <t>21600022-0009</t>
  </si>
  <si>
    <t>PAGO DE SERVICIO DE LIMPIEZA DE LAS INSTALACIONES QUE OCUPA LA 15 JUNTA DISTRITAL EJECUTIVA EN EL ESTADO DE JALISCO, DE JUNIO DE 2024, APORBADO EN SUBCOMITE EL 24 DE ENERO DE 2024.</t>
  </si>
  <si>
    <t>PAGO DE SERVICIO DE ARRENDAMIENTO DE COPIADORA, NECESARIAS PARA LAS ACTIVIDADES ADMINISTRATIVAS DE LA 15 JUNTA DISTRITAL EJECUTIVA, CORRESPONDIENTE AL MES DE JUNIO  DE 2024, ASI COMO EXECENTE DE COPIAS DE MAYO DE 2024</t>
  </si>
  <si>
    <t>PAGO DE SERVICIO DE ARRENDAMIENTO DE COPIADORA, NECESARIAS PARA LAS ACTIVIDADES ADMINISTRATIVAS DE LA 15 JUNTA DISTRITAL EJECUTIVA, CORRESPONDIENTE AL MES DE ENERO A DICIEMBRE DE 2023, APROBADO EN SUBCOMITE EL 26 ENERO DE 2023.</t>
  </si>
  <si>
    <t>PAGO DE SERVICIO DE LIMPIEZA DE LAS INSTALACIONES QUE OCUPA LA 15 JUNTA DISTRITAL EJECUTIVA EN EL ESTADO DE JALISCO, DE ENERO A DICIEMBRE DE 2024, APORBADO EN SUBCOMITE EL 24 DE ENERO DE 2024.</t>
  </si>
  <si>
    <t>PAGO DE SERVICIO DE VIGILANCIA DE LAS INSTALACIONES QUE OCUPA LA 15 JUNTA DISTRITAL EJECUTIVA DE JALISCO, CORRESPONDIENTE AL MES DE ENERO A DICIEMBRE DE 2024, APROBADO EN SESION ORDINARIA DE SUBCOMITE EL 24 ENERO DE 2024.</t>
  </si>
  <si>
    <t>PAGO DE ARRENDAMIENTO DE LAS INSTALACIONES QUE OCUPA EL MODULO DE ATENCION CIUDADANA 141553 EN ATOTONILCO EL ALTO, JALISCO; CORRESPONDIENTE AL MES ENERO A DICIEMBRE DE 2023, APROBADO EN SESION ORDINARIA DE SUBCOMITE  EL 26 ENERO DE 2023</t>
  </si>
  <si>
    <t>PAGO DE ARRENDAMIENTO DE LAS INSTALACIONES QUE OCUPA EL MODULO DE ATENCION CIUDADANA 141552 EN OCOTLAN, JALISCO; CORRESPONDIENTE AL MES ENERO A DICIEMBRE  DE 2024, APROBADO EN SESION DE SUBCOMITE EL 24 ENERO DE 2024.</t>
  </si>
  <si>
    <t>PAGO DE ARRENDAMIENTO DE LAS INSTALACIONES QUE OCUPA EL MODULO DE ATENCION CIUDADANA 141551 EN LA BARCA, JALISCO; CORRESPONDIENTE AL MES DE ENERO A DICIEMBRE DE 2024, APROBADO EN SESION DE SUBCOMITE EL 24 ENERO DE 2024</t>
  </si>
  <si>
    <t>PAGO DE SERVICIO DE ARRENDAMIENTO DE LAS INSTALACIONES QUE OCUPA LA 15 JUNTA DISTRITAL EJECUTIVA DE JALISCO, CORRESPONDIENTE AL MES DE ENERO A DICIEMBRE  DE 2024, APORBADO EN SESION ORDINARIA DE SUBCOMITE EL 24 ENERO DE 2024.</t>
  </si>
  <si>
    <t>16 JUNTA DISTRITAL EJECUTIVA</t>
  </si>
  <si>
    <t>JC16</t>
  </si>
  <si>
    <t xml:space="preserve">MATERIALES Y ÚTILES DE OFICINA </t>
  </si>
  <si>
    <t>COMBUSTIBLES, LUBRICANTES Y ADITIVOS PARA VEHÍCULOS TERRESTRES, AÉREOS, MARÍTIMOS, LACUSTRES Y FLUVIALES DESTINADOS A SERVICIOS ADMINISTRATIVOS.</t>
  </si>
  <si>
    <t>26103001-0008</t>
  </si>
  <si>
    <t>VALE DE GASOLINA DE $50 PESOS - SERVICIOS ADMINISTRATIVOS</t>
  </si>
  <si>
    <t>REFACCIONES Y ACCESORIOS PARA EQUIPO DE CÓMPUTO Y TELECOMUNICACIONES.</t>
  </si>
  <si>
    <t>SERVICIO TELEFONICO LINEAS JDE</t>
  </si>
  <si>
    <t xml:space="preserve">SERVICIO POSTAL </t>
  </si>
  <si>
    <t>ENVÍO POR MENSAJERÍA A LA CIUDAD DE MÉXICO, EQUIPOS Y MATERIALES PREP 2024</t>
  </si>
  <si>
    <t>SERVICIO DE ARRENDAMIENTO DE EQUIPO DE COPIADO PARA LA SEDE DISTRITAL, DEL 07 DE MAYO AL 07 DE JUNIO</t>
  </si>
  <si>
    <t>OTROS SERVICIOS COMERCIALES.</t>
  </si>
  <si>
    <t>SERVICIO PENSIÓN DE DOS VEHÍCULOS DEL 27 DE MAYO AL 07 DE JUNIO 2024, DESARROLLO DE LA JORNADA ELECTORAL Y CÓMPUTOS DISTRITALES</t>
  </si>
  <si>
    <t>SERVICIO DE AGUA POTABLE INSTALACIONES QUE OCUPA LA 16 JUNTA DISTRITAL EJECUTIVA</t>
  </si>
  <si>
    <t>SERVICIO DE LIMPIEZA MES DE ABRIL, INSTALACIONES QUE OCUPA LA 16 JUNTA DISTRITAL EJECUTIVA</t>
  </si>
  <si>
    <t>JDE16/01/2024</t>
  </si>
  <si>
    <t>ALIMENTOS PARA EL PERSONAL DEL MÓDULO DE ATENCIÓN CIUDADANA 141651, DERIVADO DE LAS ACTIVIDADES DEL CIERRE DE ENTREGA DE CREDENCIALES EL DÍA 31 DE MAYO.</t>
  </si>
  <si>
    <t>COMBUSTIBLES, LUBRICANTES Y ADITIVOS PARA VEHÍCULOS TERRESTRES, AÉREOS, MARÍTIMOS, LACUSTRES Y FLUVIALES DESTINADOS A SERVICIOS PÚBLICOS Y LA OPERACIÓN DE PROGRAMAS PÚBLICOS</t>
  </si>
  <si>
    <t>26102001-0014</t>
  </si>
  <si>
    <t>VALE DE GASOLINA DE $25 PESOS - SERVICIOS PUBLICOS</t>
  </si>
  <si>
    <t>SERVICIO DE ARRENDAMIENTO DE EQUIPO DE COPIADO, MES MAYO, PARA EL MAC141651</t>
  </si>
  <si>
    <t>JDE16/04/2024</t>
  </si>
  <si>
    <t>SERVICIO DE VIGILANCIA MES DE MAYO, INSTALACIONES QUE OCUPA EL MAC141651</t>
  </si>
  <si>
    <t>JDE16/03/2024</t>
  </si>
  <si>
    <t>SERVICIO DE LIMPIEZA MES DE MAYO, INSTALACIONES QUE OCUPA EL MAC141651</t>
  </si>
  <si>
    <t>JDE16/02/2024</t>
  </si>
  <si>
    <t>JC17</t>
  </si>
  <si>
    <t>SOLICITUD DE SERVICIO Y MANTENIMIENTO AL VEHICULO CON PLACAS JP82001 DEL PARQUE VEHICULAR DE LA 17 JUNTA DISTRITAL EJECUTIVA</t>
  </si>
  <si>
    <t>24601001-0175</t>
  </si>
  <si>
    <t>EXTENSION ELECTRICA 20 M</t>
  </si>
  <si>
    <t>24601001-0172</t>
  </si>
  <si>
    <t>MULTI-CONTACTO</t>
  </si>
  <si>
    <t>21401001-0040</t>
  </si>
  <si>
    <t>TONER KYOCERA</t>
  </si>
  <si>
    <t>29301001-0091</t>
  </si>
  <si>
    <t>ESCRITORIO - GASTO</t>
  </si>
  <si>
    <t>CONTRATO 02/2024, SOLICITUD SERVICIO DE ARRENDAMIENTO DEL MES DE JUNIO DE 2024 DEL INMUEBLE SEDE DEL MODULO DE ATENCION CIUDADANA 141755, DEL REGISTRO FEDERAL DE ELECTORES</t>
  </si>
  <si>
    <t>26102001-0011</t>
  </si>
  <si>
    <t>VALE DE GASOLINA DE $1 PESO - SERVICIOS PUBLICOS</t>
  </si>
  <si>
    <t>PAGO DE SERVICIO DE TELEFONIA CONVENCIONAL FACTURADOS AL MES DE JUNIO DE 2024 CORRESPONDIENTE AL CONSUMO DE MAYO DEL MISMO AÑO DEL MAC 141751, 141755 Y LA 17JD.</t>
  </si>
  <si>
    <t>SOLICITUD DE PAGO A PROVEEDOR POR CONCEPTO DE ARRENDAMIENTO DE EQUIPO MULTIFUNCIONAL QUE FUE UTILIZADO PARA LLEVAR A CABO LAS DIVERSAS ACTIVIDADES DE PE 2024</t>
  </si>
  <si>
    <t>24600026-0008</t>
  </si>
  <si>
    <t>FUSIBLE DE 60 amp.</t>
  </si>
  <si>
    <t>24600030-0005</t>
  </si>
  <si>
    <t>PASTILLA TERMICA  30 amp.</t>
  </si>
  <si>
    <t>21601001-0009</t>
  </si>
  <si>
    <t>ALGODON INDUSTRIAL</t>
  </si>
  <si>
    <t>CONTRATO INE/SER/07/2024,  SERVICIO DE VIGILANCIA EN LAS INSTALACIONES DEL MAC 141751 Y DE LA JUNTA DISTRITAL EJECUTIVA CORRESPONDIENTE AL MES DE JUNIO DE 2024</t>
  </si>
  <si>
    <t>CONTRATO SER/06/2024 SERVICIO DE LIMPIEZA EN LAS INSTALACIONES DEL MODULO DE ATENCION CIUDADANA 141755 Y141751 CORRESPONDIENTE AL MES DE JUNIO DE 2024</t>
  </si>
  <si>
    <t>SOLICITUD DE SERVICIO DE LIMPIEZA EN LAS INSTALACIONES DE LA 17 JUNTA DISTRITAL EJECUTIVA CORRESPONDIENTE AL MES DE JUNIO DE 2024</t>
  </si>
  <si>
    <t>CONTRATO INE/SER/03/2024, SERVICIO PENSION DE ESTACIONAMIENTO PARA RESGUARDO DE LOS VEHICULOS PROPIOS Y ARRENDADOS DEL PARQUE VEHICULAR DE LA 17JD., CORRESPONDIENTE AL MES DE JUNIO DE 2024</t>
  </si>
  <si>
    <t>SERVICIO DE ARRENDAMIENTO DEL INMUEBLE SEDE DE LAS INSTALACIONES DE LA 17 JUNTA DISTRITAL EJECUTIVA EN EL ESTADO DE JALISCO, CORRESPONDIENTE AL MES DE JUNIO DE 2024</t>
  </si>
  <si>
    <t>SOLICITUD SERVICIO DE ARRENDAMIENTO DEL MES DE JUNIO DE 2024, DEL INMUEBLE SEDE DEL MODULO DE ATENCION CIUDADANA 141751, DEL REGISTRO FEDERAL DE ELECTORES</t>
  </si>
  <si>
    <t>17 JUNTA DISTRITAL EJECUTIVA</t>
  </si>
  <si>
    <t>18 JUNTA DISTRITAL EJECUTIVA</t>
  </si>
  <si>
    <t>19 JUNTA DISTRITAL EJECUTIVA</t>
  </si>
  <si>
    <t>20 JUNTA DISTRITAL EJECUTIVA</t>
  </si>
  <si>
    <t>JC18</t>
  </si>
  <si>
    <t>21100092-0019</t>
  </si>
  <si>
    <t>PEGAMENTOS (VARIOS)</t>
  </si>
  <si>
    <t>21100065-0010</t>
  </si>
  <si>
    <t>GRAPA PARA USO RUDO 1/2"</t>
  </si>
  <si>
    <t>21100036-0004</t>
  </si>
  <si>
    <t>CLIP MARIPOSA  # 1</t>
  </si>
  <si>
    <t>21100036-0005</t>
  </si>
  <si>
    <t>CLIP MARIPOSA  # 2</t>
  </si>
  <si>
    <t>21100065-0001</t>
  </si>
  <si>
    <t>GRAPA STANDAR</t>
  </si>
  <si>
    <t>21100128-0007</t>
  </si>
  <si>
    <t>TINTA P/SELLO DE GOMA (AZUL)</t>
  </si>
  <si>
    <t>21600022-0017</t>
  </si>
  <si>
    <t>JABON P/MANOS (SHAMPOO) 1 LITRO</t>
  </si>
  <si>
    <t>24601</t>
  </si>
  <si>
    <t xml:space="preserve">MATERIAL ELÉCTRICO Y ELECTRÓNICO </t>
  </si>
  <si>
    <t>24601001-0416</t>
  </si>
  <si>
    <t>CABLE DE USO RUDO DE 2 X 16 AWG C/100</t>
  </si>
  <si>
    <t>24600003-0004</t>
  </si>
  <si>
    <t>CINTA DE AISLAR (PLASTICA)</t>
  </si>
  <si>
    <t>24601001-0405</t>
  </si>
  <si>
    <t>GABINETE T8 2 X 17 W LED C/REJILLA</t>
  </si>
  <si>
    <t>24600030-0004</t>
  </si>
  <si>
    <t>PASTILLA TERMICA  20 amp.</t>
  </si>
  <si>
    <t>24701</t>
  </si>
  <si>
    <t xml:space="preserve">ARTÍCULOS METÁLICOS PARA LA CONSTRUCCIÓN </t>
  </si>
  <si>
    <t>24700010-0005</t>
  </si>
  <si>
    <t>PIJAS (VARIAS)</t>
  </si>
  <si>
    <t>24801</t>
  </si>
  <si>
    <t>24800008-0001</t>
  </si>
  <si>
    <t>LONA</t>
  </si>
  <si>
    <t>24901</t>
  </si>
  <si>
    <t xml:space="preserve">REFACCIONES Y ACCESORIOS PARA EQUIPO DE CÓMPUTO Y TELECOMUNICACIONES. 
</t>
  </si>
  <si>
    <t>24900021-0003</t>
  </si>
  <si>
    <t>TAQUETE DE PLASTICO</t>
  </si>
  <si>
    <t>COMBUSTIBLES, LUBRICANTES Y ADITIVOS PARA VEHÍCULOS DESTINADOS A SERVICIOS PÚBLICOS</t>
  </si>
  <si>
    <t>26102001-0015</t>
  </si>
  <si>
    <t>VALE DE GASOLINA DE $500 PESOS - SERVICIOS PUBLICOS</t>
  </si>
  <si>
    <t>REFACCIONES Y ACCESORIOS PARA EQUIPO DE CÓMPUTO Y TELECOMUNICACIONES</t>
  </si>
  <si>
    <t>29400013-0032</t>
  </si>
  <si>
    <t>MEMORIA FLASH USB DE 16 GB</t>
  </si>
  <si>
    <t>SERVICIO TELEFONICO CONVENCIONAL CORRESPONDIENTE AL CONSUMO DE MAYO 2024,  FACTURADO EN JUNIO 2024.</t>
  </si>
  <si>
    <t xml:space="preserve">ADJUDICACIÓN DIRECTA </t>
  </si>
  <si>
    <t>067</t>
  </si>
  <si>
    <t xml:space="preserve">SERVICIOS DE TELECOMUNICACIONES </t>
  </si>
  <si>
    <t>SERVICIO DE TELEVISION POR CABLE PARA MONITOREO DEL 62 CEVEM 18 JDE, MAYO DE 2024.</t>
  </si>
  <si>
    <t>SERVICIO DE RENTA MENSUAL COPIADORAS EN 18 JDE,MAYO DE 2024.</t>
  </si>
  <si>
    <t>INE/SERV/003/2024</t>
  </si>
  <si>
    <t>SERVICIO DE RENTA MENSUAL COPIADORAS EN 18 JDE JUNIO DE 2024.</t>
  </si>
  <si>
    <t>SERVICIO Y RENTA DE EQUIPO DE SEGURIDAD Y VIDEOVIGILANCIA DE LAS INSTALACIONES DE ESTA 18 JDE.</t>
  </si>
  <si>
    <t>INE/SERV/006/2024</t>
  </si>
  <si>
    <t xml:space="preserve">SUBCONTRATACIÓN DE SERVICIOS CON TERCEROS </t>
  </si>
  <si>
    <t>ENVIO PAPELERIA</t>
  </si>
  <si>
    <t>SERVICIO DE LIMPIEZA DE LAS INSTALACIONES QUE OCUPA ESTA 18 JDE</t>
  </si>
  <si>
    <t>INE/SERV/002/2024</t>
  </si>
  <si>
    <t>SERVICIO DE LIMPIEZA DE LAS INSTALACIONES QUE OCUPA MAC 141851</t>
  </si>
  <si>
    <t xml:space="preserve">SERVICIOS DE JARDINERÍA Y FUMIGACIÓN 
</t>
  </si>
  <si>
    <t>SERVICIO Y MANTENIMIENTO DE AREAS VERDES DE LAS INSTALACIONES DE ESTA 18 JDE MARZO 2024</t>
  </si>
  <si>
    <t>INE/SERV/005/2024</t>
  </si>
  <si>
    <t>37504</t>
  </si>
  <si>
    <t xml:space="preserve">VIÁTICOS NACIONALES PARA SERVIDORES PÚBLICOS EN EL DESEMPEÑO DE FUNCIONES OFICIALES </t>
  </si>
  <si>
    <t>VIATICOS</t>
  </si>
  <si>
    <t>JC19</t>
  </si>
  <si>
    <t>SUBCONTRATACIÓN DE SERVICIOS CON TERCEROS.</t>
  </si>
  <si>
    <t>VIATICOS PARA EL PERSONAL DE LA EMPRESA QUE SE CONTRATO PARA REALIZAR LA  INSTALACION DE RADIOFRECUENCIA + GPS A 2 UNIDADES PROPIAS DEL INSTITUTO POR SER MAS ECONOMICO QUE TRASLADAR LOS VEHICULOS  A GUADALAJARA</t>
  </si>
  <si>
    <t xml:space="preserve">ADJUDICACION DIRECTA </t>
  </si>
  <si>
    <t>SERVICIO TELEFONICO DEL MES JUNIO DEL 2024 CORRESPONDIENTE AL CONSUMO DEL MES DE MAYO DEL 2024</t>
  </si>
  <si>
    <t>MATERIALES Y ÚTILES PARA EL PROCESAMIENTO EN EQUIPOS Y BIENES  INFORMÁTICOS</t>
  </si>
  <si>
    <t>21400008-0006</t>
  </si>
  <si>
    <t>AIRE COMPRIMIDO PROPELENTE</t>
  </si>
  <si>
    <t>21100033-0037</t>
  </si>
  <si>
    <t>CINTA MASKING TAPE  48 X 50</t>
  </si>
  <si>
    <t>21100127-0005</t>
  </si>
  <si>
    <t>TIJERA DEL  # 8</t>
  </si>
  <si>
    <t>29401001-0139</t>
  </si>
  <si>
    <t>MEMORIA USB</t>
  </si>
  <si>
    <t>26102001-0008</t>
  </si>
  <si>
    <t>VALE DE GASOLINA DE $20 PESOS - SERVICIOS PUBLICOS</t>
  </si>
  <si>
    <t>25301001-0202</t>
  </si>
  <si>
    <t>ELECTROLITOS ORALES BOTELLA ( 625 ML )</t>
  </si>
  <si>
    <t>29401001-0045</t>
  </si>
  <si>
    <t>DISCO DURO EXTERNO - GASTO</t>
  </si>
  <si>
    <t>25301001-0033</t>
  </si>
  <si>
    <t>PARACETAMOL TABLETAS</t>
  </si>
  <si>
    <t>SERVICIO DE PENSION DE 3 CAMIONETAS MAC, 2  CAMIONETAS S10 Y 1 VEHIUCLO EN EL MES DE MAYO 2024</t>
  </si>
  <si>
    <t>29301</t>
  </si>
  <si>
    <t>29301001-0029</t>
  </si>
  <si>
    <t>VENTILADOR DE PEDESTAL - GASTO</t>
  </si>
  <si>
    <t>SERVICIO DE LIMPIEZA DE LAS INSTALACIONES Y BIENES DE LA 19 JDE CORRESPONDIENTE AL MES DE JUNIO DEL 2024</t>
  </si>
  <si>
    <t>INE/SERV/JAL/JD19/0005/2024</t>
  </si>
  <si>
    <t>SERVICIO DE LIMPIEZA DE LAS INSTALACIONES Y BIENES DEL MAC FIJO 141951 CORRESPONDIENTE AL MES DE JUNIO DE 2024</t>
  </si>
  <si>
    <t>INE/SERV/JAL/JD19/0004/2024</t>
  </si>
  <si>
    <t>SERVICIO DE VIGILANCIA A LOS BIENES E INSTALACIONES DEL INMUEBLE USADO COMO OFICINAS DE LA 19 JUNTA DISTRITAL EJECUTIVA DEL MES DE JUNIO DEL 2024</t>
  </si>
  <si>
    <t>INE/SERV/JAL/JD19/0003/2024</t>
  </si>
  <si>
    <t>ARRENDAMIENTO DE EQUIPO MULTIFUNCIONAL DEL MES DE JUNIO PARA LAS ACTIVIDADES DEL PERSONAL EN LAS INSTALACIONES DE LA 19 JDE</t>
  </si>
  <si>
    <t>INE/SERV/JAL/JD19/0001/2024</t>
  </si>
  <si>
    <t>ARRENDAMIENTO DE EDIFICIOS Y LOCALES.</t>
  </si>
  <si>
    <t>ARRENDAMIENTO DEL LOCAL INTERIOR 48 QUE OCUPA EL MODULO FIJO 141951 CORRESPONDIENTE AL MES DE JUNIO 2024</t>
  </si>
  <si>
    <t>003/2024</t>
  </si>
  <si>
    <t>ARRENDAMIENTO DEL LOCAL INTERIOR 47 QUE OCUPA EL MODULO FIJO 141951 CORRESPONDIENTE AL MES DE JUNIO 2024</t>
  </si>
  <si>
    <t>002/2024</t>
  </si>
  <si>
    <t>ARRENDAMIENTO DEL INMUEBLE USADO COMO OFICINAS DE LA 19 JUNTA DISTRITAL EJECUTIVA DEL MES DE JUNIO DEL  2024</t>
  </si>
  <si>
    <t>001/2024</t>
  </si>
  <si>
    <t>JC20</t>
  </si>
  <si>
    <t>RECIBO 11080143</t>
  </si>
  <si>
    <t>RECIBO 11080144</t>
  </si>
  <si>
    <t>RECIBO 11080148</t>
  </si>
  <si>
    <t>RECIBO 11080152</t>
  </si>
  <si>
    <t>RECIBO 11080162</t>
  </si>
  <si>
    <t>RECIBO 11080171</t>
  </si>
  <si>
    <t>RECIBO 11080181</t>
  </si>
  <si>
    <t>SERVICIO DE COPIADO</t>
  </si>
  <si>
    <t>SERVICIO DE IMPRESION DE BOLETOS DE AVION</t>
  </si>
  <si>
    <t>SERVICIO DE LIMPIEZA EXTRA</t>
  </si>
  <si>
    <t>SERVICIO DE AUTOLAVADO</t>
  </si>
  <si>
    <t>SERVOCIO POSTAL</t>
  </si>
  <si>
    <t>SERVICIO SEGURIDAD ABRIL</t>
  </si>
  <si>
    <t>INE/JAL/20JDE/SERV/002/2024</t>
  </si>
  <si>
    <t xml:space="preserve">CONVENIO MODIFICATORIO INE/JAL/20JDE/004/2023 </t>
  </si>
  <si>
    <t>INVITACIÓN A CUANDO MENOS 3</t>
  </si>
  <si>
    <t>ARRENDAMIENTO INMUEBLE 20 JDE</t>
  </si>
  <si>
    <t xml:space="preserve"> 10 JUNTA DISTRITAL EJECUTIVA</t>
  </si>
  <si>
    <t>12 JUNTA DISTRITAL EJECUTIVA</t>
  </si>
  <si>
    <t>02 JUNTA DISTRITAL EJECUTIVA</t>
  </si>
  <si>
    <t>03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</si>
</sst>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 #,##0_-;\-* #,##0_-;_-* &quot;-&quot;??_-;_-@_-"/>
    <numFmt numFmtId="165" formatCode="_-[$$-80A]* #,##0.00_-;\-[$$-80A]* #,##0.00_-;_-[$$-80A]* &quot;-&quot;??_-;_-@_-"/>
    <numFmt numFmtId="166" formatCode="&quot;$&quot;#,##0.00"/>
  </numFmts>
  <fonts count="18" x14ac:knownFonts="1">
    <font>
      <sz val="11"/>
      <color theme="1"/>
      <name val="Calibri"/>
      <family val="2"/>
      <scheme val="minor"/>
    </font>
    <font>
      <sz val="11"/>
      <color theme="1"/>
      <name val="Calibri"/>
      <family val="2"/>
      <scheme val="minor"/>
    </font>
    <font>
      <b/>
      <sz val="11"/>
      <color theme="0"/>
      <name val="Calibri"/>
      <family val="2"/>
      <scheme val="minor"/>
    </font>
    <font>
      <sz val="10"/>
      <color theme="1"/>
      <name val="Calibri"/>
      <family val="2"/>
      <scheme val="minor"/>
    </font>
    <font>
      <b/>
      <sz val="16"/>
      <color theme="1"/>
      <name val="Arial"/>
      <family val="2"/>
    </font>
    <font>
      <b/>
      <sz val="14"/>
      <color theme="1"/>
      <name val="Arial"/>
      <family val="2"/>
    </font>
    <font>
      <sz val="11"/>
      <color theme="1"/>
      <name val="Arial Narrow"/>
      <family val="2"/>
    </font>
    <font>
      <b/>
      <sz val="10"/>
      <color theme="0"/>
      <name val="Calibri"/>
      <family val="2"/>
      <scheme val="minor"/>
    </font>
    <font>
      <sz val="10"/>
      <name val="Arial"/>
      <family val="2"/>
    </font>
    <font>
      <sz val="10"/>
      <color indexed="8"/>
      <name val="Calibri"/>
      <family val="2"/>
      <scheme val="minor"/>
    </font>
    <font>
      <sz val="10"/>
      <name val="Calibri"/>
      <family val="2"/>
      <scheme val="minor"/>
    </font>
    <font>
      <sz val="8"/>
      <name val="Calibri"/>
      <family val="2"/>
      <scheme val="minor"/>
    </font>
    <font>
      <sz val="11"/>
      <color indexed="8"/>
      <name val="Calibri"/>
      <family val="2"/>
      <scheme val="minor"/>
    </font>
    <font>
      <sz val="11"/>
      <name val="Calibri"/>
      <family val="2"/>
      <scheme val="minor"/>
    </font>
    <font>
      <b/>
      <sz val="14"/>
      <color theme="1"/>
      <name val="Calibri"/>
      <family val="2"/>
      <scheme val="minor"/>
    </font>
    <font>
      <sz val="9"/>
      <name val="Calibri"/>
      <family val="2"/>
      <scheme val="minor"/>
    </font>
    <font>
      <sz val="9"/>
      <color theme="1"/>
      <name val="Calibri"/>
      <family val="2"/>
      <scheme val="minor"/>
    </font>
    <font>
      <sz val="11"/>
      <color rgb="FF000000"/>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theme="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bottom style="thin">
        <color indexed="64"/>
      </bottom>
      <diagonal/>
    </border>
    <border>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6" fillId="0" borderId="0"/>
    <xf numFmtId="43" fontId="8" fillId="0" borderId="0" applyNumberFormat="0" applyFill="0" applyBorder="0" applyAlignment="0" applyProtection="0"/>
    <xf numFmtId="0" fontId="6" fillId="0" borderId="0"/>
    <xf numFmtId="0" fontId="8" fillId="0" borderId="0"/>
    <xf numFmtId="0" fontId="8" fillId="0" borderId="0"/>
    <xf numFmtId="43" fontId="1" fillId="0" borderId="0" applyFont="0" applyFill="0" applyBorder="0" applyAlignment="0" applyProtection="0"/>
  </cellStyleXfs>
  <cellXfs count="130">
    <xf numFmtId="0" fontId="0" fillId="0" borderId="0" xfId="0"/>
    <xf numFmtId="0" fontId="1" fillId="0" borderId="0" xfId="2" applyAlignment="1">
      <alignment vertical="center"/>
    </xf>
    <xf numFmtId="0" fontId="0" fillId="0" borderId="0" xfId="3" applyFont="1" applyAlignment="1">
      <alignment horizontal="center" vertical="center" wrapText="1"/>
    </xf>
    <xf numFmtId="0" fontId="1" fillId="0" borderId="1" xfId="0" applyFont="1" applyFill="1" applyBorder="1"/>
    <xf numFmtId="3" fontId="12" fillId="0" borderId="1" xfId="3" applyNumberFormat="1" applyFont="1" applyFill="1" applyBorder="1" applyAlignment="1">
      <alignment vertical="center" wrapText="1"/>
    </xf>
    <xf numFmtId="0" fontId="13" fillId="0" borderId="0" xfId="3" applyFont="1" applyFill="1" applyAlignment="1">
      <alignment horizontal="center" vertical="center" wrapText="1"/>
    </xf>
    <xf numFmtId="0" fontId="1" fillId="0" borderId="0" xfId="0" applyFont="1" applyFill="1"/>
    <xf numFmtId="3" fontId="9" fillId="0" borderId="1" xfId="3" applyNumberFormat="1" applyFont="1" applyFill="1" applyBorder="1" applyAlignment="1">
      <alignment vertical="center" wrapText="1"/>
    </xf>
    <xf numFmtId="0" fontId="10" fillId="0" borderId="0" xfId="3" applyFont="1" applyFill="1" applyAlignment="1">
      <alignment horizontal="center" vertical="center" wrapText="1"/>
    </xf>
    <xf numFmtId="0" fontId="0" fillId="0" borderId="0" xfId="0" applyFill="1"/>
    <xf numFmtId="3" fontId="2" fillId="0" borderId="1" xfId="5" applyNumberFormat="1" applyFont="1" applyFill="1" applyBorder="1" applyAlignment="1">
      <alignment horizontal="center" vertical="center" wrapText="1"/>
    </xf>
    <xf numFmtId="0" fontId="0" fillId="0" borderId="0" xfId="3" applyFont="1" applyFill="1" applyAlignment="1">
      <alignment horizontal="center" vertical="center" wrapText="1"/>
    </xf>
    <xf numFmtId="0" fontId="2" fillId="2" borderId="3" xfId="4" applyFont="1" applyFill="1" applyBorder="1" applyAlignment="1">
      <alignment horizontal="center" vertical="center" wrapText="1"/>
    </xf>
    <xf numFmtId="1" fontId="2" fillId="2" borderId="3" xfId="4" applyNumberFormat="1" applyFont="1" applyFill="1" applyBorder="1" applyAlignment="1">
      <alignment horizontal="center" vertical="center" wrapText="1"/>
    </xf>
    <xf numFmtId="1" fontId="7" fillId="2" borderId="3" xfId="4" applyNumberFormat="1" applyFont="1" applyFill="1" applyBorder="1" applyAlignment="1">
      <alignment vertical="center" wrapText="1"/>
    </xf>
    <xf numFmtId="1" fontId="7" fillId="2" borderId="3" xfId="4" applyNumberFormat="1" applyFont="1" applyFill="1" applyBorder="1" applyAlignment="1">
      <alignment horizontal="left" vertical="center" wrapText="1"/>
    </xf>
    <xf numFmtId="3" fontId="2" fillId="2" borderId="3" xfId="4" applyNumberFormat="1" applyFont="1" applyFill="1" applyBorder="1" applyAlignment="1">
      <alignment horizontal="center" vertical="center" wrapText="1"/>
    </xf>
    <xf numFmtId="3" fontId="2" fillId="2" borderId="3" xfId="5" applyNumberFormat="1" applyFont="1" applyFill="1" applyBorder="1" applyAlignment="1">
      <alignment horizontal="center" vertical="center" wrapText="1"/>
    </xf>
    <xf numFmtId="0" fontId="3" fillId="0" borderId="0" xfId="2" applyFont="1" applyBorder="1" applyAlignment="1">
      <alignment vertical="center"/>
    </xf>
    <xf numFmtId="0" fontId="0" fillId="0" borderId="0" xfId="0" applyBorder="1"/>
    <xf numFmtId="0" fontId="0" fillId="0" borderId="0" xfId="0" applyBorder="1" applyAlignment="1">
      <alignment vertical="center"/>
    </xf>
    <xf numFmtId="0" fontId="5" fillId="0" borderId="0" xfId="0" applyFont="1" applyBorder="1" applyAlignment="1">
      <alignment vertical="center"/>
    </xf>
    <xf numFmtId="0" fontId="1" fillId="0" borderId="0" xfId="2" applyBorder="1" applyAlignment="1">
      <alignment vertical="center"/>
    </xf>
    <xf numFmtId="0" fontId="15" fillId="0" borderId="3" xfId="8" applyFont="1" applyBorder="1"/>
    <xf numFmtId="0" fontId="16" fillId="0" borderId="1" xfId="8" applyFont="1" applyBorder="1" applyAlignment="1">
      <alignment horizontal="center"/>
    </xf>
    <xf numFmtId="0" fontId="16" fillId="0" borderId="1" xfId="8" applyFont="1" applyBorder="1" applyAlignment="1">
      <alignment horizontal="center" vertical="center" wrapText="1"/>
    </xf>
    <xf numFmtId="0" fontId="16" fillId="0" borderId="1" xfId="8" applyFont="1" applyBorder="1"/>
    <xf numFmtId="0" fontId="15" fillId="0" borderId="1" xfId="8" applyFont="1" applyBorder="1"/>
    <xf numFmtId="0" fontId="15" fillId="0" borderId="3" xfId="8" applyFont="1" applyBorder="1" applyAlignment="1">
      <alignment horizontal="center"/>
    </xf>
    <xf numFmtId="0" fontId="15" fillId="0" borderId="3" xfId="8" applyFont="1" applyBorder="1" applyAlignment="1">
      <alignment horizontal="center" vertical="center" wrapText="1"/>
    </xf>
    <xf numFmtId="0" fontId="15" fillId="0" borderId="1" xfId="8" applyFont="1" applyBorder="1" applyAlignment="1">
      <alignment horizontal="center"/>
    </xf>
    <xf numFmtId="0" fontId="15" fillId="0" borderId="1" xfId="8" applyFont="1" applyBorder="1" applyAlignment="1">
      <alignment horizontal="center" vertical="center" wrapText="1"/>
    </xf>
    <xf numFmtId="0" fontId="15" fillId="0" borderId="1" xfId="8" applyFont="1" applyBorder="1" applyAlignment="1">
      <alignment vertical="center"/>
    </xf>
    <xf numFmtId="0" fontId="12" fillId="0" borderId="1" xfId="3" quotePrefix="1" applyFont="1" applyBorder="1" applyAlignment="1">
      <alignment horizontal="center" vertical="center" wrapText="1"/>
    </xf>
    <xf numFmtId="1" fontId="0" fillId="0" borderId="1" xfId="4" applyNumberFormat="1" applyFont="1" applyFill="1" applyBorder="1" applyAlignment="1">
      <alignment horizontal="center" vertical="center" wrapText="1"/>
    </xf>
    <xf numFmtId="0" fontId="0" fillId="0" borderId="2" xfId="3" applyFont="1" applyFill="1" applyBorder="1" applyAlignment="1">
      <alignment horizontal="center" vertical="center" wrapText="1"/>
    </xf>
    <xf numFmtId="0" fontId="0" fillId="0" borderId="1" xfId="2" applyFont="1" applyBorder="1" applyAlignment="1">
      <alignment horizontal="center" vertical="center"/>
    </xf>
    <xf numFmtId="49" fontId="0" fillId="0" borderId="1" xfId="0" applyNumberFormat="1" applyFont="1" applyBorder="1" applyAlignment="1">
      <alignment horizontal="center" vertical="center"/>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0" fillId="0" borderId="1" xfId="3" applyFont="1" applyBorder="1" applyAlignment="1">
      <alignment horizontal="center" vertical="center" wrapText="1"/>
    </xf>
    <xf numFmtId="49" fontId="0" fillId="0" borderId="1" xfId="0" applyNumberFormat="1" applyFont="1" applyBorder="1" applyAlignment="1">
      <alignment horizontal="center" vertical="center" wrapText="1"/>
    </xf>
    <xf numFmtId="2" fontId="0" fillId="0" borderId="1" xfId="0" applyNumberFormat="1" applyFont="1" applyBorder="1" applyAlignment="1">
      <alignment horizontal="center" vertical="center"/>
    </xf>
    <xf numFmtId="49" fontId="12" fillId="0" borderId="1" xfId="3" quotePrefix="1" applyNumberFormat="1" applyFont="1" applyBorder="1" applyAlignment="1">
      <alignment horizontal="center" vertical="center" wrapText="1"/>
    </xf>
    <xf numFmtId="0" fontId="12" fillId="0" borderId="1" xfId="3" applyFont="1" applyBorder="1" applyAlignment="1">
      <alignment horizontal="center" vertical="center" wrapText="1"/>
    </xf>
    <xf numFmtId="1" fontId="13" fillId="0" borderId="1" xfId="4" applyNumberFormat="1" applyFont="1" applyBorder="1" applyAlignment="1">
      <alignment horizontal="center" vertical="center" wrapText="1"/>
    </xf>
    <xf numFmtId="3" fontId="12" fillId="0" borderId="1" xfId="3" applyNumberFormat="1" applyFont="1" applyBorder="1" applyAlignment="1">
      <alignment horizontal="center" vertical="center" wrapText="1"/>
    </xf>
    <xf numFmtId="49" fontId="12" fillId="0" borderId="1" xfId="3" applyNumberFormat="1" applyFont="1" applyBorder="1" applyAlignment="1">
      <alignment horizontal="center" vertical="center" wrapText="1"/>
    </xf>
    <xf numFmtId="49" fontId="0" fillId="0" borderId="1" xfId="2" applyNumberFormat="1" applyFont="1" applyBorder="1" applyAlignment="1">
      <alignment horizontal="center" vertical="center"/>
    </xf>
    <xf numFmtId="0" fontId="0" fillId="0" borderId="1" xfId="3" applyFont="1" applyBorder="1" applyAlignment="1" applyProtection="1">
      <alignment horizontal="center" vertical="center"/>
      <protection locked="0"/>
    </xf>
    <xf numFmtId="0" fontId="13" fillId="3" borderId="5" xfId="3" applyFont="1" applyFill="1" applyBorder="1" applyAlignment="1">
      <alignment horizontal="center" vertical="center" wrapText="1"/>
    </xf>
    <xf numFmtId="0" fontId="13" fillId="3" borderId="1" xfId="3" applyFont="1" applyFill="1" applyBorder="1" applyAlignment="1">
      <alignment horizontal="center" vertical="center" wrapText="1"/>
    </xf>
    <xf numFmtId="0" fontId="13" fillId="0" borderId="1" xfId="3" applyFont="1" applyBorder="1" applyAlignment="1">
      <alignment horizontal="center" vertical="center" wrapText="1"/>
    </xf>
    <xf numFmtId="0" fontId="13" fillId="0" borderId="1" xfId="3" quotePrefix="1" applyFont="1" applyBorder="1" applyAlignment="1">
      <alignment horizontal="center" vertical="center" wrapText="1"/>
    </xf>
    <xf numFmtId="0" fontId="13" fillId="3" borderId="1" xfId="3" quotePrefix="1"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3" xfId="2" applyFont="1" applyBorder="1" applyAlignment="1">
      <alignment horizontal="center" vertical="center"/>
    </xf>
    <xf numFmtId="0" fontId="13" fillId="3" borderId="3" xfId="3" applyFont="1" applyFill="1" applyBorder="1" applyAlignment="1">
      <alignment horizontal="center" vertical="center" wrapText="1"/>
    </xf>
    <xf numFmtId="0" fontId="13" fillId="3" borderId="3" xfId="3" quotePrefix="1" applyFont="1" applyFill="1" applyBorder="1" applyAlignment="1">
      <alignment horizontal="center" vertical="center" wrapText="1"/>
    </xf>
    <xf numFmtId="0" fontId="13" fillId="0" borderId="1" xfId="2" applyFont="1" applyBorder="1" applyAlignment="1">
      <alignment horizontal="center" vertical="center"/>
    </xf>
    <xf numFmtId="3" fontId="0" fillId="0" borderId="1" xfId="3" applyNumberFormat="1" applyFont="1" applyBorder="1" applyAlignment="1">
      <alignment horizontal="center" vertical="center" wrapText="1"/>
    </xf>
    <xf numFmtId="164" fontId="0" fillId="0" borderId="1" xfId="9" applyNumberFormat="1" applyFont="1" applyFill="1" applyBorder="1" applyAlignment="1">
      <alignment horizontal="center" vertical="center"/>
    </xf>
    <xf numFmtId="0" fontId="17" fillId="3" borderId="1"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0" fillId="0" borderId="1" xfId="0" applyNumberFormat="1" applyFont="1" applyBorder="1" applyAlignment="1">
      <alignment horizontal="center" vertical="center"/>
    </xf>
    <xf numFmtId="1" fontId="0" fillId="0" borderId="1" xfId="4" applyNumberFormat="1" applyFont="1" applyFill="1" applyBorder="1" applyAlignment="1">
      <alignment horizontal="center" vertical="center"/>
    </xf>
    <xf numFmtId="0" fontId="0" fillId="0" borderId="1" xfId="2" applyFont="1" applyFill="1" applyBorder="1" applyAlignment="1">
      <alignment horizontal="center" vertical="center"/>
    </xf>
    <xf numFmtId="49" fontId="0" fillId="0" borderId="1" xfId="0" applyNumberFormat="1" applyFont="1" applyFill="1" applyBorder="1" applyAlignment="1">
      <alignment horizontal="center" vertical="center"/>
    </xf>
    <xf numFmtId="0" fontId="12" fillId="0" borderId="1" xfId="3" quotePrefix="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0" fillId="0" borderId="0" xfId="0" applyFont="1" applyAlignment="1">
      <alignment horizontal="center" vertical="center"/>
    </xf>
    <xf numFmtId="49" fontId="0" fillId="0" borderId="1" xfId="0" applyNumberFormat="1" applyFont="1" applyFill="1" applyBorder="1" applyAlignment="1">
      <alignment horizontal="center" vertical="center" wrapText="1"/>
    </xf>
    <xf numFmtId="0" fontId="0" fillId="0" borderId="1" xfId="2" applyFont="1" applyFill="1" applyBorder="1" applyAlignment="1">
      <alignment horizontal="center" vertical="center" wrapText="1"/>
    </xf>
    <xf numFmtId="4" fontId="12" fillId="0" borderId="1" xfId="3" applyNumberFormat="1" applyFont="1" applyBorder="1" applyAlignment="1">
      <alignment horizontal="center" vertical="center" wrapText="1"/>
    </xf>
    <xf numFmtId="0" fontId="13" fillId="0" borderId="1" xfId="0" applyFont="1" applyBorder="1" applyAlignment="1">
      <alignment horizontal="center" vertical="center"/>
    </xf>
    <xf numFmtId="4" fontId="0" fillId="0" borderId="1" xfId="0" applyNumberFormat="1" applyFont="1" applyBorder="1" applyAlignment="1">
      <alignment horizontal="center" vertical="center"/>
    </xf>
    <xf numFmtId="165" fontId="0" fillId="0" borderId="1" xfId="0" applyNumberFormat="1" applyFont="1" applyBorder="1" applyAlignment="1">
      <alignment horizontal="center" vertical="center"/>
    </xf>
    <xf numFmtId="1" fontId="13" fillId="3" borderId="1" xfId="4" applyNumberFormat="1"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3" fillId="0" borderId="6" xfId="0" applyFont="1" applyBorder="1" applyAlignment="1">
      <alignment horizontal="center" vertical="center" wrapText="1"/>
    </xf>
    <xf numFmtId="166" fontId="13" fillId="0" borderId="7" xfId="0" applyNumberFormat="1" applyFont="1" applyBorder="1" applyAlignment="1">
      <alignment horizontal="center" vertical="center" wrapText="1"/>
    </xf>
    <xf numFmtId="0" fontId="13" fillId="0" borderId="9" xfId="2" applyFont="1" applyBorder="1" applyAlignment="1">
      <alignment horizontal="center" vertical="center"/>
    </xf>
    <xf numFmtId="166" fontId="13" fillId="0" borderId="1" xfId="0" applyNumberFormat="1" applyFont="1" applyBorder="1" applyAlignment="1">
      <alignment horizontal="center" vertical="center" wrapText="1"/>
    </xf>
    <xf numFmtId="0" fontId="17" fillId="3" borderId="10"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0" borderId="11" xfId="0" applyFont="1" applyBorder="1" applyAlignment="1">
      <alignment horizontal="center" vertical="center" wrapText="1"/>
    </xf>
    <xf numFmtId="166" fontId="13" fillId="0" borderId="12" xfId="0" applyNumberFormat="1" applyFont="1" applyBorder="1" applyAlignment="1">
      <alignment horizontal="center" vertical="center" wrapText="1"/>
    </xf>
    <xf numFmtId="0" fontId="0" fillId="0" borderId="3" xfId="0" applyFont="1" applyBorder="1" applyAlignment="1">
      <alignment horizontal="center" vertical="center"/>
    </xf>
    <xf numFmtId="0" fontId="0" fillId="0" borderId="14" xfId="0" applyFont="1" applyBorder="1" applyAlignment="1">
      <alignment horizontal="center" vertical="center"/>
    </xf>
    <xf numFmtId="17" fontId="0" fillId="0" borderId="14" xfId="0" applyNumberFormat="1" applyFont="1" applyBorder="1" applyAlignment="1">
      <alignment horizontal="center" vertical="center"/>
    </xf>
    <xf numFmtId="0" fontId="0" fillId="0" borderId="10" xfId="3" applyFont="1" applyBorder="1" applyAlignment="1">
      <alignment horizontal="center" vertical="center" wrapText="1"/>
    </xf>
    <xf numFmtId="0" fontId="12" fillId="0" borderId="15" xfId="3" quotePrefix="1" applyFont="1" applyBorder="1" applyAlignment="1">
      <alignment horizontal="center" vertical="center" wrapText="1"/>
    </xf>
    <xf numFmtId="0" fontId="17" fillId="0" borderId="10"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1" xfId="0" applyFont="1" applyBorder="1" applyAlignment="1">
      <alignment horizontal="center" vertical="center"/>
    </xf>
    <xf numFmtId="1" fontId="13" fillId="0" borderId="1" xfId="4" applyNumberFormat="1" applyFont="1" applyBorder="1" applyAlignment="1">
      <alignment horizontal="center" vertical="center"/>
    </xf>
    <xf numFmtId="0" fontId="13" fillId="0" borderId="1" xfId="9" applyNumberFormat="1" applyFont="1" applyFill="1" applyBorder="1" applyAlignment="1">
      <alignment horizontal="center" vertical="center"/>
    </xf>
    <xf numFmtId="43" fontId="13" fillId="0" borderId="1" xfId="9" applyFont="1" applyFill="1" applyBorder="1" applyAlignment="1">
      <alignment horizontal="center" vertical="center"/>
    </xf>
    <xf numFmtId="2" fontId="0" fillId="0" borderId="1" xfId="9" applyNumberFormat="1" applyFont="1" applyFill="1" applyBorder="1" applyAlignment="1">
      <alignment horizontal="center" vertical="center"/>
    </xf>
    <xf numFmtId="0" fontId="0" fillId="3" borderId="1" xfId="0" applyFont="1" applyFill="1" applyBorder="1" applyAlignment="1">
      <alignment horizontal="center" vertical="center"/>
    </xf>
    <xf numFmtId="49" fontId="0" fillId="3" borderId="1" xfId="0" applyNumberFormat="1" applyFont="1" applyFill="1" applyBorder="1" applyAlignment="1">
      <alignment horizontal="center" vertical="center"/>
    </xf>
    <xf numFmtId="0" fontId="0" fillId="3" borderId="1" xfId="2" applyFont="1" applyFill="1" applyBorder="1" applyAlignment="1">
      <alignment horizontal="center" vertical="center"/>
    </xf>
    <xf numFmtId="0" fontId="17" fillId="3" borderId="1" xfId="0" applyFont="1" applyFill="1" applyBorder="1" applyAlignment="1">
      <alignment horizontal="center" vertical="center"/>
    </xf>
    <xf numFmtId="0" fontId="0" fillId="0" borderId="17" xfId="3" applyFont="1" applyBorder="1" applyAlignment="1">
      <alignment horizontal="center" vertical="center" wrapText="1"/>
    </xf>
    <xf numFmtId="0" fontId="0" fillId="0" borderId="17" xfId="0" applyFont="1" applyBorder="1" applyAlignment="1">
      <alignment horizontal="center" vertical="center"/>
    </xf>
    <xf numFmtId="49" fontId="0" fillId="0" borderId="17" xfId="0" applyNumberFormat="1" applyFont="1" applyBorder="1" applyAlignment="1">
      <alignment horizontal="center" vertical="center"/>
    </xf>
    <xf numFmtId="4" fontId="12" fillId="0" borderId="1" xfId="3" applyNumberFormat="1" applyFont="1" applyBorder="1" applyAlignment="1">
      <alignment horizontal="center" vertical="center"/>
    </xf>
    <xf numFmtId="0" fontId="0" fillId="0" borderId="1" xfId="7" applyFont="1" applyBorder="1" applyAlignment="1">
      <alignment horizontal="center" vertical="center"/>
    </xf>
    <xf numFmtId="0" fontId="0" fillId="0" borderId="1" xfId="2" applyFont="1" applyBorder="1" applyAlignment="1">
      <alignment horizontal="center" vertical="center" wrapText="1"/>
    </xf>
    <xf numFmtId="2" fontId="0" fillId="0" borderId="1" xfId="2" applyNumberFormat="1" applyFont="1" applyBorder="1" applyAlignment="1">
      <alignment horizontal="center" vertical="center"/>
    </xf>
    <xf numFmtId="0" fontId="13" fillId="0" borderId="1" xfId="4" applyFont="1" applyBorder="1" applyAlignment="1">
      <alignment horizontal="center" vertical="center" wrapText="1"/>
    </xf>
    <xf numFmtId="1" fontId="12" fillId="0" borderId="1" xfId="3" applyNumberFormat="1" applyFont="1" applyBorder="1" applyAlignment="1">
      <alignment horizontal="center" vertical="center"/>
    </xf>
    <xf numFmtId="3" fontId="13" fillId="0" borderId="1" xfId="4" applyNumberFormat="1" applyFont="1" applyBorder="1" applyAlignment="1">
      <alignment horizontal="center" vertical="center" wrapText="1"/>
    </xf>
    <xf numFmtId="2" fontId="13" fillId="0" borderId="1" xfId="3" applyNumberFormat="1" applyFont="1" applyBorder="1" applyAlignment="1">
      <alignment horizontal="center" vertical="center" wrapText="1"/>
    </xf>
    <xf numFmtId="44" fontId="0" fillId="0" borderId="1" xfId="1" applyFont="1" applyBorder="1" applyAlignment="1">
      <alignment horizontal="center" vertical="center"/>
    </xf>
    <xf numFmtId="44" fontId="0" fillId="0" borderId="1" xfId="1" applyFont="1" applyFill="1" applyBorder="1" applyAlignment="1">
      <alignment horizontal="center" vertical="center"/>
    </xf>
    <xf numFmtId="44" fontId="0" fillId="0" borderId="1" xfId="1" applyFont="1" applyBorder="1" applyAlignment="1">
      <alignment horizontal="center" vertical="center" wrapText="1"/>
    </xf>
    <xf numFmtId="44" fontId="13" fillId="0" borderId="8" xfId="1" applyFont="1" applyBorder="1" applyAlignment="1">
      <alignment horizontal="center" vertical="center" wrapText="1"/>
    </xf>
    <xf numFmtId="44" fontId="13" fillId="0" borderId="7" xfId="1" applyFont="1" applyBorder="1" applyAlignment="1">
      <alignment horizontal="center" vertical="center" wrapText="1"/>
    </xf>
    <xf numFmtId="44" fontId="13" fillId="0" borderId="13" xfId="1" applyFont="1" applyBorder="1" applyAlignment="1">
      <alignment horizontal="center" vertical="center" wrapText="1"/>
    </xf>
    <xf numFmtId="44" fontId="12" fillId="0" borderId="1" xfId="1" applyFont="1" applyBorder="1" applyAlignment="1">
      <alignment horizontal="center" vertical="center" wrapText="1"/>
    </xf>
    <xf numFmtId="44" fontId="0" fillId="3" borderId="1" xfId="1" applyFont="1" applyFill="1" applyBorder="1" applyAlignment="1">
      <alignment horizontal="center" vertical="center"/>
    </xf>
    <xf numFmtId="44" fontId="13" fillId="0" borderId="1" xfId="1" applyFont="1" applyBorder="1" applyAlignment="1">
      <alignment horizontal="center" vertical="center" wrapText="1"/>
    </xf>
    <xf numFmtId="0" fontId="4" fillId="0" borderId="0" xfId="2" applyFont="1" applyBorder="1" applyAlignment="1">
      <alignment horizontal="center" vertical="center"/>
    </xf>
    <xf numFmtId="0" fontId="14" fillId="0" borderId="0" xfId="2" applyFont="1" applyAlignment="1">
      <alignment horizontal="center" vertical="center"/>
    </xf>
    <xf numFmtId="0" fontId="14" fillId="0" borderId="0" xfId="2" applyFont="1" applyBorder="1" applyAlignment="1">
      <alignment horizontal="center" vertical="center"/>
    </xf>
  </cellXfs>
  <cellStyles count="10">
    <cellStyle name="Millares" xfId="9" builtinId="3"/>
    <cellStyle name="Millares 2" xfId="5" xr:uid="{00000000-0005-0000-0000-000000000000}"/>
    <cellStyle name="Moneda" xfId="1" builtinId="4"/>
    <cellStyle name="Normal" xfId="0" builtinId="0"/>
    <cellStyle name="Normal 2" xfId="8" xr:uid="{1B1B09A2-C13B-4B26-8583-DDE80A13CEEC}"/>
    <cellStyle name="Normal 2 2" xfId="3" xr:uid="{00000000-0005-0000-0000-000003000000}"/>
    <cellStyle name="Normal 4 2" xfId="7" xr:uid="{00000000-0005-0000-0000-000004000000}"/>
    <cellStyle name="Normal 5" xfId="2" xr:uid="{00000000-0005-0000-0000-000005000000}"/>
    <cellStyle name="Normal 8" xfId="4" xr:uid="{00000000-0005-0000-0000-000006000000}"/>
    <cellStyle name="Normal 8 2" xfId="6"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externalLink" Target="externalLinks/externalLink1.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ustomXml" Target="../customXml/item1.xml"/><Relationship Id="rId5" Type="http://schemas.openxmlformats.org/officeDocument/2006/relationships/externalLink" Target="externalLinks/externalLink3.xml"/><Relationship Id="rId10"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222105</xdr:colOff>
      <xdr:row>0</xdr:row>
      <xdr:rowOff>0</xdr:rowOff>
    </xdr:from>
    <xdr:to>
      <xdr:col>3</xdr:col>
      <xdr:colOff>477721</xdr:colOff>
      <xdr:row>6</xdr:row>
      <xdr:rowOff>105764</xdr:rowOff>
    </xdr:to>
    <xdr:pic>
      <xdr:nvPicPr>
        <xdr:cNvPr id="2" name="Imagen 1">
          <a:extLst>
            <a:ext uri="{FF2B5EF4-FFF2-40B4-BE49-F238E27FC236}">
              <a16:creationId xmlns:a16="http://schemas.microsoft.com/office/drawing/2014/main" id="{CE560FB6-D0A6-4D4A-80E7-BD6AF210D731}"/>
            </a:ext>
          </a:extLst>
        </xdr:cNvPr>
        <xdr:cNvPicPr>
          <a:picLocks noChangeAspect="1"/>
        </xdr:cNvPicPr>
      </xdr:nvPicPr>
      <xdr:blipFill>
        <a:blip xmlns:r="http://schemas.openxmlformats.org/officeDocument/2006/relationships" r:embed="rId1"/>
        <a:stretch>
          <a:fillRect/>
        </a:stretch>
      </xdr:blipFill>
      <xdr:spPr>
        <a:xfrm>
          <a:off x="218930" y="0"/>
          <a:ext cx="3802957" cy="182026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ow r="7">
          <cell r="M7">
            <v>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E644"/>
  <sheetViews>
    <sheetView tabSelected="1" zoomScale="70" zoomScaleNormal="70" workbookViewId="0">
      <selection activeCell="A8" sqref="A8"/>
    </sheetView>
  </sheetViews>
  <sheetFormatPr baseColWidth="10" defaultColWidth="11.44140625" defaultRowHeight="17.100000000000001" customHeight="1" x14ac:dyDescent="0.3"/>
  <cols>
    <col min="1" max="1" width="36.33203125" customWidth="1"/>
    <col min="2" max="2" width="6.77734375" customWidth="1"/>
    <col min="3" max="3" width="7.44140625" customWidth="1"/>
    <col min="5" max="5" width="9.5546875" customWidth="1"/>
    <col min="6" max="6" width="8.77734375" customWidth="1"/>
    <col min="9" max="9" width="81.109375" customWidth="1"/>
    <col min="10" max="10" width="20" customWidth="1"/>
    <col min="11" max="11" width="79.21875" customWidth="1"/>
    <col min="12" max="12" width="17.77734375" customWidth="1"/>
    <col min="13" max="13" width="15" customWidth="1"/>
    <col min="16" max="16" width="15.88671875" customWidth="1"/>
    <col min="17" max="17" width="22.21875" customWidth="1"/>
    <col min="18" max="18" width="17.109375" customWidth="1"/>
    <col min="19" max="19" width="18.6640625" customWidth="1"/>
    <col min="20" max="30" width="0" hidden="1" customWidth="1"/>
  </cols>
  <sheetData>
    <row r="1" spans="1:31" ht="22.5" customHeight="1" x14ac:dyDescent="0.3">
      <c r="A1" s="128" t="s">
        <v>0</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row>
    <row r="2" spans="1:31" ht="22.5" customHeight="1" x14ac:dyDescent="0.3">
      <c r="A2" s="128" t="s">
        <v>219</v>
      </c>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row>
    <row r="3" spans="1:31" ht="22.5" customHeight="1" x14ac:dyDescent="0.3">
      <c r="A3" s="128" t="s">
        <v>220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row>
    <row r="4" spans="1:31" ht="22.5" customHeight="1" x14ac:dyDescent="0.3">
      <c r="A4" s="128" t="s">
        <v>221</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row>
    <row r="5" spans="1:31" ht="22.5" customHeight="1" x14ac:dyDescent="0.3">
      <c r="A5" s="128" t="s">
        <v>222</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row>
    <row r="6" spans="1:31" ht="22.5" customHeight="1" x14ac:dyDescent="0.3">
      <c r="A6" s="129" t="s">
        <v>223</v>
      </c>
      <c r="B6" s="129"/>
      <c r="C6" s="129"/>
      <c r="D6" s="129"/>
      <c r="E6" s="129"/>
      <c r="F6" s="129"/>
      <c r="G6" s="129"/>
      <c r="H6" s="129"/>
      <c r="I6" s="129"/>
      <c r="J6" s="129"/>
      <c r="K6" s="129"/>
      <c r="L6" s="129"/>
      <c r="M6" s="129"/>
      <c r="N6" s="129"/>
      <c r="O6" s="129"/>
      <c r="P6" s="129"/>
      <c r="Q6" s="129"/>
      <c r="R6" s="129"/>
      <c r="S6" s="129"/>
      <c r="T6" s="129"/>
      <c r="U6" s="129"/>
      <c r="V6" s="129"/>
      <c r="W6" s="129"/>
      <c r="X6" s="129"/>
      <c r="Y6" s="129"/>
      <c r="Z6" s="129"/>
      <c r="AA6" s="129"/>
      <c r="AB6" s="129"/>
      <c r="AC6" s="129"/>
    </row>
    <row r="7" spans="1:31" s="19" customFormat="1" ht="21.45" customHeight="1" x14ac:dyDescent="0.3">
      <c r="A7" s="127"/>
      <c r="B7" s="127"/>
      <c r="C7" s="127"/>
      <c r="D7" s="127"/>
      <c r="E7" s="127"/>
      <c r="F7" s="127"/>
      <c r="G7" s="127"/>
      <c r="H7" s="127"/>
      <c r="I7" s="18"/>
      <c r="K7" s="20"/>
      <c r="L7" s="20"/>
      <c r="M7" s="21"/>
      <c r="N7" s="20"/>
      <c r="O7" s="20"/>
      <c r="P7" s="20"/>
      <c r="Q7" s="20"/>
      <c r="R7" s="22"/>
      <c r="S7" s="22"/>
      <c r="T7" s="22"/>
      <c r="U7" s="22"/>
      <c r="V7" s="22"/>
      <c r="W7" s="22"/>
      <c r="X7" s="22"/>
      <c r="Y7" s="22"/>
      <c r="Z7" s="22"/>
      <c r="AA7" s="22"/>
      <c r="AB7" s="22"/>
      <c r="AC7" s="22"/>
      <c r="AD7" s="22"/>
      <c r="AE7" s="22"/>
    </row>
    <row r="8" spans="1:31" ht="54.6" customHeight="1" x14ac:dyDescent="0.3">
      <c r="A8" s="12" t="s">
        <v>1</v>
      </c>
      <c r="B8" s="12" t="s">
        <v>2</v>
      </c>
      <c r="C8" s="12" t="s">
        <v>3</v>
      </c>
      <c r="D8" s="12" t="s">
        <v>4</v>
      </c>
      <c r="E8" s="12" t="s">
        <v>5</v>
      </c>
      <c r="F8" s="12" t="s">
        <v>6</v>
      </c>
      <c r="G8" s="12" t="s">
        <v>7</v>
      </c>
      <c r="H8" s="13" t="s">
        <v>8</v>
      </c>
      <c r="I8" s="14" t="s">
        <v>9</v>
      </c>
      <c r="J8" s="13" t="s">
        <v>10</v>
      </c>
      <c r="K8" s="15" t="s">
        <v>11</v>
      </c>
      <c r="L8" s="13" t="s">
        <v>12</v>
      </c>
      <c r="M8" s="13" t="s">
        <v>13</v>
      </c>
      <c r="N8" s="13" t="s">
        <v>14</v>
      </c>
      <c r="O8" s="16" t="s">
        <v>15</v>
      </c>
      <c r="P8" s="13" t="s">
        <v>16</v>
      </c>
      <c r="Q8" s="16" t="s">
        <v>17</v>
      </c>
      <c r="R8" s="17" t="s">
        <v>18</v>
      </c>
      <c r="S8" s="17" t="s">
        <v>62</v>
      </c>
      <c r="T8" s="17" t="s">
        <v>19</v>
      </c>
      <c r="U8" s="17" t="s">
        <v>20</v>
      </c>
      <c r="V8" s="17" t="s">
        <v>21</v>
      </c>
      <c r="W8" s="17" t="s">
        <v>22</v>
      </c>
      <c r="X8" s="17" t="s">
        <v>23</v>
      </c>
      <c r="Y8" s="17" t="s">
        <v>24</v>
      </c>
      <c r="Z8" s="17" t="s">
        <v>25</v>
      </c>
      <c r="AA8" s="17" t="s">
        <v>26</v>
      </c>
      <c r="AB8" s="17" t="s">
        <v>27</v>
      </c>
      <c r="AC8" s="17" t="s">
        <v>28</v>
      </c>
      <c r="AD8" s="17" t="s">
        <v>29</v>
      </c>
      <c r="AE8" s="2"/>
    </row>
    <row r="9" spans="1:31" s="9" customFormat="1" ht="14.4" x14ac:dyDescent="0.3">
      <c r="A9" s="37" t="s">
        <v>218</v>
      </c>
      <c r="B9" s="37" t="s">
        <v>108</v>
      </c>
      <c r="C9" s="37" t="s">
        <v>108</v>
      </c>
      <c r="D9" s="37" t="s">
        <v>30</v>
      </c>
      <c r="E9" s="37" t="s">
        <v>31</v>
      </c>
      <c r="F9" s="37" t="s">
        <v>30</v>
      </c>
      <c r="G9" s="37" t="s">
        <v>32</v>
      </c>
      <c r="H9" s="64">
        <v>24801</v>
      </c>
      <c r="I9" s="65" t="str">
        <f>VLOOKUP(H9,Hoja1!A1:C182,3)</f>
        <v>MATERIALES COMPLEMENTARIOS</v>
      </c>
      <c r="J9" s="39" t="s">
        <v>117</v>
      </c>
      <c r="K9" s="39" t="s">
        <v>158</v>
      </c>
      <c r="L9" s="39">
        <v>2024020296</v>
      </c>
      <c r="M9" s="34" t="s">
        <v>45</v>
      </c>
      <c r="N9" s="39" t="s">
        <v>210</v>
      </c>
      <c r="O9" s="39">
        <v>1</v>
      </c>
      <c r="P9" s="39">
        <v>472.12</v>
      </c>
      <c r="Q9" s="66" t="s">
        <v>33</v>
      </c>
      <c r="R9" s="118">
        <v>472.12</v>
      </c>
      <c r="S9" s="118">
        <v>472.12</v>
      </c>
      <c r="T9" s="10"/>
      <c r="U9" s="10"/>
      <c r="V9" s="10"/>
      <c r="W9" s="10"/>
      <c r="X9" s="10"/>
      <c r="Y9" s="10"/>
      <c r="Z9" s="10"/>
      <c r="AA9" s="10"/>
      <c r="AB9" s="10"/>
      <c r="AC9" s="10"/>
      <c r="AD9" s="10"/>
      <c r="AE9" s="11"/>
    </row>
    <row r="10" spans="1:31" s="9" customFormat="1" ht="14.4" x14ac:dyDescent="0.3">
      <c r="A10" s="37" t="s">
        <v>218</v>
      </c>
      <c r="B10" s="37" t="s">
        <v>108</v>
      </c>
      <c r="C10" s="37" t="s">
        <v>108</v>
      </c>
      <c r="D10" s="37" t="s">
        <v>30</v>
      </c>
      <c r="E10" s="37" t="s">
        <v>34</v>
      </c>
      <c r="F10" s="37" t="s">
        <v>109</v>
      </c>
      <c r="G10" s="37" t="s">
        <v>32</v>
      </c>
      <c r="H10" s="64">
        <v>21601</v>
      </c>
      <c r="I10" s="65" t="str">
        <f>VLOOKUP(H10,Hoja1!A2:C183,3)</f>
        <v>MATERIAL DE LIMPIEZA</v>
      </c>
      <c r="J10" s="39" t="s">
        <v>118</v>
      </c>
      <c r="K10" s="39" t="s">
        <v>159</v>
      </c>
      <c r="L10" s="39">
        <v>2024020296</v>
      </c>
      <c r="M10" s="34" t="s">
        <v>45</v>
      </c>
      <c r="N10" s="39" t="s">
        <v>211</v>
      </c>
      <c r="O10" s="39">
        <v>2</v>
      </c>
      <c r="P10" s="39">
        <v>169.36</v>
      </c>
      <c r="Q10" s="66" t="s">
        <v>33</v>
      </c>
      <c r="R10" s="118">
        <v>169.36</v>
      </c>
      <c r="S10" s="118">
        <v>169.36</v>
      </c>
      <c r="T10" s="10"/>
      <c r="U10" s="10"/>
      <c r="V10" s="10"/>
      <c r="W10" s="10"/>
      <c r="X10" s="10"/>
      <c r="Y10" s="10"/>
      <c r="Z10" s="10"/>
      <c r="AA10" s="10"/>
      <c r="AB10" s="10"/>
      <c r="AC10" s="10"/>
      <c r="AD10" s="10"/>
      <c r="AE10" s="11"/>
    </row>
    <row r="11" spans="1:31" s="9" customFormat="1" ht="14.4" x14ac:dyDescent="0.3">
      <c r="A11" s="37" t="s">
        <v>218</v>
      </c>
      <c r="B11" s="37" t="s">
        <v>108</v>
      </c>
      <c r="C11" s="37" t="s">
        <v>108</v>
      </c>
      <c r="D11" s="37" t="s">
        <v>30</v>
      </c>
      <c r="E11" s="37" t="s">
        <v>34</v>
      </c>
      <c r="F11" s="37" t="s">
        <v>109</v>
      </c>
      <c r="G11" s="37" t="s">
        <v>32</v>
      </c>
      <c r="H11" s="64">
        <v>21601</v>
      </c>
      <c r="I11" s="65" t="str">
        <f>VLOOKUP(H11,Hoja1!A3:C184,3)</f>
        <v>MATERIAL DE LIMPIEZA</v>
      </c>
      <c r="J11" s="39" t="s">
        <v>119</v>
      </c>
      <c r="K11" s="39" t="s">
        <v>160</v>
      </c>
      <c r="L11" s="39">
        <v>2024020296</v>
      </c>
      <c r="M11" s="34" t="s">
        <v>45</v>
      </c>
      <c r="N11" s="39" t="s">
        <v>211</v>
      </c>
      <c r="O11" s="39">
        <v>10</v>
      </c>
      <c r="P11" s="39">
        <v>603.20000000000005</v>
      </c>
      <c r="Q11" s="66" t="s">
        <v>33</v>
      </c>
      <c r="R11" s="118">
        <v>603.20000000000005</v>
      </c>
      <c r="S11" s="118">
        <v>603.20000000000005</v>
      </c>
      <c r="T11" s="10"/>
      <c r="U11" s="10"/>
      <c r="V11" s="10"/>
      <c r="W11" s="10"/>
      <c r="X11" s="10"/>
      <c r="Y11" s="10"/>
      <c r="Z11" s="10"/>
      <c r="AA11" s="10"/>
      <c r="AB11" s="10"/>
      <c r="AC11" s="10"/>
      <c r="AD11" s="10"/>
      <c r="AE11" s="11"/>
    </row>
    <row r="12" spans="1:31" s="9" customFormat="1" ht="14.4" x14ac:dyDescent="0.3">
      <c r="A12" s="37" t="s">
        <v>218</v>
      </c>
      <c r="B12" s="37" t="s">
        <v>108</v>
      </c>
      <c r="C12" s="37" t="s">
        <v>108</v>
      </c>
      <c r="D12" s="37" t="s">
        <v>30</v>
      </c>
      <c r="E12" s="37" t="s">
        <v>31</v>
      </c>
      <c r="F12" s="37" t="s">
        <v>30</v>
      </c>
      <c r="G12" s="37" t="s">
        <v>48</v>
      </c>
      <c r="H12" s="64">
        <v>35701</v>
      </c>
      <c r="I12" s="65" t="str">
        <f>VLOOKUP(H12,Hoja1!A6:C187,3)</f>
        <v>MANTENIMIENTO Y CONSERVACIÓN DE MAQUINARIA Y EQUIPO</v>
      </c>
      <c r="J12" s="39" t="s">
        <v>44</v>
      </c>
      <c r="K12" s="39" t="s">
        <v>162</v>
      </c>
      <c r="L12" s="39">
        <v>2024020289</v>
      </c>
      <c r="M12" s="39" t="s">
        <v>44</v>
      </c>
      <c r="N12" s="39" t="s">
        <v>44</v>
      </c>
      <c r="O12" s="39">
        <v>5904.31</v>
      </c>
      <c r="P12" s="39">
        <v>6848.9996000000001</v>
      </c>
      <c r="Q12" s="66" t="s">
        <v>33</v>
      </c>
      <c r="R12" s="118">
        <v>6848.9996000000001</v>
      </c>
      <c r="S12" s="118">
        <v>6848.9996000000001</v>
      </c>
      <c r="T12" s="10"/>
      <c r="U12" s="10"/>
      <c r="V12" s="10"/>
      <c r="W12" s="10"/>
      <c r="X12" s="10"/>
      <c r="Y12" s="10"/>
      <c r="Z12" s="10"/>
      <c r="AA12" s="10"/>
      <c r="AB12" s="10"/>
      <c r="AC12" s="10"/>
      <c r="AD12" s="10"/>
      <c r="AE12" s="11"/>
    </row>
    <row r="13" spans="1:31" s="9" customFormat="1" ht="14.4" x14ac:dyDescent="0.3">
      <c r="A13" s="37" t="s">
        <v>218</v>
      </c>
      <c r="B13" s="37" t="s">
        <v>108</v>
      </c>
      <c r="C13" s="37" t="s">
        <v>108</v>
      </c>
      <c r="D13" s="37" t="s">
        <v>30</v>
      </c>
      <c r="E13" s="37" t="s">
        <v>34</v>
      </c>
      <c r="F13" s="37" t="s">
        <v>109</v>
      </c>
      <c r="G13" s="37" t="s">
        <v>112</v>
      </c>
      <c r="H13" s="64">
        <v>31801</v>
      </c>
      <c r="I13" s="65" t="str">
        <f>VLOOKUP(H13,Hoja1!A7:C188,3)</f>
        <v>SERVICIO POSTAL</v>
      </c>
      <c r="J13" s="39" t="s">
        <v>44</v>
      </c>
      <c r="K13" s="39" t="s">
        <v>163</v>
      </c>
      <c r="L13" s="39">
        <v>2024020287</v>
      </c>
      <c r="M13" s="39" t="s">
        <v>44</v>
      </c>
      <c r="N13" s="39" t="s">
        <v>44</v>
      </c>
      <c r="O13" s="39">
        <v>4124.2749999999996</v>
      </c>
      <c r="P13" s="39">
        <v>4784.1647999999996</v>
      </c>
      <c r="Q13" s="66" t="s">
        <v>33</v>
      </c>
      <c r="R13" s="118">
        <v>4784.1647999999996</v>
      </c>
      <c r="S13" s="118">
        <v>4784.1647999999996</v>
      </c>
      <c r="T13" s="10"/>
      <c r="U13" s="10"/>
      <c r="V13" s="10"/>
      <c r="W13" s="10"/>
      <c r="X13" s="10"/>
      <c r="Y13" s="10"/>
      <c r="Z13" s="10"/>
      <c r="AA13" s="10"/>
      <c r="AB13" s="10"/>
      <c r="AC13" s="10"/>
      <c r="AD13" s="10"/>
      <c r="AE13" s="11"/>
    </row>
    <row r="14" spans="1:31" s="9" customFormat="1" ht="14.4" x14ac:dyDescent="0.3">
      <c r="A14" s="37" t="s">
        <v>218</v>
      </c>
      <c r="B14" s="37" t="s">
        <v>108</v>
      </c>
      <c r="C14" s="37" t="s">
        <v>108</v>
      </c>
      <c r="D14" s="37" t="s">
        <v>30</v>
      </c>
      <c r="E14" s="37" t="s">
        <v>31</v>
      </c>
      <c r="F14" s="37" t="s">
        <v>30</v>
      </c>
      <c r="G14" s="37" t="s">
        <v>48</v>
      </c>
      <c r="H14" s="64">
        <v>31401</v>
      </c>
      <c r="I14" s="65" t="str">
        <f>VLOOKUP(H14,Hoja1!A8:C189,3)</f>
        <v>SERVICIO TELEFÓNICO CONVENCIONAL</v>
      </c>
      <c r="J14" s="39" t="s">
        <v>44</v>
      </c>
      <c r="K14" s="39" t="s">
        <v>164</v>
      </c>
      <c r="L14" s="39">
        <v>2024020286</v>
      </c>
      <c r="M14" s="39" t="s">
        <v>44</v>
      </c>
      <c r="N14" s="39" t="s">
        <v>44</v>
      </c>
      <c r="O14" s="39">
        <v>5036.8950000000004</v>
      </c>
      <c r="P14" s="39">
        <v>5842.8039999999992</v>
      </c>
      <c r="Q14" s="66" t="s">
        <v>33</v>
      </c>
      <c r="R14" s="118">
        <v>5842.8039999999992</v>
      </c>
      <c r="S14" s="118">
        <v>5842.8039999999992</v>
      </c>
      <c r="T14" s="10"/>
      <c r="U14" s="10"/>
      <c r="V14" s="10"/>
      <c r="W14" s="10"/>
      <c r="X14" s="10"/>
      <c r="Y14" s="10"/>
      <c r="Z14" s="10"/>
      <c r="AA14" s="10"/>
      <c r="AB14" s="10"/>
      <c r="AC14" s="10"/>
      <c r="AD14" s="10"/>
      <c r="AE14" s="11"/>
    </row>
    <row r="15" spans="1:31" s="9" customFormat="1" ht="14.4" x14ac:dyDescent="0.3">
      <c r="A15" s="37" t="s">
        <v>218</v>
      </c>
      <c r="B15" s="37" t="s">
        <v>108</v>
      </c>
      <c r="C15" s="37" t="s">
        <v>108</v>
      </c>
      <c r="D15" s="37" t="s">
        <v>30</v>
      </c>
      <c r="E15" s="37" t="s">
        <v>31</v>
      </c>
      <c r="F15" s="37" t="s">
        <v>30</v>
      </c>
      <c r="G15" s="37" t="s">
        <v>32</v>
      </c>
      <c r="H15" s="64">
        <v>22104</v>
      </c>
      <c r="I15" s="65" t="str">
        <f>VLOOKUP(H15,Hoja1!A10:C191,3)</f>
        <v>PRODUCTOS ALIMENTICIOS PARA EL PERSONAL EN LAS INSTALACIONES DE LAS UNIDADES RESPONSABLES</v>
      </c>
      <c r="J15" s="39" t="s">
        <v>122</v>
      </c>
      <c r="K15" s="39" t="s">
        <v>166</v>
      </c>
      <c r="L15" s="39">
        <v>2024020284</v>
      </c>
      <c r="M15" s="39" t="s">
        <v>45</v>
      </c>
      <c r="N15" s="39" t="s">
        <v>211</v>
      </c>
      <c r="O15" s="39">
        <v>50</v>
      </c>
      <c r="P15" s="39">
        <v>375</v>
      </c>
      <c r="Q15" s="66" t="s">
        <v>33</v>
      </c>
      <c r="R15" s="118">
        <v>375</v>
      </c>
      <c r="S15" s="118">
        <v>375</v>
      </c>
      <c r="T15" s="10"/>
      <c r="U15" s="10"/>
      <c r="V15" s="10"/>
      <c r="W15" s="10"/>
      <c r="X15" s="10"/>
      <c r="Y15" s="10"/>
      <c r="Z15" s="10"/>
      <c r="AA15" s="10"/>
      <c r="AB15" s="10"/>
      <c r="AC15" s="10"/>
      <c r="AD15" s="10"/>
      <c r="AE15" s="11"/>
    </row>
    <row r="16" spans="1:31" s="9" customFormat="1" ht="14.4" x14ac:dyDescent="0.3">
      <c r="A16" s="37" t="s">
        <v>218</v>
      </c>
      <c r="B16" s="37" t="s">
        <v>108</v>
      </c>
      <c r="C16" s="37" t="s">
        <v>108</v>
      </c>
      <c r="D16" s="37" t="s">
        <v>30</v>
      </c>
      <c r="E16" s="37" t="s">
        <v>31</v>
      </c>
      <c r="F16" s="37" t="s">
        <v>30</v>
      </c>
      <c r="G16" s="37" t="s">
        <v>32</v>
      </c>
      <c r="H16" s="64">
        <v>22104</v>
      </c>
      <c r="I16" s="65" t="str">
        <f>VLOOKUP(H16,Hoja1!A11:C192,3)</f>
        <v>PRODUCTOS ALIMENTICIOS PARA EL PERSONAL EN LAS INSTALACIONES DE LAS UNIDADES RESPONSABLES</v>
      </c>
      <c r="J16" s="39" t="s">
        <v>123</v>
      </c>
      <c r="K16" s="39" t="s">
        <v>167</v>
      </c>
      <c r="L16" s="39">
        <v>2024020284</v>
      </c>
      <c r="M16" s="39" t="s">
        <v>45</v>
      </c>
      <c r="N16" s="39" t="s">
        <v>213</v>
      </c>
      <c r="O16" s="39">
        <v>19</v>
      </c>
      <c r="P16" s="39">
        <v>1336</v>
      </c>
      <c r="Q16" s="66" t="s">
        <v>33</v>
      </c>
      <c r="R16" s="118">
        <v>1336</v>
      </c>
      <c r="S16" s="118">
        <v>1336</v>
      </c>
      <c r="T16" s="10"/>
      <c r="U16" s="10"/>
      <c r="V16" s="10"/>
      <c r="W16" s="10"/>
      <c r="X16" s="10"/>
      <c r="Y16" s="10"/>
      <c r="Z16" s="10"/>
      <c r="AA16" s="10"/>
      <c r="AB16" s="10"/>
      <c r="AC16" s="10"/>
      <c r="AD16" s="10"/>
      <c r="AE16" s="11"/>
    </row>
    <row r="17" spans="1:31" s="9" customFormat="1" ht="14.4" x14ac:dyDescent="0.3">
      <c r="A17" s="37" t="s">
        <v>218</v>
      </c>
      <c r="B17" s="37" t="s">
        <v>108</v>
      </c>
      <c r="C17" s="37" t="s">
        <v>108</v>
      </c>
      <c r="D17" s="37" t="s">
        <v>30</v>
      </c>
      <c r="E17" s="37" t="s">
        <v>34</v>
      </c>
      <c r="F17" s="37" t="s">
        <v>36</v>
      </c>
      <c r="G17" s="37" t="s">
        <v>37</v>
      </c>
      <c r="H17" s="64">
        <v>27101</v>
      </c>
      <c r="I17" s="65" t="str">
        <f>VLOOKUP(H17,Hoja1!A17:C198,3)</f>
        <v>VESTUARIO Y UNIFORMES</v>
      </c>
      <c r="J17" s="39" t="s">
        <v>125</v>
      </c>
      <c r="K17" s="39" t="s">
        <v>169</v>
      </c>
      <c r="L17" s="39">
        <v>2024020280</v>
      </c>
      <c r="M17" s="39" t="s">
        <v>45</v>
      </c>
      <c r="N17" s="39" t="s">
        <v>211</v>
      </c>
      <c r="O17" s="39">
        <v>472</v>
      </c>
      <c r="P17" s="39">
        <v>125382.08</v>
      </c>
      <c r="Q17" s="66" t="s">
        <v>33</v>
      </c>
      <c r="R17" s="118">
        <v>125382.08</v>
      </c>
      <c r="S17" s="118">
        <v>125382.08</v>
      </c>
      <c r="T17" s="10"/>
      <c r="U17" s="10"/>
      <c r="V17" s="10"/>
      <c r="W17" s="10"/>
      <c r="X17" s="10"/>
      <c r="Y17" s="10"/>
      <c r="Z17" s="10"/>
      <c r="AA17" s="10"/>
      <c r="AB17" s="10"/>
      <c r="AC17" s="10"/>
      <c r="AD17" s="10"/>
      <c r="AE17" s="11"/>
    </row>
    <row r="18" spans="1:31" s="9" customFormat="1" ht="14.4" x14ac:dyDescent="0.3">
      <c r="A18" s="37" t="s">
        <v>218</v>
      </c>
      <c r="B18" s="37" t="s">
        <v>108</v>
      </c>
      <c r="C18" s="37" t="s">
        <v>108</v>
      </c>
      <c r="D18" s="37" t="s">
        <v>30</v>
      </c>
      <c r="E18" s="37" t="s">
        <v>34</v>
      </c>
      <c r="F18" s="37" t="s">
        <v>36</v>
      </c>
      <c r="G18" s="37" t="s">
        <v>37</v>
      </c>
      <c r="H18" s="64">
        <v>27101</v>
      </c>
      <c r="I18" s="65" t="str">
        <f>VLOOKUP(H18,Hoja1!A18:C199,3)</f>
        <v>VESTUARIO Y UNIFORMES</v>
      </c>
      <c r="J18" s="39" t="s">
        <v>125</v>
      </c>
      <c r="K18" s="39" t="s">
        <v>169</v>
      </c>
      <c r="L18" s="39">
        <v>2024020280</v>
      </c>
      <c r="M18" s="39" t="s">
        <v>45</v>
      </c>
      <c r="N18" s="39" t="s">
        <v>211</v>
      </c>
      <c r="O18" s="39">
        <v>294</v>
      </c>
      <c r="P18" s="39">
        <v>78098.16</v>
      </c>
      <c r="Q18" s="66" t="s">
        <v>33</v>
      </c>
      <c r="R18" s="118">
        <v>78098.16</v>
      </c>
      <c r="S18" s="118">
        <v>78098.16</v>
      </c>
      <c r="T18" s="10"/>
      <c r="U18" s="10"/>
      <c r="V18" s="10"/>
      <c r="W18" s="10"/>
      <c r="X18" s="10"/>
      <c r="Y18" s="10"/>
      <c r="Z18" s="10"/>
      <c r="AA18" s="10"/>
      <c r="AB18" s="10"/>
      <c r="AC18" s="10"/>
      <c r="AD18" s="10"/>
      <c r="AE18" s="11"/>
    </row>
    <row r="19" spans="1:31" s="9" customFormat="1" ht="14.4" x14ac:dyDescent="0.3">
      <c r="A19" s="37" t="s">
        <v>218</v>
      </c>
      <c r="B19" s="37" t="s">
        <v>108</v>
      </c>
      <c r="C19" s="37" t="s">
        <v>108</v>
      </c>
      <c r="D19" s="37" t="s">
        <v>30</v>
      </c>
      <c r="E19" s="37" t="s">
        <v>34</v>
      </c>
      <c r="F19" s="37" t="s">
        <v>36</v>
      </c>
      <c r="G19" s="37" t="s">
        <v>37</v>
      </c>
      <c r="H19" s="64">
        <v>27101</v>
      </c>
      <c r="I19" s="65" t="str">
        <f>VLOOKUP(H19,Hoja1!A19:C200,3)</f>
        <v>VESTUARIO Y UNIFORMES</v>
      </c>
      <c r="J19" s="39" t="s">
        <v>126</v>
      </c>
      <c r="K19" s="39" t="s">
        <v>170</v>
      </c>
      <c r="L19" s="39">
        <v>2024020279</v>
      </c>
      <c r="M19" s="39" t="s">
        <v>45</v>
      </c>
      <c r="N19" s="39" t="s">
        <v>211</v>
      </c>
      <c r="O19" s="39">
        <v>472</v>
      </c>
      <c r="P19" s="39">
        <v>145092.79999999999</v>
      </c>
      <c r="Q19" s="66" t="s">
        <v>33</v>
      </c>
      <c r="R19" s="118">
        <v>145092.79999999999</v>
      </c>
      <c r="S19" s="118">
        <v>145092.79999999999</v>
      </c>
      <c r="T19" s="10"/>
      <c r="U19" s="10"/>
      <c r="V19" s="10"/>
      <c r="W19" s="10"/>
      <c r="X19" s="10"/>
      <c r="Y19" s="10"/>
      <c r="Z19" s="10"/>
      <c r="AA19" s="10"/>
      <c r="AB19" s="10"/>
      <c r="AC19" s="10"/>
      <c r="AD19" s="10"/>
      <c r="AE19" s="11"/>
    </row>
    <row r="20" spans="1:31" s="9" customFormat="1" ht="14.4" x14ac:dyDescent="0.3">
      <c r="A20" s="37" t="s">
        <v>218</v>
      </c>
      <c r="B20" s="37" t="s">
        <v>108</v>
      </c>
      <c r="C20" s="37" t="s">
        <v>108</v>
      </c>
      <c r="D20" s="37" t="s">
        <v>30</v>
      </c>
      <c r="E20" s="37" t="s">
        <v>34</v>
      </c>
      <c r="F20" s="37" t="s">
        <v>36</v>
      </c>
      <c r="G20" s="37" t="s">
        <v>37</v>
      </c>
      <c r="H20" s="64">
        <v>27101</v>
      </c>
      <c r="I20" s="65" t="str">
        <f>VLOOKUP(H20,Hoja1!A20:C201,3)</f>
        <v>VESTUARIO Y UNIFORMES</v>
      </c>
      <c r="J20" s="39" t="s">
        <v>127</v>
      </c>
      <c r="K20" s="39" t="s">
        <v>171</v>
      </c>
      <c r="L20" s="39">
        <v>2024020279</v>
      </c>
      <c r="M20" s="39" t="s">
        <v>45</v>
      </c>
      <c r="N20" s="39" t="s">
        <v>211</v>
      </c>
      <c r="O20" s="39">
        <v>236</v>
      </c>
      <c r="P20" s="39">
        <v>78021.600000000006</v>
      </c>
      <c r="Q20" s="66" t="s">
        <v>33</v>
      </c>
      <c r="R20" s="118">
        <v>78021.600000000006</v>
      </c>
      <c r="S20" s="118">
        <v>78021.600000000006</v>
      </c>
      <c r="T20" s="10"/>
      <c r="U20" s="10"/>
      <c r="V20" s="10"/>
      <c r="W20" s="10"/>
      <c r="X20" s="10"/>
      <c r="Y20" s="10"/>
      <c r="Z20" s="10"/>
      <c r="AA20" s="10"/>
      <c r="AB20" s="10"/>
      <c r="AC20" s="10"/>
      <c r="AD20" s="10"/>
      <c r="AE20" s="11"/>
    </row>
    <row r="21" spans="1:31" s="9" customFormat="1" ht="14.4" x14ac:dyDescent="0.3">
      <c r="A21" s="37" t="s">
        <v>218</v>
      </c>
      <c r="B21" s="37" t="s">
        <v>108</v>
      </c>
      <c r="C21" s="37" t="s">
        <v>108</v>
      </c>
      <c r="D21" s="37" t="s">
        <v>30</v>
      </c>
      <c r="E21" s="37" t="s">
        <v>34</v>
      </c>
      <c r="F21" s="37" t="s">
        <v>36</v>
      </c>
      <c r="G21" s="37" t="s">
        <v>37</v>
      </c>
      <c r="H21" s="64">
        <v>27101</v>
      </c>
      <c r="I21" s="65" t="str">
        <f>VLOOKUP(H21,Hoja1!A21:C202,3)</f>
        <v>VESTUARIO Y UNIFORMES</v>
      </c>
      <c r="J21" s="39" t="s">
        <v>128</v>
      </c>
      <c r="K21" s="39" t="s">
        <v>172</v>
      </c>
      <c r="L21" s="39">
        <v>2024020279</v>
      </c>
      <c r="M21" s="39" t="s">
        <v>45</v>
      </c>
      <c r="N21" s="39" t="s">
        <v>211</v>
      </c>
      <c r="O21" s="39">
        <v>294</v>
      </c>
      <c r="P21" s="39">
        <v>93786</v>
      </c>
      <c r="Q21" s="66" t="s">
        <v>33</v>
      </c>
      <c r="R21" s="118">
        <v>93786</v>
      </c>
      <c r="S21" s="118">
        <v>93786</v>
      </c>
      <c r="T21" s="10"/>
      <c r="U21" s="10"/>
      <c r="V21" s="10"/>
      <c r="W21" s="10"/>
      <c r="X21" s="10"/>
      <c r="Y21" s="10"/>
      <c r="Z21" s="10"/>
      <c r="AA21" s="10"/>
      <c r="AB21" s="10"/>
      <c r="AC21" s="10"/>
      <c r="AD21" s="10"/>
      <c r="AE21" s="11"/>
    </row>
    <row r="22" spans="1:31" s="9" customFormat="1" ht="14.4" x14ac:dyDescent="0.3">
      <c r="A22" s="37" t="s">
        <v>218</v>
      </c>
      <c r="B22" s="37" t="s">
        <v>108</v>
      </c>
      <c r="C22" s="37" t="s">
        <v>108</v>
      </c>
      <c r="D22" s="37" t="s">
        <v>30</v>
      </c>
      <c r="E22" s="37" t="s">
        <v>34</v>
      </c>
      <c r="F22" s="37" t="s">
        <v>36</v>
      </c>
      <c r="G22" s="37" t="s">
        <v>37</v>
      </c>
      <c r="H22" s="64">
        <v>27101</v>
      </c>
      <c r="I22" s="65" t="str">
        <f>VLOOKUP(H22,Hoja1!A22:C203,3)</f>
        <v>VESTUARIO Y UNIFORMES</v>
      </c>
      <c r="J22" s="39" t="s">
        <v>129</v>
      </c>
      <c r="K22" s="39" t="s">
        <v>173</v>
      </c>
      <c r="L22" s="39">
        <v>2024020279</v>
      </c>
      <c r="M22" s="39" t="s">
        <v>45</v>
      </c>
      <c r="N22" s="39" t="s">
        <v>211</v>
      </c>
      <c r="O22" s="39">
        <v>147</v>
      </c>
      <c r="P22" s="39">
        <v>50303.4</v>
      </c>
      <c r="Q22" s="66" t="s">
        <v>33</v>
      </c>
      <c r="R22" s="118">
        <v>50303.4</v>
      </c>
      <c r="S22" s="118">
        <v>50303.4</v>
      </c>
      <c r="T22" s="10"/>
      <c r="U22" s="10"/>
      <c r="V22" s="10"/>
      <c r="W22" s="10"/>
      <c r="X22" s="10"/>
      <c r="Y22" s="10"/>
      <c r="Z22" s="10"/>
      <c r="AA22" s="10"/>
      <c r="AB22" s="10"/>
      <c r="AC22" s="10"/>
      <c r="AD22" s="10"/>
      <c r="AE22" s="11"/>
    </row>
    <row r="23" spans="1:31" s="9" customFormat="1" ht="14.4" x14ac:dyDescent="0.3">
      <c r="A23" s="37" t="s">
        <v>218</v>
      </c>
      <c r="B23" s="37" t="s">
        <v>108</v>
      </c>
      <c r="C23" s="37" t="s">
        <v>108</v>
      </c>
      <c r="D23" s="37" t="s">
        <v>30</v>
      </c>
      <c r="E23" s="37" t="s">
        <v>34</v>
      </c>
      <c r="F23" s="37" t="s">
        <v>36</v>
      </c>
      <c r="G23" s="37" t="s">
        <v>37</v>
      </c>
      <c r="H23" s="64">
        <v>27101</v>
      </c>
      <c r="I23" s="65" t="str">
        <f>VLOOKUP(H23,Hoja1!A23:C204,3)</f>
        <v>VESTUARIO Y UNIFORMES</v>
      </c>
      <c r="J23" s="39" t="s">
        <v>130</v>
      </c>
      <c r="K23" s="39" t="s">
        <v>174</v>
      </c>
      <c r="L23" s="39">
        <v>2024020279</v>
      </c>
      <c r="M23" s="39" t="s">
        <v>45</v>
      </c>
      <c r="N23" s="39" t="s">
        <v>211</v>
      </c>
      <c r="O23" s="39">
        <v>236</v>
      </c>
      <c r="P23" s="39">
        <v>109230.24</v>
      </c>
      <c r="Q23" s="66" t="s">
        <v>33</v>
      </c>
      <c r="R23" s="118">
        <v>109230.24</v>
      </c>
      <c r="S23" s="118">
        <v>109230.24</v>
      </c>
      <c r="T23" s="10"/>
      <c r="U23" s="10"/>
      <c r="V23" s="10"/>
      <c r="W23" s="10"/>
      <c r="X23" s="10"/>
      <c r="Y23" s="10"/>
      <c r="Z23" s="10"/>
      <c r="AA23" s="10"/>
      <c r="AB23" s="10"/>
      <c r="AC23" s="10"/>
      <c r="AD23" s="10"/>
      <c r="AE23" s="11"/>
    </row>
    <row r="24" spans="1:31" s="9" customFormat="1" ht="14.4" x14ac:dyDescent="0.3">
      <c r="A24" s="37" t="s">
        <v>218</v>
      </c>
      <c r="B24" s="37" t="s">
        <v>108</v>
      </c>
      <c r="C24" s="37" t="s">
        <v>108</v>
      </c>
      <c r="D24" s="37" t="s">
        <v>30</v>
      </c>
      <c r="E24" s="37" t="s">
        <v>34</v>
      </c>
      <c r="F24" s="37" t="s">
        <v>36</v>
      </c>
      <c r="G24" s="37" t="s">
        <v>37</v>
      </c>
      <c r="H24" s="64">
        <v>27101</v>
      </c>
      <c r="I24" s="65" t="str">
        <f>VLOOKUP(H24,Hoja1!A24:C205,3)</f>
        <v>VESTUARIO Y UNIFORMES</v>
      </c>
      <c r="J24" s="39" t="s">
        <v>131</v>
      </c>
      <c r="K24" s="39" t="s">
        <v>175</v>
      </c>
      <c r="L24" s="39">
        <v>2024020279</v>
      </c>
      <c r="M24" s="39" t="s">
        <v>45</v>
      </c>
      <c r="N24" s="39" t="s">
        <v>211</v>
      </c>
      <c r="O24" s="39">
        <v>147</v>
      </c>
      <c r="P24" s="39">
        <v>68037.48</v>
      </c>
      <c r="Q24" s="66" t="s">
        <v>33</v>
      </c>
      <c r="R24" s="118">
        <v>68037.48</v>
      </c>
      <c r="S24" s="118">
        <v>68037.48</v>
      </c>
      <c r="T24" s="10"/>
      <c r="U24" s="10"/>
      <c r="V24" s="10"/>
      <c r="W24" s="10"/>
      <c r="X24" s="10"/>
      <c r="Y24" s="10"/>
      <c r="Z24" s="10"/>
      <c r="AA24" s="10"/>
      <c r="AB24" s="10"/>
      <c r="AC24" s="10"/>
      <c r="AD24" s="10"/>
      <c r="AE24" s="11"/>
    </row>
    <row r="25" spans="1:31" s="9" customFormat="1" ht="14.4" x14ac:dyDescent="0.3">
      <c r="A25" s="37" t="s">
        <v>218</v>
      </c>
      <c r="B25" s="37" t="s">
        <v>108</v>
      </c>
      <c r="C25" s="37" t="s">
        <v>108</v>
      </c>
      <c r="D25" s="37" t="s">
        <v>30</v>
      </c>
      <c r="E25" s="37" t="s">
        <v>34</v>
      </c>
      <c r="F25" s="37" t="s">
        <v>36</v>
      </c>
      <c r="G25" s="37" t="s">
        <v>37</v>
      </c>
      <c r="H25" s="64">
        <v>27101</v>
      </c>
      <c r="I25" s="65" t="str">
        <f>VLOOKUP(H25,Hoja1!A25:C206,3)</f>
        <v>VESTUARIO Y UNIFORMES</v>
      </c>
      <c r="J25" s="39" t="s">
        <v>132</v>
      </c>
      <c r="K25" s="39" t="s">
        <v>176</v>
      </c>
      <c r="L25" s="39">
        <v>2024020279</v>
      </c>
      <c r="M25" s="39" t="s">
        <v>45</v>
      </c>
      <c r="N25" s="39" t="s">
        <v>211</v>
      </c>
      <c r="O25" s="39">
        <v>236</v>
      </c>
      <c r="P25" s="39">
        <v>134142.39999999999</v>
      </c>
      <c r="Q25" s="66" t="s">
        <v>33</v>
      </c>
      <c r="R25" s="118">
        <v>134142.39999999999</v>
      </c>
      <c r="S25" s="118">
        <v>134142.39999999999</v>
      </c>
      <c r="T25" s="10"/>
      <c r="U25" s="10"/>
      <c r="V25" s="10"/>
      <c r="W25" s="10"/>
      <c r="X25" s="10"/>
      <c r="Y25" s="10"/>
      <c r="Z25" s="10"/>
      <c r="AA25" s="10"/>
      <c r="AB25" s="10"/>
      <c r="AC25" s="10"/>
      <c r="AD25" s="10"/>
      <c r="AE25" s="11"/>
    </row>
    <row r="26" spans="1:31" s="9" customFormat="1" ht="14.4" x14ac:dyDescent="0.3">
      <c r="A26" s="37" t="s">
        <v>218</v>
      </c>
      <c r="B26" s="37" t="s">
        <v>108</v>
      </c>
      <c r="C26" s="37" t="s">
        <v>108</v>
      </c>
      <c r="D26" s="37" t="s">
        <v>30</v>
      </c>
      <c r="E26" s="37" t="s">
        <v>34</v>
      </c>
      <c r="F26" s="37" t="s">
        <v>36</v>
      </c>
      <c r="G26" s="37" t="s">
        <v>37</v>
      </c>
      <c r="H26" s="64">
        <v>27101</v>
      </c>
      <c r="I26" s="65" t="str">
        <f>VLOOKUP(H26,Hoja1!A26:C207,3)</f>
        <v>VESTUARIO Y UNIFORMES</v>
      </c>
      <c r="J26" s="39" t="s">
        <v>132</v>
      </c>
      <c r="K26" s="39" t="s">
        <v>176</v>
      </c>
      <c r="L26" s="39">
        <v>2024020279</v>
      </c>
      <c r="M26" s="39" t="s">
        <v>45</v>
      </c>
      <c r="N26" s="39" t="s">
        <v>211</v>
      </c>
      <c r="O26" s="39">
        <v>147</v>
      </c>
      <c r="P26" s="39">
        <v>83554.8</v>
      </c>
      <c r="Q26" s="66" t="s">
        <v>33</v>
      </c>
      <c r="R26" s="118">
        <v>83554.8</v>
      </c>
      <c r="S26" s="118">
        <v>83554.8</v>
      </c>
      <c r="T26" s="10"/>
      <c r="U26" s="10"/>
      <c r="V26" s="10"/>
      <c r="W26" s="10"/>
      <c r="X26" s="10"/>
      <c r="Y26" s="10"/>
      <c r="Z26" s="10"/>
      <c r="AA26" s="10"/>
      <c r="AB26" s="10"/>
      <c r="AC26" s="10"/>
      <c r="AD26" s="10"/>
      <c r="AE26" s="11"/>
    </row>
    <row r="27" spans="1:31" s="9" customFormat="1" ht="14.4" x14ac:dyDescent="0.3">
      <c r="A27" s="37" t="s">
        <v>218</v>
      </c>
      <c r="B27" s="37" t="s">
        <v>108</v>
      </c>
      <c r="C27" s="37" t="s">
        <v>108</v>
      </c>
      <c r="D27" s="37" t="s">
        <v>30</v>
      </c>
      <c r="E27" s="37" t="s">
        <v>34</v>
      </c>
      <c r="F27" s="37" t="s">
        <v>36</v>
      </c>
      <c r="G27" s="37" t="s">
        <v>37</v>
      </c>
      <c r="H27" s="64">
        <v>27101</v>
      </c>
      <c r="I27" s="65" t="str">
        <f>VLOOKUP(H27,Hoja1!A27:C208,3)</f>
        <v>VESTUARIO Y UNIFORMES</v>
      </c>
      <c r="J27" s="39" t="s">
        <v>133</v>
      </c>
      <c r="K27" s="39" t="s">
        <v>177</v>
      </c>
      <c r="L27" s="39">
        <v>2024020279</v>
      </c>
      <c r="M27" s="39" t="s">
        <v>45</v>
      </c>
      <c r="N27" s="39" t="s">
        <v>211</v>
      </c>
      <c r="O27" s="39">
        <v>383</v>
      </c>
      <c r="P27" s="39">
        <v>39540.92</v>
      </c>
      <c r="Q27" s="66" t="s">
        <v>33</v>
      </c>
      <c r="R27" s="118">
        <v>39540.92</v>
      </c>
      <c r="S27" s="118">
        <v>39540.92</v>
      </c>
      <c r="T27" s="10"/>
      <c r="U27" s="10"/>
      <c r="V27" s="10"/>
      <c r="W27" s="10"/>
      <c r="X27" s="10"/>
      <c r="Y27" s="10"/>
      <c r="Z27" s="10"/>
      <c r="AA27" s="10"/>
      <c r="AB27" s="10"/>
      <c r="AC27" s="10"/>
      <c r="AD27" s="10"/>
      <c r="AE27" s="11"/>
    </row>
    <row r="28" spans="1:31" s="9" customFormat="1" ht="14.4" x14ac:dyDescent="0.3">
      <c r="A28" s="37" t="s">
        <v>218</v>
      </c>
      <c r="B28" s="37" t="s">
        <v>108</v>
      </c>
      <c r="C28" s="37" t="s">
        <v>108</v>
      </c>
      <c r="D28" s="37" t="s">
        <v>30</v>
      </c>
      <c r="E28" s="37" t="s">
        <v>113</v>
      </c>
      <c r="F28" s="37" t="s">
        <v>30</v>
      </c>
      <c r="G28" s="37" t="s">
        <v>114</v>
      </c>
      <c r="H28" s="64">
        <v>21101</v>
      </c>
      <c r="I28" s="65" t="str">
        <f>VLOOKUP(H28,Hoja1!A31:C212,3)</f>
        <v>MATERIALES Y ÚTILES DE OFICINA</v>
      </c>
      <c r="J28" s="39" t="s">
        <v>135</v>
      </c>
      <c r="K28" s="39" t="s">
        <v>179</v>
      </c>
      <c r="L28" s="39">
        <v>2024020278</v>
      </c>
      <c r="M28" s="39" t="s">
        <v>45</v>
      </c>
      <c r="N28" s="39" t="s">
        <v>211</v>
      </c>
      <c r="O28" s="39">
        <v>36</v>
      </c>
      <c r="P28" s="39">
        <v>233.86</v>
      </c>
      <c r="Q28" s="66" t="s">
        <v>33</v>
      </c>
      <c r="R28" s="118">
        <v>233.86</v>
      </c>
      <c r="S28" s="118">
        <v>233.86</v>
      </c>
      <c r="T28" s="10"/>
      <c r="U28" s="10"/>
      <c r="V28" s="10"/>
      <c r="W28" s="10"/>
      <c r="X28" s="10"/>
      <c r="Y28" s="10"/>
      <c r="Z28" s="10"/>
      <c r="AA28" s="10"/>
      <c r="AB28" s="10"/>
      <c r="AC28" s="10"/>
      <c r="AD28" s="10"/>
      <c r="AE28" s="11"/>
    </row>
    <row r="29" spans="1:31" s="9" customFormat="1" ht="14.4" x14ac:dyDescent="0.3">
      <c r="A29" s="37" t="s">
        <v>218</v>
      </c>
      <c r="B29" s="37" t="s">
        <v>108</v>
      </c>
      <c r="C29" s="37" t="s">
        <v>108</v>
      </c>
      <c r="D29" s="37" t="s">
        <v>30</v>
      </c>
      <c r="E29" s="37" t="s">
        <v>31</v>
      </c>
      <c r="F29" s="37" t="s">
        <v>30</v>
      </c>
      <c r="G29" s="37" t="s">
        <v>32</v>
      </c>
      <c r="H29" s="64">
        <v>24601</v>
      </c>
      <c r="I29" s="65" t="str">
        <f>VLOOKUP(H29,Hoja1!A32:C213,3)</f>
        <v>MATERIAL ELÉCTRICO Y ELECTRÓNICO</v>
      </c>
      <c r="J29" s="39" t="s">
        <v>136</v>
      </c>
      <c r="K29" s="39" t="s">
        <v>180</v>
      </c>
      <c r="L29" s="39">
        <v>2024020278</v>
      </c>
      <c r="M29" s="39" t="s">
        <v>45</v>
      </c>
      <c r="N29" s="39" t="s">
        <v>211</v>
      </c>
      <c r="O29" s="39">
        <v>40</v>
      </c>
      <c r="P29" s="39">
        <v>626.4</v>
      </c>
      <c r="Q29" s="66" t="s">
        <v>33</v>
      </c>
      <c r="R29" s="118">
        <v>626.4</v>
      </c>
      <c r="S29" s="118">
        <v>626.4</v>
      </c>
      <c r="T29" s="10"/>
      <c r="U29" s="10"/>
      <c r="V29" s="10"/>
      <c r="W29" s="10"/>
      <c r="X29" s="10"/>
      <c r="Y29" s="10"/>
      <c r="Z29" s="10"/>
      <c r="AA29" s="10"/>
      <c r="AB29" s="10"/>
      <c r="AC29" s="10"/>
      <c r="AD29" s="10"/>
      <c r="AE29" s="11"/>
    </row>
    <row r="30" spans="1:31" s="9" customFormat="1" ht="14.4" x14ac:dyDescent="0.3">
      <c r="A30" s="37" t="s">
        <v>218</v>
      </c>
      <c r="B30" s="37" t="s">
        <v>108</v>
      </c>
      <c r="C30" s="37" t="s">
        <v>108</v>
      </c>
      <c r="D30" s="37" t="s">
        <v>30</v>
      </c>
      <c r="E30" s="37" t="s">
        <v>31</v>
      </c>
      <c r="F30" s="37" t="s">
        <v>30</v>
      </c>
      <c r="G30" s="37" t="s">
        <v>32</v>
      </c>
      <c r="H30" s="64">
        <v>24601</v>
      </c>
      <c r="I30" s="65" t="str">
        <f>VLOOKUP(H30,Hoja1!A33:C214,3)</f>
        <v>MATERIAL ELÉCTRICO Y ELECTRÓNICO</v>
      </c>
      <c r="J30" s="39" t="s">
        <v>137</v>
      </c>
      <c r="K30" s="39" t="s">
        <v>181</v>
      </c>
      <c r="L30" s="39">
        <v>2024020278</v>
      </c>
      <c r="M30" s="39" t="s">
        <v>45</v>
      </c>
      <c r="N30" s="39" t="s">
        <v>211</v>
      </c>
      <c r="O30" s="39">
        <v>40</v>
      </c>
      <c r="P30" s="39">
        <v>672.8</v>
      </c>
      <c r="Q30" s="66" t="s">
        <v>33</v>
      </c>
      <c r="R30" s="118">
        <v>672.8</v>
      </c>
      <c r="S30" s="118">
        <v>672.8</v>
      </c>
      <c r="T30" s="10"/>
      <c r="U30" s="10"/>
      <c r="V30" s="10"/>
      <c r="W30" s="10"/>
      <c r="X30" s="10"/>
      <c r="Y30" s="10"/>
      <c r="Z30" s="10"/>
      <c r="AA30" s="10"/>
      <c r="AB30" s="10"/>
      <c r="AC30" s="10"/>
      <c r="AD30" s="10"/>
      <c r="AE30" s="11"/>
    </row>
    <row r="31" spans="1:31" s="9" customFormat="1" ht="14.4" x14ac:dyDescent="0.3">
      <c r="A31" s="37" t="s">
        <v>218</v>
      </c>
      <c r="B31" s="37" t="s">
        <v>108</v>
      </c>
      <c r="C31" s="37" t="s">
        <v>108</v>
      </c>
      <c r="D31" s="37" t="s">
        <v>30</v>
      </c>
      <c r="E31" s="37" t="s">
        <v>31</v>
      </c>
      <c r="F31" s="37" t="s">
        <v>30</v>
      </c>
      <c r="G31" s="37" t="s">
        <v>32</v>
      </c>
      <c r="H31" s="64">
        <v>29401</v>
      </c>
      <c r="I31" s="65" t="str">
        <f>VLOOKUP(H31,Hoja1!A35:C216,3)</f>
        <v>REFACCIONES Y ACCESORIOS PARA EQUIPO DE CÓMPUTO</v>
      </c>
      <c r="J31" s="39" t="s">
        <v>138</v>
      </c>
      <c r="K31" s="39" t="s">
        <v>182</v>
      </c>
      <c r="L31" s="39">
        <v>2024020278</v>
      </c>
      <c r="M31" s="39" t="s">
        <v>45</v>
      </c>
      <c r="N31" s="39" t="s">
        <v>211</v>
      </c>
      <c r="O31" s="39">
        <v>1</v>
      </c>
      <c r="P31" s="39">
        <v>123.54</v>
      </c>
      <c r="Q31" s="66" t="s">
        <v>33</v>
      </c>
      <c r="R31" s="118">
        <v>123.54</v>
      </c>
      <c r="S31" s="118">
        <v>123.54</v>
      </c>
      <c r="T31" s="10"/>
      <c r="U31" s="10"/>
      <c r="V31" s="10"/>
      <c r="W31" s="10"/>
      <c r="X31" s="10"/>
      <c r="Y31" s="10"/>
      <c r="Z31" s="10"/>
      <c r="AA31" s="10"/>
      <c r="AB31" s="10"/>
      <c r="AC31" s="10"/>
      <c r="AD31" s="10"/>
      <c r="AE31" s="11"/>
    </row>
    <row r="32" spans="1:31" s="9" customFormat="1" ht="14.4" x14ac:dyDescent="0.3">
      <c r="A32" s="37" t="s">
        <v>218</v>
      </c>
      <c r="B32" s="37" t="s">
        <v>108</v>
      </c>
      <c r="C32" s="37" t="s">
        <v>108</v>
      </c>
      <c r="D32" s="37" t="s">
        <v>30</v>
      </c>
      <c r="E32" s="37" t="s">
        <v>31</v>
      </c>
      <c r="F32" s="37" t="s">
        <v>30</v>
      </c>
      <c r="G32" s="37" t="s">
        <v>32</v>
      </c>
      <c r="H32" s="64">
        <v>22104</v>
      </c>
      <c r="I32" s="65" t="str">
        <f>VLOOKUP(H32,Hoja1!A36:C217,3)</f>
        <v>PRODUCTOS ALIMENTICIOS PARA EL PERSONAL EN LAS INSTALACIONES DE LAS UNIDADES RESPONSABLES</v>
      </c>
      <c r="J32" s="39" t="s">
        <v>139</v>
      </c>
      <c r="K32" s="39" t="s">
        <v>183</v>
      </c>
      <c r="L32" s="39">
        <v>2024020277</v>
      </c>
      <c r="M32" s="39" t="s">
        <v>45</v>
      </c>
      <c r="N32" s="39" t="s">
        <v>213</v>
      </c>
      <c r="O32" s="39">
        <v>20</v>
      </c>
      <c r="P32" s="39">
        <v>389</v>
      </c>
      <c r="Q32" s="66" t="s">
        <v>33</v>
      </c>
      <c r="R32" s="118">
        <v>389</v>
      </c>
      <c r="S32" s="118">
        <v>389</v>
      </c>
      <c r="T32" s="10"/>
      <c r="U32" s="10"/>
      <c r="V32" s="10"/>
      <c r="W32" s="10"/>
      <c r="X32" s="10"/>
      <c r="Y32" s="10"/>
      <c r="Z32" s="10"/>
      <c r="AA32" s="10"/>
      <c r="AB32" s="10"/>
      <c r="AC32" s="10"/>
      <c r="AD32" s="10"/>
      <c r="AE32" s="11"/>
    </row>
    <row r="33" spans="1:31" s="9" customFormat="1" ht="14.4" x14ac:dyDescent="0.3">
      <c r="A33" s="37" t="s">
        <v>218</v>
      </c>
      <c r="B33" s="37" t="s">
        <v>108</v>
      </c>
      <c r="C33" s="37" t="s">
        <v>108</v>
      </c>
      <c r="D33" s="37" t="s">
        <v>30</v>
      </c>
      <c r="E33" s="37" t="s">
        <v>31</v>
      </c>
      <c r="F33" s="37" t="s">
        <v>30</v>
      </c>
      <c r="G33" s="37" t="s">
        <v>32</v>
      </c>
      <c r="H33" s="64">
        <v>22104</v>
      </c>
      <c r="I33" s="65" t="str">
        <f>VLOOKUP(H33,Hoja1!A37:C218,3)</f>
        <v>PRODUCTOS ALIMENTICIOS PARA EL PERSONAL EN LAS INSTALACIONES DE LAS UNIDADES RESPONSABLES</v>
      </c>
      <c r="J33" s="39" t="s">
        <v>140</v>
      </c>
      <c r="K33" s="39" t="s">
        <v>184</v>
      </c>
      <c r="L33" s="39">
        <v>2024020277</v>
      </c>
      <c r="M33" s="39" t="s">
        <v>45</v>
      </c>
      <c r="N33" s="39" t="s">
        <v>213</v>
      </c>
      <c r="O33" s="39">
        <v>20</v>
      </c>
      <c r="P33" s="39">
        <v>389</v>
      </c>
      <c r="Q33" s="66" t="s">
        <v>33</v>
      </c>
      <c r="R33" s="118">
        <v>389</v>
      </c>
      <c r="S33" s="118">
        <v>389</v>
      </c>
      <c r="T33" s="10"/>
      <c r="U33" s="10"/>
      <c r="V33" s="10"/>
      <c r="W33" s="10"/>
      <c r="X33" s="10"/>
      <c r="Y33" s="10"/>
      <c r="Z33" s="10"/>
      <c r="AA33" s="10"/>
      <c r="AB33" s="10"/>
      <c r="AC33" s="10"/>
      <c r="AD33" s="10"/>
      <c r="AE33" s="11"/>
    </row>
    <row r="34" spans="1:31" s="9" customFormat="1" ht="14.4" x14ac:dyDescent="0.3">
      <c r="A34" s="37" t="s">
        <v>218</v>
      </c>
      <c r="B34" s="37" t="s">
        <v>108</v>
      </c>
      <c r="C34" s="37" t="s">
        <v>108</v>
      </c>
      <c r="D34" s="37" t="s">
        <v>30</v>
      </c>
      <c r="E34" s="37" t="s">
        <v>31</v>
      </c>
      <c r="F34" s="37" t="s">
        <v>30</v>
      </c>
      <c r="G34" s="37" t="s">
        <v>32</v>
      </c>
      <c r="H34" s="64">
        <v>22104</v>
      </c>
      <c r="I34" s="65" t="str">
        <f>VLOOKUP(H34,Hoja1!A38:C219,3)</f>
        <v>PRODUCTOS ALIMENTICIOS PARA EL PERSONAL EN LAS INSTALACIONES DE LAS UNIDADES RESPONSABLES</v>
      </c>
      <c r="J34" s="39" t="s">
        <v>141</v>
      </c>
      <c r="K34" s="39" t="s">
        <v>185</v>
      </c>
      <c r="L34" s="39">
        <v>2024020277</v>
      </c>
      <c r="M34" s="39" t="s">
        <v>45</v>
      </c>
      <c r="N34" s="39" t="s">
        <v>215</v>
      </c>
      <c r="O34" s="39">
        <v>5</v>
      </c>
      <c r="P34" s="39">
        <v>1345</v>
      </c>
      <c r="Q34" s="66" t="s">
        <v>33</v>
      </c>
      <c r="R34" s="118">
        <v>1345</v>
      </c>
      <c r="S34" s="118">
        <v>1345</v>
      </c>
      <c r="T34" s="10"/>
      <c r="U34" s="10"/>
      <c r="V34" s="10"/>
      <c r="W34" s="10"/>
      <c r="X34" s="10"/>
      <c r="Y34" s="10"/>
      <c r="Z34" s="10"/>
      <c r="AA34" s="10"/>
      <c r="AB34" s="10"/>
      <c r="AC34" s="10"/>
      <c r="AD34" s="10"/>
      <c r="AE34" s="11"/>
    </row>
    <row r="35" spans="1:31" s="9" customFormat="1" ht="14.4" x14ac:dyDescent="0.3">
      <c r="A35" s="37" t="s">
        <v>218</v>
      </c>
      <c r="B35" s="37" t="s">
        <v>108</v>
      </c>
      <c r="C35" s="37" t="s">
        <v>108</v>
      </c>
      <c r="D35" s="37" t="s">
        <v>30</v>
      </c>
      <c r="E35" s="37" t="s">
        <v>115</v>
      </c>
      <c r="F35" s="37" t="s">
        <v>116</v>
      </c>
      <c r="G35" s="37" t="s">
        <v>32</v>
      </c>
      <c r="H35" s="64">
        <v>22104</v>
      </c>
      <c r="I35" s="65" t="str">
        <f>VLOOKUP(H35,Hoja1!A39:C220,3)</f>
        <v>PRODUCTOS ALIMENTICIOS PARA EL PERSONAL EN LAS INSTALACIONES DE LAS UNIDADES RESPONSABLES</v>
      </c>
      <c r="J35" s="39" t="s">
        <v>142</v>
      </c>
      <c r="K35" s="39" t="s">
        <v>186</v>
      </c>
      <c r="L35" s="39">
        <v>2024020267</v>
      </c>
      <c r="M35" s="39" t="s">
        <v>45</v>
      </c>
      <c r="N35" s="39" t="s">
        <v>212</v>
      </c>
      <c r="O35" s="39">
        <v>56</v>
      </c>
      <c r="P35" s="39">
        <v>2291</v>
      </c>
      <c r="Q35" s="66" t="s">
        <v>33</v>
      </c>
      <c r="R35" s="118">
        <v>2291</v>
      </c>
      <c r="S35" s="118">
        <v>2291</v>
      </c>
      <c r="T35" s="10"/>
      <c r="U35" s="10"/>
      <c r="V35" s="10"/>
      <c r="W35" s="10"/>
      <c r="X35" s="10"/>
      <c r="Y35" s="10"/>
      <c r="Z35" s="10"/>
      <c r="AA35" s="10"/>
      <c r="AB35" s="10"/>
      <c r="AC35" s="10"/>
      <c r="AD35" s="10"/>
      <c r="AE35" s="11"/>
    </row>
    <row r="36" spans="1:31" s="9" customFormat="1" ht="14.4" x14ac:dyDescent="0.3">
      <c r="A36" s="37" t="s">
        <v>218</v>
      </c>
      <c r="B36" s="37" t="s">
        <v>108</v>
      </c>
      <c r="C36" s="37" t="s">
        <v>108</v>
      </c>
      <c r="D36" s="37" t="s">
        <v>30</v>
      </c>
      <c r="E36" s="37" t="s">
        <v>115</v>
      </c>
      <c r="F36" s="37" t="s">
        <v>116</v>
      </c>
      <c r="G36" s="37" t="s">
        <v>32</v>
      </c>
      <c r="H36" s="64">
        <v>22104</v>
      </c>
      <c r="I36" s="65" t="str">
        <f>VLOOKUP(H36,Hoja1!A1:C182,3)</f>
        <v>PRODUCTOS ALIMENTICIOS PARA EL PERSONAL EN LAS INSTALACIONES DE LAS UNIDADES RESPONSABLES</v>
      </c>
      <c r="J36" s="39" t="s">
        <v>142</v>
      </c>
      <c r="K36" s="39" t="s">
        <v>186</v>
      </c>
      <c r="L36" s="39">
        <v>2024020267</v>
      </c>
      <c r="M36" s="39" t="s">
        <v>45</v>
      </c>
      <c r="N36" s="39" t="s">
        <v>212</v>
      </c>
      <c r="O36" s="39">
        <v>96</v>
      </c>
      <c r="P36" s="39">
        <v>2171.52</v>
      </c>
      <c r="Q36" s="66" t="s">
        <v>33</v>
      </c>
      <c r="R36" s="118">
        <v>2171.52</v>
      </c>
      <c r="S36" s="118">
        <v>2171.52</v>
      </c>
      <c r="T36" s="10"/>
      <c r="U36" s="10"/>
      <c r="V36" s="10"/>
      <c r="W36" s="10"/>
      <c r="X36" s="10"/>
      <c r="Y36" s="10"/>
      <c r="Z36" s="10"/>
      <c r="AA36" s="10"/>
      <c r="AB36" s="10"/>
      <c r="AC36" s="10"/>
      <c r="AD36" s="10"/>
      <c r="AE36" s="11"/>
    </row>
    <row r="37" spans="1:31" s="9" customFormat="1" ht="14.4" x14ac:dyDescent="0.3">
      <c r="A37" s="37" t="s">
        <v>218</v>
      </c>
      <c r="B37" s="37" t="s">
        <v>108</v>
      </c>
      <c r="C37" s="37" t="s">
        <v>108</v>
      </c>
      <c r="D37" s="37" t="s">
        <v>30</v>
      </c>
      <c r="E37" s="37" t="s">
        <v>115</v>
      </c>
      <c r="F37" s="37" t="s">
        <v>116</v>
      </c>
      <c r="G37" s="37" t="s">
        <v>32</v>
      </c>
      <c r="H37" s="64">
        <v>22104</v>
      </c>
      <c r="I37" s="65" t="str">
        <f>VLOOKUP(H37,Hoja1!A2:C183,3)</f>
        <v>PRODUCTOS ALIMENTICIOS PARA EL PERSONAL EN LAS INSTALACIONES DE LAS UNIDADES RESPONSABLES</v>
      </c>
      <c r="J37" s="39" t="s">
        <v>122</v>
      </c>
      <c r="K37" s="39" t="s">
        <v>166</v>
      </c>
      <c r="L37" s="39">
        <v>2024020267</v>
      </c>
      <c r="M37" s="39" t="s">
        <v>45</v>
      </c>
      <c r="N37" s="39" t="s">
        <v>211</v>
      </c>
      <c r="O37" s="39">
        <v>50</v>
      </c>
      <c r="P37" s="39">
        <v>350</v>
      </c>
      <c r="Q37" s="66" t="s">
        <v>33</v>
      </c>
      <c r="R37" s="118">
        <v>350</v>
      </c>
      <c r="S37" s="118">
        <v>350</v>
      </c>
      <c r="T37" s="10"/>
      <c r="U37" s="10"/>
      <c r="V37" s="10"/>
      <c r="W37" s="10"/>
      <c r="X37" s="10"/>
      <c r="Y37" s="10"/>
      <c r="Z37" s="10"/>
      <c r="AA37" s="10"/>
      <c r="AB37" s="10"/>
      <c r="AC37" s="10"/>
      <c r="AD37" s="10"/>
      <c r="AE37" s="11"/>
    </row>
    <row r="38" spans="1:31" s="9" customFormat="1" ht="14.4" x14ac:dyDescent="0.3">
      <c r="A38" s="37" t="s">
        <v>218</v>
      </c>
      <c r="B38" s="37" t="s">
        <v>108</v>
      </c>
      <c r="C38" s="37" t="s">
        <v>108</v>
      </c>
      <c r="D38" s="37" t="s">
        <v>30</v>
      </c>
      <c r="E38" s="37" t="s">
        <v>31</v>
      </c>
      <c r="F38" s="37" t="s">
        <v>30</v>
      </c>
      <c r="G38" s="37" t="s">
        <v>48</v>
      </c>
      <c r="H38" s="64">
        <v>35701</v>
      </c>
      <c r="I38" s="65" t="str">
        <f>VLOOKUP(H38,Hoja1!A3:C184,3)</f>
        <v>MANTENIMIENTO Y CONSERVACIÓN DE MAQUINARIA Y EQUIPO</v>
      </c>
      <c r="J38" s="39" t="s">
        <v>44</v>
      </c>
      <c r="K38" s="39" t="s">
        <v>187</v>
      </c>
      <c r="L38" s="39">
        <v>2024020266</v>
      </c>
      <c r="M38" s="39" t="s">
        <v>44</v>
      </c>
      <c r="N38" s="39" t="s">
        <v>44</v>
      </c>
      <c r="O38" s="39">
        <v>12889</v>
      </c>
      <c r="P38" s="39">
        <v>14951.24</v>
      </c>
      <c r="Q38" s="66" t="s">
        <v>33</v>
      </c>
      <c r="R38" s="118">
        <v>14951.24</v>
      </c>
      <c r="S38" s="118">
        <v>14951.24</v>
      </c>
      <c r="T38" s="10"/>
      <c r="U38" s="10"/>
      <c r="V38" s="10"/>
      <c r="W38" s="10"/>
      <c r="X38" s="10"/>
      <c r="Y38" s="10"/>
      <c r="Z38" s="10"/>
      <c r="AA38" s="10"/>
      <c r="AB38" s="10"/>
      <c r="AC38" s="10"/>
      <c r="AD38" s="10"/>
      <c r="AE38" s="11"/>
    </row>
    <row r="39" spans="1:31" s="9" customFormat="1" ht="14.4" x14ac:dyDescent="0.3">
      <c r="A39" s="37" t="s">
        <v>218</v>
      </c>
      <c r="B39" s="37" t="s">
        <v>108</v>
      </c>
      <c r="C39" s="37" t="s">
        <v>108</v>
      </c>
      <c r="D39" s="37" t="s">
        <v>30</v>
      </c>
      <c r="E39" s="37" t="s">
        <v>31</v>
      </c>
      <c r="F39" s="37" t="s">
        <v>30</v>
      </c>
      <c r="G39" s="37" t="s">
        <v>48</v>
      </c>
      <c r="H39" s="64">
        <v>35701</v>
      </c>
      <c r="I39" s="65" t="str">
        <f>VLOOKUP(H39,Hoja1!A4:C185,3)</f>
        <v>MANTENIMIENTO Y CONSERVACIÓN DE MAQUINARIA Y EQUIPO</v>
      </c>
      <c r="J39" s="39" t="s">
        <v>44</v>
      </c>
      <c r="K39" s="39" t="s">
        <v>188</v>
      </c>
      <c r="L39" s="39">
        <v>2024020265</v>
      </c>
      <c r="M39" s="39" t="s">
        <v>44</v>
      </c>
      <c r="N39" s="39" t="s">
        <v>44</v>
      </c>
      <c r="O39" s="39">
        <v>12003.8</v>
      </c>
      <c r="P39" s="39">
        <v>13924.407999999998</v>
      </c>
      <c r="Q39" s="66" t="s">
        <v>33</v>
      </c>
      <c r="R39" s="118">
        <v>13924.407999999998</v>
      </c>
      <c r="S39" s="118">
        <v>13924.407999999998</v>
      </c>
      <c r="T39" s="10"/>
      <c r="U39" s="10"/>
      <c r="V39" s="10"/>
      <c r="W39" s="10"/>
      <c r="X39" s="10"/>
      <c r="Y39" s="10"/>
      <c r="Z39" s="10"/>
      <c r="AA39" s="10"/>
      <c r="AB39" s="10"/>
      <c r="AC39" s="10"/>
      <c r="AD39" s="10"/>
      <c r="AE39" s="11"/>
    </row>
    <row r="40" spans="1:31" s="9" customFormat="1" ht="14.4" x14ac:dyDescent="0.3">
      <c r="A40" s="37" t="s">
        <v>218</v>
      </c>
      <c r="B40" s="37" t="s">
        <v>108</v>
      </c>
      <c r="C40" s="37" t="s">
        <v>108</v>
      </c>
      <c r="D40" s="37" t="s">
        <v>30</v>
      </c>
      <c r="E40" s="37" t="s">
        <v>31</v>
      </c>
      <c r="F40" s="37" t="s">
        <v>30</v>
      </c>
      <c r="G40" s="37" t="s">
        <v>32</v>
      </c>
      <c r="H40" s="64">
        <v>21601</v>
      </c>
      <c r="I40" s="65" t="str">
        <f>VLOOKUP(H40,Hoja1!A5:C186,3)</f>
        <v>MATERIAL DE LIMPIEZA</v>
      </c>
      <c r="J40" s="39" t="s">
        <v>143</v>
      </c>
      <c r="K40" s="39" t="s">
        <v>189</v>
      </c>
      <c r="L40" s="39">
        <v>2024020264</v>
      </c>
      <c r="M40" s="39" t="s">
        <v>45</v>
      </c>
      <c r="N40" s="39" t="s">
        <v>211</v>
      </c>
      <c r="O40" s="39">
        <v>12</v>
      </c>
      <c r="P40" s="39">
        <v>612.48</v>
      </c>
      <c r="Q40" s="66" t="s">
        <v>33</v>
      </c>
      <c r="R40" s="118">
        <v>612.48</v>
      </c>
      <c r="S40" s="118">
        <v>612.48</v>
      </c>
      <c r="T40" s="10"/>
      <c r="U40" s="10"/>
      <c r="V40" s="10"/>
      <c r="W40" s="10"/>
      <c r="X40" s="10"/>
      <c r="Y40" s="10"/>
      <c r="Z40" s="10"/>
      <c r="AA40" s="10"/>
      <c r="AB40" s="10"/>
      <c r="AC40" s="10"/>
      <c r="AD40" s="10"/>
      <c r="AE40" s="11"/>
    </row>
    <row r="41" spans="1:31" s="9" customFormat="1" ht="14.4" x14ac:dyDescent="0.3">
      <c r="A41" s="37" t="s">
        <v>218</v>
      </c>
      <c r="B41" s="37" t="s">
        <v>108</v>
      </c>
      <c r="C41" s="37" t="s">
        <v>108</v>
      </c>
      <c r="D41" s="37" t="s">
        <v>30</v>
      </c>
      <c r="E41" s="37" t="s">
        <v>31</v>
      </c>
      <c r="F41" s="37" t="s">
        <v>30</v>
      </c>
      <c r="G41" s="37" t="s">
        <v>32</v>
      </c>
      <c r="H41" s="64">
        <v>21601</v>
      </c>
      <c r="I41" s="65" t="str">
        <f>VLOOKUP(H41,Hoja1!A6:C187,3)</f>
        <v>MATERIAL DE LIMPIEZA</v>
      </c>
      <c r="J41" s="39" t="s">
        <v>144</v>
      </c>
      <c r="K41" s="39" t="s">
        <v>190</v>
      </c>
      <c r="L41" s="39">
        <v>2024020264</v>
      </c>
      <c r="M41" s="39" t="s">
        <v>45</v>
      </c>
      <c r="N41" s="39" t="s">
        <v>216</v>
      </c>
      <c r="O41" s="39">
        <v>15</v>
      </c>
      <c r="P41" s="39">
        <v>3741</v>
      </c>
      <c r="Q41" s="66" t="s">
        <v>33</v>
      </c>
      <c r="R41" s="118">
        <v>3741</v>
      </c>
      <c r="S41" s="118">
        <v>3741</v>
      </c>
      <c r="T41" s="10"/>
      <c r="U41" s="10"/>
      <c r="V41" s="10"/>
      <c r="W41" s="10"/>
      <c r="X41" s="10"/>
      <c r="Y41" s="10"/>
      <c r="Z41" s="10"/>
      <c r="AA41" s="10"/>
      <c r="AB41" s="10"/>
      <c r="AC41" s="10"/>
      <c r="AD41" s="10"/>
      <c r="AE41" s="11"/>
    </row>
    <row r="42" spans="1:31" s="9" customFormat="1" ht="14.4" x14ac:dyDescent="0.3">
      <c r="A42" s="37" t="s">
        <v>218</v>
      </c>
      <c r="B42" s="37" t="s">
        <v>108</v>
      </c>
      <c r="C42" s="37" t="s">
        <v>108</v>
      </c>
      <c r="D42" s="37" t="s">
        <v>30</v>
      </c>
      <c r="E42" s="37" t="s">
        <v>31</v>
      </c>
      <c r="F42" s="37" t="s">
        <v>30</v>
      </c>
      <c r="G42" s="37" t="s">
        <v>32</v>
      </c>
      <c r="H42" s="64">
        <v>21601</v>
      </c>
      <c r="I42" s="65" t="str">
        <f>VLOOKUP(H42,Hoja1!A7:C188,3)</f>
        <v>MATERIAL DE LIMPIEZA</v>
      </c>
      <c r="J42" s="39" t="s">
        <v>145</v>
      </c>
      <c r="K42" s="39" t="s">
        <v>191</v>
      </c>
      <c r="L42" s="39">
        <v>2024020264</v>
      </c>
      <c r="M42" s="39" t="s">
        <v>45</v>
      </c>
      <c r="N42" s="39" t="s">
        <v>211</v>
      </c>
      <c r="O42" s="39">
        <v>48</v>
      </c>
      <c r="P42" s="39">
        <v>807.36</v>
      </c>
      <c r="Q42" s="66" t="s">
        <v>33</v>
      </c>
      <c r="R42" s="118">
        <v>807.36</v>
      </c>
      <c r="S42" s="118">
        <v>807.36</v>
      </c>
      <c r="T42" s="10"/>
      <c r="U42" s="10"/>
      <c r="V42" s="10"/>
      <c r="W42" s="10"/>
      <c r="X42" s="10"/>
      <c r="Y42" s="10"/>
      <c r="Z42" s="10"/>
      <c r="AA42" s="10"/>
      <c r="AB42" s="10"/>
      <c r="AC42" s="10"/>
      <c r="AD42" s="10"/>
      <c r="AE42" s="11"/>
    </row>
    <row r="43" spans="1:31" s="9" customFormat="1" ht="14.4" x14ac:dyDescent="0.3">
      <c r="A43" s="37" t="s">
        <v>218</v>
      </c>
      <c r="B43" s="37" t="s">
        <v>108</v>
      </c>
      <c r="C43" s="37" t="s">
        <v>108</v>
      </c>
      <c r="D43" s="37" t="s">
        <v>30</v>
      </c>
      <c r="E43" s="37" t="s">
        <v>31</v>
      </c>
      <c r="F43" s="37" t="s">
        <v>30</v>
      </c>
      <c r="G43" s="37" t="s">
        <v>32</v>
      </c>
      <c r="H43" s="64">
        <v>21601</v>
      </c>
      <c r="I43" s="65" t="str">
        <f>VLOOKUP(H43,Hoja1!A8:C189,3)</f>
        <v>MATERIAL DE LIMPIEZA</v>
      </c>
      <c r="J43" s="39" t="s">
        <v>146</v>
      </c>
      <c r="K43" s="39" t="s">
        <v>192</v>
      </c>
      <c r="L43" s="39">
        <v>2024020264</v>
      </c>
      <c r="M43" s="39" t="s">
        <v>45</v>
      </c>
      <c r="N43" s="39" t="s">
        <v>213</v>
      </c>
      <c r="O43" s="39">
        <v>1</v>
      </c>
      <c r="P43" s="39">
        <v>296.95999999999998</v>
      </c>
      <c r="Q43" s="66" t="s">
        <v>33</v>
      </c>
      <c r="R43" s="118">
        <v>296.95999999999998</v>
      </c>
      <c r="S43" s="118">
        <v>296.95999999999998</v>
      </c>
      <c r="T43" s="10"/>
      <c r="U43" s="10"/>
      <c r="V43" s="10"/>
      <c r="W43" s="10"/>
      <c r="X43" s="10"/>
      <c r="Y43" s="10"/>
      <c r="Z43" s="10"/>
      <c r="AA43" s="10"/>
      <c r="AB43" s="10"/>
      <c r="AC43" s="10"/>
      <c r="AD43" s="10"/>
      <c r="AE43" s="11"/>
    </row>
    <row r="44" spans="1:31" s="9" customFormat="1" ht="14.4" x14ac:dyDescent="0.3">
      <c r="A44" s="37" t="s">
        <v>218</v>
      </c>
      <c r="B44" s="37" t="s">
        <v>108</v>
      </c>
      <c r="C44" s="37" t="s">
        <v>108</v>
      </c>
      <c r="D44" s="37" t="s">
        <v>30</v>
      </c>
      <c r="E44" s="37" t="s">
        <v>31</v>
      </c>
      <c r="F44" s="37" t="s">
        <v>30</v>
      </c>
      <c r="G44" s="37" t="s">
        <v>32</v>
      </c>
      <c r="H44" s="64">
        <v>21101</v>
      </c>
      <c r="I44" s="65" t="str">
        <f>VLOOKUP(H44,Hoja1!A9:C190,3)</f>
        <v>MATERIALES Y ÚTILES DE OFICINA</v>
      </c>
      <c r="J44" s="39" t="s">
        <v>147</v>
      </c>
      <c r="K44" s="39" t="s">
        <v>193</v>
      </c>
      <c r="L44" s="39">
        <v>2024020263</v>
      </c>
      <c r="M44" s="39" t="s">
        <v>45</v>
      </c>
      <c r="N44" s="39" t="s">
        <v>211</v>
      </c>
      <c r="O44" s="39">
        <v>200</v>
      </c>
      <c r="P44" s="39">
        <v>486.11</v>
      </c>
      <c r="Q44" s="66" t="s">
        <v>33</v>
      </c>
      <c r="R44" s="118">
        <v>486.11</v>
      </c>
      <c r="S44" s="118">
        <v>486.11</v>
      </c>
      <c r="T44" s="10"/>
      <c r="U44" s="10"/>
      <c r="V44" s="10"/>
      <c r="W44" s="10"/>
      <c r="X44" s="10"/>
      <c r="Y44" s="10"/>
      <c r="Z44" s="10"/>
      <c r="AA44" s="10"/>
      <c r="AB44" s="10"/>
      <c r="AC44" s="10"/>
      <c r="AD44" s="10"/>
      <c r="AE44" s="11"/>
    </row>
    <row r="45" spans="1:31" s="9" customFormat="1" ht="14.4" x14ac:dyDescent="0.3">
      <c r="A45" s="37" t="s">
        <v>218</v>
      </c>
      <c r="B45" s="37" t="s">
        <v>108</v>
      </c>
      <c r="C45" s="37" t="s">
        <v>108</v>
      </c>
      <c r="D45" s="37" t="s">
        <v>30</v>
      </c>
      <c r="E45" s="37" t="s">
        <v>31</v>
      </c>
      <c r="F45" s="37" t="s">
        <v>30</v>
      </c>
      <c r="G45" s="37" t="s">
        <v>32</v>
      </c>
      <c r="H45" s="64">
        <v>21101</v>
      </c>
      <c r="I45" s="65" t="str">
        <f>VLOOKUP(H45,Hoja1!A10:C191,3)</f>
        <v>MATERIALES Y ÚTILES DE OFICINA</v>
      </c>
      <c r="J45" s="39" t="s">
        <v>148</v>
      </c>
      <c r="K45" s="39" t="s">
        <v>194</v>
      </c>
      <c r="L45" s="39">
        <v>2024020263</v>
      </c>
      <c r="M45" s="39" t="s">
        <v>45</v>
      </c>
      <c r="N45" s="39" t="s">
        <v>211</v>
      </c>
      <c r="O45" s="39">
        <v>200</v>
      </c>
      <c r="P45" s="39">
        <v>1126.29</v>
      </c>
      <c r="Q45" s="66" t="s">
        <v>33</v>
      </c>
      <c r="R45" s="118">
        <v>1126.29</v>
      </c>
      <c r="S45" s="118">
        <v>1126.29</v>
      </c>
      <c r="T45" s="10"/>
      <c r="U45" s="10"/>
      <c r="V45" s="10"/>
      <c r="W45" s="10"/>
      <c r="X45" s="10"/>
      <c r="Y45" s="10"/>
      <c r="Z45" s="10"/>
      <c r="AA45" s="10"/>
      <c r="AB45" s="10"/>
      <c r="AC45" s="10"/>
      <c r="AD45" s="10"/>
      <c r="AE45" s="11"/>
    </row>
    <row r="46" spans="1:31" s="9" customFormat="1" ht="14.4" x14ac:dyDescent="0.3">
      <c r="A46" s="37" t="s">
        <v>218</v>
      </c>
      <c r="B46" s="37" t="s">
        <v>108</v>
      </c>
      <c r="C46" s="37" t="s">
        <v>108</v>
      </c>
      <c r="D46" s="37" t="s">
        <v>30</v>
      </c>
      <c r="E46" s="37" t="s">
        <v>31</v>
      </c>
      <c r="F46" s="37" t="s">
        <v>30</v>
      </c>
      <c r="G46" s="37" t="s">
        <v>32</v>
      </c>
      <c r="H46" s="64">
        <v>21101</v>
      </c>
      <c r="I46" s="65" t="str">
        <f>VLOOKUP(H46,Hoja1!A11:C192,3)</f>
        <v>MATERIALES Y ÚTILES DE OFICINA</v>
      </c>
      <c r="J46" s="39" t="s">
        <v>149</v>
      </c>
      <c r="K46" s="39" t="s">
        <v>195</v>
      </c>
      <c r="L46" s="39">
        <v>2024020263</v>
      </c>
      <c r="M46" s="39" t="s">
        <v>45</v>
      </c>
      <c r="N46" s="39" t="s">
        <v>211</v>
      </c>
      <c r="O46" s="39">
        <v>10</v>
      </c>
      <c r="P46" s="39">
        <v>904.8</v>
      </c>
      <c r="Q46" s="66" t="s">
        <v>33</v>
      </c>
      <c r="R46" s="118">
        <v>904.8</v>
      </c>
      <c r="S46" s="118">
        <v>904.8</v>
      </c>
      <c r="T46" s="10"/>
      <c r="U46" s="10"/>
      <c r="V46" s="10"/>
      <c r="W46" s="10"/>
      <c r="X46" s="10"/>
      <c r="Y46" s="10"/>
      <c r="Z46" s="10"/>
      <c r="AA46" s="10"/>
      <c r="AB46" s="10"/>
      <c r="AC46" s="10"/>
      <c r="AD46" s="10"/>
      <c r="AE46" s="11"/>
    </row>
    <row r="47" spans="1:31" s="9" customFormat="1" ht="14.4" x14ac:dyDescent="0.3">
      <c r="A47" s="37" t="s">
        <v>218</v>
      </c>
      <c r="B47" s="37" t="s">
        <v>108</v>
      </c>
      <c r="C47" s="37" t="s">
        <v>108</v>
      </c>
      <c r="D47" s="37" t="s">
        <v>30</v>
      </c>
      <c r="E47" s="37" t="s">
        <v>31</v>
      </c>
      <c r="F47" s="37" t="s">
        <v>30</v>
      </c>
      <c r="G47" s="37" t="s">
        <v>32</v>
      </c>
      <c r="H47" s="64">
        <v>21101</v>
      </c>
      <c r="I47" s="65" t="str">
        <f>VLOOKUP(H47,Hoja1!A12:C193,3)</f>
        <v>MATERIALES Y ÚTILES DE OFICINA</v>
      </c>
      <c r="J47" s="39" t="s">
        <v>150</v>
      </c>
      <c r="K47" s="39" t="s">
        <v>196</v>
      </c>
      <c r="L47" s="39">
        <v>2024020263</v>
      </c>
      <c r="M47" s="39" t="s">
        <v>45</v>
      </c>
      <c r="N47" s="39" t="s">
        <v>211</v>
      </c>
      <c r="O47" s="39">
        <v>5</v>
      </c>
      <c r="P47" s="39">
        <v>159.5</v>
      </c>
      <c r="Q47" s="66" t="s">
        <v>33</v>
      </c>
      <c r="R47" s="118">
        <v>159.5</v>
      </c>
      <c r="S47" s="118">
        <v>159.5</v>
      </c>
      <c r="T47" s="10"/>
      <c r="U47" s="10"/>
      <c r="V47" s="10"/>
      <c r="W47" s="10"/>
      <c r="X47" s="10"/>
      <c r="Y47" s="10"/>
      <c r="Z47" s="10"/>
      <c r="AA47" s="10"/>
      <c r="AB47" s="10"/>
      <c r="AC47" s="10"/>
      <c r="AD47" s="10"/>
      <c r="AE47" s="11"/>
    </row>
    <row r="48" spans="1:31" s="9" customFormat="1" ht="14.4" x14ac:dyDescent="0.3">
      <c r="A48" s="37" t="s">
        <v>218</v>
      </c>
      <c r="B48" s="37" t="s">
        <v>108</v>
      </c>
      <c r="C48" s="37" t="s">
        <v>108</v>
      </c>
      <c r="D48" s="37" t="s">
        <v>30</v>
      </c>
      <c r="E48" s="37" t="s">
        <v>31</v>
      </c>
      <c r="F48" s="37" t="s">
        <v>30</v>
      </c>
      <c r="G48" s="37" t="s">
        <v>32</v>
      </c>
      <c r="H48" s="64">
        <v>22104</v>
      </c>
      <c r="I48" s="65" t="str">
        <f>VLOOKUP(H48,Hoja1!A13:C194,3)</f>
        <v>PRODUCTOS ALIMENTICIOS PARA EL PERSONAL EN LAS INSTALACIONES DE LAS UNIDADES RESPONSABLES</v>
      </c>
      <c r="J48" s="39" t="s">
        <v>124</v>
      </c>
      <c r="K48" s="39" t="s">
        <v>168</v>
      </c>
      <c r="L48" s="39">
        <v>2024020262</v>
      </c>
      <c r="M48" s="39" t="s">
        <v>45</v>
      </c>
      <c r="N48" s="39" t="s">
        <v>214</v>
      </c>
      <c r="O48" s="39">
        <v>2958</v>
      </c>
      <c r="P48" s="39">
        <v>2958</v>
      </c>
      <c r="Q48" s="66" t="s">
        <v>33</v>
      </c>
      <c r="R48" s="118">
        <v>2958</v>
      </c>
      <c r="S48" s="118">
        <v>2958</v>
      </c>
      <c r="T48" s="10"/>
      <c r="U48" s="10"/>
      <c r="V48" s="10"/>
      <c r="W48" s="10"/>
      <c r="X48" s="10"/>
      <c r="Y48" s="10"/>
      <c r="Z48" s="10"/>
      <c r="AA48" s="10"/>
      <c r="AB48" s="10"/>
      <c r="AC48" s="10"/>
      <c r="AD48" s="10"/>
      <c r="AE48" s="11"/>
    </row>
    <row r="49" spans="1:31" s="9" customFormat="1" ht="14.4" x14ac:dyDescent="0.3">
      <c r="A49" s="37" t="s">
        <v>218</v>
      </c>
      <c r="B49" s="37" t="s">
        <v>108</v>
      </c>
      <c r="C49" s="37" t="s">
        <v>108</v>
      </c>
      <c r="D49" s="37" t="s">
        <v>30</v>
      </c>
      <c r="E49" s="37" t="s">
        <v>34</v>
      </c>
      <c r="F49" s="37" t="s">
        <v>109</v>
      </c>
      <c r="G49" s="37" t="s">
        <v>32</v>
      </c>
      <c r="H49" s="64">
        <v>21401</v>
      </c>
      <c r="I49" s="65" t="str">
        <f>VLOOKUP(H49,Hoja1!A14:C195,3)</f>
        <v>MATERIALES Y ÚTILES PARA EL PROCESAMIENTO EN EQUIPOS Y BIENES INFORMÁTICOS</v>
      </c>
      <c r="J49" s="39" t="s">
        <v>151</v>
      </c>
      <c r="K49" s="39" t="s">
        <v>197</v>
      </c>
      <c r="L49" s="39">
        <v>2024020261</v>
      </c>
      <c r="M49" s="39" t="s">
        <v>45</v>
      </c>
      <c r="N49" s="39" t="s">
        <v>211</v>
      </c>
      <c r="O49" s="39">
        <v>1</v>
      </c>
      <c r="P49" s="39">
        <v>5579.6</v>
      </c>
      <c r="Q49" s="66" t="s">
        <v>33</v>
      </c>
      <c r="R49" s="118">
        <v>5579.6</v>
      </c>
      <c r="S49" s="118">
        <v>5579.6</v>
      </c>
      <c r="T49" s="10"/>
      <c r="U49" s="10"/>
      <c r="V49" s="10"/>
      <c r="W49" s="10"/>
      <c r="X49" s="10"/>
      <c r="Y49" s="10"/>
      <c r="Z49" s="10"/>
      <c r="AA49" s="10"/>
      <c r="AB49" s="10"/>
      <c r="AC49" s="10"/>
      <c r="AD49" s="10"/>
      <c r="AE49" s="11"/>
    </row>
    <row r="50" spans="1:31" s="9" customFormat="1" ht="14.4" x14ac:dyDescent="0.3">
      <c r="A50" s="37" t="s">
        <v>218</v>
      </c>
      <c r="B50" s="37" t="s">
        <v>108</v>
      </c>
      <c r="C50" s="37" t="s">
        <v>108</v>
      </c>
      <c r="D50" s="37" t="s">
        <v>30</v>
      </c>
      <c r="E50" s="37" t="s">
        <v>31</v>
      </c>
      <c r="F50" s="37" t="s">
        <v>30</v>
      </c>
      <c r="G50" s="37" t="s">
        <v>48</v>
      </c>
      <c r="H50" s="64">
        <v>35101</v>
      </c>
      <c r="I50" s="65" t="str">
        <f>VLOOKUP(H50,Hoja1!A38:C219,3)</f>
        <v>MANTENIMIENTO Y CONSERVACIÓN DE INMUEBLES</v>
      </c>
      <c r="J50" s="39" t="s">
        <v>44</v>
      </c>
      <c r="K50" s="39" t="s">
        <v>200</v>
      </c>
      <c r="L50" s="39">
        <v>2024020251</v>
      </c>
      <c r="M50" s="39" t="s">
        <v>44</v>
      </c>
      <c r="N50" s="39" t="s">
        <v>44</v>
      </c>
      <c r="O50" s="39">
        <v>7200</v>
      </c>
      <c r="P50" s="39">
        <v>8352</v>
      </c>
      <c r="Q50" s="66" t="s">
        <v>33</v>
      </c>
      <c r="R50" s="118">
        <v>8352</v>
      </c>
      <c r="S50" s="118">
        <v>8352</v>
      </c>
      <c r="T50" s="10"/>
      <c r="U50" s="10"/>
      <c r="V50" s="10"/>
      <c r="W50" s="10"/>
      <c r="X50" s="10"/>
      <c r="Y50" s="10"/>
      <c r="Z50" s="10"/>
      <c r="AA50" s="10"/>
      <c r="AB50" s="10"/>
      <c r="AC50" s="10"/>
      <c r="AD50" s="10"/>
      <c r="AE50" s="11"/>
    </row>
    <row r="51" spans="1:31" s="9" customFormat="1" ht="14.4" x14ac:dyDescent="0.3">
      <c r="A51" s="37" t="s">
        <v>218</v>
      </c>
      <c r="B51" s="37" t="s">
        <v>108</v>
      </c>
      <c r="C51" s="37" t="s">
        <v>108</v>
      </c>
      <c r="D51" s="37" t="s">
        <v>30</v>
      </c>
      <c r="E51" s="37" t="s">
        <v>31</v>
      </c>
      <c r="F51" s="37" t="s">
        <v>30</v>
      </c>
      <c r="G51" s="37" t="s">
        <v>48</v>
      </c>
      <c r="H51" s="64">
        <v>35101</v>
      </c>
      <c r="I51" s="65" t="str">
        <f>VLOOKUP(H51,Hoja1!A39:C220,3)</f>
        <v>MANTENIMIENTO Y CONSERVACIÓN DE INMUEBLES</v>
      </c>
      <c r="J51" s="39" t="s">
        <v>44</v>
      </c>
      <c r="K51" s="39" t="s">
        <v>201</v>
      </c>
      <c r="L51" s="39">
        <v>2024020251</v>
      </c>
      <c r="M51" s="39" t="s">
        <v>44</v>
      </c>
      <c r="N51" s="39" t="s">
        <v>44</v>
      </c>
      <c r="O51" s="39">
        <v>4200</v>
      </c>
      <c r="P51" s="39">
        <v>4872</v>
      </c>
      <c r="Q51" s="66" t="s">
        <v>33</v>
      </c>
      <c r="R51" s="118">
        <v>4872</v>
      </c>
      <c r="S51" s="118">
        <v>4872</v>
      </c>
      <c r="T51" s="10"/>
      <c r="U51" s="10"/>
      <c r="V51" s="10"/>
      <c r="W51" s="10"/>
      <c r="X51" s="10"/>
      <c r="Y51" s="10"/>
      <c r="Z51" s="10"/>
      <c r="AA51" s="10"/>
      <c r="AB51" s="10"/>
      <c r="AC51" s="10"/>
      <c r="AD51" s="10"/>
      <c r="AE51" s="11"/>
    </row>
    <row r="52" spans="1:31" s="9" customFormat="1" ht="14.4" x14ac:dyDescent="0.3">
      <c r="A52" s="37" t="s">
        <v>218</v>
      </c>
      <c r="B52" s="37" t="s">
        <v>108</v>
      </c>
      <c r="C52" s="37" t="s">
        <v>108</v>
      </c>
      <c r="D52" s="37" t="s">
        <v>30</v>
      </c>
      <c r="E52" s="37" t="s">
        <v>31</v>
      </c>
      <c r="F52" s="37" t="s">
        <v>30</v>
      </c>
      <c r="G52" s="37" t="s">
        <v>48</v>
      </c>
      <c r="H52" s="64">
        <v>35101</v>
      </c>
      <c r="I52" s="65" t="str">
        <f>VLOOKUP(H52,Hoja1!A40:C221,3)</f>
        <v>MANTENIMIENTO Y CONSERVACIÓN DE INMUEBLES</v>
      </c>
      <c r="J52" s="39" t="s">
        <v>44</v>
      </c>
      <c r="K52" s="39" t="s">
        <v>202</v>
      </c>
      <c r="L52" s="39">
        <v>2024020251</v>
      </c>
      <c r="M52" s="39" t="s">
        <v>44</v>
      </c>
      <c r="N52" s="39" t="s">
        <v>44</v>
      </c>
      <c r="O52" s="39">
        <v>1600</v>
      </c>
      <c r="P52" s="39">
        <v>1855.9999999999998</v>
      </c>
      <c r="Q52" s="66" t="s">
        <v>33</v>
      </c>
      <c r="R52" s="118">
        <v>1855.9999999999998</v>
      </c>
      <c r="S52" s="118">
        <v>1855.9999999999998</v>
      </c>
      <c r="T52" s="10"/>
      <c r="U52" s="10"/>
      <c r="V52" s="10"/>
      <c r="W52" s="10"/>
      <c r="X52" s="10"/>
      <c r="Y52" s="10"/>
      <c r="Z52" s="10"/>
      <c r="AA52" s="10"/>
      <c r="AB52" s="10"/>
      <c r="AC52" s="10"/>
      <c r="AD52" s="10"/>
      <c r="AE52" s="11"/>
    </row>
    <row r="53" spans="1:31" s="9" customFormat="1" ht="14.4" x14ac:dyDescent="0.3">
      <c r="A53" s="37" t="s">
        <v>218</v>
      </c>
      <c r="B53" s="37" t="s">
        <v>108</v>
      </c>
      <c r="C53" s="37" t="s">
        <v>108</v>
      </c>
      <c r="D53" s="37" t="s">
        <v>30</v>
      </c>
      <c r="E53" s="37" t="s">
        <v>31</v>
      </c>
      <c r="F53" s="37" t="s">
        <v>30</v>
      </c>
      <c r="G53" s="37" t="s">
        <v>48</v>
      </c>
      <c r="H53" s="64">
        <v>35901</v>
      </c>
      <c r="I53" s="65" t="str">
        <f>VLOOKUP(H53,Hoja1!A82:C263,3)</f>
        <v>SERVICIO DE JARDINERIA Y FUMIGACIÓN</v>
      </c>
      <c r="J53" s="39" t="s">
        <v>44</v>
      </c>
      <c r="K53" s="39" t="s">
        <v>204</v>
      </c>
      <c r="L53" s="39">
        <v>2024020122</v>
      </c>
      <c r="M53" s="39" t="s">
        <v>44</v>
      </c>
      <c r="N53" s="39" t="s">
        <v>44</v>
      </c>
      <c r="O53" s="39">
        <v>8300</v>
      </c>
      <c r="P53" s="39">
        <v>9628</v>
      </c>
      <c r="Q53" s="66" t="s">
        <v>33</v>
      </c>
      <c r="R53" s="118">
        <v>9628</v>
      </c>
      <c r="S53" s="118">
        <v>9628</v>
      </c>
      <c r="T53" s="10"/>
      <c r="U53" s="10"/>
      <c r="V53" s="10"/>
      <c r="W53" s="10"/>
      <c r="X53" s="10"/>
      <c r="Y53" s="10"/>
      <c r="Z53" s="10"/>
      <c r="AA53" s="10"/>
      <c r="AB53" s="10"/>
      <c r="AC53" s="10"/>
      <c r="AD53" s="10"/>
      <c r="AE53" s="11"/>
    </row>
    <row r="54" spans="1:31" s="9" customFormat="1" ht="14.4" x14ac:dyDescent="0.3">
      <c r="A54" s="37" t="s">
        <v>218</v>
      </c>
      <c r="B54" s="37" t="s">
        <v>108</v>
      </c>
      <c r="C54" s="37" t="s">
        <v>108</v>
      </c>
      <c r="D54" s="37" t="s">
        <v>30</v>
      </c>
      <c r="E54" s="37" t="s">
        <v>31</v>
      </c>
      <c r="F54" s="37" t="s">
        <v>30</v>
      </c>
      <c r="G54" s="37" t="s">
        <v>48</v>
      </c>
      <c r="H54" s="64">
        <v>35801</v>
      </c>
      <c r="I54" s="65" t="str">
        <f>VLOOKUP(H54,Hoja1!A83:C264,3)</f>
        <v>SERVICIOS DE LAVANDERÍA, LIMPIEZA E HIGIENE</v>
      </c>
      <c r="J54" s="39" t="s">
        <v>44</v>
      </c>
      <c r="K54" s="39" t="s">
        <v>205</v>
      </c>
      <c r="L54" s="39">
        <v>2024020119</v>
      </c>
      <c r="M54" s="39" t="s">
        <v>44</v>
      </c>
      <c r="N54" s="39" t="s">
        <v>44</v>
      </c>
      <c r="O54" s="39">
        <v>66884.52</v>
      </c>
      <c r="P54" s="39">
        <v>77586.0432</v>
      </c>
      <c r="Q54" s="66" t="s">
        <v>33</v>
      </c>
      <c r="R54" s="118">
        <v>77586.0432</v>
      </c>
      <c r="S54" s="118">
        <v>77586.0432</v>
      </c>
      <c r="T54" s="10"/>
      <c r="U54" s="10"/>
      <c r="V54" s="10"/>
      <c r="W54" s="10"/>
      <c r="X54" s="10"/>
      <c r="Y54" s="10"/>
      <c r="Z54" s="10"/>
      <c r="AA54" s="10"/>
      <c r="AB54" s="10"/>
      <c r="AC54" s="10"/>
      <c r="AD54" s="10"/>
      <c r="AE54" s="11"/>
    </row>
    <row r="55" spans="1:31" s="9" customFormat="1" ht="14.4" x14ac:dyDescent="0.3">
      <c r="A55" s="37" t="s">
        <v>218</v>
      </c>
      <c r="B55" s="37" t="s">
        <v>108</v>
      </c>
      <c r="C55" s="37" t="s">
        <v>108</v>
      </c>
      <c r="D55" s="37" t="s">
        <v>30</v>
      </c>
      <c r="E55" s="37" t="s">
        <v>34</v>
      </c>
      <c r="F55" s="37" t="s">
        <v>109</v>
      </c>
      <c r="G55" s="37" t="s">
        <v>112</v>
      </c>
      <c r="H55" s="64">
        <v>35801</v>
      </c>
      <c r="I55" s="65" t="str">
        <f>VLOOKUP(H55,Hoja1!A84:C265,3)</f>
        <v>SERVICIOS DE LAVANDERÍA, LIMPIEZA E HIGIENE</v>
      </c>
      <c r="J55" s="39" t="s">
        <v>44</v>
      </c>
      <c r="K55" s="39" t="s">
        <v>205</v>
      </c>
      <c r="L55" s="39">
        <v>2024020119</v>
      </c>
      <c r="M55" s="39" t="s">
        <v>44</v>
      </c>
      <c r="N55" s="39" t="s">
        <v>44</v>
      </c>
      <c r="O55" s="39">
        <v>13509.48</v>
      </c>
      <c r="P55" s="39">
        <v>15670.996799999999</v>
      </c>
      <c r="Q55" s="66" t="s">
        <v>33</v>
      </c>
      <c r="R55" s="118">
        <v>15670.996799999999</v>
      </c>
      <c r="S55" s="118">
        <v>15670.996799999999</v>
      </c>
      <c r="T55" s="10"/>
      <c r="U55" s="10"/>
      <c r="V55" s="10"/>
      <c r="W55" s="10"/>
      <c r="X55" s="10"/>
      <c r="Y55" s="10"/>
      <c r="Z55" s="10"/>
      <c r="AA55" s="10"/>
      <c r="AB55" s="10"/>
      <c r="AC55" s="10"/>
      <c r="AD55" s="10"/>
      <c r="AE55" s="11"/>
    </row>
    <row r="56" spans="1:31" s="9" customFormat="1" ht="14.4" x14ac:dyDescent="0.3">
      <c r="A56" s="37" t="s">
        <v>218</v>
      </c>
      <c r="B56" s="37" t="s">
        <v>108</v>
      </c>
      <c r="C56" s="37" t="s">
        <v>108</v>
      </c>
      <c r="D56" s="37" t="s">
        <v>30</v>
      </c>
      <c r="E56" s="37" t="s">
        <v>31</v>
      </c>
      <c r="F56" s="37" t="s">
        <v>30</v>
      </c>
      <c r="G56" s="37" t="s">
        <v>48</v>
      </c>
      <c r="H56" s="64">
        <v>35701</v>
      </c>
      <c r="I56" s="65" t="str">
        <f>VLOOKUP(H56,Hoja1!A85:C266,3)</f>
        <v>MANTENIMIENTO Y CONSERVACIÓN DE MAQUINARIA Y EQUIPO</v>
      </c>
      <c r="J56" s="39" t="s">
        <v>44</v>
      </c>
      <c r="K56" s="39" t="s">
        <v>206</v>
      </c>
      <c r="L56" s="39">
        <v>2024020116</v>
      </c>
      <c r="M56" s="39" t="s">
        <v>44</v>
      </c>
      <c r="N56" s="39" t="s">
        <v>44</v>
      </c>
      <c r="O56" s="39">
        <v>6148.08</v>
      </c>
      <c r="P56" s="39">
        <v>7131.7727999999997</v>
      </c>
      <c r="Q56" s="66" t="s">
        <v>33</v>
      </c>
      <c r="R56" s="118">
        <v>7131.7727999999997</v>
      </c>
      <c r="S56" s="118">
        <v>7131.7727999999997</v>
      </c>
      <c r="T56" s="10"/>
      <c r="U56" s="10"/>
      <c r="V56" s="10"/>
      <c r="W56" s="10"/>
      <c r="X56" s="10"/>
      <c r="Y56" s="10"/>
      <c r="Z56" s="10"/>
      <c r="AA56" s="10"/>
      <c r="AB56" s="10"/>
      <c r="AC56" s="10"/>
      <c r="AD56" s="10"/>
      <c r="AE56" s="11"/>
    </row>
    <row r="57" spans="1:31" s="9" customFormat="1" ht="14.4" x14ac:dyDescent="0.3">
      <c r="A57" s="37" t="s">
        <v>218</v>
      </c>
      <c r="B57" s="37" t="s">
        <v>108</v>
      </c>
      <c r="C57" s="37" t="s">
        <v>108</v>
      </c>
      <c r="D57" s="37" t="s">
        <v>30</v>
      </c>
      <c r="E57" s="37" t="s">
        <v>34</v>
      </c>
      <c r="F57" s="37" t="s">
        <v>109</v>
      </c>
      <c r="G57" s="37" t="s">
        <v>112</v>
      </c>
      <c r="H57" s="64">
        <v>33801</v>
      </c>
      <c r="I57" s="65" t="str">
        <f>VLOOKUP(H57,Hoja1!A86:C267,3)</f>
        <v>SERVICIOS DE VIGILANCIA</v>
      </c>
      <c r="J57" s="39" t="s">
        <v>44</v>
      </c>
      <c r="K57" s="39" t="s">
        <v>207</v>
      </c>
      <c r="L57" s="39">
        <v>2024020106</v>
      </c>
      <c r="M57" s="39" t="s">
        <v>44</v>
      </c>
      <c r="N57" s="39" t="s">
        <v>44</v>
      </c>
      <c r="O57" s="39">
        <v>29119.83</v>
      </c>
      <c r="P57" s="39">
        <v>33779.002800000002</v>
      </c>
      <c r="Q57" s="66" t="s">
        <v>33</v>
      </c>
      <c r="R57" s="118">
        <v>33779.002800000002</v>
      </c>
      <c r="S57" s="118">
        <v>33779.002800000002</v>
      </c>
      <c r="T57" s="10"/>
      <c r="U57" s="10"/>
      <c r="V57" s="10"/>
      <c r="W57" s="10"/>
      <c r="X57" s="10"/>
      <c r="Y57" s="10"/>
      <c r="Z57" s="10"/>
      <c r="AA57" s="10"/>
      <c r="AB57" s="10"/>
      <c r="AC57" s="10"/>
      <c r="AD57" s="10"/>
      <c r="AE57" s="11"/>
    </row>
    <row r="58" spans="1:31" s="9" customFormat="1" ht="14.4" x14ac:dyDescent="0.3">
      <c r="A58" s="37" t="s">
        <v>218</v>
      </c>
      <c r="B58" s="37" t="s">
        <v>108</v>
      </c>
      <c r="C58" s="37" t="s">
        <v>108</v>
      </c>
      <c r="D58" s="37" t="s">
        <v>30</v>
      </c>
      <c r="E58" s="37" t="s">
        <v>31</v>
      </c>
      <c r="F58" s="37" t="s">
        <v>30</v>
      </c>
      <c r="G58" s="37" t="s">
        <v>48</v>
      </c>
      <c r="H58" s="64">
        <v>33801</v>
      </c>
      <c r="I58" s="65" t="str">
        <f>VLOOKUP(H58,Hoja1!A87:C268,3)</f>
        <v>SERVICIOS DE VIGILANCIA</v>
      </c>
      <c r="J58" s="39" t="s">
        <v>44</v>
      </c>
      <c r="K58" s="39" t="s">
        <v>207</v>
      </c>
      <c r="L58" s="39">
        <v>2024020106</v>
      </c>
      <c r="M58" s="39" t="s">
        <v>44</v>
      </c>
      <c r="N58" s="39" t="s">
        <v>44</v>
      </c>
      <c r="O58" s="39">
        <v>86880.17</v>
      </c>
      <c r="P58" s="39">
        <v>100780.9972</v>
      </c>
      <c r="Q58" s="66" t="s">
        <v>33</v>
      </c>
      <c r="R58" s="118">
        <v>100780.9972</v>
      </c>
      <c r="S58" s="118">
        <v>100780.9972</v>
      </c>
      <c r="T58" s="10"/>
      <c r="U58" s="10"/>
      <c r="V58" s="10"/>
      <c r="W58" s="10"/>
      <c r="X58" s="10"/>
      <c r="Y58" s="10"/>
      <c r="Z58" s="10"/>
      <c r="AA58" s="10"/>
      <c r="AB58" s="10"/>
      <c r="AC58" s="10"/>
      <c r="AD58" s="10"/>
      <c r="AE58" s="11"/>
    </row>
    <row r="59" spans="1:31" s="9" customFormat="1" ht="14.4" x14ac:dyDescent="0.3">
      <c r="A59" s="37" t="s">
        <v>218</v>
      </c>
      <c r="B59" s="37" t="s">
        <v>108</v>
      </c>
      <c r="C59" s="37" t="s">
        <v>108</v>
      </c>
      <c r="D59" s="37" t="s">
        <v>30</v>
      </c>
      <c r="E59" s="37" t="s">
        <v>34</v>
      </c>
      <c r="F59" s="37" t="s">
        <v>109</v>
      </c>
      <c r="G59" s="37" t="s">
        <v>112</v>
      </c>
      <c r="H59" s="64">
        <v>32201</v>
      </c>
      <c r="I59" s="39" t="s">
        <v>208</v>
      </c>
      <c r="J59" s="39" t="s">
        <v>44</v>
      </c>
      <c r="K59" s="39" t="s">
        <v>208</v>
      </c>
      <c r="L59" s="39">
        <v>2024020042</v>
      </c>
      <c r="M59" s="39" t="s">
        <v>44</v>
      </c>
      <c r="N59" s="39" t="s">
        <v>44</v>
      </c>
      <c r="O59" s="39">
        <v>18000</v>
      </c>
      <c r="P59" s="39">
        <v>20880</v>
      </c>
      <c r="Q59" s="66" t="s">
        <v>33</v>
      </c>
      <c r="R59" s="118">
        <v>20880</v>
      </c>
      <c r="S59" s="118">
        <v>20880</v>
      </c>
      <c r="T59" s="10"/>
      <c r="U59" s="10"/>
      <c r="V59" s="10"/>
      <c r="W59" s="10"/>
      <c r="X59" s="10"/>
      <c r="Y59" s="10"/>
      <c r="Z59" s="10"/>
      <c r="AA59" s="10"/>
      <c r="AB59" s="10"/>
      <c r="AC59" s="10"/>
      <c r="AD59" s="10"/>
      <c r="AE59" s="11"/>
    </row>
    <row r="60" spans="1:31" s="9" customFormat="1" ht="14.4" x14ac:dyDescent="0.3">
      <c r="A60" s="37" t="s">
        <v>218</v>
      </c>
      <c r="B60" s="37" t="s">
        <v>108</v>
      </c>
      <c r="C60" s="37" t="s">
        <v>108</v>
      </c>
      <c r="D60" s="37" t="s">
        <v>30</v>
      </c>
      <c r="E60" s="37" t="s">
        <v>31</v>
      </c>
      <c r="F60" s="37" t="s">
        <v>30</v>
      </c>
      <c r="G60" s="37" t="s">
        <v>48</v>
      </c>
      <c r="H60" s="64">
        <v>32201</v>
      </c>
      <c r="I60" s="65" t="str">
        <f>VLOOKUP(H60,Hoja1!A2:C183,3)</f>
        <v>ARRENDAMIENTO DE EDIFICIOS Y LOCALES</v>
      </c>
      <c r="J60" s="39" t="s">
        <v>44</v>
      </c>
      <c r="K60" s="39" t="s">
        <v>209</v>
      </c>
      <c r="L60" s="39">
        <v>2024020042</v>
      </c>
      <c r="M60" s="39" t="s">
        <v>44</v>
      </c>
      <c r="N60" s="39" t="s">
        <v>44</v>
      </c>
      <c r="O60" s="39">
        <v>34885.449999999997</v>
      </c>
      <c r="P60" s="39">
        <v>40467.121999999996</v>
      </c>
      <c r="Q60" s="66" t="s">
        <v>33</v>
      </c>
      <c r="R60" s="118">
        <v>40467.121999999996</v>
      </c>
      <c r="S60" s="118">
        <v>40467.121999999996</v>
      </c>
      <c r="T60" s="10"/>
      <c r="U60" s="10"/>
      <c r="V60" s="10"/>
      <c r="W60" s="10"/>
      <c r="X60" s="10"/>
      <c r="Y60" s="10"/>
      <c r="Z60" s="10"/>
      <c r="AA60" s="10"/>
      <c r="AB60" s="10"/>
      <c r="AC60" s="10"/>
      <c r="AD60" s="10"/>
      <c r="AE60" s="11"/>
    </row>
    <row r="61" spans="1:31" s="6" customFormat="1" ht="12.45" customHeight="1" x14ac:dyDescent="0.3">
      <c r="A61" s="35" t="s">
        <v>35</v>
      </c>
      <c r="B61" s="67" t="s">
        <v>38</v>
      </c>
      <c r="C61" s="67" t="s">
        <v>38</v>
      </c>
      <c r="D61" s="68" t="s">
        <v>30</v>
      </c>
      <c r="E61" s="67" t="s">
        <v>31</v>
      </c>
      <c r="F61" s="67" t="s">
        <v>30</v>
      </c>
      <c r="G61" s="67" t="s">
        <v>80</v>
      </c>
      <c r="H61" s="67" t="s">
        <v>40</v>
      </c>
      <c r="I61" s="69" t="s">
        <v>41</v>
      </c>
      <c r="J61" s="39" t="s">
        <v>44</v>
      </c>
      <c r="K61" s="70" t="s">
        <v>82</v>
      </c>
      <c r="L61" s="67" t="s">
        <v>83</v>
      </c>
      <c r="M61" s="39" t="s">
        <v>44</v>
      </c>
      <c r="N61" s="39" t="s">
        <v>44</v>
      </c>
      <c r="O61" s="69">
        <v>1</v>
      </c>
      <c r="P61" s="69">
        <v>1857.51</v>
      </c>
      <c r="Q61" s="66" t="s">
        <v>33</v>
      </c>
      <c r="R61" s="119">
        <f>O61*P61</f>
        <v>1857.51</v>
      </c>
      <c r="S61" s="119">
        <f>R61</f>
        <v>1857.51</v>
      </c>
      <c r="T61" s="4">
        <v>0</v>
      </c>
      <c r="U61" s="3">
        <v>0</v>
      </c>
      <c r="V61" s="4">
        <v>0</v>
      </c>
      <c r="W61" s="4">
        <v>0</v>
      </c>
      <c r="X61" s="4">
        <v>0</v>
      </c>
      <c r="Y61" s="4">
        <v>0</v>
      </c>
      <c r="Z61" s="4">
        <v>0</v>
      </c>
      <c r="AA61" s="4">
        <v>0</v>
      </c>
      <c r="AB61" s="4">
        <v>0</v>
      </c>
      <c r="AC61" s="4">
        <v>0</v>
      </c>
      <c r="AD61" s="4">
        <v>0</v>
      </c>
      <c r="AE61" s="5"/>
    </row>
    <row r="62" spans="1:31" s="6" customFormat="1" ht="12.45" customHeight="1" x14ac:dyDescent="0.3">
      <c r="A62" s="35" t="s">
        <v>35</v>
      </c>
      <c r="B62" s="67" t="s">
        <v>38</v>
      </c>
      <c r="C62" s="67" t="s">
        <v>38</v>
      </c>
      <c r="D62" s="68" t="s">
        <v>30</v>
      </c>
      <c r="E62" s="67" t="s">
        <v>31</v>
      </c>
      <c r="F62" s="67" t="s">
        <v>30</v>
      </c>
      <c r="G62" s="67" t="s">
        <v>32</v>
      </c>
      <c r="H62" s="67" t="s">
        <v>84</v>
      </c>
      <c r="I62" s="70" t="s">
        <v>85</v>
      </c>
      <c r="J62" s="39" t="s">
        <v>44</v>
      </c>
      <c r="K62" s="70" t="s">
        <v>86</v>
      </c>
      <c r="L62" s="67" t="s">
        <v>87</v>
      </c>
      <c r="M62" s="39" t="s">
        <v>44</v>
      </c>
      <c r="N62" s="39" t="s">
        <v>44</v>
      </c>
      <c r="O62" s="69">
        <v>1</v>
      </c>
      <c r="P62" s="69">
        <v>4114</v>
      </c>
      <c r="Q62" s="66" t="s">
        <v>33</v>
      </c>
      <c r="R62" s="119">
        <f>O62*P62</f>
        <v>4114</v>
      </c>
      <c r="S62" s="119">
        <f>R62</f>
        <v>4114</v>
      </c>
      <c r="T62" s="4"/>
      <c r="U62" s="3"/>
      <c r="V62" s="4"/>
      <c r="W62" s="4"/>
      <c r="X62" s="4"/>
      <c r="Y62" s="4"/>
      <c r="Z62" s="4"/>
      <c r="AA62" s="4"/>
      <c r="AB62" s="4"/>
      <c r="AC62" s="4"/>
      <c r="AD62" s="4"/>
      <c r="AE62" s="5"/>
    </row>
    <row r="63" spans="1:31" s="6" customFormat="1" ht="12.45" customHeight="1" x14ac:dyDescent="0.3">
      <c r="A63" s="35" t="s">
        <v>35</v>
      </c>
      <c r="B63" s="67" t="s">
        <v>38</v>
      </c>
      <c r="C63" s="67" t="s">
        <v>38</v>
      </c>
      <c r="D63" s="68" t="s">
        <v>30</v>
      </c>
      <c r="E63" s="67" t="s">
        <v>31</v>
      </c>
      <c r="F63" s="67" t="s">
        <v>30</v>
      </c>
      <c r="G63" s="67" t="s">
        <v>80</v>
      </c>
      <c r="H63" s="67" t="s">
        <v>84</v>
      </c>
      <c r="I63" s="70" t="s">
        <v>85</v>
      </c>
      <c r="J63" s="39" t="s">
        <v>44</v>
      </c>
      <c r="K63" s="70" t="s">
        <v>86</v>
      </c>
      <c r="L63" s="67" t="s">
        <v>87</v>
      </c>
      <c r="M63" s="39" t="s">
        <v>44</v>
      </c>
      <c r="N63" s="39" t="s">
        <v>44</v>
      </c>
      <c r="O63" s="69">
        <v>1</v>
      </c>
      <c r="P63" s="69">
        <v>6500</v>
      </c>
      <c r="Q63" s="66" t="s">
        <v>33</v>
      </c>
      <c r="R63" s="119">
        <f>O63*P63</f>
        <v>6500</v>
      </c>
      <c r="S63" s="119">
        <f>R63</f>
        <v>6500</v>
      </c>
      <c r="T63" s="4"/>
      <c r="U63" s="3"/>
      <c r="V63" s="4"/>
      <c r="W63" s="4"/>
      <c r="X63" s="4"/>
      <c r="Y63" s="4"/>
      <c r="Z63" s="4"/>
      <c r="AA63" s="4"/>
      <c r="AB63" s="4"/>
      <c r="AC63" s="4"/>
      <c r="AD63" s="4"/>
      <c r="AE63" s="5"/>
    </row>
    <row r="64" spans="1:31" s="6" customFormat="1" ht="12.45" customHeight="1" x14ac:dyDescent="0.3">
      <c r="A64" s="35" t="s">
        <v>35</v>
      </c>
      <c r="B64" s="67" t="s">
        <v>38</v>
      </c>
      <c r="C64" s="67" t="s">
        <v>38</v>
      </c>
      <c r="D64" s="68" t="s">
        <v>30</v>
      </c>
      <c r="E64" s="67" t="s">
        <v>31</v>
      </c>
      <c r="F64" s="67" t="s">
        <v>30</v>
      </c>
      <c r="G64" s="67" t="s">
        <v>80</v>
      </c>
      <c r="H64" s="67" t="s">
        <v>98</v>
      </c>
      <c r="I64" s="70" t="s">
        <v>99</v>
      </c>
      <c r="J64" s="69" t="s">
        <v>100</v>
      </c>
      <c r="K64" s="70" t="s">
        <v>102</v>
      </c>
      <c r="L64" s="72" t="s">
        <v>104</v>
      </c>
      <c r="M64" s="71" t="s">
        <v>45</v>
      </c>
      <c r="N64" s="69" t="s">
        <v>39</v>
      </c>
      <c r="O64" s="69">
        <v>2</v>
      </c>
      <c r="P64" s="69">
        <v>4263</v>
      </c>
      <c r="Q64" s="66" t="s">
        <v>33</v>
      </c>
      <c r="R64" s="119">
        <f t="shared" ref="R64:R66" si="0">O64*P64</f>
        <v>8526</v>
      </c>
      <c r="S64" s="119">
        <f t="shared" ref="S64:S66" si="1">R64</f>
        <v>8526</v>
      </c>
      <c r="T64" s="4"/>
      <c r="U64" s="3"/>
      <c r="V64" s="4"/>
      <c r="W64" s="4"/>
      <c r="X64" s="4"/>
      <c r="Y64" s="4"/>
      <c r="Z64" s="4"/>
      <c r="AA64" s="4"/>
      <c r="AB64" s="4"/>
      <c r="AC64" s="4"/>
      <c r="AD64" s="4"/>
      <c r="AE64" s="5"/>
    </row>
    <row r="65" spans="1:31" s="6" customFormat="1" ht="12.45" customHeight="1" x14ac:dyDescent="0.3">
      <c r="A65" s="35" t="s">
        <v>35</v>
      </c>
      <c r="B65" s="67" t="s">
        <v>38</v>
      </c>
      <c r="C65" s="67" t="s">
        <v>38</v>
      </c>
      <c r="D65" s="68" t="s">
        <v>30</v>
      </c>
      <c r="E65" s="67" t="s">
        <v>31</v>
      </c>
      <c r="F65" s="67" t="s">
        <v>30</v>
      </c>
      <c r="G65" s="67" t="s">
        <v>80</v>
      </c>
      <c r="H65" s="67" t="s">
        <v>98</v>
      </c>
      <c r="I65" s="70" t="s">
        <v>99</v>
      </c>
      <c r="J65" s="69" t="s">
        <v>101</v>
      </c>
      <c r="K65" s="70" t="s">
        <v>103</v>
      </c>
      <c r="L65" s="72" t="s">
        <v>104</v>
      </c>
      <c r="M65" s="71" t="s">
        <v>45</v>
      </c>
      <c r="N65" s="69" t="s">
        <v>39</v>
      </c>
      <c r="O65" s="69">
        <v>4</v>
      </c>
      <c r="P65" s="69">
        <v>2314.1999999999998</v>
      </c>
      <c r="Q65" s="66" t="s">
        <v>33</v>
      </c>
      <c r="R65" s="119">
        <f t="shared" ref="R65" si="2">O65*P65</f>
        <v>9256.7999999999993</v>
      </c>
      <c r="S65" s="119">
        <f t="shared" ref="S65" si="3">R65</f>
        <v>9256.7999999999993</v>
      </c>
      <c r="T65" s="4"/>
      <c r="U65" s="3"/>
      <c r="V65" s="4"/>
      <c r="W65" s="4"/>
      <c r="X65" s="4"/>
      <c r="Y65" s="4"/>
      <c r="Z65" s="4"/>
      <c r="AA65" s="4"/>
      <c r="AB65" s="4"/>
      <c r="AC65" s="4"/>
      <c r="AD65" s="4"/>
      <c r="AE65" s="5"/>
    </row>
    <row r="66" spans="1:31" s="6" customFormat="1" ht="12.45" customHeight="1" x14ac:dyDescent="0.3">
      <c r="A66" s="35" t="s">
        <v>35</v>
      </c>
      <c r="B66" s="67" t="s">
        <v>38</v>
      </c>
      <c r="C66" s="67" t="s">
        <v>38</v>
      </c>
      <c r="D66" s="68" t="s">
        <v>30</v>
      </c>
      <c r="E66" s="67" t="s">
        <v>31</v>
      </c>
      <c r="F66" s="67" t="s">
        <v>30</v>
      </c>
      <c r="G66" s="67" t="s">
        <v>48</v>
      </c>
      <c r="H66" s="67" t="s">
        <v>46</v>
      </c>
      <c r="I66" s="69" t="s">
        <v>47</v>
      </c>
      <c r="J66" s="39" t="s">
        <v>44</v>
      </c>
      <c r="K66" s="70" t="s">
        <v>93</v>
      </c>
      <c r="L66" s="67" t="s">
        <v>92</v>
      </c>
      <c r="M66" s="39" t="s">
        <v>44</v>
      </c>
      <c r="N66" s="39" t="s">
        <v>44</v>
      </c>
      <c r="O66" s="69">
        <v>1</v>
      </c>
      <c r="P66" s="69">
        <v>8004</v>
      </c>
      <c r="Q66" s="66" t="s">
        <v>33</v>
      </c>
      <c r="R66" s="119">
        <f t="shared" si="0"/>
        <v>8004</v>
      </c>
      <c r="S66" s="119">
        <f t="shared" si="1"/>
        <v>8004</v>
      </c>
      <c r="T66" s="4"/>
      <c r="U66" s="3"/>
      <c r="V66" s="4"/>
      <c r="W66" s="4"/>
      <c r="X66" s="4"/>
      <c r="Y66" s="4"/>
      <c r="Z66" s="4"/>
      <c r="AA66" s="4"/>
      <c r="AB66" s="4"/>
      <c r="AC66" s="4"/>
      <c r="AD66" s="4"/>
      <c r="AE66" s="5"/>
    </row>
    <row r="67" spans="1:31" s="6" customFormat="1" ht="12.45" customHeight="1" x14ac:dyDescent="0.3">
      <c r="A67" s="35" t="s">
        <v>35</v>
      </c>
      <c r="B67" s="67" t="s">
        <v>38</v>
      </c>
      <c r="C67" s="67" t="s">
        <v>38</v>
      </c>
      <c r="D67" s="68" t="s">
        <v>30</v>
      </c>
      <c r="E67" s="67" t="s">
        <v>31</v>
      </c>
      <c r="F67" s="67" t="s">
        <v>30</v>
      </c>
      <c r="G67" s="67" t="s">
        <v>48</v>
      </c>
      <c r="H67" s="67" t="s">
        <v>46</v>
      </c>
      <c r="I67" s="69" t="s">
        <v>47</v>
      </c>
      <c r="J67" s="39" t="s">
        <v>44</v>
      </c>
      <c r="K67" s="70" t="s">
        <v>73</v>
      </c>
      <c r="L67" s="73" t="s">
        <v>56</v>
      </c>
      <c r="M67" s="39" t="s">
        <v>44</v>
      </c>
      <c r="N67" s="39" t="s">
        <v>44</v>
      </c>
      <c r="O67" s="69">
        <v>1</v>
      </c>
      <c r="P67" s="69">
        <v>13560</v>
      </c>
      <c r="Q67" s="66" t="s">
        <v>33</v>
      </c>
      <c r="R67" s="119">
        <f t="shared" ref="R67:R77" si="4">O67*P67</f>
        <v>13560</v>
      </c>
      <c r="S67" s="119">
        <f t="shared" ref="S67:S77" si="5">R67</f>
        <v>13560</v>
      </c>
      <c r="T67" s="4"/>
      <c r="U67" s="3"/>
      <c r="V67" s="4"/>
      <c r="W67" s="4"/>
      <c r="X67" s="4"/>
      <c r="Y67" s="4"/>
      <c r="Z67" s="4"/>
      <c r="AA67" s="4"/>
      <c r="AB67" s="4"/>
      <c r="AC67" s="4"/>
      <c r="AD67" s="4"/>
      <c r="AE67" s="5"/>
    </row>
    <row r="68" spans="1:31" s="6" customFormat="1" ht="12.45" customHeight="1" x14ac:dyDescent="0.3">
      <c r="A68" s="35" t="s">
        <v>35</v>
      </c>
      <c r="B68" s="67" t="s">
        <v>38</v>
      </c>
      <c r="C68" s="67" t="s">
        <v>38</v>
      </c>
      <c r="D68" s="68" t="s">
        <v>30</v>
      </c>
      <c r="E68" s="67" t="s">
        <v>31</v>
      </c>
      <c r="F68" s="67" t="s">
        <v>30</v>
      </c>
      <c r="G68" s="67" t="s">
        <v>48</v>
      </c>
      <c r="H68" s="67" t="s">
        <v>46</v>
      </c>
      <c r="I68" s="69" t="s">
        <v>47</v>
      </c>
      <c r="J68" s="39" t="s">
        <v>44</v>
      </c>
      <c r="K68" s="70" t="s">
        <v>75</v>
      </c>
      <c r="L68" s="73" t="s">
        <v>57</v>
      </c>
      <c r="M68" s="39" t="s">
        <v>44</v>
      </c>
      <c r="N68" s="39" t="s">
        <v>44</v>
      </c>
      <c r="O68" s="69">
        <v>1</v>
      </c>
      <c r="P68" s="69">
        <v>9599.99</v>
      </c>
      <c r="Q68" s="66" t="s">
        <v>33</v>
      </c>
      <c r="R68" s="119">
        <f t="shared" si="4"/>
        <v>9599.99</v>
      </c>
      <c r="S68" s="119">
        <f t="shared" si="5"/>
        <v>9599.99</v>
      </c>
      <c r="T68" s="4"/>
      <c r="U68" s="3"/>
      <c r="V68" s="4"/>
      <c r="W68" s="4"/>
      <c r="X68" s="4"/>
      <c r="Y68" s="4"/>
      <c r="Z68" s="4"/>
      <c r="AA68" s="4"/>
      <c r="AB68" s="4"/>
      <c r="AC68" s="4"/>
      <c r="AD68" s="4"/>
      <c r="AE68" s="5"/>
    </row>
    <row r="69" spans="1:31" s="6" customFormat="1" ht="12.45" customHeight="1" x14ac:dyDescent="0.3">
      <c r="A69" s="35" t="s">
        <v>35</v>
      </c>
      <c r="B69" s="67" t="s">
        <v>38</v>
      </c>
      <c r="C69" s="67" t="s">
        <v>38</v>
      </c>
      <c r="D69" s="68" t="s">
        <v>30</v>
      </c>
      <c r="E69" s="67" t="s">
        <v>31</v>
      </c>
      <c r="F69" s="67" t="s">
        <v>30</v>
      </c>
      <c r="G69" s="67" t="s">
        <v>48</v>
      </c>
      <c r="H69" s="67" t="s">
        <v>46</v>
      </c>
      <c r="I69" s="69" t="s">
        <v>47</v>
      </c>
      <c r="J69" s="39" t="s">
        <v>44</v>
      </c>
      <c r="K69" s="70" t="s">
        <v>74</v>
      </c>
      <c r="L69" s="73" t="s">
        <v>58</v>
      </c>
      <c r="M69" s="39" t="s">
        <v>44</v>
      </c>
      <c r="N69" s="39" t="s">
        <v>44</v>
      </c>
      <c r="O69" s="69">
        <v>1</v>
      </c>
      <c r="P69" s="69">
        <v>10799.99</v>
      </c>
      <c r="Q69" s="66" t="s">
        <v>33</v>
      </c>
      <c r="R69" s="119">
        <f t="shared" si="4"/>
        <v>10799.99</v>
      </c>
      <c r="S69" s="119">
        <f t="shared" si="5"/>
        <v>10799.99</v>
      </c>
      <c r="T69" s="4"/>
      <c r="U69" s="3"/>
      <c r="V69" s="4"/>
      <c r="W69" s="4"/>
      <c r="X69" s="4"/>
      <c r="Y69" s="4"/>
      <c r="Z69" s="4"/>
      <c r="AA69" s="4"/>
      <c r="AB69" s="4"/>
      <c r="AC69" s="4"/>
      <c r="AD69" s="4"/>
      <c r="AE69" s="5"/>
    </row>
    <row r="70" spans="1:31" s="6" customFormat="1" ht="12.45" customHeight="1" x14ac:dyDescent="0.3">
      <c r="A70" s="35" t="s">
        <v>35</v>
      </c>
      <c r="B70" s="67" t="s">
        <v>38</v>
      </c>
      <c r="C70" s="67" t="s">
        <v>38</v>
      </c>
      <c r="D70" s="68" t="s">
        <v>30</v>
      </c>
      <c r="E70" s="67" t="s">
        <v>31</v>
      </c>
      <c r="F70" s="67" t="s">
        <v>30</v>
      </c>
      <c r="G70" s="67" t="s">
        <v>48</v>
      </c>
      <c r="H70" s="67" t="s">
        <v>49</v>
      </c>
      <c r="I70" s="69" t="s">
        <v>50</v>
      </c>
      <c r="J70" s="39" t="s">
        <v>44</v>
      </c>
      <c r="K70" s="70" t="s">
        <v>72</v>
      </c>
      <c r="L70" s="73" t="s">
        <v>59</v>
      </c>
      <c r="M70" s="39" t="s">
        <v>44</v>
      </c>
      <c r="N70" s="39" t="s">
        <v>44</v>
      </c>
      <c r="O70" s="69">
        <v>1</v>
      </c>
      <c r="P70" s="69">
        <v>25300.33</v>
      </c>
      <c r="Q70" s="66" t="s">
        <v>33</v>
      </c>
      <c r="R70" s="119">
        <f t="shared" si="4"/>
        <v>25300.33</v>
      </c>
      <c r="S70" s="119">
        <f t="shared" si="5"/>
        <v>25300.33</v>
      </c>
      <c r="T70" s="4"/>
      <c r="U70" s="3"/>
      <c r="V70" s="4"/>
      <c r="W70" s="4"/>
      <c r="X70" s="4"/>
      <c r="Y70" s="4"/>
      <c r="Z70" s="4"/>
      <c r="AA70" s="4"/>
      <c r="AB70" s="4"/>
      <c r="AC70" s="4"/>
      <c r="AD70" s="4"/>
      <c r="AE70" s="5"/>
    </row>
    <row r="71" spans="1:31" s="6" customFormat="1" ht="12.45" customHeight="1" x14ac:dyDescent="0.3">
      <c r="A71" s="35" t="s">
        <v>35</v>
      </c>
      <c r="B71" s="67" t="s">
        <v>38</v>
      </c>
      <c r="C71" s="67" t="s">
        <v>38</v>
      </c>
      <c r="D71" s="68" t="s">
        <v>30</v>
      </c>
      <c r="E71" s="67" t="s">
        <v>31</v>
      </c>
      <c r="F71" s="67" t="s">
        <v>30</v>
      </c>
      <c r="G71" s="67" t="s">
        <v>80</v>
      </c>
      <c r="H71" s="67" t="s">
        <v>42</v>
      </c>
      <c r="I71" s="69" t="s">
        <v>43</v>
      </c>
      <c r="J71" s="39" t="s">
        <v>44</v>
      </c>
      <c r="K71" s="70" t="s">
        <v>81</v>
      </c>
      <c r="L71" s="73" t="s">
        <v>55</v>
      </c>
      <c r="M71" s="39" t="s">
        <v>44</v>
      </c>
      <c r="N71" s="39" t="s">
        <v>44</v>
      </c>
      <c r="O71" s="69">
        <v>1</v>
      </c>
      <c r="P71" s="69">
        <v>5220</v>
      </c>
      <c r="Q71" s="66" t="s">
        <v>33</v>
      </c>
      <c r="R71" s="119">
        <f t="shared" si="4"/>
        <v>5220</v>
      </c>
      <c r="S71" s="119">
        <f t="shared" si="5"/>
        <v>5220</v>
      </c>
      <c r="T71" s="4"/>
      <c r="U71" s="3"/>
      <c r="V71" s="4"/>
      <c r="W71" s="4"/>
      <c r="X71" s="4"/>
      <c r="Y71" s="4"/>
      <c r="Z71" s="4"/>
      <c r="AA71" s="4"/>
      <c r="AB71" s="4"/>
      <c r="AC71" s="4"/>
      <c r="AD71" s="4"/>
      <c r="AE71" s="5"/>
    </row>
    <row r="72" spans="1:31" s="6" customFormat="1" ht="12.45" customHeight="1" x14ac:dyDescent="0.3">
      <c r="A72" s="35" t="s">
        <v>35</v>
      </c>
      <c r="B72" s="67" t="s">
        <v>38</v>
      </c>
      <c r="C72" s="67" t="s">
        <v>38</v>
      </c>
      <c r="D72" s="68" t="s">
        <v>30</v>
      </c>
      <c r="E72" s="67" t="s">
        <v>31</v>
      </c>
      <c r="F72" s="67" t="s">
        <v>30</v>
      </c>
      <c r="G72" s="67" t="s">
        <v>80</v>
      </c>
      <c r="H72" s="67" t="s">
        <v>60</v>
      </c>
      <c r="I72" s="70" t="s">
        <v>61</v>
      </c>
      <c r="J72" s="39" t="s">
        <v>44</v>
      </c>
      <c r="K72" s="70" t="s">
        <v>97</v>
      </c>
      <c r="L72" s="73">
        <v>2024020144</v>
      </c>
      <c r="M72" s="39" t="s">
        <v>44</v>
      </c>
      <c r="N72" s="39" t="s">
        <v>44</v>
      </c>
      <c r="O72" s="69">
        <v>1</v>
      </c>
      <c r="P72" s="69">
        <v>550.79999999999995</v>
      </c>
      <c r="Q72" s="66" t="s">
        <v>33</v>
      </c>
      <c r="R72" s="119">
        <f t="shared" ref="R72" si="6">O72*P72</f>
        <v>550.79999999999995</v>
      </c>
      <c r="S72" s="119">
        <f t="shared" ref="S72" si="7">R72</f>
        <v>550.79999999999995</v>
      </c>
      <c r="T72" s="4"/>
      <c r="U72" s="3"/>
      <c r="V72" s="4"/>
      <c r="W72" s="4"/>
      <c r="X72" s="4"/>
      <c r="Y72" s="4"/>
      <c r="Z72" s="4"/>
      <c r="AA72" s="4"/>
      <c r="AB72" s="4"/>
      <c r="AC72" s="4"/>
      <c r="AD72" s="4"/>
      <c r="AE72" s="5"/>
    </row>
    <row r="73" spans="1:31" s="6" customFormat="1" ht="12.45" customHeight="1" x14ac:dyDescent="0.3">
      <c r="A73" s="35" t="s">
        <v>35</v>
      </c>
      <c r="B73" s="67" t="s">
        <v>38</v>
      </c>
      <c r="C73" s="67" t="s">
        <v>38</v>
      </c>
      <c r="D73" s="68" t="s">
        <v>30</v>
      </c>
      <c r="E73" s="67" t="s">
        <v>31</v>
      </c>
      <c r="F73" s="67" t="s">
        <v>30</v>
      </c>
      <c r="G73" s="67" t="s">
        <v>32</v>
      </c>
      <c r="H73" s="67" t="s">
        <v>94</v>
      </c>
      <c r="I73" s="70" t="s">
        <v>95</v>
      </c>
      <c r="J73" s="39" t="s">
        <v>44</v>
      </c>
      <c r="K73" s="70" t="s">
        <v>96</v>
      </c>
      <c r="L73" s="73">
        <v>2024020081</v>
      </c>
      <c r="M73" s="39" t="s">
        <v>44</v>
      </c>
      <c r="N73" s="39" t="s">
        <v>44</v>
      </c>
      <c r="O73" s="69">
        <v>1</v>
      </c>
      <c r="P73" s="69">
        <v>35076</v>
      </c>
      <c r="Q73" s="66" t="s">
        <v>33</v>
      </c>
      <c r="R73" s="119">
        <f t="shared" si="4"/>
        <v>35076</v>
      </c>
      <c r="S73" s="119">
        <f t="shared" si="5"/>
        <v>35076</v>
      </c>
      <c r="T73" s="4"/>
      <c r="U73" s="3"/>
      <c r="V73" s="4"/>
      <c r="W73" s="4"/>
      <c r="X73" s="4"/>
      <c r="Y73" s="4"/>
      <c r="Z73" s="4"/>
      <c r="AA73" s="4"/>
      <c r="AB73" s="4"/>
      <c r="AC73" s="4"/>
      <c r="AD73" s="4"/>
      <c r="AE73" s="5"/>
    </row>
    <row r="74" spans="1:31" s="9" customFormat="1" ht="12.45" customHeight="1" x14ac:dyDescent="0.3">
      <c r="A74" s="35" t="s">
        <v>35</v>
      </c>
      <c r="B74" s="67" t="s">
        <v>38</v>
      </c>
      <c r="C74" s="67" t="s">
        <v>38</v>
      </c>
      <c r="D74" s="68" t="s">
        <v>30</v>
      </c>
      <c r="E74" s="69" t="s">
        <v>34</v>
      </c>
      <c r="F74" s="67" t="s">
        <v>36</v>
      </c>
      <c r="G74" s="69" t="s">
        <v>37</v>
      </c>
      <c r="H74" s="67" t="s">
        <v>105</v>
      </c>
      <c r="I74" s="69" t="s">
        <v>107</v>
      </c>
      <c r="J74" s="39" t="s">
        <v>44</v>
      </c>
      <c r="K74" s="70" t="s">
        <v>106</v>
      </c>
      <c r="L74" s="73">
        <v>2024020139</v>
      </c>
      <c r="M74" s="39" t="s">
        <v>44</v>
      </c>
      <c r="N74" s="39" t="s">
        <v>44</v>
      </c>
      <c r="O74" s="66">
        <v>1</v>
      </c>
      <c r="P74" s="69">
        <v>3136.29</v>
      </c>
      <c r="Q74" s="66" t="s">
        <v>33</v>
      </c>
      <c r="R74" s="119">
        <f t="shared" si="4"/>
        <v>3136.29</v>
      </c>
      <c r="S74" s="119">
        <f t="shared" si="5"/>
        <v>3136.29</v>
      </c>
      <c r="T74" s="7"/>
      <c r="U74" s="7"/>
      <c r="V74" s="7"/>
      <c r="W74" s="7"/>
      <c r="X74" s="7"/>
      <c r="Y74" s="7"/>
      <c r="Z74" s="7"/>
      <c r="AA74" s="7"/>
      <c r="AB74" s="7"/>
      <c r="AC74" s="7"/>
      <c r="AD74" s="7"/>
      <c r="AE74" s="8"/>
    </row>
    <row r="75" spans="1:31" s="6" customFormat="1" ht="12.45" customHeight="1" x14ac:dyDescent="0.3">
      <c r="A75" s="35" t="s">
        <v>35</v>
      </c>
      <c r="B75" s="67" t="s">
        <v>38</v>
      </c>
      <c r="C75" s="67" t="s">
        <v>38</v>
      </c>
      <c r="D75" s="68" t="s">
        <v>30</v>
      </c>
      <c r="E75" s="67" t="s">
        <v>31</v>
      </c>
      <c r="F75" s="67" t="s">
        <v>30</v>
      </c>
      <c r="G75" s="67" t="s">
        <v>32</v>
      </c>
      <c r="H75" s="67" t="s">
        <v>88</v>
      </c>
      <c r="I75" s="70" t="s">
        <v>91</v>
      </c>
      <c r="J75" s="69" t="s">
        <v>89</v>
      </c>
      <c r="K75" s="70" t="s">
        <v>90</v>
      </c>
      <c r="L75" s="73">
        <v>2024020132</v>
      </c>
      <c r="M75" s="66" t="s">
        <v>45</v>
      </c>
      <c r="N75" s="69" t="s">
        <v>39</v>
      </c>
      <c r="O75" s="69">
        <v>20</v>
      </c>
      <c r="P75" s="69">
        <v>40.020000000000003</v>
      </c>
      <c r="Q75" s="66" t="s">
        <v>33</v>
      </c>
      <c r="R75" s="119">
        <f t="shared" ref="R75" si="8">O75*P75</f>
        <v>800.40000000000009</v>
      </c>
      <c r="S75" s="119">
        <f t="shared" ref="S75" si="9">R75</f>
        <v>800.40000000000009</v>
      </c>
      <c r="T75" s="4"/>
      <c r="U75" s="3"/>
      <c r="V75" s="4"/>
      <c r="W75" s="4"/>
      <c r="X75" s="4"/>
      <c r="Y75" s="4"/>
      <c r="Z75" s="4"/>
      <c r="AA75" s="4"/>
      <c r="AB75" s="4"/>
      <c r="AC75" s="4"/>
      <c r="AD75" s="4"/>
      <c r="AE75" s="5"/>
    </row>
    <row r="76" spans="1:31" s="9" customFormat="1" ht="12.45" customHeight="1" x14ac:dyDescent="0.3">
      <c r="A76" s="35" t="s">
        <v>35</v>
      </c>
      <c r="B76" s="67" t="s">
        <v>38</v>
      </c>
      <c r="C76" s="67" t="s">
        <v>38</v>
      </c>
      <c r="D76" s="68" t="s">
        <v>30</v>
      </c>
      <c r="E76" s="69" t="s">
        <v>34</v>
      </c>
      <c r="F76" s="67" t="s">
        <v>36</v>
      </c>
      <c r="G76" s="69" t="s">
        <v>37</v>
      </c>
      <c r="H76" s="67" t="s">
        <v>76</v>
      </c>
      <c r="I76" s="70" t="s">
        <v>77</v>
      </c>
      <c r="J76" s="39" t="s">
        <v>44</v>
      </c>
      <c r="K76" s="70" t="s">
        <v>78</v>
      </c>
      <c r="L76" s="73" t="s">
        <v>79</v>
      </c>
      <c r="M76" s="39" t="s">
        <v>44</v>
      </c>
      <c r="N76" s="39" t="s">
        <v>44</v>
      </c>
      <c r="O76" s="66">
        <v>1</v>
      </c>
      <c r="P76" s="69">
        <v>2800</v>
      </c>
      <c r="Q76" s="66" t="s">
        <v>33</v>
      </c>
      <c r="R76" s="119">
        <f t="shared" ref="R76" si="10">O76*P76</f>
        <v>2800</v>
      </c>
      <c r="S76" s="119">
        <f t="shared" ref="S76" si="11">R76</f>
        <v>2800</v>
      </c>
      <c r="T76" s="7"/>
      <c r="U76" s="7"/>
      <c r="V76" s="7"/>
      <c r="W76" s="7"/>
      <c r="X76" s="7"/>
      <c r="Y76" s="7"/>
      <c r="Z76" s="7"/>
      <c r="AA76" s="7"/>
      <c r="AB76" s="7"/>
      <c r="AC76" s="7"/>
      <c r="AD76" s="7"/>
      <c r="AE76" s="8"/>
    </row>
    <row r="77" spans="1:31" s="9" customFormat="1" ht="12.45" customHeight="1" x14ac:dyDescent="0.3">
      <c r="A77" s="35" t="s">
        <v>35</v>
      </c>
      <c r="B77" s="67" t="s">
        <v>38</v>
      </c>
      <c r="C77" s="67" t="s">
        <v>38</v>
      </c>
      <c r="D77" s="68" t="s">
        <v>30</v>
      </c>
      <c r="E77" s="69" t="s">
        <v>34</v>
      </c>
      <c r="F77" s="67" t="s">
        <v>36</v>
      </c>
      <c r="G77" s="69" t="s">
        <v>37</v>
      </c>
      <c r="H77" s="67" t="s">
        <v>51</v>
      </c>
      <c r="I77" s="69" t="s">
        <v>52</v>
      </c>
      <c r="J77" s="39" t="s">
        <v>44</v>
      </c>
      <c r="K77" s="70" t="s">
        <v>63</v>
      </c>
      <c r="L77" s="73" t="s">
        <v>64</v>
      </c>
      <c r="M77" s="39" t="s">
        <v>44</v>
      </c>
      <c r="N77" s="39" t="s">
        <v>44</v>
      </c>
      <c r="O77" s="66">
        <v>1</v>
      </c>
      <c r="P77" s="69">
        <v>31366.400000000001</v>
      </c>
      <c r="Q77" s="66" t="s">
        <v>33</v>
      </c>
      <c r="R77" s="119">
        <f t="shared" si="4"/>
        <v>31366.400000000001</v>
      </c>
      <c r="S77" s="119">
        <f t="shared" si="5"/>
        <v>31366.400000000001</v>
      </c>
      <c r="T77" s="7"/>
      <c r="U77" s="7"/>
      <c r="V77" s="7"/>
      <c r="W77" s="7"/>
      <c r="X77" s="7"/>
      <c r="Y77" s="7"/>
      <c r="Z77" s="7"/>
      <c r="AA77" s="7"/>
      <c r="AB77" s="7"/>
      <c r="AC77" s="7"/>
      <c r="AD77" s="7"/>
      <c r="AE77" s="8"/>
    </row>
    <row r="78" spans="1:31" s="9" customFormat="1" ht="12.45" customHeight="1" x14ac:dyDescent="0.3">
      <c r="A78" s="35" t="s">
        <v>35</v>
      </c>
      <c r="B78" s="67" t="s">
        <v>38</v>
      </c>
      <c r="C78" s="67" t="s">
        <v>38</v>
      </c>
      <c r="D78" s="68" t="s">
        <v>30</v>
      </c>
      <c r="E78" s="69" t="s">
        <v>34</v>
      </c>
      <c r="F78" s="67" t="s">
        <v>36</v>
      </c>
      <c r="G78" s="69" t="s">
        <v>37</v>
      </c>
      <c r="H78" s="67" t="s">
        <v>51</v>
      </c>
      <c r="I78" s="69" t="s">
        <v>52</v>
      </c>
      <c r="J78" s="39" t="s">
        <v>44</v>
      </c>
      <c r="K78" s="70" t="s">
        <v>65</v>
      </c>
      <c r="L78" s="73" t="s">
        <v>64</v>
      </c>
      <c r="M78" s="39" t="s">
        <v>44</v>
      </c>
      <c r="N78" s="39" t="s">
        <v>44</v>
      </c>
      <c r="O78" s="66">
        <v>1</v>
      </c>
      <c r="P78" s="69">
        <v>31366.400000000001</v>
      </c>
      <c r="Q78" s="66" t="s">
        <v>33</v>
      </c>
      <c r="R78" s="119">
        <f t="shared" ref="R78:R79" si="12">O78*P78</f>
        <v>31366.400000000001</v>
      </c>
      <c r="S78" s="119">
        <f t="shared" ref="S78:S79" si="13">R78</f>
        <v>31366.400000000001</v>
      </c>
      <c r="T78" s="7"/>
      <c r="U78" s="7"/>
      <c r="V78" s="7"/>
      <c r="W78" s="7"/>
      <c r="X78" s="7"/>
      <c r="Y78" s="7"/>
      <c r="Z78" s="7"/>
      <c r="AA78" s="7"/>
      <c r="AB78" s="7"/>
      <c r="AC78" s="7"/>
      <c r="AD78" s="7"/>
      <c r="AE78" s="8"/>
    </row>
    <row r="79" spans="1:31" s="9" customFormat="1" ht="12.45" customHeight="1" x14ac:dyDescent="0.3">
      <c r="A79" s="35" t="s">
        <v>35</v>
      </c>
      <c r="B79" s="67" t="s">
        <v>38</v>
      </c>
      <c r="C79" s="67" t="s">
        <v>38</v>
      </c>
      <c r="D79" s="68" t="s">
        <v>30</v>
      </c>
      <c r="E79" s="67" t="s">
        <v>31</v>
      </c>
      <c r="F79" s="67" t="s">
        <v>30</v>
      </c>
      <c r="G79" s="67" t="s">
        <v>32</v>
      </c>
      <c r="H79" s="67" t="s">
        <v>66</v>
      </c>
      <c r="I79" s="69" t="s">
        <v>67</v>
      </c>
      <c r="J79" s="39" t="s">
        <v>44</v>
      </c>
      <c r="K79" s="70" t="s">
        <v>68</v>
      </c>
      <c r="L79" s="73" t="s">
        <v>64</v>
      </c>
      <c r="M79" s="39" t="s">
        <v>44</v>
      </c>
      <c r="N79" s="39" t="s">
        <v>44</v>
      </c>
      <c r="O79" s="66">
        <v>1</v>
      </c>
      <c r="P79" s="69">
        <v>4991.84</v>
      </c>
      <c r="Q79" s="66" t="s">
        <v>33</v>
      </c>
      <c r="R79" s="119">
        <f t="shared" si="12"/>
        <v>4991.84</v>
      </c>
      <c r="S79" s="119">
        <f t="shared" si="13"/>
        <v>4991.84</v>
      </c>
      <c r="T79" s="7"/>
      <c r="U79" s="7"/>
      <c r="V79" s="7"/>
      <c r="W79" s="7"/>
      <c r="X79" s="7"/>
      <c r="Y79" s="7"/>
      <c r="Z79" s="7"/>
      <c r="AA79" s="7"/>
      <c r="AB79" s="7"/>
      <c r="AC79" s="7"/>
      <c r="AD79" s="7"/>
      <c r="AE79" s="8"/>
    </row>
    <row r="80" spans="1:31" s="9" customFormat="1" ht="12.45" customHeight="1" x14ac:dyDescent="0.3">
      <c r="A80" s="35" t="s">
        <v>35</v>
      </c>
      <c r="B80" s="67" t="s">
        <v>38</v>
      </c>
      <c r="C80" s="67" t="s">
        <v>38</v>
      </c>
      <c r="D80" s="68" t="s">
        <v>30</v>
      </c>
      <c r="E80" s="67" t="s">
        <v>31</v>
      </c>
      <c r="F80" s="67" t="s">
        <v>30</v>
      </c>
      <c r="G80" s="67" t="s">
        <v>32</v>
      </c>
      <c r="H80" s="67" t="s">
        <v>66</v>
      </c>
      <c r="I80" s="69" t="s">
        <v>67</v>
      </c>
      <c r="J80" s="39" t="s">
        <v>44</v>
      </c>
      <c r="K80" s="70" t="s">
        <v>69</v>
      </c>
      <c r="L80" s="73" t="s">
        <v>64</v>
      </c>
      <c r="M80" s="39" t="s">
        <v>44</v>
      </c>
      <c r="N80" s="39" t="s">
        <v>44</v>
      </c>
      <c r="O80" s="66">
        <v>1</v>
      </c>
      <c r="P80" s="69">
        <v>4991.84</v>
      </c>
      <c r="Q80" s="66" t="s">
        <v>33</v>
      </c>
      <c r="R80" s="119">
        <f t="shared" ref="R80" si="14">O80*P80</f>
        <v>4991.84</v>
      </c>
      <c r="S80" s="119">
        <f t="shared" ref="S80" si="15">R80</f>
        <v>4991.84</v>
      </c>
      <c r="T80" s="7"/>
      <c r="U80" s="7"/>
      <c r="V80" s="7"/>
      <c r="W80" s="7"/>
      <c r="X80" s="7"/>
      <c r="Y80" s="7"/>
      <c r="Z80" s="7"/>
      <c r="AA80" s="7"/>
      <c r="AB80" s="7"/>
      <c r="AC80" s="7"/>
      <c r="AD80" s="7"/>
      <c r="AE80" s="8"/>
    </row>
    <row r="81" spans="1:31" s="9" customFormat="1" ht="12.45" customHeight="1" x14ac:dyDescent="0.3">
      <c r="A81" s="35" t="s">
        <v>35</v>
      </c>
      <c r="B81" s="67" t="s">
        <v>38</v>
      </c>
      <c r="C81" s="67" t="s">
        <v>38</v>
      </c>
      <c r="D81" s="68" t="s">
        <v>30</v>
      </c>
      <c r="E81" s="69" t="s">
        <v>34</v>
      </c>
      <c r="F81" s="67" t="s">
        <v>36</v>
      </c>
      <c r="G81" s="69" t="s">
        <v>37</v>
      </c>
      <c r="H81" s="67" t="s">
        <v>51</v>
      </c>
      <c r="I81" s="69" t="s">
        <v>52</v>
      </c>
      <c r="J81" s="39" t="s">
        <v>44</v>
      </c>
      <c r="K81" s="70" t="s">
        <v>71</v>
      </c>
      <c r="L81" s="73" t="s">
        <v>53</v>
      </c>
      <c r="M81" s="39" t="s">
        <v>44</v>
      </c>
      <c r="N81" s="39" t="s">
        <v>44</v>
      </c>
      <c r="O81" s="66">
        <v>1</v>
      </c>
      <c r="P81" s="69">
        <v>14621.41</v>
      </c>
      <c r="Q81" s="66" t="s">
        <v>33</v>
      </c>
      <c r="R81" s="119">
        <f t="shared" ref="R81:R98" si="16">O81*P81</f>
        <v>14621.41</v>
      </c>
      <c r="S81" s="119">
        <f t="shared" ref="S81:S98" si="17">R81</f>
        <v>14621.41</v>
      </c>
      <c r="T81" s="7"/>
      <c r="U81" s="7"/>
      <c r="V81" s="7"/>
      <c r="W81" s="7"/>
      <c r="X81" s="7"/>
      <c r="Y81" s="7"/>
      <c r="Z81" s="7"/>
      <c r="AA81" s="7"/>
      <c r="AB81" s="7"/>
      <c r="AC81" s="7"/>
      <c r="AD81" s="7"/>
      <c r="AE81" s="8"/>
    </row>
    <row r="82" spans="1:31" s="9" customFormat="1" ht="12.45" customHeight="1" x14ac:dyDescent="0.3">
      <c r="A82" s="35" t="s">
        <v>35</v>
      </c>
      <c r="B82" s="67" t="s">
        <v>38</v>
      </c>
      <c r="C82" s="67" t="s">
        <v>38</v>
      </c>
      <c r="D82" s="68" t="s">
        <v>30</v>
      </c>
      <c r="E82" s="67" t="s">
        <v>31</v>
      </c>
      <c r="F82" s="67" t="s">
        <v>30</v>
      </c>
      <c r="G82" s="67" t="s">
        <v>48</v>
      </c>
      <c r="H82" s="67" t="s">
        <v>51</v>
      </c>
      <c r="I82" s="69" t="s">
        <v>52</v>
      </c>
      <c r="J82" s="39" t="s">
        <v>44</v>
      </c>
      <c r="K82" s="70" t="s">
        <v>70</v>
      </c>
      <c r="L82" s="73" t="s">
        <v>54</v>
      </c>
      <c r="M82" s="39" t="s">
        <v>44</v>
      </c>
      <c r="N82" s="39" t="s">
        <v>44</v>
      </c>
      <c r="O82" s="66">
        <v>1</v>
      </c>
      <c r="P82" s="66">
        <v>49788.99</v>
      </c>
      <c r="Q82" s="66" t="s">
        <v>33</v>
      </c>
      <c r="R82" s="119">
        <f t="shared" si="16"/>
        <v>49788.99</v>
      </c>
      <c r="S82" s="119">
        <f t="shared" si="17"/>
        <v>49788.99</v>
      </c>
      <c r="T82" s="7"/>
      <c r="U82" s="7"/>
      <c r="V82" s="7"/>
      <c r="W82" s="7"/>
      <c r="X82" s="7"/>
      <c r="Y82" s="7"/>
      <c r="Z82" s="7"/>
      <c r="AA82" s="7"/>
      <c r="AB82" s="7"/>
      <c r="AC82" s="7"/>
      <c r="AD82" s="7"/>
      <c r="AE82" s="8"/>
    </row>
    <row r="83" spans="1:31" ht="12.45" customHeight="1" x14ac:dyDescent="0.3">
      <c r="A83" s="35" t="s">
        <v>1091</v>
      </c>
      <c r="B83" s="40" t="s">
        <v>372</v>
      </c>
      <c r="C83" s="40" t="s">
        <v>372</v>
      </c>
      <c r="D83" s="41" t="s">
        <v>30</v>
      </c>
      <c r="E83" s="37" t="s">
        <v>31</v>
      </c>
      <c r="F83" s="37" t="s">
        <v>30</v>
      </c>
      <c r="G83" s="37" t="s">
        <v>80</v>
      </c>
      <c r="H83" s="37" t="s">
        <v>76</v>
      </c>
      <c r="I83" s="74" t="s">
        <v>77</v>
      </c>
      <c r="J83" s="39" t="s">
        <v>373</v>
      </c>
      <c r="K83" s="39" t="s">
        <v>374</v>
      </c>
      <c r="L83" s="39">
        <v>2024020208</v>
      </c>
      <c r="M83" s="66" t="s">
        <v>45</v>
      </c>
      <c r="N83" s="39" t="s">
        <v>211</v>
      </c>
      <c r="O83" s="39">
        <v>20</v>
      </c>
      <c r="P83" s="39">
        <v>58.8</v>
      </c>
      <c r="Q83" s="46" t="s">
        <v>375</v>
      </c>
      <c r="R83" s="118">
        <f t="shared" si="16"/>
        <v>1176</v>
      </c>
      <c r="S83" s="119">
        <f t="shared" si="17"/>
        <v>1176</v>
      </c>
      <c r="T83" s="1"/>
      <c r="U83" s="1"/>
      <c r="V83" s="1"/>
      <c r="W83" s="1"/>
      <c r="X83" s="1"/>
      <c r="Y83" s="1"/>
      <c r="Z83" s="1"/>
      <c r="AA83" s="1"/>
      <c r="AB83" s="1"/>
      <c r="AC83" s="1"/>
      <c r="AD83" s="1"/>
      <c r="AE83" s="1"/>
    </row>
    <row r="84" spans="1:31" ht="12.45" customHeight="1" x14ac:dyDescent="0.3">
      <c r="A84" s="35" t="s">
        <v>1091</v>
      </c>
      <c r="B84" s="40" t="s">
        <v>372</v>
      </c>
      <c r="C84" s="40" t="s">
        <v>372</v>
      </c>
      <c r="D84" s="41" t="s">
        <v>30</v>
      </c>
      <c r="E84" s="37" t="s">
        <v>31</v>
      </c>
      <c r="F84" s="37" t="s">
        <v>30</v>
      </c>
      <c r="G84" s="37" t="s">
        <v>80</v>
      </c>
      <c r="H84" s="37" t="s">
        <v>76</v>
      </c>
      <c r="I84" s="74" t="s">
        <v>77</v>
      </c>
      <c r="J84" s="39" t="s">
        <v>373</v>
      </c>
      <c r="K84" s="39" t="s">
        <v>374</v>
      </c>
      <c r="L84" s="39">
        <v>2024020205</v>
      </c>
      <c r="M84" s="66" t="s">
        <v>45</v>
      </c>
      <c r="N84" s="39" t="s">
        <v>211</v>
      </c>
      <c r="O84" s="39">
        <v>20</v>
      </c>
      <c r="P84" s="39">
        <v>58.8</v>
      </c>
      <c r="Q84" s="46" t="s">
        <v>375</v>
      </c>
      <c r="R84" s="118">
        <f t="shared" si="16"/>
        <v>1176</v>
      </c>
      <c r="S84" s="119">
        <f t="shared" si="17"/>
        <v>1176</v>
      </c>
      <c r="T84" s="1"/>
      <c r="U84" s="1"/>
      <c r="V84" s="1"/>
      <c r="W84" s="1"/>
      <c r="X84" s="1"/>
      <c r="Y84" s="1"/>
      <c r="Z84" s="1"/>
      <c r="AA84" s="1"/>
      <c r="AB84" s="1"/>
      <c r="AC84" s="1"/>
      <c r="AD84" s="1"/>
      <c r="AE84" s="1"/>
    </row>
    <row r="85" spans="1:31" ht="12.45" customHeight="1" x14ac:dyDescent="0.3">
      <c r="A85" s="35" t="s">
        <v>1091</v>
      </c>
      <c r="B85" s="37" t="s">
        <v>372</v>
      </c>
      <c r="C85" s="37" t="s">
        <v>376</v>
      </c>
      <c r="D85" s="37" t="s">
        <v>30</v>
      </c>
      <c r="E85" s="37" t="s">
        <v>31</v>
      </c>
      <c r="F85" s="37" t="s">
        <v>30</v>
      </c>
      <c r="G85" s="37" t="s">
        <v>32</v>
      </c>
      <c r="H85" s="37" t="s">
        <v>377</v>
      </c>
      <c r="I85" s="75" t="s">
        <v>259</v>
      </c>
      <c r="J85" s="39" t="s">
        <v>378</v>
      </c>
      <c r="K85" s="39" t="s">
        <v>379</v>
      </c>
      <c r="L85" s="39">
        <v>2024020204</v>
      </c>
      <c r="M85" s="66" t="s">
        <v>45</v>
      </c>
      <c r="N85" s="39" t="s">
        <v>211</v>
      </c>
      <c r="O85" s="39">
        <v>1</v>
      </c>
      <c r="P85" s="39">
        <v>3712</v>
      </c>
      <c r="Q85" s="46" t="s">
        <v>375</v>
      </c>
      <c r="R85" s="118">
        <f t="shared" si="16"/>
        <v>3712</v>
      </c>
      <c r="S85" s="119">
        <f t="shared" si="17"/>
        <v>3712</v>
      </c>
      <c r="T85" s="1"/>
      <c r="U85" s="1"/>
      <c r="V85" s="1"/>
      <c r="W85" s="1"/>
      <c r="X85" s="1"/>
      <c r="Y85" s="1"/>
      <c r="Z85" s="1"/>
      <c r="AA85" s="1"/>
      <c r="AB85" s="1"/>
      <c r="AC85" s="1"/>
      <c r="AD85" s="1"/>
      <c r="AE85" s="1"/>
    </row>
    <row r="86" spans="1:31" ht="12.45" customHeight="1" x14ac:dyDescent="0.3">
      <c r="A86" s="35" t="s">
        <v>1091</v>
      </c>
      <c r="B86" s="40" t="s">
        <v>372</v>
      </c>
      <c r="C86" s="40" t="s">
        <v>372</v>
      </c>
      <c r="D86" s="41" t="s">
        <v>30</v>
      </c>
      <c r="E86" s="37" t="s">
        <v>31</v>
      </c>
      <c r="F86" s="37" t="s">
        <v>30</v>
      </c>
      <c r="G86" s="37" t="s">
        <v>32</v>
      </c>
      <c r="H86" s="37" t="s">
        <v>380</v>
      </c>
      <c r="I86" s="38" t="s">
        <v>262</v>
      </c>
      <c r="J86" s="39" t="s">
        <v>381</v>
      </c>
      <c r="K86" s="39" t="s">
        <v>382</v>
      </c>
      <c r="L86" s="39">
        <v>2024020226</v>
      </c>
      <c r="M86" s="66" t="s">
        <v>45</v>
      </c>
      <c r="N86" s="39" t="s">
        <v>211</v>
      </c>
      <c r="O86" s="39">
        <v>4</v>
      </c>
      <c r="P86" s="39">
        <v>63.02</v>
      </c>
      <c r="Q86" s="46" t="s">
        <v>375</v>
      </c>
      <c r="R86" s="118">
        <f t="shared" si="16"/>
        <v>252.08</v>
      </c>
      <c r="S86" s="119">
        <f t="shared" si="17"/>
        <v>252.08</v>
      </c>
      <c r="T86" s="1"/>
      <c r="U86" s="1"/>
      <c r="V86" s="1"/>
      <c r="W86" s="1"/>
      <c r="X86" s="1"/>
      <c r="Y86" s="1"/>
      <c r="Z86" s="1"/>
      <c r="AA86" s="1"/>
      <c r="AB86" s="1"/>
      <c r="AC86" s="1"/>
      <c r="AD86" s="1"/>
      <c r="AE86" s="1"/>
    </row>
    <row r="87" spans="1:31" ht="12.45" customHeight="1" x14ac:dyDescent="0.3">
      <c r="A87" s="35" t="s">
        <v>1091</v>
      </c>
      <c r="B87" s="40" t="s">
        <v>372</v>
      </c>
      <c r="C87" s="40" t="s">
        <v>372</v>
      </c>
      <c r="D87" s="41" t="s">
        <v>30</v>
      </c>
      <c r="E87" s="37" t="s">
        <v>110</v>
      </c>
      <c r="F87" s="37" t="s">
        <v>111</v>
      </c>
      <c r="G87" s="37" t="s">
        <v>32</v>
      </c>
      <c r="H87" s="37" t="s">
        <v>383</v>
      </c>
      <c r="I87" s="74" t="s">
        <v>384</v>
      </c>
      <c r="J87" s="39" t="s">
        <v>120</v>
      </c>
      <c r="K87" s="39" t="s">
        <v>161</v>
      </c>
      <c r="L87" s="39">
        <v>2024020211</v>
      </c>
      <c r="M87" s="66" t="s">
        <v>45</v>
      </c>
      <c r="N87" s="39" t="s">
        <v>211</v>
      </c>
      <c r="O87" s="39">
        <v>20</v>
      </c>
      <c r="P87" s="39">
        <v>100</v>
      </c>
      <c r="Q87" s="46" t="s">
        <v>375</v>
      </c>
      <c r="R87" s="118">
        <f t="shared" si="16"/>
        <v>2000</v>
      </c>
      <c r="S87" s="119">
        <f t="shared" si="17"/>
        <v>2000</v>
      </c>
      <c r="T87" s="1"/>
      <c r="U87" s="1"/>
      <c r="V87" s="1"/>
      <c r="W87" s="1"/>
      <c r="X87" s="1"/>
      <c r="Y87" s="1"/>
      <c r="Z87" s="1"/>
      <c r="AA87" s="1"/>
      <c r="AB87" s="1"/>
      <c r="AC87" s="1"/>
      <c r="AD87" s="1"/>
      <c r="AE87" s="1"/>
    </row>
    <row r="88" spans="1:31" ht="12.45" customHeight="1" x14ac:dyDescent="0.3">
      <c r="A88" s="35" t="s">
        <v>1091</v>
      </c>
      <c r="B88" s="40" t="s">
        <v>372</v>
      </c>
      <c r="C88" s="40" t="s">
        <v>372</v>
      </c>
      <c r="D88" s="41" t="s">
        <v>30</v>
      </c>
      <c r="E88" s="37" t="s">
        <v>115</v>
      </c>
      <c r="F88" s="37" t="s">
        <v>116</v>
      </c>
      <c r="G88" s="37" t="s">
        <v>32</v>
      </c>
      <c r="H88" s="37" t="s">
        <v>383</v>
      </c>
      <c r="I88" s="74" t="s">
        <v>384</v>
      </c>
      <c r="J88" s="39" t="s">
        <v>120</v>
      </c>
      <c r="K88" s="39" t="s">
        <v>161</v>
      </c>
      <c r="L88" s="39">
        <v>2024020211</v>
      </c>
      <c r="M88" s="66" t="s">
        <v>45</v>
      </c>
      <c r="N88" s="39" t="s">
        <v>211</v>
      </c>
      <c r="O88" s="39">
        <v>20</v>
      </c>
      <c r="P88" s="39">
        <v>100</v>
      </c>
      <c r="Q88" s="46" t="s">
        <v>375</v>
      </c>
      <c r="R88" s="118">
        <f t="shared" si="16"/>
        <v>2000</v>
      </c>
      <c r="S88" s="119">
        <f t="shared" si="17"/>
        <v>2000</v>
      </c>
      <c r="T88" s="1"/>
      <c r="U88" s="1"/>
      <c r="V88" s="1"/>
      <c r="W88" s="1"/>
      <c r="X88" s="1"/>
      <c r="Y88" s="1"/>
      <c r="Z88" s="1"/>
      <c r="AA88" s="1"/>
      <c r="AB88" s="1"/>
      <c r="AC88" s="1"/>
      <c r="AD88" s="1"/>
      <c r="AE88" s="1"/>
    </row>
    <row r="89" spans="1:31" ht="12.45" customHeight="1" x14ac:dyDescent="0.3">
      <c r="A89" s="35" t="s">
        <v>1091</v>
      </c>
      <c r="B89" s="40" t="s">
        <v>372</v>
      </c>
      <c r="C89" s="40" t="s">
        <v>372</v>
      </c>
      <c r="D89" s="41" t="s">
        <v>30</v>
      </c>
      <c r="E89" s="37" t="s">
        <v>385</v>
      </c>
      <c r="F89" s="37" t="s">
        <v>30</v>
      </c>
      <c r="G89" s="37" t="s">
        <v>32</v>
      </c>
      <c r="H89" s="37" t="s">
        <v>383</v>
      </c>
      <c r="I89" s="74" t="s">
        <v>384</v>
      </c>
      <c r="J89" s="39" t="s">
        <v>120</v>
      </c>
      <c r="K89" s="39" t="s">
        <v>161</v>
      </c>
      <c r="L89" s="39">
        <v>2024020211</v>
      </c>
      <c r="M89" s="66" t="s">
        <v>45</v>
      </c>
      <c r="N89" s="39" t="s">
        <v>211</v>
      </c>
      <c r="O89" s="39">
        <v>20</v>
      </c>
      <c r="P89" s="39">
        <v>100</v>
      </c>
      <c r="Q89" s="46" t="s">
        <v>375</v>
      </c>
      <c r="R89" s="118">
        <f t="shared" si="16"/>
        <v>2000</v>
      </c>
      <c r="S89" s="119">
        <f t="shared" si="17"/>
        <v>2000</v>
      </c>
      <c r="T89" s="1"/>
      <c r="U89" s="1"/>
      <c r="V89" s="1"/>
      <c r="W89" s="1"/>
      <c r="X89" s="1"/>
      <c r="Y89" s="1"/>
      <c r="Z89" s="1"/>
      <c r="AA89" s="1"/>
      <c r="AB89" s="1"/>
      <c r="AC89" s="1"/>
      <c r="AD89" s="1"/>
      <c r="AE89" s="1"/>
    </row>
    <row r="90" spans="1:31" ht="12.45" customHeight="1" x14ac:dyDescent="0.3">
      <c r="A90" s="35" t="s">
        <v>1091</v>
      </c>
      <c r="B90" s="40" t="s">
        <v>372</v>
      </c>
      <c r="C90" s="40" t="s">
        <v>372</v>
      </c>
      <c r="D90" s="41" t="s">
        <v>30</v>
      </c>
      <c r="E90" s="37" t="s">
        <v>34</v>
      </c>
      <c r="F90" s="37" t="s">
        <v>36</v>
      </c>
      <c r="G90" s="37" t="s">
        <v>37</v>
      </c>
      <c r="H90" s="37" t="s">
        <v>386</v>
      </c>
      <c r="I90" s="74" t="s">
        <v>251</v>
      </c>
      <c r="J90" s="39" t="s">
        <v>387</v>
      </c>
      <c r="K90" s="39" t="s">
        <v>388</v>
      </c>
      <c r="L90" s="39" t="s">
        <v>387</v>
      </c>
      <c r="M90" s="66" t="s">
        <v>45</v>
      </c>
      <c r="N90" s="39" t="s">
        <v>211</v>
      </c>
      <c r="O90" s="39">
        <v>1</v>
      </c>
      <c r="P90" s="39">
        <v>50</v>
      </c>
      <c r="Q90" s="46" t="s">
        <v>375</v>
      </c>
      <c r="R90" s="118">
        <f t="shared" si="16"/>
        <v>50</v>
      </c>
      <c r="S90" s="119">
        <f t="shared" si="17"/>
        <v>50</v>
      </c>
      <c r="T90" s="1"/>
      <c r="U90" s="1"/>
      <c r="V90" s="1"/>
      <c r="W90" s="1"/>
      <c r="X90" s="1"/>
      <c r="Y90" s="1"/>
      <c r="Z90" s="1"/>
      <c r="AA90" s="1"/>
      <c r="AB90" s="1"/>
      <c r="AC90" s="1"/>
      <c r="AD90" s="1"/>
      <c r="AE90" s="1"/>
    </row>
    <row r="91" spans="1:31" ht="12.45" customHeight="1" x14ac:dyDescent="0.3">
      <c r="A91" s="35" t="s">
        <v>1091</v>
      </c>
      <c r="B91" s="40" t="s">
        <v>372</v>
      </c>
      <c r="C91" s="40" t="s">
        <v>372</v>
      </c>
      <c r="D91" s="41" t="s">
        <v>30</v>
      </c>
      <c r="E91" s="37" t="s">
        <v>34</v>
      </c>
      <c r="F91" s="37" t="s">
        <v>36</v>
      </c>
      <c r="G91" s="37" t="s">
        <v>37</v>
      </c>
      <c r="H91" s="37" t="s">
        <v>386</v>
      </c>
      <c r="I91" s="74" t="s">
        <v>251</v>
      </c>
      <c r="J91" s="39" t="s">
        <v>389</v>
      </c>
      <c r="K91" s="39" t="s">
        <v>390</v>
      </c>
      <c r="L91" s="39" t="s">
        <v>389</v>
      </c>
      <c r="M91" s="66" t="s">
        <v>45</v>
      </c>
      <c r="N91" s="39" t="s">
        <v>211</v>
      </c>
      <c r="O91" s="39">
        <v>121</v>
      </c>
      <c r="P91" s="39">
        <v>100</v>
      </c>
      <c r="Q91" s="46" t="s">
        <v>375</v>
      </c>
      <c r="R91" s="118">
        <f t="shared" si="16"/>
        <v>12100</v>
      </c>
      <c r="S91" s="119">
        <f t="shared" si="17"/>
        <v>12100</v>
      </c>
      <c r="T91" s="1"/>
      <c r="U91" s="1"/>
      <c r="V91" s="1"/>
      <c r="W91" s="1"/>
      <c r="X91" s="1"/>
      <c r="Y91" s="1"/>
      <c r="Z91" s="1"/>
      <c r="AA91" s="1"/>
      <c r="AB91" s="1"/>
      <c r="AC91" s="1"/>
      <c r="AD91" s="1"/>
      <c r="AE91" s="1"/>
    </row>
    <row r="92" spans="1:31" ht="14.4" x14ac:dyDescent="0.3">
      <c r="A92" s="35" t="s">
        <v>1091</v>
      </c>
      <c r="B92" s="40" t="s">
        <v>372</v>
      </c>
      <c r="C92" s="40" t="s">
        <v>372</v>
      </c>
      <c r="D92" s="41" t="s">
        <v>30</v>
      </c>
      <c r="E92" s="37" t="s">
        <v>31</v>
      </c>
      <c r="F92" s="37" t="s">
        <v>30</v>
      </c>
      <c r="G92" s="37" t="s">
        <v>32</v>
      </c>
      <c r="H92" s="37" t="s">
        <v>40</v>
      </c>
      <c r="I92" s="38" t="s">
        <v>267</v>
      </c>
      <c r="J92" s="39" t="s">
        <v>44</v>
      </c>
      <c r="K92" s="39" t="s">
        <v>391</v>
      </c>
      <c r="L92" s="39">
        <v>2024020194</v>
      </c>
      <c r="M92" s="39" t="s">
        <v>44</v>
      </c>
      <c r="N92" s="39" t="s">
        <v>44</v>
      </c>
      <c r="O92" s="39">
        <v>1</v>
      </c>
      <c r="P92" s="39">
        <v>1620.76</v>
      </c>
      <c r="Q92" s="46" t="s">
        <v>375</v>
      </c>
      <c r="R92" s="118">
        <f t="shared" si="16"/>
        <v>1620.76</v>
      </c>
      <c r="S92" s="119">
        <f t="shared" si="17"/>
        <v>1620.76</v>
      </c>
      <c r="T92" s="1"/>
      <c r="U92" s="1"/>
      <c r="V92" s="1"/>
      <c r="W92" s="1"/>
      <c r="X92" s="1"/>
      <c r="Y92" s="1"/>
      <c r="Z92" s="1"/>
      <c r="AA92" s="1"/>
      <c r="AB92" s="1"/>
      <c r="AC92" s="1"/>
      <c r="AD92" s="1"/>
      <c r="AE92" s="1"/>
    </row>
    <row r="93" spans="1:31" ht="14.4" x14ac:dyDescent="0.3">
      <c r="A93" s="35" t="s">
        <v>1091</v>
      </c>
      <c r="B93" s="40" t="s">
        <v>372</v>
      </c>
      <c r="C93" s="40" t="s">
        <v>372</v>
      </c>
      <c r="D93" s="41" t="s">
        <v>30</v>
      </c>
      <c r="E93" s="37" t="s">
        <v>34</v>
      </c>
      <c r="F93" s="37" t="s">
        <v>36</v>
      </c>
      <c r="G93" s="37" t="s">
        <v>37</v>
      </c>
      <c r="H93" s="37" t="s">
        <v>51</v>
      </c>
      <c r="I93" s="38" t="s">
        <v>277</v>
      </c>
      <c r="J93" s="39" t="s">
        <v>44</v>
      </c>
      <c r="K93" s="39" t="s">
        <v>392</v>
      </c>
      <c r="L93" s="39">
        <v>2024020173</v>
      </c>
      <c r="M93" s="45" t="s">
        <v>393</v>
      </c>
      <c r="N93" s="39" t="s">
        <v>44</v>
      </c>
      <c r="O93" s="39">
        <v>1</v>
      </c>
      <c r="P93" s="39">
        <v>59631.34</v>
      </c>
      <c r="Q93" s="39" t="s">
        <v>44</v>
      </c>
      <c r="R93" s="118">
        <f t="shared" si="16"/>
        <v>59631.34</v>
      </c>
      <c r="S93" s="119">
        <f t="shared" si="17"/>
        <v>59631.34</v>
      </c>
      <c r="T93" s="1"/>
      <c r="U93" s="1"/>
      <c r="V93" s="1"/>
      <c r="W93" s="1"/>
      <c r="X93" s="1"/>
      <c r="Y93" s="1"/>
      <c r="Z93" s="1"/>
      <c r="AA93" s="1"/>
      <c r="AB93" s="1"/>
      <c r="AC93" s="1"/>
      <c r="AD93" s="1"/>
      <c r="AE93" s="1"/>
    </row>
    <row r="94" spans="1:31" ht="14.4" x14ac:dyDescent="0.3">
      <c r="A94" s="35" t="s">
        <v>1091</v>
      </c>
      <c r="B94" s="40" t="s">
        <v>372</v>
      </c>
      <c r="C94" s="40" t="s">
        <v>372</v>
      </c>
      <c r="D94" s="41" t="s">
        <v>30</v>
      </c>
      <c r="E94" s="37" t="s">
        <v>31</v>
      </c>
      <c r="F94" s="37" t="s">
        <v>30</v>
      </c>
      <c r="G94" s="37" t="s">
        <v>48</v>
      </c>
      <c r="H94" s="37" t="s">
        <v>51</v>
      </c>
      <c r="I94" s="38" t="s">
        <v>277</v>
      </c>
      <c r="J94" s="39" t="s">
        <v>44</v>
      </c>
      <c r="K94" s="39" t="s">
        <v>394</v>
      </c>
      <c r="L94" s="39">
        <v>2024020172</v>
      </c>
      <c r="M94" s="45" t="s">
        <v>393</v>
      </c>
      <c r="N94" s="39" t="s">
        <v>44</v>
      </c>
      <c r="O94" s="39">
        <v>1</v>
      </c>
      <c r="P94" s="39">
        <v>36660.620000000003</v>
      </c>
      <c r="Q94" s="39" t="s">
        <v>44</v>
      </c>
      <c r="R94" s="118">
        <f t="shared" si="16"/>
        <v>36660.620000000003</v>
      </c>
      <c r="S94" s="119">
        <f t="shared" si="17"/>
        <v>36660.620000000003</v>
      </c>
      <c r="T94" s="1"/>
      <c r="U94" s="1"/>
      <c r="V94" s="1"/>
      <c r="W94" s="1"/>
      <c r="X94" s="1"/>
      <c r="Y94" s="1"/>
      <c r="Z94" s="1"/>
      <c r="AA94" s="1"/>
      <c r="AB94" s="1"/>
      <c r="AC94" s="1"/>
      <c r="AD94" s="1"/>
      <c r="AE94" s="1"/>
    </row>
    <row r="95" spans="1:31" ht="14.4" x14ac:dyDescent="0.3">
      <c r="A95" s="35" t="s">
        <v>1091</v>
      </c>
      <c r="B95" s="40" t="s">
        <v>372</v>
      </c>
      <c r="C95" s="40" t="s">
        <v>372</v>
      </c>
      <c r="D95" s="41" t="s">
        <v>30</v>
      </c>
      <c r="E95" s="37" t="s">
        <v>31</v>
      </c>
      <c r="F95" s="37" t="s">
        <v>30</v>
      </c>
      <c r="G95" s="37" t="s">
        <v>32</v>
      </c>
      <c r="H95" s="37" t="s">
        <v>42</v>
      </c>
      <c r="I95" s="38" t="s">
        <v>43</v>
      </c>
      <c r="J95" s="39" t="s">
        <v>44</v>
      </c>
      <c r="K95" s="39" t="s">
        <v>395</v>
      </c>
      <c r="L95" s="39">
        <v>2024020174</v>
      </c>
      <c r="M95" s="45" t="s">
        <v>393</v>
      </c>
      <c r="N95" s="39" t="s">
        <v>44</v>
      </c>
      <c r="O95" s="39">
        <v>5</v>
      </c>
      <c r="P95" s="39">
        <v>510.4</v>
      </c>
      <c r="Q95" s="39" t="s">
        <v>44</v>
      </c>
      <c r="R95" s="118">
        <f t="shared" si="16"/>
        <v>2552</v>
      </c>
      <c r="S95" s="119">
        <f t="shared" si="17"/>
        <v>2552</v>
      </c>
      <c r="T95" s="1"/>
      <c r="U95" s="1"/>
      <c r="V95" s="1"/>
      <c r="W95" s="1"/>
      <c r="X95" s="1"/>
      <c r="Y95" s="1"/>
      <c r="Z95" s="1"/>
      <c r="AA95" s="1"/>
      <c r="AB95" s="1"/>
      <c r="AC95" s="1"/>
      <c r="AD95" s="1"/>
      <c r="AE95" s="1"/>
    </row>
    <row r="96" spans="1:31" ht="14.4" x14ac:dyDescent="0.3">
      <c r="A96" s="35" t="s">
        <v>1091</v>
      </c>
      <c r="B96" s="40" t="s">
        <v>372</v>
      </c>
      <c r="C96" s="40" t="s">
        <v>372</v>
      </c>
      <c r="D96" s="41" t="s">
        <v>30</v>
      </c>
      <c r="E96" s="37" t="s">
        <v>31</v>
      </c>
      <c r="F96" s="37" t="s">
        <v>30</v>
      </c>
      <c r="G96" s="37" t="s">
        <v>32</v>
      </c>
      <c r="H96" s="37" t="s">
        <v>396</v>
      </c>
      <c r="I96" s="38" t="s">
        <v>298</v>
      </c>
      <c r="J96" s="39" t="s">
        <v>44</v>
      </c>
      <c r="K96" s="39" t="s">
        <v>397</v>
      </c>
      <c r="L96" s="39">
        <v>2024020204</v>
      </c>
      <c r="M96" s="39" t="s">
        <v>44</v>
      </c>
      <c r="N96" s="39" t="s">
        <v>44</v>
      </c>
      <c r="O96" s="39">
        <v>1</v>
      </c>
      <c r="P96" s="39">
        <v>2088</v>
      </c>
      <c r="Q96" s="39" t="s">
        <v>44</v>
      </c>
      <c r="R96" s="118">
        <f t="shared" si="16"/>
        <v>2088</v>
      </c>
      <c r="S96" s="119">
        <f t="shared" si="17"/>
        <v>2088</v>
      </c>
      <c r="T96" s="1"/>
      <c r="U96" s="1"/>
      <c r="V96" s="1"/>
      <c r="W96" s="1"/>
      <c r="X96" s="1"/>
      <c r="Y96" s="1"/>
      <c r="Z96" s="1"/>
      <c r="AA96" s="1"/>
      <c r="AB96" s="1"/>
      <c r="AC96" s="1"/>
      <c r="AD96" s="1"/>
      <c r="AE96" s="1"/>
    </row>
    <row r="97" spans="1:31" ht="14.4" x14ac:dyDescent="0.3">
      <c r="A97" s="35" t="s">
        <v>1091</v>
      </c>
      <c r="B97" s="40" t="s">
        <v>372</v>
      </c>
      <c r="C97" s="40" t="s">
        <v>372</v>
      </c>
      <c r="D97" s="41" t="s">
        <v>30</v>
      </c>
      <c r="E97" s="37" t="s">
        <v>34</v>
      </c>
      <c r="F97" s="37" t="s">
        <v>36</v>
      </c>
      <c r="G97" s="37" t="s">
        <v>80</v>
      </c>
      <c r="H97" s="37" t="s">
        <v>49</v>
      </c>
      <c r="I97" s="38" t="s">
        <v>297</v>
      </c>
      <c r="J97" s="39" t="s">
        <v>44</v>
      </c>
      <c r="K97" s="39" t="s">
        <v>398</v>
      </c>
      <c r="L97" s="39">
        <v>2024020175</v>
      </c>
      <c r="M97" s="45" t="s">
        <v>393</v>
      </c>
      <c r="N97" s="39" t="s">
        <v>44</v>
      </c>
      <c r="O97" s="39">
        <v>1</v>
      </c>
      <c r="P97" s="39">
        <v>40013.699999999997</v>
      </c>
      <c r="Q97" s="39" t="s">
        <v>44</v>
      </c>
      <c r="R97" s="118">
        <f t="shared" si="16"/>
        <v>40013.699999999997</v>
      </c>
      <c r="S97" s="119">
        <f t="shared" si="17"/>
        <v>40013.699999999997</v>
      </c>
      <c r="T97" s="1"/>
      <c r="U97" s="1"/>
      <c r="V97" s="1"/>
      <c r="W97" s="1"/>
      <c r="X97" s="1"/>
      <c r="Y97" s="1"/>
      <c r="Z97" s="1"/>
      <c r="AA97" s="1"/>
      <c r="AB97" s="1"/>
      <c r="AC97" s="1"/>
      <c r="AD97" s="1"/>
      <c r="AE97" s="1"/>
    </row>
    <row r="98" spans="1:31" ht="14.4" x14ac:dyDescent="0.3">
      <c r="A98" s="35" t="s">
        <v>1091</v>
      </c>
      <c r="B98" s="40" t="s">
        <v>372</v>
      </c>
      <c r="C98" s="40" t="s">
        <v>372</v>
      </c>
      <c r="D98" s="41" t="s">
        <v>30</v>
      </c>
      <c r="E98" s="37" t="s">
        <v>34</v>
      </c>
      <c r="F98" s="37" t="s">
        <v>36</v>
      </c>
      <c r="G98" s="37" t="s">
        <v>80</v>
      </c>
      <c r="H98" s="37" t="s">
        <v>46</v>
      </c>
      <c r="I98" s="38" t="s">
        <v>309</v>
      </c>
      <c r="J98" s="39" t="s">
        <v>44</v>
      </c>
      <c r="K98" s="39" t="s">
        <v>399</v>
      </c>
      <c r="L98" s="39">
        <v>2024020199</v>
      </c>
      <c r="M98" s="39" t="s">
        <v>393</v>
      </c>
      <c r="N98" s="39" t="s">
        <v>44</v>
      </c>
      <c r="O98" s="39">
        <v>1</v>
      </c>
      <c r="P98" s="39">
        <v>58148.480000000003</v>
      </c>
      <c r="Q98" s="39" t="s">
        <v>44</v>
      </c>
      <c r="R98" s="118">
        <f t="shared" si="16"/>
        <v>58148.480000000003</v>
      </c>
      <c r="S98" s="119">
        <f t="shared" si="17"/>
        <v>58148.480000000003</v>
      </c>
      <c r="T98" s="1"/>
      <c r="U98" s="1"/>
      <c r="V98" s="1"/>
      <c r="W98" s="1"/>
      <c r="X98" s="1"/>
      <c r="Y98" s="1"/>
      <c r="Z98" s="1"/>
      <c r="AA98" s="1"/>
      <c r="AB98" s="1"/>
      <c r="AC98" s="1"/>
      <c r="AD98" s="1"/>
      <c r="AE98" s="1"/>
    </row>
    <row r="99" spans="1:31" ht="14.4" x14ac:dyDescent="0.3">
      <c r="A99" s="35" t="s">
        <v>1092</v>
      </c>
      <c r="B99" s="39" t="s">
        <v>400</v>
      </c>
      <c r="C99" s="39" t="s">
        <v>400</v>
      </c>
      <c r="D99" s="33" t="s">
        <v>30</v>
      </c>
      <c r="E99" s="39" t="s">
        <v>31</v>
      </c>
      <c r="F99" s="37" t="s">
        <v>30</v>
      </c>
      <c r="G99" s="39" t="s">
        <v>32</v>
      </c>
      <c r="H99" s="39">
        <v>21101</v>
      </c>
      <c r="I99" s="39" t="s">
        <v>401</v>
      </c>
      <c r="J99" s="39" t="s">
        <v>402</v>
      </c>
      <c r="K99" s="39" t="s">
        <v>403</v>
      </c>
      <c r="L99" s="39">
        <v>2024020320</v>
      </c>
      <c r="M99" s="66" t="s">
        <v>45</v>
      </c>
      <c r="N99" s="39" t="s">
        <v>216</v>
      </c>
      <c r="O99" s="39">
        <v>97</v>
      </c>
      <c r="P99" s="61">
        <v>52.002800000000001</v>
      </c>
      <c r="Q99" s="36" t="s">
        <v>404</v>
      </c>
      <c r="R99" s="119">
        <f t="shared" ref="R99:R135" si="18">SUM(S99:AD99)</f>
        <v>5044.2700000000004</v>
      </c>
      <c r="S99" s="119">
        <v>5044.2700000000004</v>
      </c>
      <c r="T99" s="1"/>
      <c r="U99" s="1"/>
      <c r="V99" s="1"/>
      <c r="W99" s="1"/>
      <c r="X99" s="1"/>
      <c r="Y99" s="1"/>
      <c r="Z99" s="1"/>
      <c r="AA99" s="1"/>
      <c r="AB99" s="1"/>
      <c r="AC99" s="1"/>
      <c r="AD99" s="1"/>
      <c r="AE99" s="1"/>
    </row>
    <row r="100" spans="1:31" ht="14.4" x14ac:dyDescent="0.3">
      <c r="A100" s="35" t="s">
        <v>1092</v>
      </c>
      <c r="B100" s="39" t="s">
        <v>400</v>
      </c>
      <c r="C100" s="39" t="s">
        <v>400</v>
      </c>
      <c r="D100" s="33" t="s">
        <v>30</v>
      </c>
      <c r="E100" s="39" t="s">
        <v>31</v>
      </c>
      <c r="F100" s="37" t="s">
        <v>30</v>
      </c>
      <c r="G100" s="39" t="s">
        <v>32</v>
      </c>
      <c r="H100" s="39">
        <v>21101</v>
      </c>
      <c r="I100" s="39" t="s">
        <v>401</v>
      </c>
      <c r="J100" s="39" t="s">
        <v>405</v>
      </c>
      <c r="K100" s="39" t="s">
        <v>406</v>
      </c>
      <c r="L100" s="39">
        <v>2024020319</v>
      </c>
      <c r="M100" s="66" t="s">
        <v>45</v>
      </c>
      <c r="N100" s="39" t="s">
        <v>216</v>
      </c>
      <c r="O100" s="39">
        <v>3</v>
      </c>
      <c r="P100" s="61">
        <v>164.9984</v>
      </c>
      <c r="Q100" s="36" t="s">
        <v>404</v>
      </c>
      <c r="R100" s="119">
        <f t="shared" si="18"/>
        <v>495</v>
      </c>
      <c r="S100" s="119">
        <v>495</v>
      </c>
      <c r="T100" s="1"/>
      <c r="U100" s="1"/>
      <c r="V100" s="1"/>
      <c r="W100" s="1"/>
      <c r="X100" s="1"/>
      <c r="Y100" s="1"/>
      <c r="Z100" s="1"/>
      <c r="AA100" s="1"/>
      <c r="AB100" s="1"/>
      <c r="AC100" s="1"/>
      <c r="AD100" s="1"/>
      <c r="AE100" s="1"/>
    </row>
    <row r="101" spans="1:31" ht="14.4" x14ac:dyDescent="0.3">
      <c r="A101" s="35" t="s">
        <v>1092</v>
      </c>
      <c r="B101" s="39" t="s">
        <v>400</v>
      </c>
      <c r="C101" s="39" t="s">
        <v>400</v>
      </c>
      <c r="D101" s="33" t="s">
        <v>30</v>
      </c>
      <c r="E101" s="39" t="s">
        <v>31</v>
      </c>
      <c r="F101" s="37" t="s">
        <v>30</v>
      </c>
      <c r="G101" s="39" t="s">
        <v>32</v>
      </c>
      <c r="H101" s="39">
        <v>21101</v>
      </c>
      <c r="I101" s="39" t="s">
        <v>401</v>
      </c>
      <c r="J101" s="39" t="s">
        <v>149</v>
      </c>
      <c r="K101" s="39" t="s">
        <v>195</v>
      </c>
      <c r="L101" s="39">
        <v>2024020313</v>
      </c>
      <c r="M101" s="66" t="s">
        <v>45</v>
      </c>
      <c r="N101" s="39" t="s">
        <v>211</v>
      </c>
      <c r="O101" s="39">
        <v>25</v>
      </c>
      <c r="P101" s="61">
        <v>37.479999999999997</v>
      </c>
      <c r="Q101" s="36" t="s">
        <v>404</v>
      </c>
      <c r="R101" s="119">
        <f t="shared" si="18"/>
        <v>937</v>
      </c>
      <c r="S101" s="119">
        <v>937</v>
      </c>
      <c r="T101" s="1"/>
      <c r="U101" s="1"/>
      <c r="V101" s="1"/>
      <c r="W101" s="1"/>
      <c r="X101" s="1"/>
      <c r="Y101" s="1"/>
      <c r="Z101" s="1"/>
      <c r="AA101" s="1"/>
      <c r="AB101" s="1"/>
      <c r="AC101" s="1"/>
      <c r="AD101" s="1"/>
      <c r="AE101" s="1"/>
    </row>
    <row r="102" spans="1:31" ht="14.4" x14ac:dyDescent="0.3">
      <c r="A102" s="35" t="s">
        <v>1092</v>
      </c>
      <c r="B102" s="39" t="s">
        <v>400</v>
      </c>
      <c r="C102" s="39" t="s">
        <v>400</v>
      </c>
      <c r="D102" s="33" t="s">
        <v>30</v>
      </c>
      <c r="E102" s="39" t="s">
        <v>31</v>
      </c>
      <c r="F102" s="37" t="s">
        <v>30</v>
      </c>
      <c r="G102" s="39" t="s">
        <v>32</v>
      </c>
      <c r="H102" s="39">
        <v>21101</v>
      </c>
      <c r="I102" s="39" t="s">
        <v>401</v>
      </c>
      <c r="J102" s="39" t="s">
        <v>407</v>
      </c>
      <c r="K102" s="39" t="s">
        <v>408</v>
      </c>
      <c r="L102" s="39">
        <v>2024020313</v>
      </c>
      <c r="M102" s="66" t="s">
        <v>45</v>
      </c>
      <c r="N102" s="39" t="s">
        <v>213</v>
      </c>
      <c r="O102" s="39">
        <v>5</v>
      </c>
      <c r="P102" s="61">
        <v>11.08</v>
      </c>
      <c r="Q102" s="36" t="s">
        <v>404</v>
      </c>
      <c r="R102" s="119">
        <f t="shared" si="18"/>
        <v>55.4</v>
      </c>
      <c r="S102" s="119">
        <v>55.4</v>
      </c>
      <c r="T102" s="1"/>
      <c r="U102" s="1"/>
      <c r="V102" s="1"/>
      <c r="W102" s="1"/>
      <c r="X102" s="1"/>
      <c r="Y102" s="1"/>
      <c r="Z102" s="1"/>
      <c r="AA102" s="1"/>
      <c r="AB102" s="1"/>
      <c r="AC102" s="1"/>
      <c r="AD102" s="1"/>
      <c r="AE102" s="1"/>
    </row>
    <row r="103" spans="1:31" ht="14.4" x14ac:dyDescent="0.3">
      <c r="A103" s="35" t="s">
        <v>1092</v>
      </c>
      <c r="B103" s="39" t="s">
        <v>400</v>
      </c>
      <c r="C103" s="39" t="s">
        <v>400</v>
      </c>
      <c r="D103" s="33" t="s">
        <v>30</v>
      </c>
      <c r="E103" s="39" t="s">
        <v>31</v>
      </c>
      <c r="F103" s="37" t="s">
        <v>30</v>
      </c>
      <c r="G103" s="39" t="s">
        <v>32</v>
      </c>
      <c r="H103" s="39">
        <v>21101</v>
      </c>
      <c r="I103" s="39" t="s">
        <v>401</v>
      </c>
      <c r="J103" s="39" t="s">
        <v>409</v>
      </c>
      <c r="K103" s="39" t="s">
        <v>410</v>
      </c>
      <c r="L103" s="39">
        <v>2024020313</v>
      </c>
      <c r="M103" s="66" t="s">
        <v>45</v>
      </c>
      <c r="N103" s="39" t="s">
        <v>212</v>
      </c>
      <c r="O103" s="39">
        <v>5</v>
      </c>
      <c r="P103" s="61">
        <v>211.91</v>
      </c>
      <c r="Q103" s="36" t="s">
        <v>404</v>
      </c>
      <c r="R103" s="119">
        <f t="shared" si="18"/>
        <v>1059.55</v>
      </c>
      <c r="S103" s="119">
        <v>1059.55</v>
      </c>
      <c r="T103" s="1"/>
      <c r="U103" s="1"/>
      <c r="V103" s="1"/>
      <c r="W103" s="1"/>
      <c r="X103" s="1"/>
      <c r="Y103" s="1"/>
      <c r="Z103" s="1"/>
      <c r="AA103" s="1"/>
      <c r="AB103" s="1"/>
      <c r="AC103" s="1"/>
      <c r="AD103" s="1"/>
      <c r="AE103" s="1"/>
    </row>
    <row r="104" spans="1:31" ht="14.4" x14ac:dyDescent="0.3">
      <c r="A104" s="35" t="s">
        <v>1092</v>
      </c>
      <c r="B104" s="39" t="s">
        <v>400</v>
      </c>
      <c r="C104" s="39" t="s">
        <v>400</v>
      </c>
      <c r="D104" s="33" t="s">
        <v>30</v>
      </c>
      <c r="E104" s="39" t="s">
        <v>31</v>
      </c>
      <c r="F104" s="37" t="s">
        <v>30</v>
      </c>
      <c r="G104" s="39" t="s">
        <v>32</v>
      </c>
      <c r="H104" s="39">
        <v>21101</v>
      </c>
      <c r="I104" s="39" t="s">
        <v>401</v>
      </c>
      <c r="J104" s="39" t="s">
        <v>411</v>
      </c>
      <c r="K104" s="39" t="s">
        <v>412</v>
      </c>
      <c r="L104" s="39">
        <v>2024020313</v>
      </c>
      <c r="M104" s="66" t="s">
        <v>45</v>
      </c>
      <c r="N104" s="39" t="s">
        <v>212</v>
      </c>
      <c r="O104" s="39">
        <v>10</v>
      </c>
      <c r="P104" s="61">
        <v>78.644999999999996</v>
      </c>
      <c r="Q104" s="36" t="s">
        <v>404</v>
      </c>
      <c r="R104" s="119">
        <f t="shared" si="18"/>
        <v>786.45</v>
      </c>
      <c r="S104" s="119">
        <v>786.45</v>
      </c>
      <c r="T104" s="1"/>
      <c r="U104" s="1"/>
      <c r="V104" s="1"/>
      <c r="W104" s="1"/>
      <c r="X104" s="1"/>
      <c r="Y104" s="1"/>
      <c r="Z104" s="1"/>
      <c r="AA104" s="1"/>
      <c r="AB104" s="1"/>
      <c r="AC104" s="1"/>
      <c r="AD104" s="1"/>
      <c r="AE104" s="1"/>
    </row>
    <row r="105" spans="1:31" ht="14.4" x14ac:dyDescent="0.3">
      <c r="A105" s="35" t="s">
        <v>1092</v>
      </c>
      <c r="B105" s="39" t="s">
        <v>400</v>
      </c>
      <c r="C105" s="39" t="s">
        <v>400</v>
      </c>
      <c r="D105" s="33" t="s">
        <v>30</v>
      </c>
      <c r="E105" s="39" t="s">
        <v>31</v>
      </c>
      <c r="F105" s="37" t="s">
        <v>30</v>
      </c>
      <c r="G105" s="39" t="s">
        <v>32</v>
      </c>
      <c r="H105" s="39">
        <v>21101</v>
      </c>
      <c r="I105" s="39" t="s">
        <v>401</v>
      </c>
      <c r="J105" s="39" t="s">
        <v>413</v>
      </c>
      <c r="K105" s="39" t="s">
        <v>414</v>
      </c>
      <c r="L105" s="39">
        <v>2024020297</v>
      </c>
      <c r="M105" s="66" t="s">
        <v>45</v>
      </c>
      <c r="N105" s="39" t="s">
        <v>211</v>
      </c>
      <c r="O105" s="39">
        <v>200</v>
      </c>
      <c r="P105" s="61">
        <v>18</v>
      </c>
      <c r="Q105" s="36" t="s">
        <v>404</v>
      </c>
      <c r="R105" s="119">
        <f t="shared" si="18"/>
        <v>3600</v>
      </c>
      <c r="S105" s="119">
        <v>3600</v>
      </c>
      <c r="T105" s="1"/>
      <c r="U105" s="1"/>
      <c r="V105" s="1"/>
      <c r="W105" s="1"/>
      <c r="X105" s="1"/>
      <c r="Y105" s="1"/>
      <c r="Z105" s="1"/>
      <c r="AA105" s="1"/>
      <c r="AB105" s="1"/>
      <c r="AC105" s="1"/>
      <c r="AD105" s="1"/>
      <c r="AE105" s="1"/>
    </row>
    <row r="106" spans="1:31" ht="14.4" x14ac:dyDescent="0.3">
      <c r="A106" s="35" t="s">
        <v>1092</v>
      </c>
      <c r="B106" s="39" t="s">
        <v>400</v>
      </c>
      <c r="C106" s="39" t="s">
        <v>400</v>
      </c>
      <c r="D106" s="33" t="s">
        <v>30</v>
      </c>
      <c r="E106" s="39" t="s">
        <v>31</v>
      </c>
      <c r="F106" s="37" t="s">
        <v>30</v>
      </c>
      <c r="G106" s="39" t="s">
        <v>32</v>
      </c>
      <c r="H106" s="39">
        <v>21101</v>
      </c>
      <c r="I106" s="39" t="s">
        <v>401</v>
      </c>
      <c r="J106" s="39" t="s">
        <v>415</v>
      </c>
      <c r="K106" s="39" t="s">
        <v>416</v>
      </c>
      <c r="L106" s="39">
        <v>2024020297</v>
      </c>
      <c r="M106" s="66" t="s">
        <v>45</v>
      </c>
      <c r="N106" s="39" t="s">
        <v>211</v>
      </c>
      <c r="O106" s="39">
        <v>1</v>
      </c>
      <c r="P106" s="61">
        <v>25</v>
      </c>
      <c r="Q106" s="36" t="s">
        <v>404</v>
      </c>
      <c r="R106" s="119">
        <f t="shared" si="18"/>
        <v>25</v>
      </c>
      <c r="S106" s="119">
        <v>25</v>
      </c>
      <c r="T106" s="1"/>
      <c r="U106" s="1"/>
      <c r="V106" s="1"/>
      <c r="W106" s="1"/>
      <c r="X106" s="1"/>
      <c r="Y106" s="1"/>
      <c r="Z106" s="1"/>
      <c r="AA106" s="1"/>
      <c r="AB106" s="1"/>
      <c r="AC106" s="1"/>
      <c r="AD106" s="1"/>
      <c r="AE106" s="1"/>
    </row>
    <row r="107" spans="1:31" ht="14.4" x14ac:dyDescent="0.3">
      <c r="A107" s="35" t="s">
        <v>1092</v>
      </c>
      <c r="B107" s="39" t="s">
        <v>400</v>
      </c>
      <c r="C107" s="39" t="s">
        <v>400</v>
      </c>
      <c r="D107" s="33" t="s">
        <v>30</v>
      </c>
      <c r="E107" s="39" t="s">
        <v>31</v>
      </c>
      <c r="F107" s="37" t="s">
        <v>30</v>
      </c>
      <c r="G107" s="39" t="s">
        <v>32</v>
      </c>
      <c r="H107" s="39">
        <v>21101</v>
      </c>
      <c r="I107" s="39" t="s">
        <v>401</v>
      </c>
      <c r="J107" s="39" t="s">
        <v>417</v>
      </c>
      <c r="K107" s="39" t="s">
        <v>418</v>
      </c>
      <c r="L107" s="39">
        <v>2024020297</v>
      </c>
      <c r="M107" s="66" t="s">
        <v>45</v>
      </c>
      <c r="N107" s="39" t="s">
        <v>211</v>
      </c>
      <c r="O107" s="39">
        <v>35</v>
      </c>
      <c r="P107" s="61">
        <v>10</v>
      </c>
      <c r="Q107" s="36" t="s">
        <v>404</v>
      </c>
      <c r="R107" s="119">
        <f t="shared" si="18"/>
        <v>350</v>
      </c>
      <c r="S107" s="119">
        <v>350</v>
      </c>
      <c r="T107" s="1"/>
      <c r="U107" s="1"/>
      <c r="V107" s="1"/>
      <c r="W107" s="1"/>
      <c r="X107" s="1"/>
      <c r="Y107" s="1"/>
      <c r="Z107" s="1"/>
      <c r="AA107" s="1"/>
      <c r="AB107" s="1"/>
      <c r="AC107" s="1"/>
      <c r="AD107" s="1"/>
      <c r="AE107" s="1"/>
    </row>
    <row r="108" spans="1:31" ht="14.4" x14ac:dyDescent="0.3">
      <c r="A108" s="35" t="s">
        <v>1092</v>
      </c>
      <c r="B108" s="39" t="s">
        <v>400</v>
      </c>
      <c r="C108" s="39" t="s">
        <v>400</v>
      </c>
      <c r="D108" s="33" t="s">
        <v>30</v>
      </c>
      <c r="E108" s="39" t="s">
        <v>31</v>
      </c>
      <c r="F108" s="37" t="s">
        <v>30</v>
      </c>
      <c r="G108" s="39" t="s">
        <v>32</v>
      </c>
      <c r="H108" s="39">
        <v>21101</v>
      </c>
      <c r="I108" s="39" t="s">
        <v>401</v>
      </c>
      <c r="J108" s="39" t="s">
        <v>409</v>
      </c>
      <c r="K108" s="39" t="s">
        <v>410</v>
      </c>
      <c r="L108" s="39">
        <v>2024020297</v>
      </c>
      <c r="M108" s="66" t="s">
        <v>45</v>
      </c>
      <c r="N108" s="39" t="s">
        <v>212</v>
      </c>
      <c r="O108" s="39">
        <v>15</v>
      </c>
      <c r="P108" s="61">
        <v>255</v>
      </c>
      <c r="Q108" s="36" t="s">
        <v>404</v>
      </c>
      <c r="R108" s="119">
        <f t="shared" si="18"/>
        <v>3825</v>
      </c>
      <c r="S108" s="119">
        <v>3825</v>
      </c>
      <c r="T108" s="1"/>
      <c r="U108" s="1"/>
      <c r="V108" s="1"/>
      <c r="W108" s="1"/>
      <c r="X108" s="1"/>
      <c r="Y108" s="1"/>
      <c r="Z108" s="1"/>
      <c r="AA108" s="1"/>
      <c r="AB108" s="1"/>
      <c r="AC108" s="1"/>
      <c r="AD108" s="1"/>
      <c r="AE108" s="1"/>
    </row>
    <row r="109" spans="1:31" ht="14.4" x14ac:dyDescent="0.3">
      <c r="A109" s="35" t="s">
        <v>1092</v>
      </c>
      <c r="B109" s="39" t="s">
        <v>400</v>
      </c>
      <c r="C109" s="39" t="s">
        <v>400</v>
      </c>
      <c r="D109" s="33" t="s">
        <v>30</v>
      </c>
      <c r="E109" s="39" t="s">
        <v>31</v>
      </c>
      <c r="F109" s="37" t="s">
        <v>30</v>
      </c>
      <c r="G109" s="39" t="s">
        <v>32</v>
      </c>
      <c r="H109" s="39">
        <v>21101</v>
      </c>
      <c r="I109" s="39" t="s">
        <v>401</v>
      </c>
      <c r="J109" s="39" t="s">
        <v>147</v>
      </c>
      <c r="K109" s="39" t="s">
        <v>193</v>
      </c>
      <c r="L109" s="39">
        <v>2024020297</v>
      </c>
      <c r="M109" s="66" t="s">
        <v>45</v>
      </c>
      <c r="N109" s="39" t="s">
        <v>211</v>
      </c>
      <c r="O109" s="39">
        <v>9</v>
      </c>
      <c r="P109" s="61">
        <v>5.0640000000000001</v>
      </c>
      <c r="Q109" s="36" t="s">
        <v>404</v>
      </c>
      <c r="R109" s="119">
        <f t="shared" si="18"/>
        <v>45.58</v>
      </c>
      <c r="S109" s="119">
        <v>45.58</v>
      </c>
      <c r="T109" s="1"/>
      <c r="U109" s="1"/>
      <c r="V109" s="1"/>
      <c r="W109" s="1"/>
      <c r="X109" s="1"/>
      <c r="Y109" s="1"/>
      <c r="Z109" s="1"/>
      <c r="AA109" s="1"/>
      <c r="AB109" s="1"/>
      <c r="AC109" s="1"/>
      <c r="AD109" s="1"/>
      <c r="AE109" s="1"/>
    </row>
    <row r="110" spans="1:31" ht="14.4" x14ac:dyDescent="0.3">
      <c r="A110" s="35" t="s">
        <v>1092</v>
      </c>
      <c r="B110" s="39" t="s">
        <v>400</v>
      </c>
      <c r="C110" s="39" t="s">
        <v>400</v>
      </c>
      <c r="D110" s="33" t="s">
        <v>30</v>
      </c>
      <c r="E110" s="39" t="s">
        <v>31</v>
      </c>
      <c r="F110" s="37" t="s">
        <v>30</v>
      </c>
      <c r="G110" s="39" t="s">
        <v>32</v>
      </c>
      <c r="H110" s="39">
        <v>21101</v>
      </c>
      <c r="I110" s="39" t="s">
        <v>401</v>
      </c>
      <c r="J110" s="39" t="s">
        <v>415</v>
      </c>
      <c r="K110" s="39" t="s">
        <v>416</v>
      </c>
      <c r="L110" s="39">
        <v>2024020297</v>
      </c>
      <c r="M110" s="66" t="s">
        <v>45</v>
      </c>
      <c r="N110" s="39" t="s">
        <v>211</v>
      </c>
      <c r="O110" s="39">
        <v>6</v>
      </c>
      <c r="P110" s="61">
        <v>20</v>
      </c>
      <c r="Q110" s="36" t="s">
        <v>404</v>
      </c>
      <c r="R110" s="119">
        <f t="shared" si="18"/>
        <v>120</v>
      </c>
      <c r="S110" s="119">
        <v>120</v>
      </c>
      <c r="T110" s="1"/>
      <c r="U110" s="1"/>
      <c r="V110" s="1"/>
      <c r="W110" s="1"/>
      <c r="X110" s="1"/>
      <c r="Y110" s="1"/>
      <c r="Z110" s="1"/>
      <c r="AA110" s="1"/>
      <c r="AB110" s="1"/>
      <c r="AC110" s="1"/>
      <c r="AD110" s="1"/>
      <c r="AE110" s="1"/>
    </row>
    <row r="111" spans="1:31" ht="14.4" x14ac:dyDescent="0.3">
      <c r="A111" s="35" t="s">
        <v>1092</v>
      </c>
      <c r="B111" s="39" t="s">
        <v>400</v>
      </c>
      <c r="C111" s="39" t="s">
        <v>400</v>
      </c>
      <c r="D111" s="33" t="s">
        <v>30</v>
      </c>
      <c r="E111" s="39" t="s">
        <v>31</v>
      </c>
      <c r="F111" s="37" t="s">
        <v>30</v>
      </c>
      <c r="G111" s="39" t="s">
        <v>32</v>
      </c>
      <c r="H111" s="39">
        <v>21101</v>
      </c>
      <c r="I111" s="39" t="s">
        <v>401</v>
      </c>
      <c r="J111" s="39" t="s">
        <v>417</v>
      </c>
      <c r="K111" s="39" t="s">
        <v>418</v>
      </c>
      <c r="L111" s="39">
        <v>2024020297</v>
      </c>
      <c r="M111" s="66" t="s">
        <v>45</v>
      </c>
      <c r="N111" s="39" t="s">
        <v>211</v>
      </c>
      <c r="O111" s="39">
        <v>5</v>
      </c>
      <c r="P111" s="61">
        <v>10</v>
      </c>
      <c r="Q111" s="36" t="s">
        <v>404</v>
      </c>
      <c r="R111" s="119">
        <f t="shared" si="18"/>
        <v>50</v>
      </c>
      <c r="S111" s="119">
        <v>50</v>
      </c>
      <c r="T111" s="1"/>
      <c r="U111" s="1"/>
      <c r="V111" s="1"/>
      <c r="W111" s="1"/>
      <c r="X111" s="1"/>
      <c r="Y111" s="1"/>
      <c r="Z111" s="1"/>
      <c r="AA111" s="1"/>
      <c r="AB111" s="1"/>
      <c r="AC111" s="1"/>
      <c r="AD111" s="1"/>
      <c r="AE111" s="1"/>
    </row>
    <row r="112" spans="1:31" ht="14.4" x14ac:dyDescent="0.3">
      <c r="A112" s="35" t="s">
        <v>1092</v>
      </c>
      <c r="B112" s="39" t="s">
        <v>400</v>
      </c>
      <c r="C112" s="39" t="s">
        <v>400</v>
      </c>
      <c r="D112" s="33" t="s">
        <v>30</v>
      </c>
      <c r="E112" s="39" t="s">
        <v>31</v>
      </c>
      <c r="F112" s="37" t="s">
        <v>30</v>
      </c>
      <c r="G112" s="39" t="s">
        <v>32</v>
      </c>
      <c r="H112" s="39">
        <v>21101</v>
      </c>
      <c r="I112" s="39" t="s">
        <v>401</v>
      </c>
      <c r="J112" s="39" t="s">
        <v>419</v>
      </c>
      <c r="K112" s="39" t="s">
        <v>420</v>
      </c>
      <c r="L112" s="39">
        <v>2024020297</v>
      </c>
      <c r="M112" s="66" t="s">
        <v>45</v>
      </c>
      <c r="N112" s="39" t="s">
        <v>212</v>
      </c>
      <c r="O112" s="39">
        <v>2</v>
      </c>
      <c r="P112" s="61">
        <v>270</v>
      </c>
      <c r="Q112" s="36" t="s">
        <v>404</v>
      </c>
      <c r="R112" s="119">
        <f t="shared" si="18"/>
        <v>540</v>
      </c>
      <c r="S112" s="119">
        <v>540</v>
      </c>
      <c r="T112" s="1"/>
      <c r="U112" s="1"/>
      <c r="V112" s="1"/>
      <c r="W112" s="1"/>
      <c r="X112" s="1"/>
      <c r="Y112" s="1"/>
      <c r="Z112" s="1"/>
      <c r="AA112" s="1"/>
      <c r="AB112" s="1"/>
      <c r="AC112" s="1"/>
      <c r="AD112" s="1"/>
      <c r="AE112" s="1"/>
    </row>
    <row r="113" spans="1:31" ht="14.4" x14ac:dyDescent="0.3">
      <c r="A113" s="35" t="s">
        <v>1092</v>
      </c>
      <c r="B113" s="39" t="s">
        <v>400</v>
      </c>
      <c r="C113" s="39" t="s">
        <v>400</v>
      </c>
      <c r="D113" s="33" t="s">
        <v>30</v>
      </c>
      <c r="E113" s="39" t="s">
        <v>31</v>
      </c>
      <c r="F113" s="37" t="s">
        <v>30</v>
      </c>
      <c r="G113" s="39" t="s">
        <v>32</v>
      </c>
      <c r="H113" s="39">
        <v>21101</v>
      </c>
      <c r="I113" s="39" t="s">
        <v>401</v>
      </c>
      <c r="J113" s="39" t="s">
        <v>419</v>
      </c>
      <c r="K113" s="39" t="s">
        <v>420</v>
      </c>
      <c r="L113" s="39">
        <v>2024020297</v>
      </c>
      <c r="M113" s="66" t="s">
        <v>45</v>
      </c>
      <c r="N113" s="39" t="s">
        <v>212</v>
      </c>
      <c r="O113" s="39">
        <v>3</v>
      </c>
      <c r="P113" s="61">
        <v>296</v>
      </c>
      <c r="Q113" s="36" t="s">
        <v>404</v>
      </c>
      <c r="R113" s="119">
        <f t="shared" si="18"/>
        <v>888</v>
      </c>
      <c r="S113" s="119">
        <v>888</v>
      </c>
      <c r="T113" s="1"/>
      <c r="U113" s="1"/>
      <c r="V113" s="1"/>
      <c r="W113" s="1"/>
      <c r="X113" s="1"/>
      <c r="Y113" s="1"/>
      <c r="Z113" s="1"/>
      <c r="AA113" s="1"/>
      <c r="AB113" s="1"/>
      <c r="AC113" s="1"/>
      <c r="AD113" s="1"/>
      <c r="AE113" s="1"/>
    </row>
    <row r="114" spans="1:31" ht="14.4" x14ac:dyDescent="0.3">
      <c r="A114" s="35" t="s">
        <v>1092</v>
      </c>
      <c r="B114" s="39" t="s">
        <v>400</v>
      </c>
      <c r="C114" s="39" t="s">
        <v>400</v>
      </c>
      <c r="D114" s="33" t="s">
        <v>30</v>
      </c>
      <c r="E114" s="39" t="s">
        <v>31</v>
      </c>
      <c r="F114" s="37" t="s">
        <v>30</v>
      </c>
      <c r="G114" s="39" t="s">
        <v>32</v>
      </c>
      <c r="H114" s="39">
        <v>21101</v>
      </c>
      <c r="I114" s="39" t="s">
        <v>401</v>
      </c>
      <c r="J114" s="39" t="s">
        <v>149</v>
      </c>
      <c r="K114" s="39" t="s">
        <v>195</v>
      </c>
      <c r="L114" s="39">
        <v>2024020248</v>
      </c>
      <c r="M114" s="66" t="s">
        <v>45</v>
      </c>
      <c r="N114" s="39" t="s">
        <v>211</v>
      </c>
      <c r="O114" s="39">
        <v>36</v>
      </c>
      <c r="P114" s="61">
        <v>109.6379</v>
      </c>
      <c r="Q114" s="36" t="s">
        <v>404</v>
      </c>
      <c r="R114" s="119">
        <f t="shared" si="18"/>
        <v>3946.96</v>
      </c>
      <c r="S114" s="119">
        <v>3946.96</v>
      </c>
      <c r="T114" s="1"/>
      <c r="U114" s="1"/>
      <c r="V114" s="1"/>
      <c r="W114" s="1"/>
      <c r="X114" s="1"/>
      <c r="Y114" s="1"/>
      <c r="Z114" s="1"/>
      <c r="AA114" s="1"/>
      <c r="AB114" s="1"/>
      <c r="AC114" s="1"/>
      <c r="AD114" s="1"/>
      <c r="AE114" s="1"/>
    </row>
    <row r="115" spans="1:31" ht="14.4" x14ac:dyDescent="0.3">
      <c r="A115" s="35" t="s">
        <v>1092</v>
      </c>
      <c r="B115" s="39" t="s">
        <v>400</v>
      </c>
      <c r="C115" s="39" t="s">
        <v>400</v>
      </c>
      <c r="D115" s="33" t="s">
        <v>30</v>
      </c>
      <c r="E115" s="39" t="s">
        <v>31</v>
      </c>
      <c r="F115" s="37" t="s">
        <v>30</v>
      </c>
      <c r="G115" s="39" t="s">
        <v>32</v>
      </c>
      <c r="H115" s="39">
        <v>21101</v>
      </c>
      <c r="I115" s="39" t="s">
        <v>401</v>
      </c>
      <c r="J115" s="39" t="s">
        <v>150</v>
      </c>
      <c r="K115" s="39" t="s">
        <v>196</v>
      </c>
      <c r="L115" s="39">
        <v>2024020241</v>
      </c>
      <c r="M115" s="66" t="s">
        <v>45</v>
      </c>
      <c r="N115" s="39" t="s">
        <v>211</v>
      </c>
      <c r="O115" s="39">
        <v>13</v>
      </c>
      <c r="P115" s="61">
        <v>122.008</v>
      </c>
      <c r="Q115" s="36" t="s">
        <v>404</v>
      </c>
      <c r="R115" s="119">
        <f t="shared" si="18"/>
        <v>1586.1</v>
      </c>
      <c r="S115" s="119">
        <v>1586.1</v>
      </c>
      <c r="T115" s="1"/>
      <c r="U115" s="1"/>
      <c r="V115" s="1"/>
      <c r="W115" s="1"/>
      <c r="X115" s="1"/>
      <c r="Y115" s="1"/>
      <c r="Z115" s="1"/>
      <c r="AA115" s="1"/>
      <c r="AB115" s="1"/>
      <c r="AC115" s="1"/>
      <c r="AD115" s="1"/>
      <c r="AE115" s="1"/>
    </row>
    <row r="116" spans="1:31" ht="14.4" x14ac:dyDescent="0.3">
      <c r="A116" s="35" t="s">
        <v>1092</v>
      </c>
      <c r="B116" s="39" t="s">
        <v>400</v>
      </c>
      <c r="C116" s="39" t="s">
        <v>400</v>
      </c>
      <c r="D116" s="33" t="s">
        <v>30</v>
      </c>
      <c r="E116" s="39" t="s">
        <v>31</v>
      </c>
      <c r="F116" s="37" t="s">
        <v>30</v>
      </c>
      <c r="G116" s="39" t="s">
        <v>32</v>
      </c>
      <c r="H116" s="39">
        <v>21601</v>
      </c>
      <c r="I116" s="39" t="s">
        <v>421</v>
      </c>
      <c r="J116" s="39" t="s">
        <v>422</v>
      </c>
      <c r="K116" s="39" t="s">
        <v>423</v>
      </c>
      <c r="L116" s="39">
        <v>2024020319</v>
      </c>
      <c r="M116" s="66" t="s">
        <v>45</v>
      </c>
      <c r="N116" s="39" t="s">
        <v>211</v>
      </c>
      <c r="O116" s="39">
        <v>2</v>
      </c>
      <c r="P116" s="61">
        <v>59.670400000000001</v>
      </c>
      <c r="Q116" s="36" t="s">
        <v>404</v>
      </c>
      <c r="R116" s="119">
        <f t="shared" si="18"/>
        <v>119.34</v>
      </c>
      <c r="S116" s="119">
        <v>119.34</v>
      </c>
      <c r="T116" s="1"/>
      <c r="U116" s="1"/>
      <c r="V116" s="1"/>
      <c r="W116" s="1"/>
      <c r="X116" s="1"/>
      <c r="Y116" s="1"/>
      <c r="Z116" s="1"/>
      <c r="AA116" s="1"/>
      <c r="AB116" s="1"/>
      <c r="AC116" s="1"/>
      <c r="AD116" s="1"/>
      <c r="AE116" s="1"/>
    </row>
    <row r="117" spans="1:31" ht="14.4" x14ac:dyDescent="0.3">
      <c r="A117" s="35" t="s">
        <v>1092</v>
      </c>
      <c r="B117" s="39" t="s">
        <v>400</v>
      </c>
      <c r="C117" s="39" t="s">
        <v>400</v>
      </c>
      <c r="D117" s="33" t="s">
        <v>30</v>
      </c>
      <c r="E117" s="39" t="s">
        <v>31</v>
      </c>
      <c r="F117" s="37" t="s">
        <v>30</v>
      </c>
      <c r="G117" s="39" t="s">
        <v>32</v>
      </c>
      <c r="H117" s="39">
        <v>21601</v>
      </c>
      <c r="I117" s="39" t="s">
        <v>421</v>
      </c>
      <c r="J117" s="39" t="s">
        <v>424</v>
      </c>
      <c r="K117" s="39" t="s">
        <v>425</v>
      </c>
      <c r="L117" s="39">
        <v>2024020319</v>
      </c>
      <c r="M117" s="66" t="s">
        <v>45</v>
      </c>
      <c r="N117" s="39" t="s">
        <v>211</v>
      </c>
      <c r="O117" s="39">
        <v>1</v>
      </c>
      <c r="P117" s="61">
        <v>52.014400000000002</v>
      </c>
      <c r="Q117" s="36" t="s">
        <v>404</v>
      </c>
      <c r="R117" s="119">
        <f t="shared" si="18"/>
        <v>52.01</v>
      </c>
      <c r="S117" s="119">
        <v>52.01</v>
      </c>
      <c r="T117" s="1"/>
      <c r="U117" s="1"/>
      <c r="V117" s="1"/>
      <c r="W117" s="1"/>
      <c r="X117" s="1"/>
      <c r="Y117" s="1"/>
      <c r="Z117" s="1"/>
      <c r="AA117" s="1"/>
      <c r="AB117" s="1"/>
      <c r="AC117" s="1"/>
      <c r="AD117" s="1"/>
      <c r="AE117" s="1"/>
    </row>
    <row r="118" spans="1:31" ht="14.4" x14ac:dyDescent="0.3">
      <c r="A118" s="35" t="s">
        <v>1092</v>
      </c>
      <c r="B118" s="39" t="s">
        <v>400</v>
      </c>
      <c r="C118" s="39" t="s">
        <v>400</v>
      </c>
      <c r="D118" s="33" t="s">
        <v>30</v>
      </c>
      <c r="E118" s="39" t="s">
        <v>31</v>
      </c>
      <c r="F118" s="37" t="s">
        <v>30</v>
      </c>
      <c r="G118" s="39" t="s">
        <v>32</v>
      </c>
      <c r="H118" s="39">
        <v>21601</v>
      </c>
      <c r="I118" s="39" t="s">
        <v>421</v>
      </c>
      <c r="J118" s="39" t="s">
        <v>89</v>
      </c>
      <c r="K118" s="39" t="s">
        <v>90</v>
      </c>
      <c r="L118" s="39">
        <v>2024020266</v>
      </c>
      <c r="M118" s="66" t="s">
        <v>45</v>
      </c>
      <c r="N118" s="39" t="s">
        <v>215</v>
      </c>
      <c r="O118" s="39">
        <v>55</v>
      </c>
      <c r="P118" s="61">
        <v>40.6</v>
      </c>
      <c r="Q118" s="36" t="s">
        <v>404</v>
      </c>
      <c r="R118" s="119">
        <f t="shared" si="18"/>
        <v>2233</v>
      </c>
      <c r="S118" s="119">
        <v>2233</v>
      </c>
      <c r="T118" s="1"/>
      <c r="U118" s="1"/>
      <c r="V118" s="1"/>
      <c r="W118" s="1"/>
      <c r="X118" s="1"/>
      <c r="Y118" s="1"/>
      <c r="Z118" s="1"/>
      <c r="AA118" s="1"/>
      <c r="AB118" s="1"/>
      <c r="AC118" s="1"/>
      <c r="AD118" s="1"/>
      <c r="AE118" s="1"/>
    </row>
    <row r="119" spans="1:31" ht="14.4" x14ac:dyDescent="0.3">
      <c r="A119" s="35" t="s">
        <v>1092</v>
      </c>
      <c r="B119" s="39" t="s">
        <v>400</v>
      </c>
      <c r="C119" s="39" t="s">
        <v>400</v>
      </c>
      <c r="D119" s="33" t="s">
        <v>30</v>
      </c>
      <c r="E119" s="39" t="s">
        <v>31</v>
      </c>
      <c r="F119" s="37" t="s">
        <v>30</v>
      </c>
      <c r="G119" s="39" t="s">
        <v>32</v>
      </c>
      <c r="H119" s="39">
        <v>21601</v>
      </c>
      <c r="I119" s="39" t="s">
        <v>421</v>
      </c>
      <c r="J119" s="39" t="s">
        <v>426</v>
      </c>
      <c r="K119" s="39" t="s">
        <v>427</v>
      </c>
      <c r="L119" s="39">
        <v>2024020266</v>
      </c>
      <c r="M119" s="66" t="s">
        <v>45</v>
      </c>
      <c r="N119" s="39" t="s">
        <v>211</v>
      </c>
      <c r="O119" s="39">
        <v>1</v>
      </c>
      <c r="P119" s="61">
        <v>203</v>
      </c>
      <c r="Q119" s="36" t="s">
        <v>404</v>
      </c>
      <c r="R119" s="119">
        <f t="shared" si="18"/>
        <v>203</v>
      </c>
      <c r="S119" s="119">
        <v>203</v>
      </c>
      <c r="T119" s="1"/>
      <c r="U119" s="1"/>
      <c r="V119" s="1"/>
      <c r="W119" s="1"/>
      <c r="X119" s="1"/>
      <c r="Y119" s="1"/>
      <c r="Z119" s="1"/>
      <c r="AA119" s="1"/>
      <c r="AB119" s="1"/>
      <c r="AC119" s="1"/>
      <c r="AD119" s="1"/>
      <c r="AE119" s="1"/>
    </row>
    <row r="120" spans="1:31" ht="14.4" x14ac:dyDescent="0.3">
      <c r="A120" s="35" t="s">
        <v>1092</v>
      </c>
      <c r="B120" s="39" t="s">
        <v>400</v>
      </c>
      <c r="C120" s="39" t="s">
        <v>400</v>
      </c>
      <c r="D120" s="33" t="s">
        <v>30</v>
      </c>
      <c r="E120" s="39" t="s">
        <v>31</v>
      </c>
      <c r="F120" s="37" t="s">
        <v>30</v>
      </c>
      <c r="G120" s="39" t="s">
        <v>32</v>
      </c>
      <c r="H120" s="39">
        <v>21601</v>
      </c>
      <c r="I120" s="39" t="s">
        <v>421</v>
      </c>
      <c r="J120" s="39" t="s">
        <v>428</v>
      </c>
      <c r="K120" s="39" t="s">
        <v>429</v>
      </c>
      <c r="L120" s="39">
        <v>2024020266</v>
      </c>
      <c r="M120" s="66" t="s">
        <v>45</v>
      </c>
      <c r="N120" s="39" t="s">
        <v>211</v>
      </c>
      <c r="O120" s="39">
        <v>84</v>
      </c>
      <c r="P120" s="61">
        <v>32.479999999999997</v>
      </c>
      <c r="Q120" s="36" t="s">
        <v>404</v>
      </c>
      <c r="R120" s="119">
        <f t="shared" si="18"/>
        <v>2728.32</v>
      </c>
      <c r="S120" s="119">
        <v>2728.32</v>
      </c>
      <c r="T120" s="1"/>
      <c r="U120" s="1"/>
      <c r="V120" s="1"/>
      <c r="W120" s="1"/>
      <c r="X120" s="1"/>
      <c r="Y120" s="1"/>
      <c r="Z120" s="1"/>
      <c r="AA120" s="1"/>
      <c r="AB120" s="1"/>
      <c r="AC120" s="1"/>
      <c r="AD120" s="1"/>
      <c r="AE120" s="1"/>
    </row>
    <row r="121" spans="1:31" ht="14.4" x14ac:dyDescent="0.3">
      <c r="A121" s="35" t="s">
        <v>1092</v>
      </c>
      <c r="B121" s="39" t="s">
        <v>400</v>
      </c>
      <c r="C121" s="39" t="s">
        <v>400</v>
      </c>
      <c r="D121" s="33" t="s">
        <v>30</v>
      </c>
      <c r="E121" s="39" t="s">
        <v>31</v>
      </c>
      <c r="F121" s="37" t="s">
        <v>30</v>
      </c>
      <c r="G121" s="39" t="s">
        <v>32</v>
      </c>
      <c r="H121" s="39">
        <v>21601</v>
      </c>
      <c r="I121" s="39" t="s">
        <v>421</v>
      </c>
      <c r="J121" s="39" t="s">
        <v>145</v>
      </c>
      <c r="K121" s="39" t="s">
        <v>191</v>
      </c>
      <c r="L121" s="39">
        <v>2024020266</v>
      </c>
      <c r="M121" s="66" t="s">
        <v>45</v>
      </c>
      <c r="N121" s="39" t="s">
        <v>211</v>
      </c>
      <c r="O121" s="39">
        <v>34</v>
      </c>
      <c r="P121" s="61">
        <v>18.559999999999999</v>
      </c>
      <c r="Q121" s="36" t="s">
        <v>404</v>
      </c>
      <c r="R121" s="119">
        <f t="shared" si="18"/>
        <v>631.04</v>
      </c>
      <c r="S121" s="119">
        <v>631.04</v>
      </c>
      <c r="T121" s="1"/>
      <c r="U121" s="1"/>
      <c r="V121" s="1"/>
      <c r="W121" s="1"/>
      <c r="X121" s="1"/>
      <c r="Y121" s="1"/>
      <c r="Z121" s="1"/>
      <c r="AA121" s="1"/>
      <c r="AB121" s="1"/>
      <c r="AC121" s="1"/>
      <c r="AD121" s="1"/>
      <c r="AE121" s="1"/>
    </row>
    <row r="122" spans="1:31" ht="14.4" x14ac:dyDescent="0.3">
      <c r="A122" s="35" t="s">
        <v>1092</v>
      </c>
      <c r="B122" s="39" t="s">
        <v>400</v>
      </c>
      <c r="C122" s="39" t="s">
        <v>400</v>
      </c>
      <c r="D122" s="33" t="s">
        <v>30</v>
      </c>
      <c r="E122" s="39" t="s">
        <v>31</v>
      </c>
      <c r="F122" s="37" t="s">
        <v>30</v>
      </c>
      <c r="G122" s="39" t="s">
        <v>32</v>
      </c>
      <c r="H122" s="39">
        <v>21601</v>
      </c>
      <c r="I122" s="39" t="s">
        <v>421</v>
      </c>
      <c r="J122" s="39" t="s">
        <v>146</v>
      </c>
      <c r="K122" s="39" t="s">
        <v>192</v>
      </c>
      <c r="L122" s="39">
        <v>2024020266</v>
      </c>
      <c r="M122" s="66" t="s">
        <v>45</v>
      </c>
      <c r="N122" s="39" t="s">
        <v>213</v>
      </c>
      <c r="O122" s="39">
        <v>15</v>
      </c>
      <c r="P122" s="61">
        <v>290</v>
      </c>
      <c r="Q122" s="36" t="s">
        <v>404</v>
      </c>
      <c r="R122" s="119">
        <f t="shared" si="18"/>
        <v>4350</v>
      </c>
      <c r="S122" s="119">
        <v>4350</v>
      </c>
      <c r="T122" s="1"/>
      <c r="U122" s="1"/>
      <c r="V122" s="1"/>
      <c r="W122" s="1"/>
      <c r="X122" s="1"/>
      <c r="Y122" s="1"/>
      <c r="Z122" s="1"/>
      <c r="AA122" s="1"/>
      <c r="AB122" s="1"/>
      <c r="AC122" s="1"/>
      <c r="AD122" s="1"/>
      <c r="AE122" s="1"/>
    </row>
    <row r="123" spans="1:31" ht="14.4" x14ac:dyDescent="0.3">
      <c r="A123" s="35" t="s">
        <v>1092</v>
      </c>
      <c r="B123" s="39" t="s">
        <v>400</v>
      </c>
      <c r="C123" s="39" t="s">
        <v>400</v>
      </c>
      <c r="D123" s="33" t="s">
        <v>30</v>
      </c>
      <c r="E123" s="39" t="s">
        <v>34</v>
      </c>
      <c r="F123" s="37" t="s">
        <v>36</v>
      </c>
      <c r="G123" s="39" t="s">
        <v>37</v>
      </c>
      <c r="H123" s="39">
        <v>22104</v>
      </c>
      <c r="I123" s="39" t="s">
        <v>430</v>
      </c>
      <c r="J123" s="39" t="s">
        <v>124</v>
      </c>
      <c r="K123" s="39" t="s">
        <v>168</v>
      </c>
      <c r="L123" s="39">
        <v>2024020296</v>
      </c>
      <c r="M123" s="66" t="s">
        <v>45</v>
      </c>
      <c r="N123" s="39" t="s">
        <v>214</v>
      </c>
      <c r="O123" s="39">
        <v>1</v>
      </c>
      <c r="P123" s="61">
        <v>800</v>
      </c>
      <c r="Q123" s="36" t="s">
        <v>404</v>
      </c>
      <c r="R123" s="119">
        <f t="shared" si="18"/>
        <v>800</v>
      </c>
      <c r="S123" s="119">
        <v>800</v>
      </c>
      <c r="T123" s="1"/>
      <c r="U123" s="1"/>
      <c r="V123" s="1"/>
      <c r="W123" s="1"/>
      <c r="X123" s="1"/>
      <c r="Y123" s="1"/>
      <c r="Z123" s="1"/>
      <c r="AA123" s="1"/>
      <c r="AB123" s="1"/>
      <c r="AC123" s="1"/>
      <c r="AD123" s="1"/>
      <c r="AE123" s="1"/>
    </row>
    <row r="124" spans="1:31" ht="14.4" x14ac:dyDescent="0.3">
      <c r="A124" s="35" t="s">
        <v>1092</v>
      </c>
      <c r="B124" s="39" t="s">
        <v>400</v>
      </c>
      <c r="C124" s="39" t="s">
        <v>400</v>
      </c>
      <c r="D124" s="33" t="s">
        <v>30</v>
      </c>
      <c r="E124" s="39" t="s">
        <v>34</v>
      </c>
      <c r="F124" s="37" t="s">
        <v>36</v>
      </c>
      <c r="G124" s="39" t="s">
        <v>37</v>
      </c>
      <c r="H124" s="39">
        <v>22104</v>
      </c>
      <c r="I124" s="39" t="s">
        <v>430</v>
      </c>
      <c r="J124" s="39" t="s">
        <v>124</v>
      </c>
      <c r="K124" s="39" t="s">
        <v>168</v>
      </c>
      <c r="L124" s="39">
        <v>2024020295</v>
      </c>
      <c r="M124" s="66" t="s">
        <v>45</v>
      </c>
      <c r="N124" s="39" t="s">
        <v>214</v>
      </c>
      <c r="O124" s="39">
        <v>1</v>
      </c>
      <c r="P124" s="61">
        <v>1198</v>
      </c>
      <c r="Q124" s="36" t="s">
        <v>404</v>
      </c>
      <c r="R124" s="119">
        <f t="shared" si="18"/>
        <v>1198</v>
      </c>
      <c r="S124" s="119">
        <v>1198</v>
      </c>
      <c r="T124" s="1"/>
      <c r="U124" s="1"/>
      <c r="V124" s="1"/>
      <c r="W124" s="1"/>
      <c r="X124" s="1"/>
      <c r="Y124" s="1"/>
      <c r="Z124" s="1"/>
      <c r="AA124" s="1"/>
      <c r="AB124" s="1"/>
      <c r="AC124" s="1"/>
      <c r="AD124" s="1"/>
      <c r="AE124" s="1"/>
    </row>
    <row r="125" spans="1:31" ht="14.4" x14ac:dyDescent="0.3">
      <c r="A125" s="35" t="s">
        <v>1092</v>
      </c>
      <c r="B125" s="39" t="s">
        <v>400</v>
      </c>
      <c r="C125" s="39" t="s">
        <v>400</v>
      </c>
      <c r="D125" s="33" t="s">
        <v>30</v>
      </c>
      <c r="E125" s="39" t="s">
        <v>31</v>
      </c>
      <c r="F125" s="37" t="s">
        <v>30</v>
      </c>
      <c r="G125" s="39" t="s">
        <v>32</v>
      </c>
      <c r="H125" s="39">
        <v>22104</v>
      </c>
      <c r="I125" s="39" t="s">
        <v>430</v>
      </c>
      <c r="J125" s="39" t="s">
        <v>431</v>
      </c>
      <c r="K125" s="39" t="s">
        <v>432</v>
      </c>
      <c r="L125" s="39">
        <v>2024020305</v>
      </c>
      <c r="M125" s="66" t="s">
        <v>45</v>
      </c>
      <c r="N125" s="39" t="s">
        <v>433</v>
      </c>
      <c r="O125" s="39">
        <v>16</v>
      </c>
      <c r="P125" s="61">
        <v>30</v>
      </c>
      <c r="Q125" s="36" t="s">
        <v>404</v>
      </c>
      <c r="R125" s="119">
        <f t="shared" si="18"/>
        <v>480</v>
      </c>
      <c r="S125" s="119">
        <v>480</v>
      </c>
      <c r="T125" s="1"/>
      <c r="U125" s="1"/>
      <c r="V125" s="1"/>
      <c r="W125" s="1"/>
      <c r="X125" s="1"/>
      <c r="Y125" s="1"/>
      <c r="Z125" s="1"/>
      <c r="AA125" s="1"/>
      <c r="AB125" s="1"/>
      <c r="AC125" s="1"/>
      <c r="AD125" s="1"/>
      <c r="AE125" s="1"/>
    </row>
    <row r="126" spans="1:31" ht="14.4" x14ac:dyDescent="0.3">
      <c r="A126" s="35" t="s">
        <v>1092</v>
      </c>
      <c r="B126" s="39" t="s">
        <v>400</v>
      </c>
      <c r="C126" s="39" t="s">
        <v>400</v>
      </c>
      <c r="D126" s="33" t="s">
        <v>30</v>
      </c>
      <c r="E126" s="39" t="s">
        <v>31</v>
      </c>
      <c r="F126" s="37" t="s">
        <v>30</v>
      </c>
      <c r="G126" s="39" t="s">
        <v>32</v>
      </c>
      <c r="H126" s="39">
        <v>22104</v>
      </c>
      <c r="I126" s="39" t="s">
        <v>430</v>
      </c>
      <c r="J126" s="39" t="s">
        <v>124</v>
      </c>
      <c r="K126" s="39" t="s">
        <v>168</v>
      </c>
      <c r="L126" s="39">
        <v>2024020304</v>
      </c>
      <c r="M126" s="66" t="s">
        <v>45</v>
      </c>
      <c r="N126" s="39" t="s">
        <v>214</v>
      </c>
      <c r="O126" s="39">
        <v>1</v>
      </c>
      <c r="P126" s="61">
        <v>190</v>
      </c>
      <c r="Q126" s="36" t="s">
        <v>404</v>
      </c>
      <c r="R126" s="119">
        <f t="shared" si="18"/>
        <v>190</v>
      </c>
      <c r="S126" s="119">
        <v>190</v>
      </c>
      <c r="T126" s="1"/>
      <c r="U126" s="1"/>
      <c r="V126" s="1"/>
      <c r="W126" s="1"/>
      <c r="X126" s="1"/>
      <c r="Y126" s="1"/>
      <c r="Z126" s="1"/>
      <c r="AA126" s="1"/>
      <c r="AB126" s="1"/>
      <c r="AC126" s="1"/>
      <c r="AD126" s="1"/>
      <c r="AE126" s="1"/>
    </row>
    <row r="127" spans="1:31" ht="14.4" x14ac:dyDescent="0.3">
      <c r="A127" s="35" t="s">
        <v>1092</v>
      </c>
      <c r="B127" s="39" t="s">
        <v>400</v>
      </c>
      <c r="C127" s="39" t="s">
        <v>400</v>
      </c>
      <c r="D127" s="33" t="s">
        <v>30</v>
      </c>
      <c r="E127" s="39" t="s">
        <v>31</v>
      </c>
      <c r="F127" s="37" t="s">
        <v>30</v>
      </c>
      <c r="G127" s="39" t="s">
        <v>32</v>
      </c>
      <c r="H127" s="39">
        <v>22104</v>
      </c>
      <c r="I127" s="39" t="s">
        <v>430</v>
      </c>
      <c r="J127" s="39" t="s">
        <v>124</v>
      </c>
      <c r="K127" s="39" t="s">
        <v>168</v>
      </c>
      <c r="L127" s="39">
        <v>2024020303</v>
      </c>
      <c r="M127" s="66" t="s">
        <v>45</v>
      </c>
      <c r="N127" s="39" t="s">
        <v>214</v>
      </c>
      <c r="O127" s="39">
        <v>1</v>
      </c>
      <c r="P127" s="61">
        <v>315</v>
      </c>
      <c r="Q127" s="36" t="s">
        <v>404</v>
      </c>
      <c r="R127" s="119">
        <f t="shared" si="18"/>
        <v>315</v>
      </c>
      <c r="S127" s="119">
        <v>315</v>
      </c>
      <c r="T127" s="1"/>
      <c r="U127" s="1"/>
      <c r="V127" s="1"/>
      <c r="W127" s="1"/>
      <c r="X127" s="1"/>
      <c r="Y127" s="1"/>
      <c r="Z127" s="1"/>
      <c r="AA127" s="1"/>
      <c r="AB127" s="1"/>
      <c r="AC127" s="1"/>
      <c r="AD127" s="1"/>
      <c r="AE127" s="1"/>
    </row>
    <row r="128" spans="1:31" ht="14.4" x14ac:dyDescent="0.3">
      <c r="A128" s="35" t="s">
        <v>1092</v>
      </c>
      <c r="B128" s="39" t="s">
        <v>400</v>
      </c>
      <c r="C128" s="39" t="s">
        <v>400</v>
      </c>
      <c r="D128" s="33" t="s">
        <v>30</v>
      </c>
      <c r="E128" s="39" t="s">
        <v>31</v>
      </c>
      <c r="F128" s="37" t="s">
        <v>30</v>
      </c>
      <c r="G128" s="39" t="s">
        <v>32</v>
      </c>
      <c r="H128" s="39">
        <v>22104</v>
      </c>
      <c r="I128" s="39" t="s">
        <v>430</v>
      </c>
      <c r="J128" s="39" t="s">
        <v>124</v>
      </c>
      <c r="K128" s="39" t="s">
        <v>168</v>
      </c>
      <c r="L128" s="39">
        <v>2024020302</v>
      </c>
      <c r="M128" s="66" t="s">
        <v>45</v>
      </c>
      <c r="N128" s="39" t="s">
        <v>214</v>
      </c>
      <c r="O128" s="39">
        <v>1</v>
      </c>
      <c r="P128" s="61">
        <v>1951.12</v>
      </c>
      <c r="Q128" s="36" t="s">
        <v>404</v>
      </c>
      <c r="R128" s="119">
        <f t="shared" si="18"/>
        <v>1951.12</v>
      </c>
      <c r="S128" s="119">
        <v>1951.12</v>
      </c>
      <c r="T128" s="1"/>
      <c r="U128" s="1"/>
      <c r="V128" s="1"/>
      <c r="W128" s="1"/>
      <c r="X128" s="1"/>
      <c r="Y128" s="1"/>
      <c r="Z128" s="1"/>
      <c r="AA128" s="1"/>
      <c r="AB128" s="1"/>
      <c r="AC128" s="1"/>
      <c r="AD128" s="1"/>
      <c r="AE128" s="1"/>
    </row>
    <row r="129" spans="1:31" ht="14.4" x14ac:dyDescent="0.3">
      <c r="A129" s="35" t="s">
        <v>1092</v>
      </c>
      <c r="B129" s="39" t="s">
        <v>400</v>
      </c>
      <c r="C129" s="39" t="s">
        <v>400</v>
      </c>
      <c r="D129" s="33" t="s">
        <v>30</v>
      </c>
      <c r="E129" s="39" t="s">
        <v>31</v>
      </c>
      <c r="F129" s="37" t="s">
        <v>30</v>
      </c>
      <c r="G129" s="39" t="s">
        <v>32</v>
      </c>
      <c r="H129" s="39">
        <v>22104</v>
      </c>
      <c r="I129" s="39" t="s">
        <v>430</v>
      </c>
      <c r="J129" s="39" t="s">
        <v>124</v>
      </c>
      <c r="K129" s="39" t="s">
        <v>168</v>
      </c>
      <c r="L129" s="39">
        <v>2024020301</v>
      </c>
      <c r="M129" s="66" t="s">
        <v>45</v>
      </c>
      <c r="N129" s="39" t="s">
        <v>214</v>
      </c>
      <c r="O129" s="39">
        <v>1</v>
      </c>
      <c r="P129" s="61">
        <v>3585</v>
      </c>
      <c r="Q129" s="36" t="s">
        <v>404</v>
      </c>
      <c r="R129" s="119">
        <f t="shared" si="18"/>
        <v>3585</v>
      </c>
      <c r="S129" s="119">
        <v>3585</v>
      </c>
      <c r="T129" s="1"/>
      <c r="U129" s="1"/>
      <c r="V129" s="1"/>
      <c r="W129" s="1"/>
      <c r="X129" s="1"/>
      <c r="Y129" s="1"/>
      <c r="Z129" s="1"/>
      <c r="AA129" s="1"/>
      <c r="AB129" s="1"/>
      <c r="AC129" s="1"/>
      <c r="AD129" s="1"/>
      <c r="AE129" s="1"/>
    </row>
    <row r="130" spans="1:31" ht="14.4" x14ac:dyDescent="0.3">
      <c r="A130" s="35" t="s">
        <v>1092</v>
      </c>
      <c r="B130" s="39" t="s">
        <v>400</v>
      </c>
      <c r="C130" s="39" t="s">
        <v>400</v>
      </c>
      <c r="D130" s="33" t="s">
        <v>30</v>
      </c>
      <c r="E130" s="39" t="s">
        <v>31</v>
      </c>
      <c r="F130" s="37" t="s">
        <v>30</v>
      </c>
      <c r="G130" s="39" t="s">
        <v>32</v>
      </c>
      <c r="H130" s="39">
        <v>22104</v>
      </c>
      <c r="I130" s="39" t="s">
        <v>430</v>
      </c>
      <c r="J130" s="39" t="s">
        <v>124</v>
      </c>
      <c r="K130" s="39" t="s">
        <v>168</v>
      </c>
      <c r="L130" s="39">
        <v>2024020300</v>
      </c>
      <c r="M130" s="66" t="s">
        <v>45</v>
      </c>
      <c r="N130" s="39" t="s">
        <v>214</v>
      </c>
      <c r="O130" s="39">
        <v>1</v>
      </c>
      <c r="P130" s="61">
        <v>640</v>
      </c>
      <c r="Q130" s="36" t="s">
        <v>404</v>
      </c>
      <c r="R130" s="119">
        <f t="shared" si="18"/>
        <v>640</v>
      </c>
      <c r="S130" s="119">
        <v>640</v>
      </c>
      <c r="T130" s="1"/>
      <c r="U130" s="1"/>
      <c r="V130" s="1"/>
      <c r="W130" s="1"/>
      <c r="X130" s="1"/>
      <c r="Y130" s="1"/>
      <c r="Z130" s="1"/>
      <c r="AA130" s="1"/>
      <c r="AB130" s="1"/>
      <c r="AC130" s="1"/>
      <c r="AD130" s="1"/>
      <c r="AE130" s="1"/>
    </row>
    <row r="131" spans="1:31" ht="14.4" x14ac:dyDescent="0.3">
      <c r="A131" s="35" t="s">
        <v>1092</v>
      </c>
      <c r="B131" s="39" t="s">
        <v>400</v>
      </c>
      <c r="C131" s="39" t="s">
        <v>400</v>
      </c>
      <c r="D131" s="33" t="s">
        <v>30</v>
      </c>
      <c r="E131" s="39" t="s">
        <v>31</v>
      </c>
      <c r="F131" s="37" t="s">
        <v>30</v>
      </c>
      <c r="G131" s="39" t="s">
        <v>32</v>
      </c>
      <c r="H131" s="39">
        <v>22104</v>
      </c>
      <c r="I131" s="39" t="s">
        <v>430</v>
      </c>
      <c r="J131" s="39" t="s">
        <v>373</v>
      </c>
      <c r="K131" s="39" t="s">
        <v>374</v>
      </c>
      <c r="L131" s="39">
        <v>2024020299</v>
      </c>
      <c r="M131" s="66" t="s">
        <v>45</v>
      </c>
      <c r="N131" s="39" t="s">
        <v>211</v>
      </c>
      <c r="O131" s="39">
        <v>50</v>
      </c>
      <c r="P131" s="61">
        <v>40.5</v>
      </c>
      <c r="Q131" s="36" t="s">
        <v>404</v>
      </c>
      <c r="R131" s="119">
        <f t="shared" si="18"/>
        <v>2025</v>
      </c>
      <c r="S131" s="119">
        <v>2025</v>
      </c>
      <c r="T131" s="1"/>
      <c r="U131" s="1"/>
      <c r="V131" s="1"/>
      <c r="W131" s="1"/>
      <c r="X131" s="1"/>
      <c r="Y131" s="1"/>
      <c r="Z131" s="1"/>
      <c r="AA131" s="1"/>
      <c r="AB131" s="1"/>
      <c r="AC131" s="1"/>
      <c r="AD131" s="1"/>
      <c r="AE131" s="1"/>
    </row>
    <row r="132" spans="1:31" ht="14.4" x14ac:dyDescent="0.3">
      <c r="A132" s="35" t="s">
        <v>1092</v>
      </c>
      <c r="B132" s="39" t="s">
        <v>400</v>
      </c>
      <c r="C132" s="39" t="s">
        <v>400</v>
      </c>
      <c r="D132" s="33" t="s">
        <v>30</v>
      </c>
      <c r="E132" s="39" t="s">
        <v>31</v>
      </c>
      <c r="F132" s="37" t="s">
        <v>30</v>
      </c>
      <c r="G132" s="39" t="s">
        <v>32</v>
      </c>
      <c r="H132" s="39">
        <v>22104</v>
      </c>
      <c r="I132" s="39" t="s">
        <v>430</v>
      </c>
      <c r="J132" s="39" t="s">
        <v>124</v>
      </c>
      <c r="K132" s="39" t="s">
        <v>168</v>
      </c>
      <c r="L132" s="39">
        <v>2024020292</v>
      </c>
      <c r="M132" s="66" t="s">
        <v>45</v>
      </c>
      <c r="N132" s="39" t="s">
        <v>214</v>
      </c>
      <c r="O132" s="39">
        <v>1</v>
      </c>
      <c r="P132" s="61">
        <v>2175</v>
      </c>
      <c r="Q132" s="36" t="s">
        <v>404</v>
      </c>
      <c r="R132" s="119">
        <f t="shared" si="18"/>
        <v>2175</v>
      </c>
      <c r="S132" s="119">
        <v>2175</v>
      </c>
      <c r="T132" s="1"/>
      <c r="U132" s="1"/>
      <c r="V132" s="1"/>
      <c r="W132" s="1"/>
      <c r="X132" s="1"/>
      <c r="Y132" s="1"/>
      <c r="Z132" s="1"/>
      <c r="AA132" s="1"/>
      <c r="AB132" s="1"/>
      <c r="AC132" s="1"/>
      <c r="AD132" s="1"/>
      <c r="AE132" s="1"/>
    </row>
    <row r="133" spans="1:31" ht="14.4" x14ac:dyDescent="0.3">
      <c r="A133" s="35" t="s">
        <v>1092</v>
      </c>
      <c r="B133" s="39" t="s">
        <v>400</v>
      </c>
      <c r="C133" s="39" t="s">
        <v>400</v>
      </c>
      <c r="D133" s="33" t="s">
        <v>30</v>
      </c>
      <c r="E133" s="39" t="s">
        <v>31</v>
      </c>
      <c r="F133" s="37" t="s">
        <v>30</v>
      </c>
      <c r="G133" s="39" t="s">
        <v>32</v>
      </c>
      <c r="H133" s="39">
        <v>22104</v>
      </c>
      <c r="I133" s="39" t="s">
        <v>430</v>
      </c>
      <c r="J133" s="39" t="s">
        <v>124</v>
      </c>
      <c r="K133" s="39" t="s">
        <v>168</v>
      </c>
      <c r="L133" s="39">
        <v>2024020294</v>
      </c>
      <c r="M133" s="66" t="s">
        <v>45</v>
      </c>
      <c r="N133" s="39" t="s">
        <v>214</v>
      </c>
      <c r="O133" s="39">
        <v>1</v>
      </c>
      <c r="P133" s="61">
        <v>1687</v>
      </c>
      <c r="Q133" s="36" t="s">
        <v>404</v>
      </c>
      <c r="R133" s="119">
        <f t="shared" si="18"/>
        <v>1687</v>
      </c>
      <c r="S133" s="119">
        <v>1687</v>
      </c>
      <c r="T133" s="1"/>
      <c r="U133" s="1"/>
      <c r="V133" s="1"/>
      <c r="W133" s="1"/>
      <c r="X133" s="1"/>
      <c r="Y133" s="1"/>
      <c r="Z133" s="1"/>
      <c r="AA133" s="1"/>
      <c r="AB133" s="1"/>
      <c r="AC133" s="1"/>
      <c r="AD133" s="1"/>
      <c r="AE133" s="1"/>
    </row>
    <row r="134" spans="1:31" ht="14.4" x14ac:dyDescent="0.3">
      <c r="A134" s="35" t="s">
        <v>1092</v>
      </c>
      <c r="B134" s="39" t="s">
        <v>400</v>
      </c>
      <c r="C134" s="39" t="s">
        <v>400</v>
      </c>
      <c r="D134" s="33" t="s">
        <v>30</v>
      </c>
      <c r="E134" s="39" t="s">
        <v>31</v>
      </c>
      <c r="F134" s="37" t="s">
        <v>30</v>
      </c>
      <c r="G134" s="39" t="s">
        <v>32</v>
      </c>
      <c r="H134" s="39">
        <v>22104</v>
      </c>
      <c r="I134" s="39" t="s">
        <v>430</v>
      </c>
      <c r="J134" s="39" t="s">
        <v>124</v>
      </c>
      <c r="K134" s="39" t="s">
        <v>168</v>
      </c>
      <c r="L134" s="39">
        <v>2024020293</v>
      </c>
      <c r="M134" s="66" t="s">
        <v>45</v>
      </c>
      <c r="N134" s="39" t="s">
        <v>214</v>
      </c>
      <c r="O134" s="39">
        <v>1</v>
      </c>
      <c r="P134" s="61">
        <v>670</v>
      </c>
      <c r="Q134" s="36" t="s">
        <v>404</v>
      </c>
      <c r="R134" s="119">
        <f t="shared" si="18"/>
        <v>670</v>
      </c>
      <c r="S134" s="119">
        <v>670</v>
      </c>
      <c r="T134" s="1"/>
      <c r="U134" s="1"/>
      <c r="V134" s="1"/>
      <c r="W134" s="1"/>
      <c r="X134" s="1"/>
      <c r="Y134" s="1"/>
      <c r="Z134" s="1"/>
      <c r="AA134" s="1"/>
      <c r="AB134" s="1"/>
      <c r="AC134" s="1"/>
      <c r="AD134" s="1"/>
      <c r="AE134" s="1"/>
    </row>
    <row r="135" spans="1:31" ht="14.4" x14ac:dyDescent="0.3">
      <c r="A135" s="35" t="s">
        <v>1092</v>
      </c>
      <c r="B135" s="39" t="s">
        <v>400</v>
      </c>
      <c r="C135" s="39" t="s">
        <v>400</v>
      </c>
      <c r="D135" s="33" t="s">
        <v>30</v>
      </c>
      <c r="E135" s="39" t="s">
        <v>31</v>
      </c>
      <c r="F135" s="37" t="s">
        <v>30</v>
      </c>
      <c r="G135" s="39" t="s">
        <v>32</v>
      </c>
      <c r="H135" s="39">
        <v>22104</v>
      </c>
      <c r="I135" s="39" t="s">
        <v>430</v>
      </c>
      <c r="J135" s="39" t="s">
        <v>124</v>
      </c>
      <c r="K135" s="39" t="s">
        <v>168</v>
      </c>
      <c r="L135" s="39">
        <v>2024020272</v>
      </c>
      <c r="M135" s="66" t="s">
        <v>45</v>
      </c>
      <c r="N135" s="39" t="s">
        <v>214</v>
      </c>
      <c r="O135" s="39">
        <v>1</v>
      </c>
      <c r="P135" s="61">
        <v>1410.36</v>
      </c>
      <c r="Q135" s="36" t="s">
        <v>404</v>
      </c>
      <c r="R135" s="119">
        <f t="shared" si="18"/>
        <v>1410.36</v>
      </c>
      <c r="S135" s="119">
        <v>1410.36</v>
      </c>
      <c r="T135" s="1"/>
      <c r="U135" s="1"/>
      <c r="V135" s="1"/>
      <c r="W135" s="1"/>
      <c r="X135" s="1"/>
      <c r="Y135" s="1"/>
      <c r="Z135" s="1"/>
      <c r="AA135" s="1"/>
      <c r="AB135" s="1"/>
      <c r="AC135" s="1"/>
      <c r="AD135" s="1"/>
      <c r="AE135" s="1"/>
    </row>
    <row r="136" spans="1:31" ht="14.4" x14ac:dyDescent="0.3">
      <c r="A136" s="35" t="s">
        <v>1092</v>
      </c>
      <c r="B136" s="39" t="s">
        <v>400</v>
      </c>
      <c r="C136" s="39" t="s">
        <v>400</v>
      </c>
      <c r="D136" s="33" t="s">
        <v>30</v>
      </c>
      <c r="E136" s="39" t="s">
        <v>31</v>
      </c>
      <c r="F136" s="37" t="s">
        <v>30</v>
      </c>
      <c r="G136" s="39" t="s">
        <v>32</v>
      </c>
      <c r="H136" s="39">
        <v>24701</v>
      </c>
      <c r="I136" s="39" t="s">
        <v>434</v>
      </c>
      <c r="J136" s="39" t="s">
        <v>435</v>
      </c>
      <c r="K136" s="39" t="s">
        <v>436</v>
      </c>
      <c r="L136" s="39">
        <v>2024020319</v>
      </c>
      <c r="M136" s="66" t="s">
        <v>45</v>
      </c>
      <c r="N136" s="39" t="s">
        <v>211</v>
      </c>
      <c r="O136" s="39">
        <v>20</v>
      </c>
      <c r="P136" s="61">
        <v>9.7672000000000008</v>
      </c>
      <c r="Q136" s="36" t="s">
        <v>404</v>
      </c>
      <c r="R136" s="119">
        <f t="shared" ref="R136:R156" si="19">SUM(S136:AD136)</f>
        <v>195.34</v>
      </c>
      <c r="S136" s="119">
        <v>195.34</v>
      </c>
      <c r="T136" s="1"/>
      <c r="U136" s="1"/>
      <c r="V136" s="1"/>
      <c r="W136" s="1"/>
      <c r="X136" s="1"/>
      <c r="Y136" s="1"/>
      <c r="Z136" s="1"/>
      <c r="AA136" s="1"/>
      <c r="AB136" s="1"/>
      <c r="AC136" s="1"/>
      <c r="AD136" s="1"/>
      <c r="AE136" s="1"/>
    </row>
    <row r="137" spans="1:31" ht="14.4" x14ac:dyDescent="0.3">
      <c r="A137" s="35" t="s">
        <v>1092</v>
      </c>
      <c r="B137" s="39" t="s">
        <v>400</v>
      </c>
      <c r="C137" s="39" t="s">
        <v>400</v>
      </c>
      <c r="D137" s="33" t="s">
        <v>30</v>
      </c>
      <c r="E137" s="39" t="s">
        <v>31</v>
      </c>
      <c r="F137" s="37" t="s">
        <v>30</v>
      </c>
      <c r="G137" s="39" t="s">
        <v>32</v>
      </c>
      <c r="H137" s="39">
        <v>24901</v>
      </c>
      <c r="I137" s="39" t="s">
        <v>437</v>
      </c>
      <c r="J137" s="39" t="s">
        <v>438</v>
      </c>
      <c r="K137" s="39" t="s">
        <v>439</v>
      </c>
      <c r="L137" s="39">
        <v>2024020319</v>
      </c>
      <c r="M137" s="66" t="s">
        <v>45</v>
      </c>
      <c r="N137" s="39" t="s">
        <v>211</v>
      </c>
      <c r="O137" s="39">
        <v>2</v>
      </c>
      <c r="P137" s="61">
        <v>53.997999999999998</v>
      </c>
      <c r="Q137" s="36" t="s">
        <v>404</v>
      </c>
      <c r="R137" s="119">
        <f t="shared" si="19"/>
        <v>108</v>
      </c>
      <c r="S137" s="119">
        <v>108</v>
      </c>
      <c r="T137" s="1"/>
      <c r="U137" s="1"/>
      <c r="V137" s="1"/>
      <c r="W137" s="1"/>
      <c r="X137" s="1"/>
      <c r="Y137" s="1"/>
      <c r="Z137" s="1"/>
      <c r="AA137" s="1"/>
      <c r="AB137" s="1"/>
      <c r="AC137" s="1"/>
      <c r="AD137" s="1"/>
      <c r="AE137" s="1"/>
    </row>
    <row r="138" spans="1:31" ht="14.4" x14ac:dyDescent="0.3">
      <c r="A138" s="35" t="s">
        <v>1092</v>
      </c>
      <c r="B138" s="39" t="s">
        <v>400</v>
      </c>
      <c r="C138" s="39" t="s">
        <v>400</v>
      </c>
      <c r="D138" s="33" t="s">
        <v>30</v>
      </c>
      <c r="E138" s="39" t="s">
        <v>31</v>
      </c>
      <c r="F138" s="37" t="s">
        <v>30</v>
      </c>
      <c r="G138" s="39" t="s">
        <v>32</v>
      </c>
      <c r="H138" s="39">
        <v>24901</v>
      </c>
      <c r="I138" s="39" t="s">
        <v>437</v>
      </c>
      <c r="J138" s="39" t="s">
        <v>438</v>
      </c>
      <c r="K138" s="39" t="s">
        <v>439</v>
      </c>
      <c r="L138" s="39">
        <v>2024020319</v>
      </c>
      <c r="M138" s="66" t="s">
        <v>45</v>
      </c>
      <c r="N138" s="39" t="s">
        <v>211</v>
      </c>
      <c r="O138" s="39">
        <v>1</v>
      </c>
      <c r="P138" s="61">
        <v>58.997599999999998</v>
      </c>
      <c r="Q138" s="36" t="s">
        <v>404</v>
      </c>
      <c r="R138" s="119">
        <f t="shared" si="19"/>
        <v>59</v>
      </c>
      <c r="S138" s="119">
        <v>59</v>
      </c>
      <c r="T138" s="1"/>
      <c r="U138" s="1"/>
      <c r="V138" s="1"/>
      <c r="W138" s="1"/>
      <c r="X138" s="1"/>
      <c r="Y138" s="1"/>
      <c r="Z138" s="1"/>
      <c r="AA138" s="1"/>
      <c r="AB138" s="1"/>
      <c r="AC138" s="1"/>
      <c r="AD138" s="1"/>
      <c r="AE138" s="1"/>
    </row>
    <row r="139" spans="1:31" ht="14.4" x14ac:dyDescent="0.3">
      <c r="A139" s="35" t="s">
        <v>1092</v>
      </c>
      <c r="B139" s="39" t="s">
        <v>400</v>
      </c>
      <c r="C139" s="39" t="s">
        <v>400</v>
      </c>
      <c r="D139" s="33" t="s">
        <v>30</v>
      </c>
      <c r="E139" s="39" t="s">
        <v>31</v>
      </c>
      <c r="F139" s="37" t="s">
        <v>30</v>
      </c>
      <c r="G139" s="39" t="s">
        <v>32</v>
      </c>
      <c r="H139" s="39">
        <v>29101</v>
      </c>
      <c r="I139" s="39" t="s">
        <v>440</v>
      </c>
      <c r="J139" s="39" t="s">
        <v>441</v>
      </c>
      <c r="K139" s="39" t="s">
        <v>442</v>
      </c>
      <c r="L139" s="39">
        <v>2024020319</v>
      </c>
      <c r="M139" s="66" t="s">
        <v>45</v>
      </c>
      <c r="N139" s="39" t="s">
        <v>211</v>
      </c>
      <c r="O139" s="39">
        <v>1</v>
      </c>
      <c r="P139" s="61">
        <v>835</v>
      </c>
      <c r="Q139" s="36" t="s">
        <v>404</v>
      </c>
      <c r="R139" s="119">
        <f t="shared" si="19"/>
        <v>835</v>
      </c>
      <c r="S139" s="119">
        <v>835</v>
      </c>
      <c r="T139" s="1"/>
      <c r="U139" s="1"/>
      <c r="V139" s="1"/>
      <c r="W139" s="1"/>
      <c r="X139" s="1"/>
      <c r="Y139" s="1"/>
      <c r="Z139" s="1"/>
      <c r="AA139" s="1"/>
      <c r="AB139" s="1"/>
      <c r="AC139" s="1"/>
      <c r="AD139" s="1"/>
      <c r="AE139" s="1"/>
    </row>
    <row r="140" spans="1:31" ht="14.4" x14ac:dyDescent="0.3">
      <c r="A140" s="35" t="s">
        <v>1092</v>
      </c>
      <c r="B140" s="39" t="s">
        <v>400</v>
      </c>
      <c r="C140" s="39" t="s">
        <v>400</v>
      </c>
      <c r="D140" s="33" t="s">
        <v>30</v>
      </c>
      <c r="E140" s="39" t="s">
        <v>31</v>
      </c>
      <c r="F140" s="37" t="s">
        <v>30</v>
      </c>
      <c r="G140" s="39" t="s">
        <v>32</v>
      </c>
      <c r="H140" s="39">
        <v>29101</v>
      </c>
      <c r="I140" s="39" t="s">
        <v>440</v>
      </c>
      <c r="J140" s="39" t="s">
        <v>443</v>
      </c>
      <c r="K140" s="39" t="s">
        <v>444</v>
      </c>
      <c r="L140" s="39">
        <v>2024020319</v>
      </c>
      <c r="M140" s="66" t="s">
        <v>45</v>
      </c>
      <c r="N140" s="39" t="s">
        <v>211</v>
      </c>
      <c r="O140" s="39">
        <v>8</v>
      </c>
      <c r="P140" s="61">
        <v>145</v>
      </c>
      <c r="Q140" s="36" t="s">
        <v>404</v>
      </c>
      <c r="R140" s="119">
        <f t="shared" si="19"/>
        <v>1160</v>
      </c>
      <c r="S140" s="119">
        <v>1160</v>
      </c>
      <c r="T140" s="1"/>
      <c r="U140" s="1"/>
      <c r="V140" s="1"/>
      <c r="W140" s="1"/>
      <c r="X140" s="1"/>
      <c r="Y140" s="1"/>
      <c r="Z140" s="1"/>
      <c r="AA140" s="1"/>
      <c r="AB140" s="1"/>
      <c r="AC140" s="1"/>
      <c r="AD140" s="1"/>
      <c r="AE140" s="1"/>
    </row>
    <row r="141" spans="1:31" ht="14.4" x14ac:dyDescent="0.3">
      <c r="A141" s="35" t="s">
        <v>1092</v>
      </c>
      <c r="B141" s="39" t="s">
        <v>400</v>
      </c>
      <c r="C141" s="39" t="s">
        <v>400</v>
      </c>
      <c r="D141" s="33" t="s">
        <v>30</v>
      </c>
      <c r="E141" s="39" t="s">
        <v>31</v>
      </c>
      <c r="F141" s="37" t="s">
        <v>30</v>
      </c>
      <c r="G141" s="39" t="s">
        <v>32</v>
      </c>
      <c r="H141" s="39">
        <v>29201</v>
      </c>
      <c r="I141" s="39" t="s">
        <v>445</v>
      </c>
      <c r="J141" s="39" t="s">
        <v>446</v>
      </c>
      <c r="K141" s="39" t="s">
        <v>447</v>
      </c>
      <c r="L141" s="39">
        <v>2024020319</v>
      </c>
      <c r="M141" s="66" t="s">
        <v>45</v>
      </c>
      <c r="N141" s="39" t="s">
        <v>211</v>
      </c>
      <c r="O141" s="39">
        <v>2</v>
      </c>
      <c r="P141" s="61">
        <v>321.89999999999998</v>
      </c>
      <c r="Q141" s="36" t="s">
        <v>404</v>
      </c>
      <c r="R141" s="119">
        <f t="shared" si="19"/>
        <v>643.79999999999995</v>
      </c>
      <c r="S141" s="119">
        <v>643.79999999999995</v>
      </c>
      <c r="T141" s="1"/>
      <c r="U141" s="1"/>
      <c r="V141" s="1"/>
      <c r="W141" s="1"/>
      <c r="X141" s="1"/>
      <c r="Y141" s="1"/>
      <c r="Z141" s="1"/>
      <c r="AA141" s="1"/>
      <c r="AB141" s="1"/>
      <c r="AC141" s="1"/>
      <c r="AD141" s="1"/>
      <c r="AE141" s="1"/>
    </row>
    <row r="142" spans="1:31" ht="14.4" x14ac:dyDescent="0.3">
      <c r="A142" s="35" t="s">
        <v>1092</v>
      </c>
      <c r="B142" s="39" t="s">
        <v>400</v>
      </c>
      <c r="C142" s="39" t="s">
        <v>400</v>
      </c>
      <c r="D142" s="33" t="s">
        <v>30</v>
      </c>
      <c r="E142" s="39" t="s">
        <v>31</v>
      </c>
      <c r="F142" s="37" t="s">
        <v>30</v>
      </c>
      <c r="G142" s="39" t="s">
        <v>32</v>
      </c>
      <c r="H142" s="39">
        <v>29201</v>
      </c>
      <c r="I142" s="39" t="s">
        <v>445</v>
      </c>
      <c r="J142" s="39" t="s">
        <v>448</v>
      </c>
      <c r="K142" s="39" t="s">
        <v>449</v>
      </c>
      <c r="L142" s="39">
        <v>2024020319</v>
      </c>
      <c r="M142" s="66" t="s">
        <v>45</v>
      </c>
      <c r="N142" s="39" t="s">
        <v>211</v>
      </c>
      <c r="O142" s="39">
        <v>1</v>
      </c>
      <c r="P142" s="61">
        <v>119.01600000000001</v>
      </c>
      <c r="Q142" s="36" t="s">
        <v>404</v>
      </c>
      <c r="R142" s="119">
        <f t="shared" si="19"/>
        <v>119.02</v>
      </c>
      <c r="S142" s="119">
        <v>119.02</v>
      </c>
      <c r="T142" s="1"/>
      <c r="U142" s="1"/>
      <c r="V142" s="1"/>
      <c r="W142" s="1"/>
      <c r="X142" s="1"/>
      <c r="Y142" s="1"/>
      <c r="Z142" s="1"/>
      <c r="AA142" s="1"/>
      <c r="AB142" s="1"/>
      <c r="AC142" s="1"/>
      <c r="AD142" s="1"/>
      <c r="AE142" s="1"/>
    </row>
    <row r="143" spans="1:31" ht="14.4" x14ac:dyDescent="0.3">
      <c r="A143" s="35" t="s">
        <v>1092</v>
      </c>
      <c r="B143" s="39" t="s">
        <v>400</v>
      </c>
      <c r="C143" s="39" t="s">
        <v>400</v>
      </c>
      <c r="D143" s="33" t="s">
        <v>30</v>
      </c>
      <c r="E143" s="39" t="s">
        <v>31</v>
      </c>
      <c r="F143" s="37" t="s">
        <v>30</v>
      </c>
      <c r="G143" s="39" t="s">
        <v>32</v>
      </c>
      <c r="H143" s="39">
        <v>29201</v>
      </c>
      <c r="I143" s="39" t="s">
        <v>445</v>
      </c>
      <c r="J143" s="39" t="s">
        <v>450</v>
      </c>
      <c r="K143" s="39" t="s">
        <v>451</v>
      </c>
      <c r="L143" s="39">
        <v>2024020319</v>
      </c>
      <c r="M143" s="66" t="s">
        <v>45</v>
      </c>
      <c r="N143" s="39" t="s">
        <v>211</v>
      </c>
      <c r="O143" s="39">
        <v>4</v>
      </c>
      <c r="P143" s="61">
        <v>54.995600000000003</v>
      </c>
      <c r="Q143" s="36" t="s">
        <v>404</v>
      </c>
      <c r="R143" s="119">
        <f t="shared" si="19"/>
        <v>219.98</v>
      </c>
      <c r="S143" s="119">
        <v>219.98</v>
      </c>
      <c r="T143" s="1"/>
      <c r="U143" s="1"/>
      <c r="V143" s="1"/>
      <c r="W143" s="1"/>
      <c r="X143" s="1"/>
      <c r="Y143" s="1"/>
      <c r="Z143" s="1"/>
      <c r="AA143" s="1"/>
      <c r="AB143" s="1"/>
      <c r="AC143" s="1"/>
      <c r="AD143" s="1"/>
      <c r="AE143" s="1"/>
    </row>
    <row r="144" spans="1:31" ht="14.4" x14ac:dyDescent="0.3">
      <c r="A144" s="35" t="s">
        <v>1092</v>
      </c>
      <c r="B144" s="39" t="s">
        <v>400</v>
      </c>
      <c r="C144" s="39" t="s">
        <v>400</v>
      </c>
      <c r="D144" s="33" t="s">
        <v>30</v>
      </c>
      <c r="E144" s="39" t="s">
        <v>31</v>
      </c>
      <c r="F144" s="37" t="s">
        <v>30</v>
      </c>
      <c r="G144" s="39" t="s">
        <v>32</v>
      </c>
      <c r="H144" s="39">
        <v>29201</v>
      </c>
      <c r="I144" s="39" t="s">
        <v>445</v>
      </c>
      <c r="J144" s="39" t="s">
        <v>446</v>
      </c>
      <c r="K144" s="39" t="s">
        <v>447</v>
      </c>
      <c r="L144" s="39">
        <v>2024020319</v>
      </c>
      <c r="M144" s="66" t="s">
        <v>45</v>
      </c>
      <c r="N144" s="39" t="s">
        <v>211</v>
      </c>
      <c r="O144" s="39">
        <v>1</v>
      </c>
      <c r="P144" s="61">
        <v>27</v>
      </c>
      <c r="Q144" s="36" t="s">
        <v>404</v>
      </c>
      <c r="R144" s="119">
        <f t="shared" si="19"/>
        <v>27</v>
      </c>
      <c r="S144" s="119">
        <v>27</v>
      </c>
      <c r="T144" s="1"/>
      <c r="U144" s="1"/>
      <c r="V144" s="1"/>
      <c r="W144" s="1"/>
      <c r="X144" s="1"/>
      <c r="Y144" s="1"/>
      <c r="Z144" s="1"/>
      <c r="AA144" s="1"/>
      <c r="AB144" s="1"/>
      <c r="AC144" s="1"/>
      <c r="AD144" s="1"/>
      <c r="AE144" s="1"/>
    </row>
    <row r="145" spans="1:31" ht="14.4" x14ac:dyDescent="0.3">
      <c r="A145" s="35" t="s">
        <v>1092</v>
      </c>
      <c r="B145" s="39" t="s">
        <v>400</v>
      </c>
      <c r="C145" s="39" t="s">
        <v>400</v>
      </c>
      <c r="D145" s="33" t="s">
        <v>30</v>
      </c>
      <c r="E145" s="39" t="s">
        <v>31</v>
      </c>
      <c r="F145" s="37" t="s">
        <v>30</v>
      </c>
      <c r="G145" s="39" t="s">
        <v>32</v>
      </c>
      <c r="H145" s="39">
        <v>31401</v>
      </c>
      <c r="I145" s="39" t="s">
        <v>452</v>
      </c>
      <c r="J145" s="39">
        <v>2024020310</v>
      </c>
      <c r="K145" s="39" t="s">
        <v>453</v>
      </c>
      <c r="L145" s="39">
        <v>2024020310</v>
      </c>
      <c r="M145" s="39" t="s">
        <v>44</v>
      </c>
      <c r="N145" s="39" t="s">
        <v>44</v>
      </c>
      <c r="O145" s="39">
        <v>1</v>
      </c>
      <c r="P145" s="61">
        <v>2086.54</v>
      </c>
      <c r="Q145" s="36" t="s">
        <v>404</v>
      </c>
      <c r="R145" s="119">
        <f t="shared" si="19"/>
        <v>2086.54</v>
      </c>
      <c r="S145" s="119">
        <v>2086.54</v>
      </c>
      <c r="T145" s="1"/>
      <c r="U145" s="1"/>
      <c r="V145" s="1"/>
      <c r="W145" s="1"/>
      <c r="X145" s="1"/>
      <c r="Y145" s="1"/>
      <c r="Z145" s="1"/>
      <c r="AA145" s="1"/>
      <c r="AB145" s="1"/>
      <c r="AC145" s="1"/>
      <c r="AD145" s="1"/>
      <c r="AE145" s="1"/>
    </row>
    <row r="146" spans="1:31" ht="14.4" x14ac:dyDescent="0.3">
      <c r="A146" s="35" t="s">
        <v>1092</v>
      </c>
      <c r="B146" s="39" t="s">
        <v>400</v>
      </c>
      <c r="C146" s="39" t="s">
        <v>400</v>
      </c>
      <c r="D146" s="33" t="s">
        <v>30</v>
      </c>
      <c r="E146" s="39" t="s">
        <v>31</v>
      </c>
      <c r="F146" s="37" t="s">
        <v>30</v>
      </c>
      <c r="G146" s="39" t="s">
        <v>32</v>
      </c>
      <c r="H146" s="39">
        <v>31401</v>
      </c>
      <c r="I146" s="39" t="s">
        <v>452</v>
      </c>
      <c r="J146" s="39">
        <v>2024020231</v>
      </c>
      <c r="K146" s="39" t="s">
        <v>454</v>
      </c>
      <c r="L146" s="39">
        <v>2024020231</v>
      </c>
      <c r="M146" s="39" t="s">
        <v>44</v>
      </c>
      <c r="N146" s="39" t="s">
        <v>44</v>
      </c>
      <c r="O146" s="39">
        <v>1</v>
      </c>
      <c r="P146" s="61">
        <v>2013.27</v>
      </c>
      <c r="Q146" s="36" t="s">
        <v>404</v>
      </c>
      <c r="R146" s="119">
        <f t="shared" si="19"/>
        <v>2013.27</v>
      </c>
      <c r="S146" s="119">
        <v>2013.27</v>
      </c>
      <c r="T146" s="1"/>
      <c r="U146" s="1"/>
      <c r="V146" s="1"/>
      <c r="W146" s="1"/>
      <c r="X146" s="1"/>
      <c r="Y146" s="1"/>
      <c r="Z146" s="1"/>
      <c r="AA146" s="1"/>
      <c r="AB146" s="1"/>
      <c r="AC146" s="1"/>
      <c r="AD146" s="1"/>
      <c r="AE146" s="1"/>
    </row>
    <row r="147" spans="1:31" ht="14.4" x14ac:dyDescent="0.3">
      <c r="A147" s="35" t="s">
        <v>1092</v>
      </c>
      <c r="B147" s="39" t="s">
        <v>400</v>
      </c>
      <c r="C147" s="39" t="s">
        <v>400</v>
      </c>
      <c r="D147" s="33" t="s">
        <v>30</v>
      </c>
      <c r="E147" s="39" t="s">
        <v>31</v>
      </c>
      <c r="F147" s="37" t="s">
        <v>30</v>
      </c>
      <c r="G147" s="39" t="s">
        <v>32</v>
      </c>
      <c r="H147" s="39">
        <v>31801</v>
      </c>
      <c r="I147" s="39" t="s">
        <v>455</v>
      </c>
      <c r="J147" s="39">
        <v>2024020311</v>
      </c>
      <c r="K147" s="39" t="s">
        <v>456</v>
      </c>
      <c r="L147" s="39">
        <v>2024020311</v>
      </c>
      <c r="M147" s="39" t="s">
        <v>44</v>
      </c>
      <c r="N147" s="39" t="s">
        <v>44</v>
      </c>
      <c r="O147" s="39">
        <v>1</v>
      </c>
      <c r="P147" s="61">
        <v>1563.09</v>
      </c>
      <c r="Q147" s="36" t="s">
        <v>404</v>
      </c>
      <c r="R147" s="119">
        <f t="shared" si="19"/>
        <v>1563.09</v>
      </c>
      <c r="S147" s="119">
        <v>1563.09</v>
      </c>
      <c r="T147" s="1"/>
      <c r="U147" s="1"/>
      <c r="V147" s="1"/>
      <c r="W147" s="1"/>
      <c r="X147" s="1"/>
      <c r="Y147" s="1"/>
      <c r="Z147" s="1"/>
      <c r="AA147" s="1"/>
      <c r="AB147" s="1"/>
      <c r="AC147" s="1"/>
      <c r="AD147" s="1"/>
      <c r="AE147" s="1"/>
    </row>
    <row r="148" spans="1:31" ht="14.4" x14ac:dyDescent="0.3">
      <c r="A148" s="35" t="s">
        <v>1092</v>
      </c>
      <c r="B148" s="39" t="s">
        <v>400</v>
      </c>
      <c r="C148" s="39" t="s">
        <v>400</v>
      </c>
      <c r="D148" s="33" t="s">
        <v>30</v>
      </c>
      <c r="E148" s="39" t="s">
        <v>34</v>
      </c>
      <c r="F148" s="37" t="s">
        <v>36</v>
      </c>
      <c r="G148" s="39" t="s">
        <v>37</v>
      </c>
      <c r="H148" s="39">
        <v>32201</v>
      </c>
      <c r="I148" s="39" t="s">
        <v>457</v>
      </c>
      <c r="J148" s="39">
        <v>2024020250</v>
      </c>
      <c r="K148" s="39" t="s">
        <v>458</v>
      </c>
      <c r="L148" s="39">
        <v>2024020250</v>
      </c>
      <c r="M148" s="39" t="s">
        <v>44</v>
      </c>
      <c r="N148" s="39" t="s">
        <v>44</v>
      </c>
      <c r="O148" s="39">
        <v>1</v>
      </c>
      <c r="P148" s="61">
        <v>11498.31</v>
      </c>
      <c r="Q148" s="36" t="s">
        <v>404</v>
      </c>
      <c r="R148" s="119">
        <f t="shared" si="19"/>
        <v>11498.31</v>
      </c>
      <c r="S148" s="119">
        <v>11498.31</v>
      </c>
      <c r="T148" s="1"/>
      <c r="U148" s="1"/>
      <c r="V148" s="1"/>
      <c r="W148" s="1"/>
      <c r="X148" s="1"/>
      <c r="Y148" s="1"/>
      <c r="Z148" s="1"/>
      <c r="AA148" s="1"/>
      <c r="AB148" s="1"/>
      <c r="AC148" s="1"/>
      <c r="AD148" s="1"/>
      <c r="AE148" s="1"/>
    </row>
    <row r="149" spans="1:31" ht="14.4" x14ac:dyDescent="0.3">
      <c r="A149" s="35" t="s">
        <v>1092</v>
      </c>
      <c r="B149" s="39" t="s">
        <v>400</v>
      </c>
      <c r="C149" s="39" t="s">
        <v>400</v>
      </c>
      <c r="D149" s="33" t="s">
        <v>30</v>
      </c>
      <c r="E149" s="39" t="s">
        <v>34</v>
      </c>
      <c r="F149" s="37" t="s">
        <v>36</v>
      </c>
      <c r="G149" s="39" t="s">
        <v>37</v>
      </c>
      <c r="H149" s="39">
        <v>32201</v>
      </c>
      <c r="I149" s="39" t="s">
        <v>457</v>
      </c>
      <c r="J149" s="39">
        <v>2024020249</v>
      </c>
      <c r="K149" s="39" t="s">
        <v>459</v>
      </c>
      <c r="L149" s="39">
        <v>2024020249</v>
      </c>
      <c r="M149" s="39" t="s">
        <v>44</v>
      </c>
      <c r="N149" s="39" t="s">
        <v>44</v>
      </c>
      <c r="O149" s="39">
        <v>1</v>
      </c>
      <c r="P149" s="61">
        <v>16553.57</v>
      </c>
      <c r="Q149" s="36" t="s">
        <v>404</v>
      </c>
      <c r="R149" s="119">
        <f t="shared" si="19"/>
        <v>16553.57</v>
      </c>
      <c r="S149" s="119">
        <v>16553.57</v>
      </c>
      <c r="T149" s="1"/>
      <c r="U149" s="1"/>
      <c r="V149" s="1"/>
      <c r="W149" s="1"/>
      <c r="X149" s="1"/>
      <c r="Y149" s="1"/>
      <c r="Z149" s="1"/>
      <c r="AA149" s="1"/>
      <c r="AB149" s="1"/>
      <c r="AC149" s="1"/>
      <c r="AD149" s="1"/>
      <c r="AE149" s="1"/>
    </row>
    <row r="150" spans="1:31" ht="14.4" x14ac:dyDescent="0.3">
      <c r="A150" s="35" t="s">
        <v>1092</v>
      </c>
      <c r="B150" s="39" t="s">
        <v>400</v>
      </c>
      <c r="C150" s="39" t="s">
        <v>400</v>
      </c>
      <c r="D150" s="33" t="s">
        <v>30</v>
      </c>
      <c r="E150" s="39" t="s">
        <v>31</v>
      </c>
      <c r="F150" s="37" t="s">
        <v>30</v>
      </c>
      <c r="G150" s="39" t="s">
        <v>48</v>
      </c>
      <c r="H150" s="39">
        <v>32201</v>
      </c>
      <c r="I150" s="39" t="s">
        <v>457</v>
      </c>
      <c r="J150" s="39">
        <v>2024020141</v>
      </c>
      <c r="K150" s="39" t="s">
        <v>460</v>
      </c>
      <c r="L150" s="39">
        <v>2024020141</v>
      </c>
      <c r="M150" s="39" t="s">
        <v>44</v>
      </c>
      <c r="N150" s="39" t="s">
        <v>44</v>
      </c>
      <c r="O150" s="39">
        <v>1</v>
      </c>
      <c r="P150" s="61">
        <v>67856.899999999994</v>
      </c>
      <c r="Q150" s="36" t="s">
        <v>404</v>
      </c>
      <c r="R150" s="119">
        <f t="shared" si="19"/>
        <v>67856.899999999994</v>
      </c>
      <c r="S150" s="119">
        <v>67856.899999999994</v>
      </c>
      <c r="T150" s="1"/>
      <c r="U150" s="1"/>
      <c r="V150" s="1"/>
      <c r="W150" s="1"/>
      <c r="X150" s="1"/>
      <c r="Y150" s="1"/>
      <c r="Z150" s="1"/>
      <c r="AA150" s="1"/>
      <c r="AB150" s="1"/>
      <c r="AC150" s="1"/>
      <c r="AD150" s="1"/>
      <c r="AE150" s="1"/>
    </row>
    <row r="151" spans="1:31" ht="14.4" x14ac:dyDescent="0.3">
      <c r="A151" s="35" t="s">
        <v>1092</v>
      </c>
      <c r="B151" s="39" t="s">
        <v>400</v>
      </c>
      <c r="C151" s="39" t="s">
        <v>400</v>
      </c>
      <c r="D151" s="33" t="s">
        <v>30</v>
      </c>
      <c r="E151" s="39" t="s">
        <v>31</v>
      </c>
      <c r="F151" s="37" t="s">
        <v>30</v>
      </c>
      <c r="G151" s="39" t="s">
        <v>32</v>
      </c>
      <c r="H151" s="39">
        <v>32302</v>
      </c>
      <c r="I151" s="39" t="s">
        <v>461</v>
      </c>
      <c r="J151" s="39">
        <v>2024020297</v>
      </c>
      <c r="K151" s="39" t="s">
        <v>462</v>
      </c>
      <c r="L151" s="39">
        <v>2024020297</v>
      </c>
      <c r="M151" s="39" t="s">
        <v>44</v>
      </c>
      <c r="N151" s="39" t="s">
        <v>44</v>
      </c>
      <c r="O151" s="39">
        <v>1</v>
      </c>
      <c r="P151" s="61">
        <v>338.42</v>
      </c>
      <c r="Q151" s="36" t="s">
        <v>404</v>
      </c>
      <c r="R151" s="119">
        <f t="shared" si="19"/>
        <v>338.42</v>
      </c>
      <c r="S151" s="119">
        <v>338.42</v>
      </c>
      <c r="T151" s="1"/>
      <c r="U151" s="1"/>
      <c r="V151" s="1"/>
      <c r="W151" s="1"/>
      <c r="X151" s="1"/>
      <c r="Y151" s="1"/>
      <c r="Z151" s="1"/>
      <c r="AA151" s="1"/>
      <c r="AB151" s="1"/>
      <c r="AC151" s="1"/>
      <c r="AD151" s="1"/>
      <c r="AE151" s="1"/>
    </row>
    <row r="152" spans="1:31" ht="14.4" x14ac:dyDescent="0.3">
      <c r="A152" s="35" t="s">
        <v>1092</v>
      </c>
      <c r="B152" s="39" t="s">
        <v>400</v>
      </c>
      <c r="C152" s="39" t="s">
        <v>400</v>
      </c>
      <c r="D152" s="33" t="s">
        <v>30</v>
      </c>
      <c r="E152" s="39" t="s">
        <v>31</v>
      </c>
      <c r="F152" s="37" t="s">
        <v>30</v>
      </c>
      <c r="G152" s="39" t="s">
        <v>32</v>
      </c>
      <c r="H152" s="39">
        <v>33602</v>
      </c>
      <c r="I152" s="39" t="s">
        <v>463</v>
      </c>
      <c r="J152" s="39">
        <v>2024020306</v>
      </c>
      <c r="K152" s="39" t="s">
        <v>464</v>
      </c>
      <c r="L152" s="39">
        <v>2024020306</v>
      </c>
      <c r="M152" s="39" t="s">
        <v>44</v>
      </c>
      <c r="N152" s="39" t="s">
        <v>44</v>
      </c>
      <c r="O152" s="39">
        <v>1</v>
      </c>
      <c r="P152" s="61">
        <v>1276</v>
      </c>
      <c r="Q152" s="36" t="s">
        <v>404</v>
      </c>
      <c r="R152" s="119">
        <f t="shared" si="19"/>
        <v>1276</v>
      </c>
      <c r="S152" s="119">
        <v>1276</v>
      </c>
    </row>
    <row r="153" spans="1:31" ht="14.4" x14ac:dyDescent="0.3">
      <c r="A153" s="35" t="s">
        <v>1092</v>
      </c>
      <c r="B153" s="39" t="s">
        <v>400</v>
      </c>
      <c r="C153" s="39" t="s">
        <v>400</v>
      </c>
      <c r="D153" s="33" t="s">
        <v>30</v>
      </c>
      <c r="E153" s="39" t="s">
        <v>31</v>
      </c>
      <c r="F153" s="37" t="s">
        <v>30</v>
      </c>
      <c r="G153" s="39" t="s">
        <v>32</v>
      </c>
      <c r="H153" s="39">
        <v>33602</v>
      </c>
      <c r="I153" s="39" t="s">
        <v>463</v>
      </c>
      <c r="J153" s="39">
        <v>2024020256</v>
      </c>
      <c r="K153" s="39" t="s">
        <v>465</v>
      </c>
      <c r="L153" s="39">
        <v>2024020256</v>
      </c>
      <c r="M153" s="39" t="s">
        <v>44</v>
      </c>
      <c r="N153" s="39" t="s">
        <v>44</v>
      </c>
      <c r="O153" s="39">
        <v>1</v>
      </c>
      <c r="P153" s="61">
        <v>4313.72</v>
      </c>
      <c r="Q153" s="36" t="s">
        <v>404</v>
      </c>
      <c r="R153" s="119">
        <f t="shared" si="19"/>
        <v>4313.72</v>
      </c>
      <c r="S153" s="119">
        <v>4313.72</v>
      </c>
    </row>
    <row r="154" spans="1:31" ht="14.4" x14ac:dyDescent="0.3">
      <c r="A154" s="35" t="s">
        <v>1092</v>
      </c>
      <c r="B154" s="39" t="s">
        <v>400</v>
      </c>
      <c r="C154" s="39" t="s">
        <v>400</v>
      </c>
      <c r="D154" s="33" t="s">
        <v>30</v>
      </c>
      <c r="E154" s="39" t="s">
        <v>34</v>
      </c>
      <c r="F154" s="37" t="s">
        <v>36</v>
      </c>
      <c r="G154" s="39" t="s">
        <v>80</v>
      </c>
      <c r="H154" s="39">
        <v>33801</v>
      </c>
      <c r="I154" s="39" t="s">
        <v>466</v>
      </c>
      <c r="J154" s="39">
        <v>2024020253</v>
      </c>
      <c r="K154" s="39" t="s">
        <v>467</v>
      </c>
      <c r="L154" s="39">
        <v>2024020253</v>
      </c>
      <c r="M154" s="39" t="s">
        <v>44</v>
      </c>
      <c r="N154" s="39" t="s">
        <v>44</v>
      </c>
      <c r="O154" s="39">
        <v>1</v>
      </c>
      <c r="P154" s="61">
        <v>26000</v>
      </c>
      <c r="Q154" s="36" t="s">
        <v>404</v>
      </c>
      <c r="R154" s="119">
        <f t="shared" si="19"/>
        <v>26000</v>
      </c>
      <c r="S154" s="119">
        <v>26000</v>
      </c>
    </row>
    <row r="155" spans="1:31" ht="14.4" x14ac:dyDescent="0.3">
      <c r="A155" s="35" t="s">
        <v>1092</v>
      </c>
      <c r="B155" s="39" t="s">
        <v>400</v>
      </c>
      <c r="C155" s="39" t="s">
        <v>400</v>
      </c>
      <c r="D155" s="33" t="s">
        <v>30</v>
      </c>
      <c r="E155" s="39" t="s">
        <v>34</v>
      </c>
      <c r="F155" s="37" t="s">
        <v>36</v>
      </c>
      <c r="G155" s="39" t="s">
        <v>80</v>
      </c>
      <c r="H155" s="39">
        <v>33801</v>
      </c>
      <c r="I155" s="39" t="s">
        <v>466</v>
      </c>
      <c r="J155" s="39">
        <v>2024020252</v>
      </c>
      <c r="K155" s="39" t="s">
        <v>468</v>
      </c>
      <c r="L155" s="39">
        <v>2024020252</v>
      </c>
      <c r="M155" s="39" t="s">
        <v>44</v>
      </c>
      <c r="N155" s="39" t="s">
        <v>44</v>
      </c>
      <c r="O155" s="39">
        <v>1</v>
      </c>
      <c r="P155" s="61">
        <v>15000</v>
      </c>
      <c r="Q155" s="36" t="s">
        <v>404</v>
      </c>
      <c r="R155" s="119">
        <f t="shared" si="19"/>
        <v>15000</v>
      </c>
      <c r="S155" s="119">
        <v>15000</v>
      </c>
    </row>
    <row r="156" spans="1:31" ht="14.4" x14ac:dyDescent="0.3">
      <c r="A156" s="35" t="s">
        <v>1092</v>
      </c>
      <c r="B156" s="39" t="s">
        <v>400</v>
      </c>
      <c r="C156" s="39" t="s">
        <v>400</v>
      </c>
      <c r="D156" s="33" t="s">
        <v>30</v>
      </c>
      <c r="E156" s="39" t="s">
        <v>31</v>
      </c>
      <c r="F156" s="37" t="s">
        <v>30</v>
      </c>
      <c r="G156" s="39" t="s">
        <v>48</v>
      </c>
      <c r="H156" s="39">
        <v>35801</v>
      </c>
      <c r="I156" s="39" t="s">
        <v>469</v>
      </c>
      <c r="J156" s="39">
        <v>2024020251</v>
      </c>
      <c r="K156" s="39" t="s">
        <v>470</v>
      </c>
      <c r="L156" s="39">
        <v>2024020251</v>
      </c>
      <c r="M156" s="39" t="s">
        <v>44</v>
      </c>
      <c r="N156" s="39" t="s">
        <v>44</v>
      </c>
      <c r="O156" s="39">
        <v>1</v>
      </c>
      <c r="P156" s="61">
        <v>15517.24</v>
      </c>
      <c r="Q156" s="36" t="s">
        <v>404</v>
      </c>
      <c r="R156" s="119">
        <f t="shared" si="19"/>
        <v>15517.24</v>
      </c>
      <c r="S156" s="119">
        <v>15517.24</v>
      </c>
    </row>
    <row r="157" spans="1:31" ht="14.4" x14ac:dyDescent="0.3">
      <c r="A157" s="35" t="s">
        <v>1092</v>
      </c>
      <c r="B157" s="39" t="s">
        <v>400</v>
      </c>
      <c r="C157" s="39" t="s">
        <v>400</v>
      </c>
      <c r="D157" s="33" t="s">
        <v>30</v>
      </c>
      <c r="E157" s="39" t="s">
        <v>34</v>
      </c>
      <c r="F157" s="37" t="s">
        <v>36</v>
      </c>
      <c r="G157" s="39" t="s">
        <v>80</v>
      </c>
      <c r="H157" s="39">
        <v>35801</v>
      </c>
      <c r="I157" s="39" t="s">
        <v>469</v>
      </c>
      <c r="J157" s="39">
        <v>2024020255</v>
      </c>
      <c r="K157" s="39" t="s">
        <v>471</v>
      </c>
      <c r="L157" s="39">
        <v>2024020255</v>
      </c>
      <c r="M157" s="39" t="s">
        <v>44</v>
      </c>
      <c r="N157" s="39" t="s">
        <v>44</v>
      </c>
      <c r="O157" s="39">
        <v>1</v>
      </c>
      <c r="P157" s="61">
        <v>12950</v>
      </c>
      <c r="Q157" s="36" t="s">
        <v>404</v>
      </c>
      <c r="R157" s="119">
        <f t="shared" ref="R157:R158" si="20">SUM(S157:AD157)</f>
        <v>12950</v>
      </c>
      <c r="S157" s="119">
        <v>12950</v>
      </c>
    </row>
    <row r="158" spans="1:31" ht="14.4" x14ac:dyDescent="0.3">
      <c r="A158" s="35" t="s">
        <v>1092</v>
      </c>
      <c r="B158" s="39" t="s">
        <v>400</v>
      </c>
      <c r="C158" s="39" t="s">
        <v>400</v>
      </c>
      <c r="D158" s="33" t="s">
        <v>30</v>
      </c>
      <c r="E158" s="39" t="s">
        <v>34</v>
      </c>
      <c r="F158" s="37" t="s">
        <v>36</v>
      </c>
      <c r="G158" s="39" t="s">
        <v>80</v>
      </c>
      <c r="H158" s="39">
        <v>35801</v>
      </c>
      <c r="I158" s="39" t="s">
        <v>469</v>
      </c>
      <c r="J158" s="39">
        <v>2024020254</v>
      </c>
      <c r="K158" s="39" t="s">
        <v>472</v>
      </c>
      <c r="L158" s="39">
        <v>2024020254</v>
      </c>
      <c r="M158" s="39" t="s">
        <v>44</v>
      </c>
      <c r="N158" s="39" t="s">
        <v>44</v>
      </c>
      <c r="O158" s="39">
        <v>1</v>
      </c>
      <c r="P158" s="61">
        <v>14384.2</v>
      </c>
      <c r="Q158" s="36" t="s">
        <v>404</v>
      </c>
      <c r="R158" s="119">
        <f t="shared" si="20"/>
        <v>14384.2</v>
      </c>
      <c r="S158" s="119">
        <v>14384.2</v>
      </c>
    </row>
    <row r="159" spans="1:31" ht="14.4" x14ac:dyDescent="0.3">
      <c r="A159" s="40" t="s">
        <v>473</v>
      </c>
      <c r="B159" s="40" t="s">
        <v>474</v>
      </c>
      <c r="C159" s="40" t="s">
        <v>474</v>
      </c>
      <c r="D159" s="37" t="s">
        <v>30</v>
      </c>
      <c r="E159" s="37" t="s">
        <v>31</v>
      </c>
      <c r="F159" s="37" t="s">
        <v>30</v>
      </c>
      <c r="G159" s="37" t="s">
        <v>32</v>
      </c>
      <c r="H159" s="37" t="s">
        <v>88</v>
      </c>
      <c r="I159" s="38" t="s">
        <v>232</v>
      </c>
      <c r="J159" s="39" t="s">
        <v>475</v>
      </c>
      <c r="K159" s="38" t="s">
        <v>190</v>
      </c>
      <c r="L159" s="45">
        <v>2024020127</v>
      </c>
      <c r="M159" s="66" t="s">
        <v>45</v>
      </c>
      <c r="N159" s="39" t="s">
        <v>212</v>
      </c>
      <c r="O159" s="39">
        <v>1</v>
      </c>
      <c r="P159" s="39">
        <v>667</v>
      </c>
      <c r="Q159" s="38" t="s">
        <v>33</v>
      </c>
      <c r="R159" s="118">
        <f t="shared" ref="R159:R172" si="21">O159*P159</f>
        <v>667</v>
      </c>
      <c r="S159" s="120">
        <f t="shared" ref="S159:S222" si="22">R159</f>
        <v>667</v>
      </c>
    </row>
    <row r="160" spans="1:31" ht="14.4" x14ac:dyDescent="0.3">
      <c r="A160" s="40" t="s">
        <v>473</v>
      </c>
      <c r="B160" s="40" t="s">
        <v>474</v>
      </c>
      <c r="C160" s="40" t="s">
        <v>474</v>
      </c>
      <c r="D160" s="37" t="s">
        <v>30</v>
      </c>
      <c r="E160" s="37" t="s">
        <v>31</v>
      </c>
      <c r="F160" s="37" t="s">
        <v>30</v>
      </c>
      <c r="G160" s="37" t="s">
        <v>32</v>
      </c>
      <c r="H160" s="37" t="s">
        <v>88</v>
      </c>
      <c r="I160" s="38" t="s">
        <v>232</v>
      </c>
      <c r="J160" s="39" t="s">
        <v>476</v>
      </c>
      <c r="K160" s="38" t="s">
        <v>477</v>
      </c>
      <c r="L160" s="45">
        <v>2024020127</v>
      </c>
      <c r="M160" s="66" t="s">
        <v>45</v>
      </c>
      <c r="N160" s="39" t="s">
        <v>39</v>
      </c>
      <c r="O160" s="39">
        <v>2</v>
      </c>
      <c r="P160" s="39">
        <v>74.239999999999995</v>
      </c>
      <c r="Q160" s="38" t="s">
        <v>33</v>
      </c>
      <c r="R160" s="118">
        <f t="shared" si="21"/>
        <v>148.47999999999999</v>
      </c>
      <c r="S160" s="120">
        <f t="shared" si="22"/>
        <v>148.47999999999999</v>
      </c>
    </row>
    <row r="161" spans="1:19" ht="14.4" x14ac:dyDescent="0.3">
      <c r="A161" s="40" t="s">
        <v>473</v>
      </c>
      <c r="B161" s="40" t="s">
        <v>474</v>
      </c>
      <c r="C161" s="40" t="s">
        <v>474</v>
      </c>
      <c r="D161" s="37" t="s">
        <v>30</v>
      </c>
      <c r="E161" s="37" t="s">
        <v>31</v>
      </c>
      <c r="F161" s="37" t="s">
        <v>30</v>
      </c>
      <c r="G161" s="37" t="s">
        <v>32</v>
      </c>
      <c r="H161" s="37" t="s">
        <v>88</v>
      </c>
      <c r="I161" s="38" t="s">
        <v>232</v>
      </c>
      <c r="J161" s="39" t="s">
        <v>478</v>
      </c>
      <c r="K161" s="38" t="s">
        <v>479</v>
      </c>
      <c r="L161" s="45">
        <v>2024020127</v>
      </c>
      <c r="M161" s="66" t="s">
        <v>45</v>
      </c>
      <c r="N161" s="39" t="s">
        <v>39</v>
      </c>
      <c r="O161" s="39">
        <v>2</v>
      </c>
      <c r="P161" s="39">
        <v>116</v>
      </c>
      <c r="Q161" s="38" t="s">
        <v>33</v>
      </c>
      <c r="R161" s="118">
        <f t="shared" si="21"/>
        <v>232</v>
      </c>
      <c r="S161" s="120">
        <f t="shared" si="22"/>
        <v>232</v>
      </c>
    </row>
    <row r="162" spans="1:19" ht="14.4" x14ac:dyDescent="0.3">
      <c r="A162" s="40" t="s">
        <v>473</v>
      </c>
      <c r="B162" s="40" t="s">
        <v>474</v>
      </c>
      <c r="C162" s="40" t="s">
        <v>474</v>
      </c>
      <c r="D162" s="37" t="s">
        <v>30</v>
      </c>
      <c r="E162" s="37" t="s">
        <v>34</v>
      </c>
      <c r="F162" s="37" t="s">
        <v>36</v>
      </c>
      <c r="G162" s="37" t="s">
        <v>37</v>
      </c>
      <c r="H162" s="37" t="s">
        <v>380</v>
      </c>
      <c r="I162" s="38" t="s">
        <v>262</v>
      </c>
      <c r="J162" s="39" t="s">
        <v>480</v>
      </c>
      <c r="K162" s="38" t="s">
        <v>481</v>
      </c>
      <c r="L162" s="45">
        <v>2024020142</v>
      </c>
      <c r="M162" s="66" t="s">
        <v>45</v>
      </c>
      <c r="N162" s="39" t="s">
        <v>39</v>
      </c>
      <c r="O162" s="39">
        <v>5</v>
      </c>
      <c r="P162" s="39">
        <v>215.76</v>
      </c>
      <c r="Q162" s="38" t="s">
        <v>33</v>
      </c>
      <c r="R162" s="118">
        <f t="shared" si="21"/>
        <v>1078.8</v>
      </c>
      <c r="S162" s="120">
        <f t="shared" si="22"/>
        <v>1078.8</v>
      </c>
    </row>
    <row r="163" spans="1:19" ht="14.4" x14ac:dyDescent="0.3">
      <c r="A163" s="40" t="s">
        <v>473</v>
      </c>
      <c r="B163" s="40" t="s">
        <v>474</v>
      </c>
      <c r="C163" s="40" t="s">
        <v>474</v>
      </c>
      <c r="D163" s="37" t="s">
        <v>30</v>
      </c>
      <c r="E163" s="37" t="s">
        <v>34</v>
      </c>
      <c r="F163" s="37" t="s">
        <v>36</v>
      </c>
      <c r="G163" s="37" t="s">
        <v>37</v>
      </c>
      <c r="H163" s="37" t="s">
        <v>40</v>
      </c>
      <c r="I163" s="38" t="s">
        <v>267</v>
      </c>
      <c r="J163" s="39" t="s">
        <v>44</v>
      </c>
      <c r="K163" s="38" t="s">
        <v>482</v>
      </c>
      <c r="L163" s="45">
        <v>2024020106</v>
      </c>
      <c r="M163" s="39" t="s">
        <v>483</v>
      </c>
      <c r="N163" s="39" t="s">
        <v>44</v>
      </c>
      <c r="O163" s="39">
        <v>1</v>
      </c>
      <c r="P163" s="39">
        <v>555.40800000000002</v>
      </c>
      <c r="Q163" s="38" t="s">
        <v>33</v>
      </c>
      <c r="R163" s="118">
        <f t="shared" si="21"/>
        <v>555.40800000000002</v>
      </c>
      <c r="S163" s="120">
        <f t="shared" si="22"/>
        <v>555.40800000000002</v>
      </c>
    </row>
    <row r="164" spans="1:19" ht="13.5" customHeight="1" x14ac:dyDescent="0.3">
      <c r="A164" s="40" t="s">
        <v>473</v>
      </c>
      <c r="B164" s="40" t="s">
        <v>474</v>
      </c>
      <c r="C164" s="40" t="s">
        <v>474</v>
      </c>
      <c r="D164" s="37" t="s">
        <v>30</v>
      </c>
      <c r="E164" s="37" t="s">
        <v>31</v>
      </c>
      <c r="F164" s="37" t="s">
        <v>30</v>
      </c>
      <c r="G164" s="37" t="s">
        <v>32</v>
      </c>
      <c r="H164" s="37" t="s">
        <v>484</v>
      </c>
      <c r="I164" s="38" t="s">
        <v>295</v>
      </c>
      <c r="J164" s="39" t="s">
        <v>44</v>
      </c>
      <c r="K164" s="38" t="s">
        <v>485</v>
      </c>
      <c r="L164" s="45">
        <v>2024020144</v>
      </c>
      <c r="M164" s="39" t="s">
        <v>44</v>
      </c>
      <c r="N164" s="39" t="s">
        <v>44</v>
      </c>
      <c r="O164" s="39">
        <v>1</v>
      </c>
      <c r="P164" s="39">
        <v>4640</v>
      </c>
      <c r="Q164" s="38" t="s">
        <v>33</v>
      </c>
      <c r="R164" s="118">
        <f t="shared" si="21"/>
        <v>4640</v>
      </c>
      <c r="S164" s="120">
        <f t="shared" si="22"/>
        <v>4640</v>
      </c>
    </row>
    <row r="165" spans="1:19" ht="13.5" customHeight="1" x14ac:dyDescent="0.3">
      <c r="A165" s="40" t="s">
        <v>473</v>
      </c>
      <c r="B165" s="40" t="s">
        <v>474</v>
      </c>
      <c r="C165" s="40" t="s">
        <v>474</v>
      </c>
      <c r="D165" s="37" t="s">
        <v>30</v>
      </c>
      <c r="E165" s="37" t="s">
        <v>34</v>
      </c>
      <c r="F165" s="37" t="s">
        <v>36</v>
      </c>
      <c r="G165" s="37" t="s">
        <v>80</v>
      </c>
      <c r="H165" s="37" t="s">
        <v>49</v>
      </c>
      <c r="I165" s="38" t="s">
        <v>297</v>
      </c>
      <c r="J165" s="39" t="s">
        <v>44</v>
      </c>
      <c r="K165" s="38" t="s">
        <v>486</v>
      </c>
      <c r="L165" s="45" t="s">
        <v>487</v>
      </c>
      <c r="M165" s="39" t="s">
        <v>488</v>
      </c>
      <c r="N165" s="39" t="s">
        <v>44</v>
      </c>
      <c r="O165" s="39">
        <v>1</v>
      </c>
      <c r="P165" s="39">
        <v>30160</v>
      </c>
      <c r="Q165" s="38" t="s">
        <v>33</v>
      </c>
      <c r="R165" s="118">
        <f t="shared" si="21"/>
        <v>30160</v>
      </c>
      <c r="S165" s="120">
        <f t="shared" si="22"/>
        <v>30160</v>
      </c>
    </row>
    <row r="166" spans="1:19" ht="13.5" customHeight="1" x14ac:dyDescent="0.3">
      <c r="A166" s="40" t="s">
        <v>473</v>
      </c>
      <c r="B166" s="40" t="s">
        <v>474</v>
      </c>
      <c r="C166" s="40" t="s">
        <v>474</v>
      </c>
      <c r="D166" s="37" t="s">
        <v>30</v>
      </c>
      <c r="E166" s="37" t="s">
        <v>31</v>
      </c>
      <c r="F166" s="37" t="s">
        <v>30</v>
      </c>
      <c r="G166" s="37" t="s">
        <v>48</v>
      </c>
      <c r="H166" s="37" t="s">
        <v>49</v>
      </c>
      <c r="I166" s="38" t="s">
        <v>297</v>
      </c>
      <c r="J166" s="39" t="s">
        <v>44</v>
      </c>
      <c r="K166" s="38" t="s">
        <v>489</v>
      </c>
      <c r="L166" s="45" t="s">
        <v>490</v>
      </c>
      <c r="M166" s="39" t="s">
        <v>488</v>
      </c>
      <c r="N166" s="39" t="s">
        <v>44</v>
      </c>
      <c r="O166" s="39">
        <v>1</v>
      </c>
      <c r="P166" s="39">
        <v>30159.999999999996</v>
      </c>
      <c r="Q166" s="38" t="s">
        <v>33</v>
      </c>
      <c r="R166" s="118">
        <f t="shared" si="21"/>
        <v>30159.999999999996</v>
      </c>
      <c r="S166" s="120">
        <f t="shared" si="22"/>
        <v>30159.999999999996</v>
      </c>
    </row>
    <row r="167" spans="1:19" ht="13.5" customHeight="1" x14ac:dyDescent="0.3">
      <c r="A167" s="40" t="s">
        <v>473</v>
      </c>
      <c r="B167" s="40" t="s">
        <v>474</v>
      </c>
      <c r="C167" s="40" t="s">
        <v>474</v>
      </c>
      <c r="D167" s="37" t="s">
        <v>30</v>
      </c>
      <c r="E167" s="37" t="s">
        <v>31</v>
      </c>
      <c r="F167" s="37" t="s">
        <v>30</v>
      </c>
      <c r="G167" s="37" t="s">
        <v>32</v>
      </c>
      <c r="H167" s="37" t="s">
        <v>396</v>
      </c>
      <c r="I167" s="38" t="s">
        <v>298</v>
      </c>
      <c r="J167" s="39" t="s">
        <v>44</v>
      </c>
      <c r="K167" s="38" t="s">
        <v>491</v>
      </c>
      <c r="L167" s="45">
        <v>2024020141</v>
      </c>
      <c r="M167" s="39" t="s">
        <v>44</v>
      </c>
      <c r="N167" s="39" t="s">
        <v>44</v>
      </c>
      <c r="O167" s="39">
        <v>1</v>
      </c>
      <c r="P167" s="39">
        <v>299.99919999999997</v>
      </c>
      <c r="Q167" s="38" t="s">
        <v>33</v>
      </c>
      <c r="R167" s="118">
        <f t="shared" si="21"/>
        <v>299.99919999999997</v>
      </c>
      <c r="S167" s="120">
        <f t="shared" si="22"/>
        <v>299.99919999999997</v>
      </c>
    </row>
    <row r="168" spans="1:19" ht="13.5" customHeight="1" x14ac:dyDescent="0.3">
      <c r="A168" s="40" t="s">
        <v>473</v>
      </c>
      <c r="B168" s="40" t="s">
        <v>474</v>
      </c>
      <c r="C168" s="40" t="s">
        <v>474</v>
      </c>
      <c r="D168" s="37" t="s">
        <v>30</v>
      </c>
      <c r="E168" s="37" t="s">
        <v>31</v>
      </c>
      <c r="F168" s="37" t="s">
        <v>30</v>
      </c>
      <c r="G168" s="37" t="s">
        <v>32</v>
      </c>
      <c r="H168" s="37" t="s">
        <v>396</v>
      </c>
      <c r="I168" s="38" t="s">
        <v>298</v>
      </c>
      <c r="J168" s="39" t="s">
        <v>44</v>
      </c>
      <c r="K168" s="38" t="s">
        <v>492</v>
      </c>
      <c r="L168" s="45">
        <v>2024020137</v>
      </c>
      <c r="M168" s="39" t="s">
        <v>44</v>
      </c>
      <c r="N168" s="39" t="s">
        <v>44</v>
      </c>
      <c r="O168" s="39">
        <v>1</v>
      </c>
      <c r="P168" s="39">
        <v>2088</v>
      </c>
      <c r="Q168" s="38" t="s">
        <v>33</v>
      </c>
      <c r="R168" s="118">
        <f t="shared" si="21"/>
        <v>2088</v>
      </c>
      <c r="S168" s="120">
        <f t="shared" si="22"/>
        <v>2088</v>
      </c>
    </row>
    <row r="169" spans="1:19" ht="13.5" customHeight="1" x14ac:dyDescent="0.3">
      <c r="A169" s="40" t="s">
        <v>473</v>
      </c>
      <c r="B169" s="40" t="s">
        <v>474</v>
      </c>
      <c r="C169" s="40" t="s">
        <v>474</v>
      </c>
      <c r="D169" s="37" t="s">
        <v>30</v>
      </c>
      <c r="E169" s="37" t="s">
        <v>31</v>
      </c>
      <c r="F169" s="37" t="s">
        <v>30</v>
      </c>
      <c r="G169" s="37" t="s">
        <v>32</v>
      </c>
      <c r="H169" s="37" t="s">
        <v>396</v>
      </c>
      <c r="I169" s="38" t="s">
        <v>298</v>
      </c>
      <c r="J169" s="39" t="s">
        <v>44</v>
      </c>
      <c r="K169" s="38" t="s">
        <v>493</v>
      </c>
      <c r="L169" s="45">
        <v>2024020124</v>
      </c>
      <c r="M169" s="39" t="s">
        <v>44</v>
      </c>
      <c r="N169" s="39" t="s">
        <v>44</v>
      </c>
      <c r="O169" s="39">
        <v>1</v>
      </c>
      <c r="P169" s="39">
        <v>23002.799999999999</v>
      </c>
      <c r="Q169" s="38" t="s">
        <v>33</v>
      </c>
      <c r="R169" s="118">
        <f t="shared" si="21"/>
        <v>23002.799999999999</v>
      </c>
      <c r="S169" s="120">
        <f t="shared" si="22"/>
        <v>23002.799999999999</v>
      </c>
    </row>
    <row r="170" spans="1:19" ht="14.4" x14ac:dyDescent="0.3">
      <c r="A170" s="40" t="s">
        <v>473</v>
      </c>
      <c r="B170" s="40" t="s">
        <v>474</v>
      </c>
      <c r="C170" s="40" t="s">
        <v>474</v>
      </c>
      <c r="D170" s="37" t="s">
        <v>30</v>
      </c>
      <c r="E170" s="37" t="s">
        <v>34</v>
      </c>
      <c r="F170" s="37" t="s">
        <v>36</v>
      </c>
      <c r="G170" s="37" t="s">
        <v>80</v>
      </c>
      <c r="H170" s="37" t="s">
        <v>46</v>
      </c>
      <c r="I170" s="38" t="s">
        <v>309</v>
      </c>
      <c r="J170" s="39" t="s">
        <v>44</v>
      </c>
      <c r="K170" s="38" t="s">
        <v>494</v>
      </c>
      <c r="L170" s="45" t="s">
        <v>495</v>
      </c>
      <c r="M170" s="39" t="s">
        <v>488</v>
      </c>
      <c r="N170" s="39" t="s">
        <v>44</v>
      </c>
      <c r="O170" s="39">
        <v>1</v>
      </c>
      <c r="P170" s="39">
        <v>12820.6564</v>
      </c>
      <c r="Q170" s="38" t="s">
        <v>33</v>
      </c>
      <c r="R170" s="118">
        <f t="shared" si="21"/>
        <v>12820.6564</v>
      </c>
      <c r="S170" s="120">
        <f t="shared" si="22"/>
        <v>12820.6564</v>
      </c>
    </row>
    <row r="171" spans="1:19" ht="14.4" x14ac:dyDescent="0.3">
      <c r="A171" s="40" t="s">
        <v>473</v>
      </c>
      <c r="B171" s="40" t="s">
        <v>474</v>
      </c>
      <c r="C171" s="40" t="s">
        <v>474</v>
      </c>
      <c r="D171" s="37" t="s">
        <v>30</v>
      </c>
      <c r="E171" s="37" t="s">
        <v>34</v>
      </c>
      <c r="F171" s="37" t="s">
        <v>36</v>
      </c>
      <c r="G171" s="37" t="s">
        <v>80</v>
      </c>
      <c r="H171" s="37" t="s">
        <v>46</v>
      </c>
      <c r="I171" s="38" t="s">
        <v>309</v>
      </c>
      <c r="J171" s="39" t="s">
        <v>44</v>
      </c>
      <c r="K171" s="38" t="s">
        <v>496</v>
      </c>
      <c r="L171" s="45" t="s">
        <v>497</v>
      </c>
      <c r="M171" s="39" t="s">
        <v>488</v>
      </c>
      <c r="N171" s="39" t="s">
        <v>44</v>
      </c>
      <c r="O171" s="39">
        <v>1</v>
      </c>
      <c r="P171" s="39">
        <v>12820.6564</v>
      </c>
      <c r="Q171" s="38" t="s">
        <v>33</v>
      </c>
      <c r="R171" s="118">
        <f t="shared" si="21"/>
        <v>12820.6564</v>
      </c>
      <c r="S171" s="120">
        <f t="shared" si="22"/>
        <v>12820.6564</v>
      </c>
    </row>
    <row r="172" spans="1:19" ht="14.4" x14ac:dyDescent="0.3">
      <c r="A172" s="40" t="s">
        <v>473</v>
      </c>
      <c r="B172" s="40" t="s">
        <v>474</v>
      </c>
      <c r="C172" s="40" t="s">
        <v>474</v>
      </c>
      <c r="D172" s="37" t="s">
        <v>30</v>
      </c>
      <c r="E172" s="37" t="s">
        <v>31</v>
      </c>
      <c r="F172" s="37" t="s">
        <v>30</v>
      </c>
      <c r="G172" s="37" t="s">
        <v>80</v>
      </c>
      <c r="H172" s="37" t="s">
        <v>46</v>
      </c>
      <c r="I172" s="38" t="s">
        <v>309</v>
      </c>
      <c r="J172" s="39" t="s">
        <v>44</v>
      </c>
      <c r="K172" s="38" t="s">
        <v>498</v>
      </c>
      <c r="L172" s="45" t="s">
        <v>499</v>
      </c>
      <c r="M172" s="39" t="s">
        <v>488</v>
      </c>
      <c r="N172" s="39" t="s">
        <v>44</v>
      </c>
      <c r="O172" s="39">
        <v>1</v>
      </c>
      <c r="P172" s="39">
        <v>12820.6564</v>
      </c>
      <c r="Q172" s="38" t="s">
        <v>33</v>
      </c>
      <c r="R172" s="118">
        <f t="shared" si="21"/>
        <v>12820.6564</v>
      </c>
      <c r="S172" s="120">
        <f t="shared" si="22"/>
        <v>12820.6564</v>
      </c>
    </row>
    <row r="173" spans="1:19" ht="14.4" x14ac:dyDescent="0.3">
      <c r="A173" s="40" t="s">
        <v>500</v>
      </c>
      <c r="B173" s="40" t="s">
        <v>501</v>
      </c>
      <c r="C173" s="40" t="s">
        <v>501</v>
      </c>
      <c r="D173" s="43" t="s">
        <v>30</v>
      </c>
      <c r="E173" s="44" t="s">
        <v>31</v>
      </c>
      <c r="F173" s="43" t="s">
        <v>30</v>
      </c>
      <c r="G173" s="44" t="s">
        <v>32</v>
      </c>
      <c r="H173" s="44">
        <v>33602</v>
      </c>
      <c r="I173" s="44" t="s">
        <v>43</v>
      </c>
      <c r="J173" s="71" t="s">
        <v>502</v>
      </c>
      <c r="K173" s="71" t="s">
        <v>503</v>
      </c>
      <c r="L173" s="71">
        <v>2024020118</v>
      </c>
      <c r="M173" s="39" t="s">
        <v>44</v>
      </c>
      <c r="N173" s="39" t="s">
        <v>44</v>
      </c>
      <c r="O173" s="71">
        <v>1</v>
      </c>
      <c r="P173" s="71">
        <v>46.4</v>
      </c>
      <c r="Q173" s="46" t="s">
        <v>404</v>
      </c>
      <c r="R173" s="118">
        <v>46</v>
      </c>
      <c r="S173" s="120">
        <f t="shared" si="22"/>
        <v>46</v>
      </c>
    </row>
    <row r="174" spans="1:19" ht="14.4" x14ac:dyDescent="0.3">
      <c r="A174" s="40" t="s">
        <v>500</v>
      </c>
      <c r="B174" s="40" t="s">
        <v>501</v>
      </c>
      <c r="C174" s="40" t="s">
        <v>501</v>
      </c>
      <c r="D174" s="43" t="s">
        <v>30</v>
      </c>
      <c r="E174" s="44" t="s">
        <v>34</v>
      </c>
      <c r="F174" s="43" t="s">
        <v>36</v>
      </c>
      <c r="G174" s="44" t="s">
        <v>37</v>
      </c>
      <c r="H174" s="44">
        <v>26102</v>
      </c>
      <c r="I174" s="44" t="s">
        <v>504</v>
      </c>
      <c r="J174" s="71" t="s">
        <v>502</v>
      </c>
      <c r="K174" s="71" t="s">
        <v>390</v>
      </c>
      <c r="L174" s="71">
        <v>2024020117</v>
      </c>
      <c r="M174" s="66" t="s">
        <v>45</v>
      </c>
      <c r="N174" s="71" t="s">
        <v>211</v>
      </c>
      <c r="O174" s="71">
        <v>150</v>
      </c>
      <c r="P174" s="71">
        <v>100</v>
      </c>
      <c r="Q174" s="46" t="s">
        <v>404</v>
      </c>
      <c r="R174" s="118">
        <v>15000</v>
      </c>
      <c r="S174" s="120">
        <f t="shared" si="22"/>
        <v>15000</v>
      </c>
    </row>
    <row r="175" spans="1:19" ht="14.4" x14ac:dyDescent="0.3">
      <c r="A175" s="40" t="s">
        <v>500</v>
      </c>
      <c r="B175" s="40" t="s">
        <v>501</v>
      </c>
      <c r="C175" s="40" t="s">
        <v>501</v>
      </c>
      <c r="D175" s="43" t="s">
        <v>30</v>
      </c>
      <c r="E175" s="44" t="s">
        <v>34</v>
      </c>
      <c r="F175" s="43" t="s">
        <v>36</v>
      </c>
      <c r="G175" s="44" t="s">
        <v>37</v>
      </c>
      <c r="H175" s="44">
        <v>26102</v>
      </c>
      <c r="I175" s="44" t="s">
        <v>504</v>
      </c>
      <c r="J175" s="71" t="s">
        <v>505</v>
      </c>
      <c r="K175" s="71" t="s">
        <v>388</v>
      </c>
      <c r="L175" s="71">
        <v>2024020117</v>
      </c>
      <c r="M175" s="66" t="s">
        <v>45</v>
      </c>
      <c r="N175" s="71" t="s">
        <v>211</v>
      </c>
      <c r="O175" s="71">
        <v>1</v>
      </c>
      <c r="P175" s="71">
        <v>50</v>
      </c>
      <c r="Q175" s="46" t="s">
        <v>404</v>
      </c>
      <c r="R175" s="118">
        <v>50</v>
      </c>
      <c r="S175" s="120">
        <f t="shared" si="22"/>
        <v>50</v>
      </c>
    </row>
    <row r="176" spans="1:19" ht="14.4" x14ac:dyDescent="0.3">
      <c r="A176" s="40" t="s">
        <v>500</v>
      </c>
      <c r="B176" s="40" t="s">
        <v>501</v>
      </c>
      <c r="C176" s="40" t="s">
        <v>501</v>
      </c>
      <c r="D176" s="43" t="s">
        <v>30</v>
      </c>
      <c r="E176" s="44" t="s">
        <v>31</v>
      </c>
      <c r="F176" s="43" t="s">
        <v>30</v>
      </c>
      <c r="G176" s="44" t="s">
        <v>32</v>
      </c>
      <c r="H176" s="44">
        <v>33602</v>
      </c>
      <c r="I176" s="44" t="s">
        <v>43</v>
      </c>
      <c r="J176" s="71" t="s">
        <v>475</v>
      </c>
      <c r="K176" s="71" t="s">
        <v>503</v>
      </c>
      <c r="L176" s="71">
        <v>2024020117</v>
      </c>
      <c r="M176" s="39" t="s">
        <v>44</v>
      </c>
      <c r="N176" s="39" t="s">
        <v>44</v>
      </c>
      <c r="O176" s="71">
        <v>1</v>
      </c>
      <c r="P176" s="71">
        <v>139.66</v>
      </c>
      <c r="Q176" s="46" t="s">
        <v>404</v>
      </c>
      <c r="R176" s="118">
        <v>140</v>
      </c>
      <c r="S176" s="120">
        <f t="shared" si="22"/>
        <v>140</v>
      </c>
    </row>
    <row r="177" spans="1:19" ht="14.4" x14ac:dyDescent="0.3">
      <c r="A177" s="40" t="s">
        <v>500</v>
      </c>
      <c r="B177" s="40" t="s">
        <v>501</v>
      </c>
      <c r="C177" s="40" t="s">
        <v>501</v>
      </c>
      <c r="D177" s="43" t="s">
        <v>30</v>
      </c>
      <c r="E177" s="44" t="s">
        <v>31</v>
      </c>
      <c r="F177" s="43" t="s">
        <v>30</v>
      </c>
      <c r="G177" s="44" t="s">
        <v>32</v>
      </c>
      <c r="H177" s="44">
        <v>32601</v>
      </c>
      <c r="I177" s="44" t="s">
        <v>283</v>
      </c>
      <c r="J177" s="71" t="s">
        <v>146</v>
      </c>
      <c r="K177" s="71" t="s">
        <v>506</v>
      </c>
      <c r="L177" s="71">
        <v>2024020115</v>
      </c>
      <c r="M177" s="39" t="s">
        <v>44</v>
      </c>
      <c r="N177" s="39" t="s">
        <v>44</v>
      </c>
      <c r="O177" s="71">
        <v>1</v>
      </c>
      <c r="P177" s="71">
        <v>6927.59</v>
      </c>
      <c r="Q177" s="46" t="s">
        <v>404</v>
      </c>
      <c r="R177" s="118">
        <v>6928</v>
      </c>
      <c r="S177" s="120">
        <f t="shared" si="22"/>
        <v>6928</v>
      </c>
    </row>
    <row r="178" spans="1:19" ht="14.4" x14ac:dyDescent="0.3">
      <c r="A178" s="40" t="s">
        <v>500</v>
      </c>
      <c r="B178" s="40" t="s">
        <v>501</v>
      </c>
      <c r="C178" s="40" t="s">
        <v>501</v>
      </c>
      <c r="D178" s="43" t="s">
        <v>30</v>
      </c>
      <c r="E178" s="44" t="s">
        <v>31</v>
      </c>
      <c r="F178" s="43" t="s">
        <v>30</v>
      </c>
      <c r="G178" s="44" t="s">
        <v>32</v>
      </c>
      <c r="H178" s="44">
        <v>31401</v>
      </c>
      <c r="I178" s="44" t="s">
        <v>507</v>
      </c>
      <c r="J178" s="71" t="s">
        <v>508</v>
      </c>
      <c r="K178" s="71" t="s">
        <v>509</v>
      </c>
      <c r="L178" s="71">
        <v>2024020114</v>
      </c>
      <c r="M178" s="39" t="s">
        <v>44</v>
      </c>
      <c r="N178" s="39" t="s">
        <v>44</v>
      </c>
      <c r="O178" s="71">
        <v>1</v>
      </c>
      <c r="P178" s="71">
        <v>1786.57</v>
      </c>
      <c r="Q178" s="46" t="s">
        <v>404</v>
      </c>
      <c r="R178" s="118">
        <v>1787</v>
      </c>
      <c r="S178" s="120">
        <f t="shared" si="22"/>
        <v>1787</v>
      </c>
    </row>
    <row r="179" spans="1:19" ht="14.4" x14ac:dyDescent="0.3">
      <c r="A179" s="40" t="s">
        <v>500</v>
      </c>
      <c r="B179" s="40" t="s">
        <v>501</v>
      </c>
      <c r="C179" s="40" t="s">
        <v>501</v>
      </c>
      <c r="D179" s="43" t="s">
        <v>30</v>
      </c>
      <c r="E179" s="44" t="s">
        <v>31</v>
      </c>
      <c r="F179" s="43" t="s">
        <v>30</v>
      </c>
      <c r="G179" s="44" t="s">
        <v>32</v>
      </c>
      <c r="H179" s="44">
        <v>35201</v>
      </c>
      <c r="I179" s="44" t="s">
        <v>510</v>
      </c>
      <c r="J179" s="39" t="s">
        <v>44</v>
      </c>
      <c r="K179" s="71" t="s">
        <v>511</v>
      </c>
      <c r="L179" s="71">
        <v>2024020111</v>
      </c>
      <c r="M179" s="39" t="s">
        <v>44</v>
      </c>
      <c r="N179" s="39" t="s">
        <v>44</v>
      </c>
      <c r="O179" s="71">
        <v>1</v>
      </c>
      <c r="P179" s="71">
        <v>11000</v>
      </c>
      <c r="Q179" s="46" t="s">
        <v>404</v>
      </c>
      <c r="R179" s="118">
        <v>11000</v>
      </c>
      <c r="S179" s="120">
        <f t="shared" si="22"/>
        <v>11000</v>
      </c>
    </row>
    <row r="180" spans="1:19" ht="14.4" x14ac:dyDescent="0.3">
      <c r="A180" s="40" t="s">
        <v>500</v>
      </c>
      <c r="B180" s="40" t="s">
        <v>501</v>
      </c>
      <c r="C180" s="40" t="s">
        <v>501</v>
      </c>
      <c r="D180" s="43" t="s">
        <v>30</v>
      </c>
      <c r="E180" s="44" t="s">
        <v>110</v>
      </c>
      <c r="F180" s="43" t="s">
        <v>111</v>
      </c>
      <c r="G180" s="44" t="s">
        <v>32</v>
      </c>
      <c r="H180" s="44">
        <v>35201</v>
      </c>
      <c r="I180" s="44" t="s">
        <v>510</v>
      </c>
      <c r="J180" s="39" t="s">
        <v>44</v>
      </c>
      <c r="K180" s="71" t="s">
        <v>512</v>
      </c>
      <c r="L180" s="71">
        <v>2024020111</v>
      </c>
      <c r="M180" s="39" t="s">
        <v>44</v>
      </c>
      <c r="N180" s="39" t="s">
        <v>44</v>
      </c>
      <c r="O180" s="71">
        <v>1</v>
      </c>
      <c r="P180" s="71">
        <v>2096</v>
      </c>
      <c r="Q180" s="46" t="s">
        <v>404</v>
      </c>
      <c r="R180" s="118">
        <v>2096</v>
      </c>
      <c r="S180" s="120">
        <f t="shared" si="22"/>
        <v>2096</v>
      </c>
    </row>
    <row r="181" spans="1:19" ht="14.4" x14ac:dyDescent="0.3">
      <c r="A181" s="40" t="s">
        <v>500</v>
      </c>
      <c r="B181" s="40" t="s">
        <v>501</v>
      </c>
      <c r="C181" s="40" t="s">
        <v>501</v>
      </c>
      <c r="D181" s="43" t="s">
        <v>30</v>
      </c>
      <c r="E181" s="44" t="s">
        <v>115</v>
      </c>
      <c r="F181" s="43" t="s">
        <v>116</v>
      </c>
      <c r="G181" s="44" t="s">
        <v>32</v>
      </c>
      <c r="H181" s="44">
        <v>35201</v>
      </c>
      <c r="I181" s="44" t="s">
        <v>510</v>
      </c>
      <c r="J181" s="39" t="s">
        <v>44</v>
      </c>
      <c r="K181" s="71" t="s">
        <v>513</v>
      </c>
      <c r="L181" s="71">
        <v>2024020111</v>
      </c>
      <c r="M181" s="39" t="s">
        <v>44</v>
      </c>
      <c r="N181" s="39" t="s">
        <v>44</v>
      </c>
      <c r="O181" s="71">
        <v>1</v>
      </c>
      <c r="P181" s="71">
        <v>6100</v>
      </c>
      <c r="Q181" s="46" t="s">
        <v>404</v>
      </c>
      <c r="R181" s="118">
        <v>6100</v>
      </c>
      <c r="S181" s="120">
        <f t="shared" si="22"/>
        <v>6100</v>
      </c>
    </row>
    <row r="182" spans="1:19" ht="14.4" x14ac:dyDescent="0.3">
      <c r="A182" s="40" t="s">
        <v>500</v>
      </c>
      <c r="B182" s="40" t="s">
        <v>501</v>
      </c>
      <c r="C182" s="40" t="s">
        <v>501</v>
      </c>
      <c r="D182" s="43" t="s">
        <v>30</v>
      </c>
      <c r="E182" s="44" t="s">
        <v>34</v>
      </c>
      <c r="F182" s="43" t="s">
        <v>36</v>
      </c>
      <c r="G182" s="44" t="s">
        <v>37</v>
      </c>
      <c r="H182" s="44">
        <v>33801</v>
      </c>
      <c r="I182" s="44" t="s">
        <v>297</v>
      </c>
      <c r="J182" s="39" t="s">
        <v>44</v>
      </c>
      <c r="K182" s="71" t="s">
        <v>514</v>
      </c>
      <c r="L182" s="39" t="s">
        <v>515</v>
      </c>
      <c r="M182" s="39" t="s">
        <v>44</v>
      </c>
      <c r="N182" s="39" t="s">
        <v>44</v>
      </c>
      <c r="O182" s="71">
        <v>1</v>
      </c>
      <c r="P182" s="71">
        <v>32326</v>
      </c>
      <c r="Q182" s="46" t="s">
        <v>404</v>
      </c>
      <c r="R182" s="118">
        <v>32326</v>
      </c>
      <c r="S182" s="120">
        <f t="shared" si="22"/>
        <v>32326</v>
      </c>
    </row>
    <row r="183" spans="1:19" ht="14.4" x14ac:dyDescent="0.3">
      <c r="A183" s="40" t="s">
        <v>500</v>
      </c>
      <c r="B183" s="40" t="s">
        <v>501</v>
      </c>
      <c r="C183" s="40" t="s">
        <v>501</v>
      </c>
      <c r="D183" s="43" t="s">
        <v>30</v>
      </c>
      <c r="E183" s="44" t="s">
        <v>34</v>
      </c>
      <c r="F183" s="43" t="s">
        <v>36</v>
      </c>
      <c r="G183" s="44" t="s">
        <v>37</v>
      </c>
      <c r="H183" s="62">
        <v>35801</v>
      </c>
      <c r="I183" s="39" t="s">
        <v>516</v>
      </c>
      <c r="J183" s="39" t="s">
        <v>44</v>
      </c>
      <c r="K183" s="71" t="s">
        <v>517</v>
      </c>
      <c r="L183" s="39" t="s">
        <v>518</v>
      </c>
      <c r="M183" s="39" t="s">
        <v>44</v>
      </c>
      <c r="N183" s="39" t="s">
        <v>44</v>
      </c>
      <c r="O183" s="71">
        <v>1</v>
      </c>
      <c r="P183" s="71">
        <v>11635</v>
      </c>
      <c r="Q183" s="46" t="s">
        <v>404</v>
      </c>
      <c r="R183" s="118">
        <v>11635</v>
      </c>
      <c r="S183" s="120">
        <f t="shared" si="22"/>
        <v>11635</v>
      </c>
    </row>
    <row r="184" spans="1:19" ht="14.4" x14ac:dyDescent="0.3">
      <c r="A184" s="40" t="s">
        <v>500</v>
      </c>
      <c r="B184" s="40" t="s">
        <v>501</v>
      </c>
      <c r="C184" s="40" t="s">
        <v>501</v>
      </c>
      <c r="D184" s="43" t="s">
        <v>30</v>
      </c>
      <c r="E184" s="44" t="s">
        <v>31</v>
      </c>
      <c r="F184" s="43" t="s">
        <v>30</v>
      </c>
      <c r="G184" s="44" t="s">
        <v>48</v>
      </c>
      <c r="H184" s="63">
        <v>35081</v>
      </c>
      <c r="I184" s="39" t="s">
        <v>516</v>
      </c>
      <c r="J184" s="39" t="s">
        <v>44</v>
      </c>
      <c r="K184" s="71" t="s">
        <v>519</v>
      </c>
      <c r="L184" s="47" t="s">
        <v>520</v>
      </c>
      <c r="M184" s="39" t="s">
        <v>44</v>
      </c>
      <c r="N184" s="39" t="s">
        <v>44</v>
      </c>
      <c r="O184" s="71">
        <v>1</v>
      </c>
      <c r="P184" s="71">
        <v>11635</v>
      </c>
      <c r="Q184" s="46" t="s">
        <v>404</v>
      </c>
      <c r="R184" s="118">
        <v>11635</v>
      </c>
      <c r="S184" s="120">
        <f t="shared" si="22"/>
        <v>11635</v>
      </c>
    </row>
    <row r="185" spans="1:19" ht="14.4" x14ac:dyDescent="0.3">
      <c r="A185" s="40" t="s">
        <v>500</v>
      </c>
      <c r="B185" s="40" t="s">
        <v>501</v>
      </c>
      <c r="C185" s="40" t="s">
        <v>501</v>
      </c>
      <c r="D185" s="43" t="s">
        <v>30</v>
      </c>
      <c r="E185" s="44" t="s">
        <v>31</v>
      </c>
      <c r="F185" s="43" t="s">
        <v>30</v>
      </c>
      <c r="G185" s="44" t="s">
        <v>48</v>
      </c>
      <c r="H185" s="63">
        <v>33801</v>
      </c>
      <c r="I185" s="39" t="s">
        <v>297</v>
      </c>
      <c r="J185" s="39" t="s">
        <v>44</v>
      </c>
      <c r="K185" s="71" t="s">
        <v>521</v>
      </c>
      <c r="L185" s="47" t="s">
        <v>522</v>
      </c>
      <c r="M185" s="39" t="s">
        <v>44</v>
      </c>
      <c r="N185" s="39" t="s">
        <v>44</v>
      </c>
      <c r="O185" s="71">
        <v>1</v>
      </c>
      <c r="P185" s="71">
        <v>3723</v>
      </c>
      <c r="Q185" s="46" t="s">
        <v>404</v>
      </c>
      <c r="R185" s="118">
        <v>3723</v>
      </c>
      <c r="S185" s="120">
        <f t="shared" si="22"/>
        <v>3723</v>
      </c>
    </row>
    <row r="186" spans="1:19" ht="14.4" x14ac:dyDescent="0.3">
      <c r="A186" s="40" t="s">
        <v>500</v>
      </c>
      <c r="B186" s="40" t="s">
        <v>501</v>
      </c>
      <c r="C186" s="40" t="s">
        <v>501</v>
      </c>
      <c r="D186" s="43" t="s">
        <v>30</v>
      </c>
      <c r="E186" s="44" t="s">
        <v>34</v>
      </c>
      <c r="F186" s="43" t="s">
        <v>36</v>
      </c>
      <c r="G186" s="44" t="s">
        <v>37</v>
      </c>
      <c r="H186" s="63">
        <v>32201</v>
      </c>
      <c r="I186" s="39" t="s">
        <v>523</v>
      </c>
      <c r="J186" s="39" t="s">
        <v>44</v>
      </c>
      <c r="K186" s="71" t="s">
        <v>524</v>
      </c>
      <c r="L186" s="47" t="s">
        <v>525</v>
      </c>
      <c r="M186" s="39" t="s">
        <v>44</v>
      </c>
      <c r="N186" s="39" t="s">
        <v>44</v>
      </c>
      <c r="O186" s="71">
        <v>1</v>
      </c>
      <c r="P186" s="71">
        <v>17110</v>
      </c>
      <c r="Q186" s="46" t="s">
        <v>404</v>
      </c>
      <c r="R186" s="118">
        <v>17110</v>
      </c>
      <c r="S186" s="120">
        <f t="shared" si="22"/>
        <v>17110</v>
      </c>
    </row>
    <row r="187" spans="1:19" ht="14.4" x14ac:dyDescent="0.3">
      <c r="A187" s="40" t="s">
        <v>500</v>
      </c>
      <c r="B187" s="36" t="s">
        <v>501</v>
      </c>
      <c r="C187" s="36" t="s">
        <v>501</v>
      </c>
      <c r="D187" s="48" t="s">
        <v>30</v>
      </c>
      <c r="E187" s="36" t="s">
        <v>34</v>
      </c>
      <c r="F187" s="48" t="s">
        <v>36</v>
      </c>
      <c r="G187" s="36" t="s">
        <v>37</v>
      </c>
      <c r="H187" s="36">
        <v>35801</v>
      </c>
      <c r="I187" s="36" t="s">
        <v>516</v>
      </c>
      <c r="J187" s="39" t="s">
        <v>44</v>
      </c>
      <c r="K187" s="71" t="s">
        <v>526</v>
      </c>
      <c r="L187" s="47" t="s">
        <v>525</v>
      </c>
      <c r="M187" s="39" t="s">
        <v>44</v>
      </c>
      <c r="N187" s="39" t="s">
        <v>44</v>
      </c>
      <c r="O187" s="71">
        <v>1</v>
      </c>
      <c r="P187" s="71">
        <v>2566.5</v>
      </c>
      <c r="Q187" s="36" t="s">
        <v>404</v>
      </c>
      <c r="R187" s="118">
        <v>2566.5</v>
      </c>
      <c r="S187" s="120">
        <f t="shared" si="22"/>
        <v>2566.5</v>
      </c>
    </row>
    <row r="188" spans="1:19" ht="14.4" x14ac:dyDescent="0.3">
      <c r="A188" s="40" t="s">
        <v>500</v>
      </c>
      <c r="B188" s="36" t="s">
        <v>501</v>
      </c>
      <c r="C188" s="36" t="s">
        <v>501</v>
      </c>
      <c r="D188" s="43" t="s">
        <v>30</v>
      </c>
      <c r="E188" s="44" t="s">
        <v>31</v>
      </c>
      <c r="F188" s="43" t="s">
        <v>30</v>
      </c>
      <c r="G188" s="44" t="s">
        <v>48</v>
      </c>
      <c r="H188" s="45">
        <v>32201</v>
      </c>
      <c r="I188" s="39" t="s">
        <v>523</v>
      </c>
      <c r="J188" s="39" t="s">
        <v>44</v>
      </c>
      <c r="K188" s="71" t="s">
        <v>527</v>
      </c>
      <c r="L188" s="47" t="s">
        <v>528</v>
      </c>
      <c r="M188" s="39" t="s">
        <v>44</v>
      </c>
      <c r="N188" s="39" t="s">
        <v>44</v>
      </c>
      <c r="O188" s="71">
        <v>1</v>
      </c>
      <c r="P188" s="71">
        <v>148074</v>
      </c>
      <c r="Q188" s="36" t="s">
        <v>404</v>
      </c>
      <c r="R188" s="118">
        <v>148074</v>
      </c>
      <c r="S188" s="120">
        <f t="shared" si="22"/>
        <v>148074</v>
      </c>
    </row>
    <row r="189" spans="1:19" ht="14.4" x14ac:dyDescent="0.3">
      <c r="A189" s="49" t="s">
        <v>529</v>
      </c>
      <c r="B189" s="49" t="s">
        <v>530</v>
      </c>
      <c r="C189" s="49" t="s">
        <v>530</v>
      </c>
      <c r="D189" s="49" t="s">
        <v>30</v>
      </c>
      <c r="E189" s="49" t="s">
        <v>31</v>
      </c>
      <c r="F189" s="49" t="s">
        <v>30</v>
      </c>
      <c r="G189" s="49" t="s">
        <v>32</v>
      </c>
      <c r="H189" s="49" t="s">
        <v>531</v>
      </c>
      <c r="I189" s="39" t="s">
        <v>532</v>
      </c>
      <c r="J189" s="39" t="s">
        <v>156</v>
      </c>
      <c r="K189" s="36" t="s">
        <v>533</v>
      </c>
      <c r="L189" s="36">
        <v>2024020150</v>
      </c>
      <c r="M189" s="66" t="s">
        <v>45</v>
      </c>
      <c r="N189" s="39" t="s">
        <v>215</v>
      </c>
      <c r="O189" s="39">
        <v>3</v>
      </c>
      <c r="P189" s="76">
        <v>66.12</v>
      </c>
      <c r="Q189" s="39" t="s">
        <v>534</v>
      </c>
      <c r="R189" s="118">
        <f t="shared" ref="R189:R223" si="23">O189*P189</f>
        <v>198.36</v>
      </c>
      <c r="S189" s="120">
        <f t="shared" si="22"/>
        <v>198.36</v>
      </c>
    </row>
    <row r="190" spans="1:19" ht="14.4" x14ac:dyDescent="0.3">
      <c r="A190" s="49" t="s">
        <v>529</v>
      </c>
      <c r="B190" s="49" t="s">
        <v>530</v>
      </c>
      <c r="C190" s="49" t="s">
        <v>530</v>
      </c>
      <c r="D190" s="49" t="s">
        <v>30</v>
      </c>
      <c r="E190" s="49" t="s">
        <v>31</v>
      </c>
      <c r="F190" s="49" t="s">
        <v>30</v>
      </c>
      <c r="G190" s="49" t="s">
        <v>32</v>
      </c>
      <c r="H190" s="49" t="s">
        <v>88</v>
      </c>
      <c r="I190" s="39" t="s">
        <v>232</v>
      </c>
      <c r="J190" s="39" t="s">
        <v>535</v>
      </c>
      <c r="K190" s="36" t="s">
        <v>536</v>
      </c>
      <c r="L190" s="36">
        <v>2024020150</v>
      </c>
      <c r="M190" s="66" t="s">
        <v>45</v>
      </c>
      <c r="N190" s="39" t="s">
        <v>211</v>
      </c>
      <c r="O190" s="39">
        <v>10</v>
      </c>
      <c r="P190" s="76">
        <v>46.83</v>
      </c>
      <c r="Q190" s="39" t="s">
        <v>534</v>
      </c>
      <c r="R190" s="118">
        <f t="shared" si="23"/>
        <v>468.29999999999995</v>
      </c>
      <c r="S190" s="120">
        <f t="shared" si="22"/>
        <v>468.29999999999995</v>
      </c>
    </row>
    <row r="191" spans="1:19" ht="14.4" x14ac:dyDescent="0.3">
      <c r="A191" s="49" t="s">
        <v>529</v>
      </c>
      <c r="B191" s="49" t="s">
        <v>530</v>
      </c>
      <c r="C191" s="49" t="s">
        <v>530</v>
      </c>
      <c r="D191" s="49" t="s">
        <v>30</v>
      </c>
      <c r="E191" s="49" t="s">
        <v>31</v>
      </c>
      <c r="F191" s="49" t="s">
        <v>30</v>
      </c>
      <c r="G191" s="49" t="s">
        <v>32</v>
      </c>
      <c r="H191" s="49" t="s">
        <v>88</v>
      </c>
      <c r="I191" s="39" t="s">
        <v>232</v>
      </c>
      <c r="J191" s="39" t="s">
        <v>154</v>
      </c>
      <c r="K191" s="36" t="s">
        <v>537</v>
      </c>
      <c r="L191" s="36">
        <v>2024020150</v>
      </c>
      <c r="M191" s="66" t="s">
        <v>45</v>
      </c>
      <c r="N191" s="39" t="s">
        <v>211</v>
      </c>
      <c r="O191" s="39">
        <v>4</v>
      </c>
      <c r="P191" s="76">
        <v>43.96</v>
      </c>
      <c r="Q191" s="39" t="s">
        <v>534</v>
      </c>
      <c r="R191" s="118">
        <f t="shared" si="23"/>
        <v>175.84</v>
      </c>
      <c r="S191" s="120">
        <f t="shared" si="22"/>
        <v>175.84</v>
      </c>
    </row>
    <row r="192" spans="1:19" ht="14.4" x14ac:dyDescent="0.3">
      <c r="A192" s="49" t="s">
        <v>529</v>
      </c>
      <c r="B192" s="49" t="s">
        <v>530</v>
      </c>
      <c r="C192" s="49" t="s">
        <v>530</v>
      </c>
      <c r="D192" s="49" t="s">
        <v>30</v>
      </c>
      <c r="E192" s="49" t="s">
        <v>31</v>
      </c>
      <c r="F192" s="49" t="s">
        <v>30</v>
      </c>
      <c r="G192" s="49" t="s">
        <v>32</v>
      </c>
      <c r="H192" s="49" t="s">
        <v>88</v>
      </c>
      <c r="I192" s="39" t="s">
        <v>232</v>
      </c>
      <c r="J192" s="39" t="s">
        <v>538</v>
      </c>
      <c r="K192" s="36" t="s">
        <v>477</v>
      </c>
      <c r="L192" s="36">
        <v>2024020150</v>
      </c>
      <c r="M192" s="66" t="s">
        <v>45</v>
      </c>
      <c r="N192" s="39" t="s">
        <v>211</v>
      </c>
      <c r="O192" s="39">
        <v>15</v>
      </c>
      <c r="P192" s="76">
        <v>24.51</v>
      </c>
      <c r="Q192" s="39" t="s">
        <v>534</v>
      </c>
      <c r="R192" s="118">
        <f t="shared" si="23"/>
        <v>367.65000000000003</v>
      </c>
      <c r="S192" s="120">
        <f t="shared" si="22"/>
        <v>367.65000000000003</v>
      </c>
    </row>
    <row r="193" spans="1:19" ht="14.4" x14ac:dyDescent="0.3">
      <c r="A193" s="49" t="s">
        <v>529</v>
      </c>
      <c r="B193" s="49" t="s">
        <v>530</v>
      </c>
      <c r="C193" s="49" t="s">
        <v>530</v>
      </c>
      <c r="D193" s="49" t="s">
        <v>30</v>
      </c>
      <c r="E193" s="49" t="s">
        <v>31</v>
      </c>
      <c r="F193" s="49" t="s">
        <v>30</v>
      </c>
      <c r="G193" s="49" t="s">
        <v>32</v>
      </c>
      <c r="H193" s="49" t="s">
        <v>88</v>
      </c>
      <c r="I193" s="39" t="s">
        <v>232</v>
      </c>
      <c r="J193" s="39" t="s">
        <v>476</v>
      </c>
      <c r="K193" s="36" t="s">
        <v>477</v>
      </c>
      <c r="L193" s="36">
        <v>2024020124</v>
      </c>
      <c r="M193" s="66" t="s">
        <v>45</v>
      </c>
      <c r="N193" s="39" t="s">
        <v>211</v>
      </c>
      <c r="O193" s="39">
        <v>12</v>
      </c>
      <c r="P193" s="76">
        <v>24.65</v>
      </c>
      <c r="Q193" s="39" t="s">
        <v>534</v>
      </c>
      <c r="R193" s="118">
        <f t="shared" si="23"/>
        <v>295.79999999999995</v>
      </c>
      <c r="S193" s="120">
        <f t="shared" si="22"/>
        <v>295.79999999999995</v>
      </c>
    </row>
    <row r="194" spans="1:19" ht="14.4" x14ac:dyDescent="0.3">
      <c r="A194" s="49" t="s">
        <v>529</v>
      </c>
      <c r="B194" s="49" t="s">
        <v>530</v>
      </c>
      <c r="C194" s="49" t="s">
        <v>530</v>
      </c>
      <c r="D194" s="49" t="s">
        <v>30</v>
      </c>
      <c r="E194" s="49" t="s">
        <v>31</v>
      </c>
      <c r="F194" s="49" t="s">
        <v>30</v>
      </c>
      <c r="G194" s="49" t="s">
        <v>32</v>
      </c>
      <c r="H194" s="49" t="s">
        <v>88</v>
      </c>
      <c r="I194" s="39" t="s">
        <v>232</v>
      </c>
      <c r="J194" s="39" t="s">
        <v>144</v>
      </c>
      <c r="K194" s="36" t="s">
        <v>190</v>
      </c>
      <c r="L194" s="36">
        <v>2024020150</v>
      </c>
      <c r="M194" s="66" t="s">
        <v>45</v>
      </c>
      <c r="N194" s="39" t="s">
        <v>213</v>
      </c>
      <c r="O194" s="39">
        <v>2</v>
      </c>
      <c r="P194" s="76">
        <v>430.87</v>
      </c>
      <c r="Q194" s="39" t="s">
        <v>534</v>
      </c>
      <c r="R194" s="118">
        <f t="shared" si="23"/>
        <v>861.74</v>
      </c>
      <c r="S194" s="120">
        <f t="shared" si="22"/>
        <v>861.74</v>
      </c>
    </row>
    <row r="195" spans="1:19" ht="14.4" x14ac:dyDescent="0.3">
      <c r="A195" s="49" t="s">
        <v>529</v>
      </c>
      <c r="B195" s="49" t="s">
        <v>530</v>
      </c>
      <c r="C195" s="49" t="s">
        <v>530</v>
      </c>
      <c r="D195" s="49" t="s">
        <v>30</v>
      </c>
      <c r="E195" s="49" t="s">
        <v>31</v>
      </c>
      <c r="F195" s="49" t="s">
        <v>30</v>
      </c>
      <c r="G195" s="49" t="s">
        <v>32</v>
      </c>
      <c r="H195" s="49" t="s">
        <v>88</v>
      </c>
      <c r="I195" s="39" t="s">
        <v>232</v>
      </c>
      <c r="J195" s="39" t="s">
        <v>539</v>
      </c>
      <c r="K195" s="36" t="s">
        <v>540</v>
      </c>
      <c r="L195" s="36">
        <v>2024020150</v>
      </c>
      <c r="M195" s="66" t="s">
        <v>45</v>
      </c>
      <c r="N195" s="39" t="s">
        <v>211</v>
      </c>
      <c r="O195" s="39">
        <v>2</v>
      </c>
      <c r="P195" s="76">
        <v>458.2</v>
      </c>
      <c r="Q195" s="39" t="s">
        <v>534</v>
      </c>
      <c r="R195" s="118">
        <f t="shared" si="23"/>
        <v>916.4</v>
      </c>
      <c r="S195" s="120">
        <f t="shared" si="22"/>
        <v>916.4</v>
      </c>
    </row>
    <row r="196" spans="1:19" ht="14.4" x14ac:dyDescent="0.3">
      <c r="A196" s="49" t="s">
        <v>529</v>
      </c>
      <c r="B196" s="49" t="s">
        <v>530</v>
      </c>
      <c r="C196" s="49" t="s">
        <v>530</v>
      </c>
      <c r="D196" s="49" t="s">
        <v>30</v>
      </c>
      <c r="E196" s="49" t="s">
        <v>31</v>
      </c>
      <c r="F196" s="49" t="s">
        <v>30</v>
      </c>
      <c r="G196" s="49" t="s">
        <v>32</v>
      </c>
      <c r="H196" s="49" t="s">
        <v>88</v>
      </c>
      <c r="I196" s="39" t="s">
        <v>232</v>
      </c>
      <c r="J196" s="39" t="s">
        <v>541</v>
      </c>
      <c r="K196" s="36" t="s">
        <v>90</v>
      </c>
      <c r="L196" s="36">
        <v>2024020150</v>
      </c>
      <c r="M196" s="66" t="s">
        <v>45</v>
      </c>
      <c r="N196" s="39" t="s">
        <v>215</v>
      </c>
      <c r="O196" s="39">
        <v>5</v>
      </c>
      <c r="P196" s="76">
        <v>45.02</v>
      </c>
      <c r="Q196" s="39" t="s">
        <v>534</v>
      </c>
      <c r="R196" s="118">
        <f t="shared" si="23"/>
        <v>225.10000000000002</v>
      </c>
      <c r="S196" s="120">
        <f t="shared" si="22"/>
        <v>225.10000000000002</v>
      </c>
    </row>
    <row r="197" spans="1:19" ht="14.4" x14ac:dyDescent="0.3">
      <c r="A197" s="49" t="s">
        <v>529</v>
      </c>
      <c r="B197" s="49" t="s">
        <v>530</v>
      </c>
      <c r="C197" s="49" t="s">
        <v>530</v>
      </c>
      <c r="D197" s="49" t="s">
        <v>30</v>
      </c>
      <c r="E197" s="49" t="s">
        <v>31</v>
      </c>
      <c r="F197" s="49" t="s">
        <v>30</v>
      </c>
      <c r="G197" s="49" t="s">
        <v>32</v>
      </c>
      <c r="H197" s="49" t="s">
        <v>40</v>
      </c>
      <c r="I197" s="39" t="s">
        <v>542</v>
      </c>
      <c r="J197" s="39" t="s">
        <v>543</v>
      </c>
      <c r="K197" s="36" t="s">
        <v>544</v>
      </c>
      <c r="L197" s="36">
        <v>2024020160</v>
      </c>
      <c r="M197" s="39" t="s">
        <v>44</v>
      </c>
      <c r="N197" s="39" t="s">
        <v>44</v>
      </c>
      <c r="O197" s="39">
        <v>1</v>
      </c>
      <c r="P197" s="76">
        <v>1791.5503999999999</v>
      </c>
      <c r="Q197" s="39" t="s">
        <v>534</v>
      </c>
      <c r="R197" s="118">
        <f t="shared" si="23"/>
        <v>1791.5503999999999</v>
      </c>
      <c r="S197" s="120">
        <f t="shared" si="22"/>
        <v>1791.5503999999999</v>
      </c>
    </row>
    <row r="198" spans="1:19" ht="14.4" x14ac:dyDescent="0.3">
      <c r="A198" s="49" t="s">
        <v>529</v>
      </c>
      <c r="B198" s="49" t="s">
        <v>530</v>
      </c>
      <c r="C198" s="49" t="s">
        <v>530</v>
      </c>
      <c r="D198" s="49" t="s">
        <v>30</v>
      </c>
      <c r="E198" s="49" t="s">
        <v>31</v>
      </c>
      <c r="F198" s="49" t="s">
        <v>30</v>
      </c>
      <c r="G198" s="49" t="s">
        <v>32</v>
      </c>
      <c r="H198" s="49" t="s">
        <v>545</v>
      </c>
      <c r="I198" s="39" t="s">
        <v>283</v>
      </c>
      <c r="J198" s="39" t="s">
        <v>141</v>
      </c>
      <c r="K198" s="36" t="s">
        <v>546</v>
      </c>
      <c r="L198" s="36">
        <v>2024020159</v>
      </c>
      <c r="M198" s="39" t="s">
        <v>44</v>
      </c>
      <c r="N198" s="39" t="s">
        <v>44</v>
      </c>
      <c r="O198" s="39">
        <v>1</v>
      </c>
      <c r="P198" s="76">
        <v>13151.2564</v>
      </c>
      <c r="Q198" s="39" t="s">
        <v>534</v>
      </c>
      <c r="R198" s="118">
        <f t="shared" si="23"/>
        <v>13151.2564</v>
      </c>
      <c r="S198" s="120">
        <f t="shared" si="22"/>
        <v>13151.2564</v>
      </c>
    </row>
    <row r="199" spans="1:19" ht="14.4" x14ac:dyDescent="0.3">
      <c r="A199" s="49" t="s">
        <v>529</v>
      </c>
      <c r="B199" s="49" t="s">
        <v>530</v>
      </c>
      <c r="C199" s="49" t="s">
        <v>530</v>
      </c>
      <c r="D199" s="49" t="s">
        <v>30</v>
      </c>
      <c r="E199" s="49" t="s">
        <v>31</v>
      </c>
      <c r="F199" s="49" t="s">
        <v>30</v>
      </c>
      <c r="G199" s="49" t="s">
        <v>48</v>
      </c>
      <c r="H199" s="49" t="s">
        <v>66</v>
      </c>
      <c r="I199" s="39" t="s">
        <v>547</v>
      </c>
      <c r="J199" s="39" t="s">
        <v>153</v>
      </c>
      <c r="K199" s="36" t="s">
        <v>548</v>
      </c>
      <c r="L199" s="36">
        <v>2024020158</v>
      </c>
      <c r="M199" s="39" t="s">
        <v>44</v>
      </c>
      <c r="N199" s="39" t="s">
        <v>44</v>
      </c>
      <c r="O199" s="39">
        <v>1</v>
      </c>
      <c r="P199" s="76">
        <v>10518.450799999999</v>
      </c>
      <c r="Q199" s="39" t="s">
        <v>534</v>
      </c>
      <c r="R199" s="118">
        <f t="shared" si="23"/>
        <v>10518.450799999999</v>
      </c>
      <c r="S199" s="120">
        <f t="shared" si="22"/>
        <v>10518.450799999999</v>
      </c>
    </row>
    <row r="200" spans="1:19" ht="14.4" x14ac:dyDescent="0.3">
      <c r="A200" s="49" t="s">
        <v>529</v>
      </c>
      <c r="B200" s="49" t="s">
        <v>530</v>
      </c>
      <c r="C200" s="49" t="s">
        <v>530</v>
      </c>
      <c r="D200" s="49" t="s">
        <v>30</v>
      </c>
      <c r="E200" s="49" t="s">
        <v>31</v>
      </c>
      <c r="F200" s="49" t="s">
        <v>30</v>
      </c>
      <c r="G200" s="49" t="s">
        <v>80</v>
      </c>
      <c r="H200" s="49" t="s">
        <v>51</v>
      </c>
      <c r="I200" s="39" t="s">
        <v>549</v>
      </c>
      <c r="J200" s="39" t="s">
        <v>124</v>
      </c>
      <c r="K200" s="36" t="s">
        <v>550</v>
      </c>
      <c r="L200" s="36">
        <v>2024020157</v>
      </c>
      <c r="M200" s="39" t="s">
        <v>44</v>
      </c>
      <c r="N200" s="39" t="s">
        <v>44</v>
      </c>
      <c r="O200" s="39">
        <v>1</v>
      </c>
      <c r="P200" s="76">
        <v>264373.99919999996</v>
      </c>
      <c r="Q200" s="39" t="s">
        <v>534</v>
      </c>
      <c r="R200" s="118">
        <f t="shared" si="23"/>
        <v>264373.99919999996</v>
      </c>
      <c r="S200" s="120">
        <f t="shared" si="22"/>
        <v>264373.99919999996</v>
      </c>
    </row>
    <row r="201" spans="1:19" ht="14.4" x14ac:dyDescent="0.3">
      <c r="A201" s="49" t="s">
        <v>529</v>
      </c>
      <c r="B201" s="49" t="s">
        <v>530</v>
      </c>
      <c r="C201" s="49" t="s">
        <v>530</v>
      </c>
      <c r="D201" s="49" t="s">
        <v>30</v>
      </c>
      <c r="E201" s="49" t="s">
        <v>34</v>
      </c>
      <c r="F201" s="49" t="s">
        <v>36</v>
      </c>
      <c r="G201" s="49" t="s">
        <v>80</v>
      </c>
      <c r="H201" s="49" t="s">
        <v>46</v>
      </c>
      <c r="I201" s="39" t="s">
        <v>47</v>
      </c>
      <c r="J201" s="39" t="s">
        <v>124</v>
      </c>
      <c r="K201" s="36" t="s">
        <v>551</v>
      </c>
      <c r="L201" s="36">
        <v>2024020156</v>
      </c>
      <c r="M201" s="39" t="s">
        <v>44</v>
      </c>
      <c r="N201" s="39" t="s">
        <v>44</v>
      </c>
      <c r="O201" s="39">
        <v>1</v>
      </c>
      <c r="P201" s="76">
        <v>2343.8031999999998</v>
      </c>
      <c r="Q201" s="39" t="s">
        <v>534</v>
      </c>
      <c r="R201" s="118">
        <f t="shared" si="23"/>
        <v>2343.8031999999998</v>
      </c>
      <c r="S201" s="120">
        <f t="shared" si="22"/>
        <v>2343.8031999999998</v>
      </c>
    </row>
    <row r="202" spans="1:19" ht="14.4" x14ac:dyDescent="0.3">
      <c r="A202" s="49" t="s">
        <v>529</v>
      </c>
      <c r="B202" s="49" t="s">
        <v>530</v>
      </c>
      <c r="C202" s="49" t="s">
        <v>530</v>
      </c>
      <c r="D202" s="49" t="s">
        <v>30</v>
      </c>
      <c r="E202" s="49" t="s">
        <v>34</v>
      </c>
      <c r="F202" s="49" t="s">
        <v>36</v>
      </c>
      <c r="G202" s="49" t="s">
        <v>80</v>
      </c>
      <c r="H202" s="49" t="s">
        <v>46</v>
      </c>
      <c r="I202" s="39" t="s">
        <v>47</v>
      </c>
      <c r="J202" s="39" t="s">
        <v>152</v>
      </c>
      <c r="K202" s="36" t="s">
        <v>552</v>
      </c>
      <c r="L202" s="36">
        <v>2024020156</v>
      </c>
      <c r="M202" s="39" t="s">
        <v>44</v>
      </c>
      <c r="N202" s="39" t="s">
        <v>44</v>
      </c>
      <c r="O202" s="39">
        <v>1</v>
      </c>
      <c r="P202" s="76">
        <v>2343.8031999999998</v>
      </c>
      <c r="Q202" s="39" t="s">
        <v>534</v>
      </c>
      <c r="R202" s="118">
        <f t="shared" si="23"/>
        <v>2343.8031999999998</v>
      </c>
      <c r="S202" s="120">
        <f t="shared" si="22"/>
        <v>2343.8031999999998</v>
      </c>
    </row>
    <row r="203" spans="1:19" ht="14.4" x14ac:dyDescent="0.3">
      <c r="A203" s="49" t="s">
        <v>529</v>
      </c>
      <c r="B203" s="49" t="s">
        <v>530</v>
      </c>
      <c r="C203" s="49" t="s">
        <v>530</v>
      </c>
      <c r="D203" s="49" t="s">
        <v>30</v>
      </c>
      <c r="E203" s="49" t="s">
        <v>34</v>
      </c>
      <c r="F203" s="49" t="s">
        <v>36</v>
      </c>
      <c r="G203" s="49" t="s">
        <v>80</v>
      </c>
      <c r="H203" s="49" t="s">
        <v>46</v>
      </c>
      <c r="I203" s="39" t="s">
        <v>47</v>
      </c>
      <c r="J203" s="39" t="s">
        <v>44</v>
      </c>
      <c r="K203" s="36" t="s">
        <v>553</v>
      </c>
      <c r="L203" s="36">
        <v>2024020156</v>
      </c>
      <c r="M203" s="39" t="s">
        <v>44</v>
      </c>
      <c r="N203" s="39" t="s">
        <v>44</v>
      </c>
      <c r="O203" s="39">
        <v>1</v>
      </c>
      <c r="P203" s="76">
        <v>2343.8031999999998</v>
      </c>
      <c r="Q203" s="39" t="s">
        <v>534</v>
      </c>
      <c r="R203" s="118">
        <f t="shared" si="23"/>
        <v>2343.8031999999998</v>
      </c>
      <c r="S203" s="120">
        <f t="shared" si="22"/>
        <v>2343.8031999999998</v>
      </c>
    </row>
    <row r="204" spans="1:19" ht="14.4" x14ac:dyDescent="0.3">
      <c r="A204" s="49" t="s">
        <v>529</v>
      </c>
      <c r="B204" s="49" t="s">
        <v>530</v>
      </c>
      <c r="C204" s="49" t="s">
        <v>530</v>
      </c>
      <c r="D204" s="49" t="s">
        <v>30</v>
      </c>
      <c r="E204" s="49" t="s">
        <v>34</v>
      </c>
      <c r="F204" s="49" t="s">
        <v>36</v>
      </c>
      <c r="G204" s="49" t="s">
        <v>80</v>
      </c>
      <c r="H204" s="49" t="s">
        <v>49</v>
      </c>
      <c r="I204" s="39" t="s">
        <v>50</v>
      </c>
      <c r="J204" s="39" t="s">
        <v>44</v>
      </c>
      <c r="K204" s="36" t="s">
        <v>554</v>
      </c>
      <c r="L204" s="36">
        <v>2024020155</v>
      </c>
      <c r="M204" s="39" t="s">
        <v>44</v>
      </c>
      <c r="N204" s="39" t="s">
        <v>44</v>
      </c>
      <c r="O204" s="39">
        <v>1</v>
      </c>
      <c r="P204" s="76">
        <v>15079.999999999998</v>
      </c>
      <c r="Q204" s="39" t="s">
        <v>534</v>
      </c>
      <c r="R204" s="118">
        <f t="shared" si="23"/>
        <v>15079.999999999998</v>
      </c>
      <c r="S204" s="120">
        <f t="shared" si="22"/>
        <v>15079.999999999998</v>
      </c>
    </row>
    <row r="205" spans="1:19" ht="14.4" x14ac:dyDescent="0.3">
      <c r="A205" s="49" t="s">
        <v>529</v>
      </c>
      <c r="B205" s="49" t="s">
        <v>530</v>
      </c>
      <c r="C205" s="49" t="s">
        <v>530</v>
      </c>
      <c r="D205" s="49" t="s">
        <v>30</v>
      </c>
      <c r="E205" s="49" t="s">
        <v>34</v>
      </c>
      <c r="F205" s="49" t="s">
        <v>36</v>
      </c>
      <c r="G205" s="49" t="s">
        <v>80</v>
      </c>
      <c r="H205" s="49" t="s">
        <v>49</v>
      </c>
      <c r="I205" s="39" t="s">
        <v>50</v>
      </c>
      <c r="J205" s="39" t="s">
        <v>44</v>
      </c>
      <c r="K205" s="36" t="s">
        <v>555</v>
      </c>
      <c r="L205" s="36">
        <v>2024020155</v>
      </c>
      <c r="M205" s="39" t="s">
        <v>44</v>
      </c>
      <c r="N205" s="39" t="s">
        <v>44</v>
      </c>
      <c r="O205" s="39">
        <v>1</v>
      </c>
      <c r="P205" s="76">
        <v>15079.999999999998</v>
      </c>
      <c r="Q205" s="39" t="s">
        <v>534</v>
      </c>
      <c r="R205" s="118">
        <f t="shared" si="23"/>
        <v>15079.999999999998</v>
      </c>
      <c r="S205" s="120">
        <f t="shared" si="22"/>
        <v>15079.999999999998</v>
      </c>
    </row>
    <row r="206" spans="1:19" ht="14.4" x14ac:dyDescent="0.3">
      <c r="A206" s="49" t="s">
        <v>529</v>
      </c>
      <c r="B206" s="49" t="s">
        <v>530</v>
      </c>
      <c r="C206" s="49" t="s">
        <v>530</v>
      </c>
      <c r="D206" s="49" t="s">
        <v>30</v>
      </c>
      <c r="E206" s="49" t="s">
        <v>34</v>
      </c>
      <c r="F206" s="49" t="s">
        <v>36</v>
      </c>
      <c r="G206" s="49" t="s">
        <v>80</v>
      </c>
      <c r="H206" s="49" t="s">
        <v>49</v>
      </c>
      <c r="I206" s="39" t="s">
        <v>50</v>
      </c>
      <c r="J206" s="39" t="s">
        <v>44</v>
      </c>
      <c r="K206" s="36" t="s">
        <v>556</v>
      </c>
      <c r="L206" s="36">
        <v>2024020155</v>
      </c>
      <c r="M206" s="39" t="s">
        <v>44</v>
      </c>
      <c r="N206" s="39" t="s">
        <v>44</v>
      </c>
      <c r="O206" s="39">
        <v>1</v>
      </c>
      <c r="P206" s="76">
        <v>15079.999999999998</v>
      </c>
      <c r="Q206" s="39" t="s">
        <v>534</v>
      </c>
      <c r="R206" s="118">
        <f t="shared" si="23"/>
        <v>15079.999999999998</v>
      </c>
      <c r="S206" s="120">
        <f t="shared" si="22"/>
        <v>15079.999999999998</v>
      </c>
    </row>
    <row r="207" spans="1:19" ht="14.4" x14ac:dyDescent="0.3">
      <c r="A207" s="49" t="s">
        <v>529</v>
      </c>
      <c r="B207" s="49" t="s">
        <v>530</v>
      </c>
      <c r="C207" s="49" t="s">
        <v>530</v>
      </c>
      <c r="D207" s="49" t="s">
        <v>30</v>
      </c>
      <c r="E207" s="49" t="s">
        <v>34</v>
      </c>
      <c r="F207" s="49" t="s">
        <v>36</v>
      </c>
      <c r="G207" s="49" t="s">
        <v>80</v>
      </c>
      <c r="H207" s="49" t="s">
        <v>49</v>
      </c>
      <c r="I207" s="39" t="s">
        <v>50</v>
      </c>
      <c r="J207" s="39" t="s">
        <v>44</v>
      </c>
      <c r="K207" s="36" t="s">
        <v>557</v>
      </c>
      <c r="L207" s="36">
        <v>2024020155</v>
      </c>
      <c r="M207" s="39" t="s">
        <v>44</v>
      </c>
      <c r="N207" s="39" t="s">
        <v>44</v>
      </c>
      <c r="O207" s="39">
        <v>1</v>
      </c>
      <c r="P207" s="76">
        <v>15079.999999999998</v>
      </c>
      <c r="Q207" s="39" t="s">
        <v>534</v>
      </c>
      <c r="R207" s="118">
        <f t="shared" si="23"/>
        <v>15079.999999999998</v>
      </c>
      <c r="S207" s="120">
        <f t="shared" si="22"/>
        <v>15079.999999999998</v>
      </c>
    </row>
    <row r="208" spans="1:19" ht="14.4" x14ac:dyDescent="0.3">
      <c r="A208" s="49" t="s">
        <v>529</v>
      </c>
      <c r="B208" s="49" t="s">
        <v>530</v>
      </c>
      <c r="C208" s="49" t="s">
        <v>530</v>
      </c>
      <c r="D208" s="49" t="s">
        <v>30</v>
      </c>
      <c r="E208" s="49" t="s">
        <v>34</v>
      </c>
      <c r="F208" s="49" t="s">
        <v>36</v>
      </c>
      <c r="G208" s="49" t="s">
        <v>80</v>
      </c>
      <c r="H208" s="49" t="s">
        <v>49</v>
      </c>
      <c r="I208" s="39" t="s">
        <v>50</v>
      </c>
      <c r="J208" s="39" t="s">
        <v>44</v>
      </c>
      <c r="K208" s="36" t="s">
        <v>558</v>
      </c>
      <c r="L208" s="36">
        <v>2024020155</v>
      </c>
      <c r="M208" s="39" t="s">
        <v>44</v>
      </c>
      <c r="N208" s="39" t="s">
        <v>44</v>
      </c>
      <c r="O208" s="39">
        <v>1</v>
      </c>
      <c r="P208" s="76">
        <v>15079.999999999998</v>
      </c>
      <c r="Q208" s="39" t="s">
        <v>534</v>
      </c>
      <c r="R208" s="118">
        <f t="shared" si="23"/>
        <v>15079.999999999998</v>
      </c>
      <c r="S208" s="120">
        <f t="shared" si="22"/>
        <v>15079.999999999998</v>
      </c>
    </row>
    <row r="209" spans="1:19" ht="14.4" x14ac:dyDescent="0.3">
      <c r="A209" s="49" t="s">
        <v>529</v>
      </c>
      <c r="B209" s="49" t="s">
        <v>530</v>
      </c>
      <c r="C209" s="49" t="s">
        <v>530</v>
      </c>
      <c r="D209" s="49" t="s">
        <v>30</v>
      </c>
      <c r="E209" s="49" t="s">
        <v>34</v>
      </c>
      <c r="F209" s="49" t="s">
        <v>36</v>
      </c>
      <c r="G209" s="49" t="s">
        <v>80</v>
      </c>
      <c r="H209" s="49" t="s">
        <v>49</v>
      </c>
      <c r="I209" s="39" t="s">
        <v>50</v>
      </c>
      <c r="J209" s="39" t="s">
        <v>44</v>
      </c>
      <c r="K209" s="36" t="s">
        <v>559</v>
      </c>
      <c r="L209" s="36">
        <v>2024020155</v>
      </c>
      <c r="M209" s="39" t="s">
        <v>44</v>
      </c>
      <c r="N209" s="39" t="s">
        <v>44</v>
      </c>
      <c r="O209" s="39">
        <v>1</v>
      </c>
      <c r="P209" s="76">
        <v>32015.999999999996</v>
      </c>
      <c r="Q209" s="39" t="s">
        <v>534</v>
      </c>
      <c r="R209" s="118">
        <f t="shared" si="23"/>
        <v>32015.999999999996</v>
      </c>
      <c r="S209" s="120">
        <f t="shared" si="22"/>
        <v>32015.999999999996</v>
      </c>
    </row>
    <row r="210" spans="1:19" ht="14.4" x14ac:dyDescent="0.3">
      <c r="A210" s="49" t="s">
        <v>529</v>
      </c>
      <c r="B210" s="49" t="s">
        <v>530</v>
      </c>
      <c r="C210" s="49" t="s">
        <v>530</v>
      </c>
      <c r="D210" s="49" t="s">
        <v>30</v>
      </c>
      <c r="E210" s="49" t="s">
        <v>31</v>
      </c>
      <c r="F210" s="49" t="s">
        <v>30</v>
      </c>
      <c r="G210" s="49" t="s">
        <v>80</v>
      </c>
      <c r="H210" s="49" t="s">
        <v>49</v>
      </c>
      <c r="I210" s="39" t="s">
        <v>50</v>
      </c>
      <c r="J210" s="39" t="s">
        <v>44</v>
      </c>
      <c r="K210" s="36" t="s">
        <v>560</v>
      </c>
      <c r="L210" s="36">
        <v>2024020154</v>
      </c>
      <c r="M210" s="39" t="s">
        <v>44</v>
      </c>
      <c r="N210" s="39" t="s">
        <v>44</v>
      </c>
      <c r="O210" s="39">
        <v>1</v>
      </c>
      <c r="P210" s="76">
        <v>3016</v>
      </c>
      <c r="Q210" s="39" t="s">
        <v>534</v>
      </c>
      <c r="R210" s="118">
        <f t="shared" si="23"/>
        <v>3016</v>
      </c>
      <c r="S210" s="120">
        <f t="shared" si="22"/>
        <v>3016</v>
      </c>
    </row>
    <row r="211" spans="1:19" ht="14.4" x14ac:dyDescent="0.3">
      <c r="A211" s="49" t="s">
        <v>529</v>
      </c>
      <c r="B211" s="49" t="s">
        <v>530</v>
      </c>
      <c r="C211" s="49" t="s">
        <v>530</v>
      </c>
      <c r="D211" s="49" t="s">
        <v>30</v>
      </c>
      <c r="E211" s="49" t="s">
        <v>31</v>
      </c>
      <c r="F211" s="49" t="s">
        <v>30</v>
      </c>
      <c r="G211" s="49" t="s">
        <v>80</v>
      </c>
      <c r="H211" s="49" t="s">
        <v>49</v>
      </c>
      <c r="I211" s="39" t="s">
        <v>50</v>
      </c>
      <c r="J211" s="39" t="s">
        <v>44</v>
      </c>
      <c r="K211" s="36" t="s">
        <v>561</v>
      </c>
      <c r="L211" s="36">
        <v>2024020154</v>
      </c>
      <c r="M211" s="39" t="s">
        <v>44</v>
      </c>
      <c r="N211" s="39" t="s">
        <v>44</v>
      </c>
      <c r="O211" s="39">
        <v>1</v>
      </c>
      <c r="P211" s="76">
        <v>22040</v>
      </c>
      <c r="Q211" s="39" t="s">
        <v>534</v>
      </c>
      <c r="R211" s="118">
        <f t="shared" si="23"/>
        <v>22040</v>
      </c>
      <c r="S211" s="120">
        <f t="shared" si="22"/>
        <v>22040</v>
      </c>
    </row>
    <row r="212" spans="1:19" ht="14.4" x14ac:dyDescent="0.3">
      <c r="A212" s="49" t="s">
        <v>529</v>
      </c>
      <c r="B212" s="49" t="s">
        <v>530</v>
      </c>
      <c r="C212" s="49" t="s">
        <v>530</v>
      </c>
      <c r="D212" s="49" t="s">
        <v>30</v>
      </c>
      <c r="E212" s="49" t="s">
        <v>31</v>
      </c>
      <c r="F212" s="49" t="s">
        <v>30</v>
      </c>
      <c r="G212" s="49" t="s">
        <v>80</v>
      </c>
      <c r="H212" s="49" t="s">
        <v>49</v>
      </c>
      <c r="I212" s="39" t="s">
        <v>50</v>
      </c>
      <c r="J212" s="39" t="s">
        <v>44</v>
      </c>
      <c r="K212" s="36" t="s">
        <v>562</v>
      </c>
      <c r="L212" s="36">
        <v>2024020154</v>
      </c>
      <c r="M212" s="39" t="s">
        <v>44</v>
      </c>
      <c r="N212" s="39" t="s">
        <v>44</v>
      </c>
      <c r="O212" s="39">
        <v>1</v>
      </c>
      <c r="P212" s="76">
        <v>22040</v>
      </c>
      <c r="Q212" s="39" t="s">
        <v>534</v>
      </c>
      <c r="R212" s="118">
        <f t="shared" si="23"/>
        <v>22040</v>
      </c>
      <c r="S212" s="120">
        <f t="shared" si="22"/>
        <v>22040</v>
      </c>
    </row>
    <row r="213" spans="1:19" ht="14.4" x14ac:dyDescent="0.3">
      <c r="A213" s="49" t="s">
        <v>529</v>
      </c>
      <c r="B213" s="49" t="s">
        <v>530</v>
      </c>
      <c r="C213" s="49" t="s">
        <v>530</v>
      </c>
      <c r="D213" s="49" t="s">
        <v>30</v>
      </c>
      <c r="E213" s="49" t="s">
        <v>31</v>
      </c>
      <c r="F213" s="49" t="s">
        <v>30</v>
      </c>
      <c r="G213" s="49" t="s">
        <v>80</v>
      </c>
      <c r="H213" s="49" t="s">
        <v>49</v>
      </c>
      <c r="I213" s="39" t="s">
        <v>50</v>
      </c>
      <c r="J213" s="39" t="s">
        <v>44</v>
      </c>
      <c r="K213" s="36" t="s">
        <v>563</v>
      </c>
      <c r="L213" s="36">
        <v>2024020154</v>
      </c>
      <c r="M213" s="39" t="s">
        <v>44</v>
      </c>
      <c r="N213" s="39" t="s">
        <v>44</v>
      </c>
      <c r="O213" s="39">
        <v>1</v>
      </c>
      <c r="P213" s="76">
        <v>45240</v>
      </c>
      <c r="Q213" s="39" t="s">
        <v>534</v>
      </c>
      <c r="R213" s="118">
        <f t="shared" si="23"/>
        <v>45240</v>
      </c>
      <c r="S213" s="120">
        <f t="shared" si="22"/>
        <v>45240</v>
      </c>
    </row>
    <row r="214" spans="1:19" ht="14.4" x14ac:dyDescent="0.3">
      <c r="A214" s="49" t="s">
        <v>529</v>
      </c>
      <c r="B214" s="49" t="s">
        <v>530</v>
      </c>
      <c r="C214" s="49" t="s">
        <v>530</v>
      </c>
      <c r="D214" s="49" t="s">
        <v>30</v>
      </c>
      <c r="E214" s="49" t="s">
        <v>31</v>
      </c>
      <c r="F214" s="49" t="s">
        <v>30</v>
      </c>
      <c r="G214" s="49" t="s">
        <v>80</v>
      </c>
      <c r="H214" s="49" t="s">
        <v>49</v>
      </c>
      <c r="I214" s="39" t="s">
        <v>50</v>
      </c>
      <c r="J214" s="39" t="s">
        <v>44</v>
      </c>
      <c r="K214" s="36" t="s">
        <v>563</v>
      </c>
      <c r="L214" s="36">
        <v>2024020154</v>
      </c>
      <c r="M214" s="39" t="s">
        <v>44</v>
      </c>
      <c r="N214" s="39" t="s">
        <v>44</v>
      </c>
      <c r="O214" s="39">
        <v>1</v>
      </c>
      <c r="P214" s="76">
        <v>28303.999999999996</v>
      </c>
      <c r="Q214" s="39" t="s">
        <v>534</v>
      </c>
      <c r="R214" s="118">
        <f t="shared" si="23"/>
        <v>28303.999999999996</v>
      </c>
      <c r="S214" s="120">
        <f t="shared" si="22"/>
        <v>28303.999999999996</v>
      </c>
    </row>
    <row r="215" spans="1:19" ht="14.4" x14ac:dyDescent="0.3">
      <c r="A215" s="49" t="s">
        <v>529</v>
      </c>
      <c r="B215" s="49" t="s">
        <v>530</v>
      </c>
      <c r="C215" s="49" t="s">
        <v>530</v>
      </c>
      <c r="D215" s="49" t="s">
        <v>30</v>
      </c>
      <c r="E215" s="49" t="s">
        <v>31</v>
      </c>
      <c r="F215" s="49" t="s">
        <v>30</v>
      </c>
      <c r="G215" s="49" t="s">
        <v>48</v>
      </c>
      <c r="H215" s="49" t="s">
        <v>66</v>
      </c>
      <c r="I215" s="39" t="s">
        <v>547</v>
      </c>
      <c r="J215" s="39" t="s">
        <v>44</v>
      </c>
      <c r="K215" s="36" t="s">
        <v>564</v>
      </c>
      <c r="L215" s="36">
        <v>2024020153</v>
      </c>
      <c r="M215" s="39" t="s">
        <v>44</v>
      </c>
      <c r="N215" s="39" t="s">
        <v>44</v>
      </c>
      <c r="O215" s="39">
        <v>1</v>
      </c>
      <c r="P215" s="76">
        <v>1290.0011999999999</v>
      </c>
      <c r="Q215" s="39" t="s">
        <v>534</v>
      </c>
      <c r="R215" s="118">
        <f t="shared" si="23"/>
        <v>1290.0011999999999</v>
      </c>
      <c r="S215" s="120">
        <f t="shared" si="22"/>
        <v>1290.0011999999999</v>
      </c>
    </row>
    <row r="216" spans="1:19" ht="14.4" x14ac:dyDescent="0.3">
      <c r="A216" s="49" t="s">
        <v>529</v>
      </c>
      <c r="B216" s="49" t="s">
        <v>530</v>
      </c>
      <c r="C216" s="49" t="s">
        <v>530</v>
      </c>
      <c r="D216" s="49" t="s">
        <v>30</v>
      </c>
      <c r="E216" s="49" t="s">
        <v>34</v>
      </c>
      <c r="F216" s="49" t="s">
        <v>36</v>
      </c>
      <c r="G216" s="49" t="s">
        <v>37</v>
      </c>
      <c r="H216" s="49" t="s">
        <v>66</v>
      </c>
      <c r="I216" s="39" t="s">
        <v>547</v>
      </c>
      <c r="J216" s="39" t="s">
        <v>44</v>
      </c>
      <c r="K216" s="36" t="s">
        <v>564</v>
      </c>
      <c r="L216" s="36">
        <v>2024020153</v>
      </c>
      <c r="M216" s="39" t="s">
        <v>44</v>
      </c>
      <c r="N216" s="39" t="s">
        <v>44</v>
      </c>
      <c r="O216" s="39">
        <v>1</v>
      </c>
      <c r="P216" s="76">
        <v>2073.9987999999998</v>
      </c>
      <c r="Q216" s="39" t="s">
        <v>534</v>
      </c>
      <c r="R216" s="118">
        <f t="shared" si="23"/>
        <v>2073.9987999999998</v>
      </c>
      <c r="S216" s="120">
        <f t="shared" si="22"/>
        <v>2073.9987999999998</v>
      </c>
    </row>
    <row r="217" spans="1:19" ht="14.4" x14ac:dyDescent="0.3">
      <c r="A217" s="49" t="s">
        <v>529</v>
      </c>
      <c r="B217" s="49" t="s">
        <v>530</v>
      </c>
      <c r="C217" s="49" t="s">
        <v>530</v>
      </c>
      <c r="D217" s="49" t="s">
        <v>30</v>
      </c>
      <c r="E217" s="49" t="s">
        <v>31</v>
      </c>
      <c r="F217" s="49" t="s">
        <v>30</v>
      </c>
      <c r="G217" s="49" t="s">
        <v>48</v>
      </c>
      <c r="H217" s="49" t="s">
        <v>105</v>
      </c>
      <c r="I217" s="74" t="s">
        <v>565</v>
      </c>
      <c r="J217" s="39" t="s">
        <v>44</v>
      </c>
      <c r="K217" s="36" t="s">
        <v>566</v>
      </c>
      <c r="L217" s="36">
        <v>2024020129</v>
      </c>
      <c r="M217" s="39" t="s">
        <v>44</v>
      </c>
      <c r="N217" s="39" t="s">
        <v>44</v>
      </c>
      <c r="O217" s="39">
        <v>1</v>
      </c>
      <c r="P217" s="76">
        <v>2349</v>
      </c>
      <c r="Q217" s="39" t="s">
        <v>534</v>
      </c>
      <c r="R217" s="118">
        <f t="shared" si="23"/>
        <v>2349</v>
      </c>
      <c r="S217" s="120">
        <f t="shared" si="22"/>
        <v>2349</v>
      </c>
    </row>
    <row r="218" spans="1:19" ht="14.4" x14ac:dyDescent="0.3">
      <c r="A218" s="49" t="s">
        <v>529</v>
      </c>
      <c r="B218" s="49" t="s">
        <v>530</v>
      </c>
      <c r="C218" s="49" t="s">
        <v>530</v>
      </c>
      <c r="D218" s="49" t="s">
        <v>30</v>
      </c>
      <c r="E218" s="49" t="s">
        <v>31</v>
      </c>
      <c r="F218" s="49" t="s">
        <v>30</v>
      </c>
      <c r="G218" s="49" t="s">
        <v>48</v>
      </c>
      <c r="H218" s="49" t="s">
        <v>66</v>
      </c>
      <c r="I218" s="39" t="s">
        <v>547</v>
      </c>
      <c r="J218" s="39" t="s">
        <v>44</v>
      </c>
      <c r="K218" s="36" t="s">
        <v>567</v>
      </c>
      <c r="L218" s="36">
        <v>2024020128</v>
      </c>
      <c r="M218" s="39" t="s">
        <v>44</v>
      </c>
      <c r="N218" s="39" t="s">
        <v>44</v>
      </c>
      <c r="O218" s="39">
        <v>1</v>
      </c>
      <c r="P218" s="76">
        <v>351.47999999999996</v>
      </c>
      <c r="Q218" s="39" t="s">
        <v>534</v>
      </c>
      <c r="R218" s="118">
        <f t="shared" si="23"/>
        <v>351.47999999999996</v>
      </c>
      <c r="S218" s="120">
        <f t="shared" si="22"/>
        <v>351.47999999999996</v>
      </c>
    </row>
    <row r="219" spans="1:19" ht="14.4" x14ac:dyDescent="0.3">
      <c r="A219" s="49" t="s">
        <v>529</v>
      </c>
      <c r="B219" s="49" t="s">
        <v>530</v>
      </c>
      <c r="C219" s="49" t="s">
        <v>530</v>
      </c>
      <c r="D219" s="49" t="s">
        <v>30</v>
      </c>
      <c r="E219" s="49" t="s">
        <v>34</v>
      </c>
      <c r="F219" s="49" t="s">
        <v>36</v>
      </c>
      <c r="G219" s="49" t="s">
        <v>37</v>
      </c>
      <c r="H219" s="49" t="s">
        <v>51</v>
      </c>
      <c r="I219" s="39" t="s">
        <v>549</v>
      </c>
      <c r="J219" s="39" t="s">
        <v>44</v>
      </c>
      <c r="K219" s="36" t="s">
        <v>568</v>
      </c>
      <c r="L219" s="36">
        <v>2024020089</v>
      </c>
      <c r="M219" s="39" t="s">
        <v>44</v>
      </c>
      <c r="N219" s="39" t="s">
        <v>44</v>
      </c>
      <c r="O219" s="39">
        <v>1</v>
      </c>
      <c r="P219" s="76">
        <v>857.06599999999992</v>
      </c>
      <c r="Q219" s="39" t="s">
        <v>534</v>
      </c>
      <c r="R219" s="118">
        <f t="shared" si="23"/>
        <v>857.06599999999992</v>
      </c>
      <c r="S219" s="120">
        <f t="shared" si="22"/>
        <v>857.06599999999992</v>
      </c>
    </row>
    <row r="220" spans="1:19" ht="14.4" x14ac:dyDescent="0.3">
      <c r="A220" s="49" t="s">
        <v>529</v>
      </c>
      <c r="B220" s="49" t="s">
        <v>530</v>
      </c>
      <c r="C220" s="49" t="s">
        <v>530</v>
      </c>
      <c r="D220" s="49" t="s">
        <v>30</v>
      </c>
      <c r="E220" s="49" t="s">
        <v>31</v>
      </c>
      <c r="F220" s="49" t="s">
        <v>30</v>
      </c>
      <c r="G220" s="49" t="s">
        <v>48</v>
      </c>
      <c r="H220" s="49" t="s">
        <v>46</v>
      </c>
      <c r="I220" s="39" t="s">
        <v>47</v>
      </c>
      <c r="J220" s="39" t="s">
        <v>44</v>
      </c>
      <c r="K220" s="36" t="s">
        <v>569</v>
      </c>
      <c r="L220" s="36">
        <v>2024020031</v>
      </c>
      <c r="M220" s="39" t="s">
        <v>44</v>
      </c>
      <c r="N220" s="39" t="s">
        <v>44</v>
      </c>
      <c r="O220" s="39">
        <v>1</v>
      </c>
      <c r="P220" s="76">
        <v>28952.996799999997</v>
      </c>
      <c r="Q220" s="39" t="s">
        <v>534</v>
      </c>
      <c r="R220" s="118">
        <f t="shared" si="23"/>
        <v>28952.996799999997</v>
      </c>
      <c r="S220" s="120">
        <f t="shared" si="22"/>
        <v>28952.996799999997</v>
      </c>
    </row>
    <row r="221" spans="1:19" ht="14.4" x14ac:dyDescent="0.3">
      <c r="A221" s="49" t="s">
        <v>529</v>
      </c>
      <c r="B221" s="49" t="s">
        <v>530</v>
      </c>
      <c r="C221" s="49" t="s">
        <v>530</v>
      </c>
      <c r="D221" s="49" t="s">
        <v>30</v>
      </c>
      <c r="E221" s="49" t="s">
        <v>31</v>
      </c>
      <c r="F221" s="49" t="s">
        <v>30</v>
      </c>
      <c r="G221" s="49" t="s">
        <v>48</v>
      </c>
      <c r="H221" s="49" t="s">
        <v>49</v>
      </c>
      <c r="I221" s="39" t="s">
        <v>50</v>
      </c>
      <c r="J221" s="39" t="s">
        <v>44</v>
      </c>
      <c r="K221" s="36" t="s">
        <v>570</v>
      </c>
      <c r="L221" s="36">
        <v>2024020030</v>
      </c>
      <c r="M221" s="39" t="s">
        <v>44</v>
      </c>
      <c r="N221" s="39" t="s">
        <v>44</v>
      </c>
      <c r="O221" s="39">
        <v>1</v>
      </c>
      <c r="P221" s="76">
        <v>42224</v>
      </c>
      <c r="Q221" s="39" t="s">
        <v>534</v>
      </c>
      <c r="R221" s="118">
        <f t="shared" si="23"/>
        <v>42224</v>
      </c>
      <c r="S221" s="120">
        <f t="shared" si="22"/>
        <v>42224</v>
      </c>
    </row>
    <row r="222" spans="1:19" ht="14.4" x14ac:dyDescent="0.3">
      <c r="A222" s="49" t="s">
        <v>529</v>
      </c>
      <c r="B222" s="49" t="s">
        <v>530</v>
      </c>
      <c r="C222" s="49" t="s">
        <v>530</v>
      </c>
      <c r="D222" s="49" t="s">
        <v>30</v>
      </c>
      <c r="E222" s="49" t="s">
        <v>34</v>
      </c>
      <c r="F222" s="49" t="s">
        <v>36</v>
      </c>
      <c r="G222" s="49" t="s">
        <v>37</v>
      </c>
      <c r="H222" s="49" t="s">
        <v>51</v>
      </c>
      <c r="I222" s="39" t="s">
        <v>549</v>
      </c>
      <c r="J222" s="39" t="s">
        <v>44</v>
      </c>
      <c r="K222" s="36" t="s">
        <v>571</v>
      </c>
      <c r="L222" s="36">
        <v>2024020029</v>
      </c>
      <c r="M222" s="39" t="s">
        <v>44</v>
      </c>
      <c r="N222" s="39" t="s">
        <v>44</v>
      </c>
      <c r="O222" s="39">
        <v>1</v>
      </c>
      <c r="P222" s="76">
        <v>135020.99559999999</v>
      </c>
      <c r="Q222" s="39" t="s">
        <v>534</v>
      </c>
      <c r="R222" s="118">
        <f t="shared" si="23"/>
        <v>135020.99559999999</v>
      </c>
      <c r="S222" s="120">
        <f t="shared" si="22"/>
        <v>135020.99559999999</v>
      </c>
    </row>
    <row r="223" spans="1:19" ht="14.4" x14ac:dyDescent="0.3">
      <c r="A223" s="49" t="s">
        <v>529</v>
      </c>
      <c r="B223" s="49" t="s">
        <v>530</v>
      </c>
      <c r="C223" s="49" t="s">
        <v>530</v>
      </c>
      <c r="D223" s="49" t="s">
        <v>30</v>
      </c>
      <c r="E223" s="49" t="s">
        <v>31</v>
      </c>
      <c r="F223" s="49" t="s">
        <v>30</v>
      </c>
      <c r="G223" s="49" t="s">
        <v>48</v>
      </c>
      <c r="H223" s="49" t="s">
        <v>51</v>
      </c>
      <c r="I223" s="39" t="s">
        <v>549</v>
      </c>
      <c r="J223" s="39" t="s">
        <v>44</v>
      </c>
      <c r="K223" s="36" t="s">
        <v>572</v>
      </c>
      <c r="L223" s="36">
        <v>2024020028</v>
      </c>
      <c r="M223" s="39" t="s">
        <v>44</v>
      </c>
      <c r="N223" s="39" t="s">
        <v>44</v>
      </c>
      <c r="O223" s="39">
        <v>1</v>
      </c>
      <c r="P223" s="76">
        <v>141452.00080000001</v>
      </c>
      <c r="Q223" s="39" t="s">
        <v>534</v>
      </c>
      <c r="R223" s="118">
        <f t="shared" si="23"/>
        <v>141452.00080000001</v>
      </c>
      <c r="S223" s="120">
        <f t="shared" ref="S223:S284" si="24">R223</f>
        <v>141452.00080000001</v>
      </c>
    </row>
    <row r="224" spans="1:19" ht="14.4" x14ac:dyDescent="0.3">
      <c r="A224" s="40" t="s">
        <v>573</v>
      </c>
      <c r="B224" s="40" t="s">
        <v>574</v>
      </c>
      <c r="C224" s="37" t="s">
        <v>574</v>
      </c>
      <c r="D224" s="37" t="s">
        <v>30</v>
      </c>
      <c r="E224" s="37" t="s">
        <v>31</v>
      </c>
      <c r="F224" s="37" t="s">
        <v>30</v>
      </c>
      <c r="G224" s="37" t="s">
        <v>32</v>
      </c>
      <c r="H224" s="37" t="s">
        <v>76</v>
      </c>
      <c r="I224" s="39" t="s">
        <v>77</v>
      </c>
      <c r="J224" s="39" t="s">
        <v>373</v>
      </c>
      <c r="K224" s="39" t="s">
        <v>374</v>
      </c>
      <c r="L224" s="39">
        <v>2024020211</v>
      </c>
      <c r="M224" s="66" t="s">
        <v>45</v>
      </c>
      <c r="N224" s="39" t="s">
        <v>214</v>
      </c>
      <c r="O224" s="39">
        <v>32</v>
      </c>
      <c r="P224" s="77">
        <v>1536</v>
      </c>
      <c r="Q224" s="36" t="s">
        <v>534</v>
      </c>
      <c r="R224" s="118">
        <v>1536</v>
      </c>
      <c r="S224" s="120">
        <f t="shared" si="24"/>
        <v>1536</v>
      </c>
    </row>
    <row r="225" spans="1:19" ht="14.4" x14ac:dyDescent="0.3">
      <c r="A225" s="40" t="s">
        <v>573</v>
      </c>
      <c r="B225" s="40" t="s">
        <v>574</v>
      </c>
      <c r="C225" s="37" t="s">
        <v>574</v>
      </c>
      <c r="D225" s="37" t="s">
        <v>30</v>
      </c>
      <c r="E225" s="37" t="s">
        <v>31</v>
      </c>
      <c r="F225" s="37" t="s">
        <v>30</v>
      </c>
      <c r="G225" s="37" t="s">
        <v>32</v>
      </c>
      <c r="H225" s="37" t="s">
        <v>386</v>
      </c>
      <c r="I225" s="39" t="s">
        <v>575</v>
      </c>
      <c r="J225" s="39" t="s">
        <v>576</v>
      </c>
      <c r="K225" s="39" t="s">
        <v>577</v>
      </c>
      <c r="L225" s="39">
        <v>2024020210</v>
      </c>
      <c r="M225" s="66" t="s">
        <v>45</v>
      </c>
      <c r="N225" s="39" t="s">
        <v>214</v>
      </c>
      <c r="O225" s="39">
        <v>2000</v>
      </c>
      <c r="P225" s="77">
        <v>2000</v>
      </c>
      <c r="Q225" s="36" t="s">
        <v>534</v>
      </c>
      <c r="R225" s="118">
        <v>2000</v>
      </c>
      <c r="S225" s="120">
        <f t="shared" si="24"/>
        <v>2000</v>
      </c>
    </row>
    <row r="226" spans="1:19" ht="14.4" x14ac:dyDescent="0.3">
      <c r="A226" s="40" t="s">
        <v>573</v>
      </c>
      <c r="B226" s="40" t="s">
        <v>574</v>
      </c>
      <c r="C226" s="37" t="s">
        <v>574</v>
      </c>
      <c r="D226" s="37" t="s">
        <v>30</v>
      </c>
      <c r="E226" s="37" t="s">
        <v>34</v>
      </c>
      <c r="F226" s="37" t="s">
        <v>36</v>
      </c>
      <c r="G226" s="37" t="s">
        <v>37</v>
      </c>
      <c r="H226" s="37" t="s">
        <v>46</v>
      </c>
      <c r="I226" s="39" t="s">
        <v>578</v>
      </c>
      <c r="J226" s="39" t="s">
        <v>44</v>
      </c>
      <c r="K226" s="39" t="s">
        <v>579</v>
      </c>
      <c r="L226" s="39">
        <v>2024020209</v>
      </c>
      <c r="M226" s="39" t="s">
        <v>44</v>
      </c>
      <c r="N226" s="39">
        <v>1</v>
      </c>
      <c r="O226" s="39">
        <v>7800</v>
      </c>
      <c r="P226" s="77">
        <v>7800</v>
      </c>
      <c r="Q226" s="36" t="s">
        <v>534</v>
      </c>
      <c r="R226" s="118">
        <v>7800</v>
      </c>
      <c r="S226" s="120">
        <f t="shared" si="24"/>
        <v>7800</v>
      </c>
    </row>
    <row r="227" spans="1:19" ht="14.4" x14ac:dyDescent="0.3">
      <c r="A227" s="40" t="s">
        <v>573</v>
      </c>
      <c r="B227" s="40" t="s">
        <v>574</v>
      </c>
      <c r="C227" s="37" t="s">
        <v>574</v>
      </c>
      <c r="D227" s="37" t="s">
        <v>30</v>
      </c>
      <c r="E227" s="37" t="s">
        <v>31</v>
      </c>
      <c r="F227" s="37" t="s">
        <v>30</v>
      </c>
      <c r="G227" s="37" t="s">
        <v>32</v>
      </c>
      <c r="H227" s="37" t="s">
        <v>545</v>
      </c>
      <c r="I227" s="39" t="s">
        <v>580</v>
      </c>
      <c r="J227" s="39" t="s">
        <v>44</v>
      </c>
      <c r="K227" s="39" t="s">
        <v>581</v>
      </c>
      <c r="L227" s="39">
        <v>2024020208</v>
      </c>
      <c r="M227" s="39" t="s">
        <v>44</v>
      </c>
      <c r="N227" s="39">
        <v>1</v>
      </c>
      <c r="O227" s="39">
        <v>3071.24</v>
      </c>
      <c r="P227" s="77">
        <v>3071.24</v>
      </c>
      <c r="Q227" s="36" t="s">
        <v>534</v>
      </c>
      <c r="R227" s="118">
        <v>3071</v>
      </c>
      <c r="S227" s="120">
        <f t="shared" si="24"/>
        <v>3071</v>
      </c>
    </row>
    <row r="228" spans="1:19" ht="14.4" x14ac:dyDescent="0.3">
      <c r="A228" s="40" t="s">
        <v>573</v>
      </c>
      <c r="B228" s="40" t="s">
        <v>574</v>
      </c>
      <c r="C228" s="37" t="s">
        <v>574</v>
      </c>
      <c r="D228" s="37" t="s">
        <v>30</v>
      </c>
      <c r="E228" s="37" t="s">
        <v>31</v>
      </c>
      <c r="F228" s="37" t="s">
        <v>30</v>
      </c>
      <c r="G228" s="37" t="s">
        <v>48</v>
      </c>
      <c r="H228" s="37" t="s">
        <v>582</v>
      </c>
      <c r="I228" s="37" t="s">
        <v>583</v>
      </c>
      <c r="J228" s="39" t="s">
        <v>44</v>
      </c>
      <c r="K228" s="39" t="s">
        <v>584</v>
      </c>
      <c r="L228" s="39">
        <v>2024020207</v>
      </c>
      <c r="M228" s="39" t="s">
        <v>44</v>
      </c>
      <c r="N228" s="39">
        <v>1</v>
      </c>
      <c r="O228" s="39">
        <v>3948.275862</v>
      </c>
      <c r="P228" s="77">
        <v>3948.28</v>
      </c>
      <c r="Q228" s="36" t="s">
        <v>534</v>
      </c>
      <c r="R228" s="118">
        <v>3948</v>
      </c>
      <c r="S228" s="120">
        <f t="shared" si="24"/>
        <v>3948</v>
      </c>
    </row>
    <row r="229" spans="1:19" ht="14.4" x14ac:dyDescent="0.3">
      <c r="A229" s="40" t="s">
        <v>573</v>
      </c>
      <c r="B229" s="40" t="s">
        <v>574</v>
      </c>
      <c r="C229" s="37" t="s">
        <v>574</v>
      </c>
      <c r="D229" s="37" t="s">
        <v>30</v>
      </c>
      <c r="E229" s="37" t="s">
        <v>31</v>
      </c>
      <c r="F229" s="37" t="s">
        <v>30</v>
      </c>
      <c r="G229" s="37" t="s">
        <v>48</v>
      </c>
      <c r="H229" s="37" t="s">
        <v>46</v>
      </c>
      <c r="I229" s="39" t="s">
        <v>578</v>
      </c>
      <c r="J229" s="39" t="s">
        <v>44</v>
      </c>
      <c r="K229" s="39" t="s">
        <v>585</v>
      </c>
      <c r="L229" s="39">
        <v>2024020206</v>
      </c>
      <c r="M229" s="39" t="s">
        <v>44</v>
      </c>
      <c r="N229" s="39">
        <v>1</v>
      </c>
      <c r="O229" s="39">
        <v>14284.68966</v>
      </c>
      <c r="P229" s="77">
        <v>14284.69</v>
      </c>
      <c r="Q229" s="36" t="s">
        <v>534</v>
      </c>
      <c r="R229" s="118">
        <v>14285</v>
      </c>
      <c r="S229" s="120">
        <f t="shared" si="24"/>
        <v>14285</v>
      </c>
    </row>
    <row r="230" spans="1:19" ht="14.4" x14ac:dyDescent="0.3">
      <c r="A230" s="40" t="s">
        <v>573</v>
      </c>
      <c r="B230" s="40" t="s">
        <v>574</v>
      </c>
      <c r="C230" s="37" t="s">
        <v>574</v>
      </c>
      <c r="D230" s="37" t="s">
        <v>30</v>
      </c>
      <c r="E230" s="37" t="s">
        <v>31</v>
      </c>
      <c r="F230" s="37" t="s">
        <v>30</v>
      </c>
      <c r="G230" s="37" t="s">
        <v>48</v>
      </c>
      <c r="H230" s="37" t="s">
        <v>49</v>
      </c>
      <c r="I230" s="39" t="s">
        <v>297</v>
      </c>
      <c r="J230" s="39" t="s">
        <v>44</v>
      </c>
      <c r="K230" s="39" t="s">
        <v>586</v>
      </c>
      <c r="L230" s="39">
        <v>2024020205</v>
      </c>
      <c r="M230" s="39" t="s">
        <v>44</v>
      </c>
      <c r="N230" s="39">
        <v>1</v>
      </c>
      <c r="O230" s="39">
        <v>12186.896549999999</v>
      </c>
      <c r="P230" s="77">
        <v>12186.9</v>
      </c>
      <c r="Q230" s="36" t="s">
        <v>534</v>
      </c>
      <c r="R230" s="118">
        <v>12187</v>
      </c>
      <c r="S230" s="120">
        <f t="shared" si="24"/>
        <v>12187</v>
      </c>
    </row>
    <row r="231" spans="1:19" ht="14.4" x14ac:dyDescent="0.3">
      <c r="A231" s="40" t="s">
        <v>573</v>
      </c>
      <c r="B231" s="40" t="s">
        <v>574</v>
      </c>
      <c r="C231" s="37" t="s">
        <v>574</v>
      </c>
      <c r="D231" s="37" t="s">
        <v>30</v>
      </c>
      <c r="E231" s="37" t="s">
        <v>34</v>
      </c>
      <c r="F231" s="37" t="s">
        <v>36</v>
      </c>
      <c r="G231" s="37" t="s">
        <v>80</v>
      </c>
      <c r="H231" s="37" t="s">
        <v>46</v>
      </c>
      <c r="I231" s="39" t="s">
        <v>578</v>
      </c>
      <c r="J231" s="39" t="s">
        <v>44</v>
      </c>
      <c r="K231" s="39" t="s">
        <v>587</v>
      </c>
      <c r="L231" s="39">
        <v>2024020204</v>
      </c>
      <c r="M231" s="39" t="s">
        <v>44</v>
      </c>
      <c r="N231" s="39">
        <v>1</v>
      </c>
      <c r="O231" s="39">
        <v>145545.43100000001</v>
      </c>
      <c r="P231" s="77">
        <v>145545.43</v>
      </c>
      <c r="Q231" s="36" t="s">
        <v>534</v>
      </c>
      <c r="R231" s="118">
        <v>145545</v>
      </c>
      <c r="S231" s="120">
        <f t="shared" si="24"/>
        <v>145545</v>
      </c>
    </row>
    <row r="232" spans="1:19" ht="14.4" x14ac:dyDescent="0.3">
      <c r="A232" s="40" t="s">
        <v>573</v>
      </c>
      <c r="B232" s="40" t="s">
        <v>574</v>
      </c>
      <c r="C232" s="37" t="s">
        <v>574</v>
      </c>
      <c r="D232" s="37" t="s">
        <v>30</v>
      </c>
      <c r="E232" s="37" t="s">
        <v>34</v>
      </c>
      <c r="F232" s="37" t="s">
        <v>36</v>
      </c>
      <c r="G232" s="37" t="s">
        <v>80</v>
      </c>
      <c r="H232" s="37" t="s">
        <v>49</v>
      </c>
      <c r="I232" s="39" t="s">
        <v>297</v>
      </c>
      <c r="J232" s="39" t="s">
        <v>44</v>
      </c>
      <c r="K232" s="39" t="s">
        <v>588</v>
      </c>
      <c r="L232" s="39">
        <v>2024020203</v>
      </c>
      <c r="M232" s="39" t="s">
        <v>44</v>
      </c>
      <c r="N232" s="39">
        <v>1</v>
      </c>
      <c r="O232" s="39">
        <v>276800</v>
      </c>
      <c r="P232" s="77">
        <v>276800</v>
      </c>
      <c r="Q232" s="36" t="s">
        <v>534</v>
      </c>
      <c r="R232" s="118">
        <v>276800</v>
      </c>
      <c r="S232" s="120">
        <f t="shared" si="24"/>
        <v>276800</v>
      </c>
    </row>
    <row r="233" spans="1:19" ht="14.4" x14ac:dyDescent="0.3">
      <c r="A233" s="40" t="s">
        <v>573</v>
      </c>
      <c r="B233" s="40" t="s">
        <v>574</v>
      </c>
      <c r="C233" s="37" t="s">
        <v>574</v>
      </c>
      <c r="D233" s="37" t="s">
        <v>30</v>
      </c>
      <c r="E233" s="37" t="s">
        <v>31</v>
      </c>
      <c r="F233" s="37" t="s">
        <v>30</v>
      </c>
      <c r="G233" s="37" t="s">
        <v>32</v>
      </c>
      <c r="H233" s="37" t="s">
        <v>40</v>
      </c>
      <c r="I233" s="39" t="s">
        <v>589</v>
      </c>
      <c r="J233" s="39" t="s">
        <v>44</v>
      </c>
      <c r="K233" s="39" t="s">
        <v>590</v>
      </c>
      <c r="L233" s="39">
        <v>2024020202</v>
      </c>
      <c r="M233" s="39" t="s">
        <v>44</v>
      </c>
      <c r="N233" s="39">
        <v>1</v>
      </c>
      <c r="O233" s="39">
        <v>1590.21</v>
      </c>
      <c r="P233" s="77">
        <v>1590.21</v>
      </c>
      <c r="Q233" s="36" t="s">
        <v>534</v>
      </c>
      <c r="R233" s="118">
        <v>1590</v>
      </c>
      <c r="S233" s="120">
        <f t="shared" si="24"/>
        <v>1590</v>
      </c>
    </row>
    <row r="234" spans="1:19" ht="14.4" x14ac:dyDescent="0.3">
      <c r="A234" s="40" t="s">
        <v>573</v>
      </c>
      <c r="B234" s="40" t="s">
        <v>574</v>
      </c>
      <c r="C234" s="37" t="s">
        <v>574</v>
      </c>
      <c r="D234" s="37" t="s">
        <v>30</v>
      </c>
      <c r="E234" s="37" t="s">
        <v>31</v>
      </c>
      <c r="F234" s="37" t="s">
        <v>30</v>
      </c>
      <c r="G234" s="37" t="s">
        <v>32</v>
      </c>
      <c r="H234" s="37" t="s">
        <v>76</v>
      </c>
      <c r="I234" s="39" t="s">
        <v>77</v>
      </c>
      <c r="J234" s="39" t="s">
        <v>373</v>
      </c>
      <c r="K234" s="39" t="s">
        <v>374</v>
      </c>
      <c r="L234" s="39">
        <v>2024020191</v>
      </c>
      <c r="M234" s="66" t="s">
        <v>45</v>
      </c>
      <c r="N234" s="39" t="s">
        <v>214</v>
      </c>
      <c r="O234" s="39">
        <v>40</v>
      </c>
      <c r="P234" s="77">
        <v>1920</v>
      </c>
      <c r="Q234" s="36" t="s">
        <v>534</v>
      </c>
      <c r="R234" s="118">
        <v>1920</v>
      </c>
      <c r="S234" s="120">
        <f t="shared" si="24"/>
        <v>1920</v>
      </c>
    </row>
    <row r="235" spans="1:19" ht="14.4" x14ac:dyDescent="0.3">
      <c r="A235" s="40" t="s">
        <v>573</v>
      </c>
      <c r="B235" s="40" t="s">
        <v>574</v>
      </c>
      <c r="C235" s="37" t="s">
        <v>574</v>
      </c>
      <c r="D235" s="37" t="s">
        <v>30</v>
      </c>
      <c r="E235" s="37" t="s">
        <v>34</v>
      </c>
      <c r="F235" s="37" t="s">
        <v>36</v>
      </c>
      <c r="G235" s="37" t="s">
        <v>80</v>
      </c>
      <c r="H235" s="37" t="s">
        <v>46</v>
      </c>
      <c r="I235" s="39" t="s">
        <v>578</v>
      </c>
      <c r="J235" s="39" t="s">
        <v>44</v>
      </c>
      <c r="K235" s="39" t="s">
        <v>591</v>
      </c>
      <c r="L235" s="39">
        <v>2024020189</v>
      </c>
      <c r="M235" s="39" t="s">
        <v>44</v>
      </c>
      <c r="N235" s="39">
        <v>1</v>
      </c>
      <c r="O235" s="39">
        <v>13774.54</v>
      </c>
      <c r="P235" s="77">
        <v>13774.54</v>
      </c>
      <c r="Q235" s="36" t="s">
        <v>534</v>
      </c>
      <c r="R235" s="118">
        <v>13775</v>
      </c>
      <c r="S235" s="120">
        <f t="shared" si="24"/>
        <v>13775</v>
      </c>
    </row>
    <row r="236" spans="1:19" ht="14.4" x14ac:dyDescent="0.3">
      <c r="A236" s="40" t="s">
        <v>573</v>
      </c>
      <c r="B236" s="40" t="s">
        <v>574</v>
      </c>
      <c r="C236" s="37" t="s">
        <v>574</v>
      </c>
      <c r="D236" s="37" t="s">
        <v>30</v>
      </c>
      <c r="E236" s="37" t="s">
        <v>31</v>
      </c>
      <c r="F236" s="37" t="s">
        <v>30</v>
      </c>
      <c r="G236" s="37" t="s">
        <v>48</v>
      </c>
      <c r="H236" s="37" t="s">
        <v>46</v>
      </c>
      <c r="I236" s="39" t="s">
        <v>578</v>
      </c>
      <c r="J236" s="39" t="s">
        <v>44</v>
      </c>
      <c r="K236" s="39" t="s">
        <v>592</v>
      </c>
      <c r="L236" s="39">
        <v>2024020188</v>
      </c>
      <c r="M236" s="39" t="s">
        <v>44</v>
      </c>
      <c r="N236" s="39">
        <v>1</v>
      </c>
      <c r="O236" s="39">
        <v>13774.54</v>
      </c>
      <c r="P236" s="77">
        <v>13774.54</v>
      </c>
      <c r="Q236" s="36" t="s">
        <v>534</v>
      </c>
      <c r="R236" s="118">
        <v>13775</v>
      </c>
      <c r="S236" s="120">
        <f t="shared" si="24"/>
        <v>13775</v>
      </c>
    </row>
    <row r="237" spans="1:19" ht="14.4" x14ac:dyDescent="0.3">
      <c r="A237" s="40" t="s">
        <v>573</v>
      </c>
      <c r="B237" s="40" t="s">
        <v>574</v>
      </c>
      <c r="C237" s="37" t="s">
        <v>574</v>
      </c>
      <c r="D237" s="37" t="s">
        <v>30</v>
      </c>
      <c r="E237" s="37" t="s">
        <v>31</v>
      </c>
      <c r="F237" s="37" t="s">
        <v>30</v>
      </c>
      <c r="G237" s="37" t="s">
        <v>32</v>
      </c>
      <c r="H237" s="37" t="s">
        <v>545</v>
      </c>
      <c r="I237" s="39" t="s">
        <v>580</v>
      </c>
      <c r="J237" s="39" t="s">
        <v>44</v>
      </c>
      <c r="K237" s="39" t="s">
        <v>593</v>
      </c>
      <c r="L237" s="39">
        <v>2024020187</v>
      </c>
      <c r="M237" s="39" t="s">
        <v>44</v>
      </c>
      <c r="N237" s="39">
        <v>1</v>
      </c>
      <c r="O237" s="39">
        <v>2776.5</v>
      </c>
      <c r="P237" s="77">
        <v>2776.5</v>
      </c>
      <c r="Q237" s="36" t="s">
        <v>534</v>
      </c>
      <c r="R237" s="118">
        <v>2777</v>
      </c>
      <c r="S237" s="120">
        <f t="shared" si="24"/>
        <v>2777</v>
      </c>
    </row>
    <row r="238" spans="1:19" ht="14.4" x14ac:dyDescent="0.3">
      <c r="A238" s="40" t="s">
        <v>573</v>
      </c>
      <c r="B238" s="40" t="s">
        <v>574</v>
      </c>
      <c r="C238" s="37" t="s">
        <v>574</v>
      </c>
      <c r="D238" s="37" t="s">
        <v>30</v>
      </c>
      <c r="E238" s="37" t="s">
        <v>31</v>
      </c>
      <c r="F238" s="37" t="s">
        <v>30</v>
      </c>
      <c r="G238" s="37" t="s">
        <v>32</v>
      </c>
      <c r="H238" s="37" t="s">
        <v>88</v>
      </c>
      <c r="I238" s="39" t="s">
        <v>232</v>
      </c>
      <c r="J238" s="39" t="s">
        <v>594</v>
      </c>
      <c r="K238" s="39" t="s">
        <v>190</v>
      </c>
      <c r="L238" s="39">
        <v>2024020184</v>
      </c>
      <c r="M238" s="66" t="s">
        <v>45</v>
      </c>
      <c r="N238" s="39" t="s">
        <v>214</v>
      </c>
      <c r="O238" s="39">
        <v>10</v>
      </c>
      <c r="P238" s="77">
        <v>3236.4</v>
      </c>
      <c r="Q238" s="36" t="s">
        <v>534</v>
      </c>
      <c r="R238" s="118">
        <v>3236</v>
      </c>
      <c r="S238" s="120">
        <f t="shared" si="24"/>
        <v>3236</v>
      </c>
    </row>
    <row r="239" spans="1:19" ht="14.4" x14ac:dyDescent="0.3">
      <c r="A239" s="40" t="s">
        <v>573</v>
      </c>
      <c r="B239" s="40" t="s">
        <v>574</v>
      </c>
      <c r="C239" s="37" t="s">
        <v>574</v>
      </c>
      <c r="D239" s="37" t="s">
        <v>30</v>
      </c>
      <c r="E239" s="37" t="s">
        <v>31</v>
      </c>
      <c r="F239" s="37" t="s">
        <v>30</v>
      </c>
      <c r="G239" s="37" t="s">
        <v>32</v>
      </c>
      <c r="H239" s="37" t="s">
        <v>88</v>
      </c>
      <c r="I239" s="39" t="s">
        <v>232</v>
      </c>
      <c r="J239" s="39" t="s">
        <v>146</v>
      </c>
      <c r="K239" s="39" t="s">
        <v>192</v>
      </c>
      <c r="L239" s="39">
        <v>2024020184</v>
      </c>
      <c r="M239" s="66" t="s">
        <v>45</v>
      </c>
      <c r="N239" s="39" t="s">
        <v>214</v>
      </c>
      <c r="O239" s="39">
        <v>5</v>
      </c>
      <c r="P239" s="77">
        <v>1229.5999999999999</v>
      </c>
      <c r="Q239" s="36" t="s">
        <v>534</v>
      </c>
      <c r="R239" s="118">
        <v>1230</v>
      </c>
      <c r="S239" s="120">
        <f t="shared" si="24"/>
        <v>1230</v>
      </c>
    </row>
    <row r="240" spans="1:19" ht="14.4" x14ac:dyDescent="0.3">
      <c r="A240" s="40" t="s">
        <v>573</v>
      </c>
      <c r="B240" s="40" t="s">
        <v>574</v>
      </c>
      <c r="C240" s="37" t="s">
        <v>574</v>
      </c>
      <c r="D240" s="37" t="s">
        <v>30</v>
      </c>
      <c r="E240" s="37" t="s">
        <v>31</v>
      </c>
      <c r="F240" s="37" t="s">
        <v>30</v>
      </c>
      <c r="G240" s="37" t="s">
        <v>32</v>
      </c>
      <c r="H240" s="37" t="s">
        <v>88</v>
      </c>
      <c r="I240" s="39" t="s">
        <v>232</v>
      </c>
      <c r="J240" s="39" t="s">
        <v>595</v>
      </c>
      <c r="K240" s="39" t="s">
        <v>596</v>
      </c>
      <c r="L240" s="39">
        <v>2024020184</v>
      </c>
      <c r="M240" s="66" t="s">
        <v>45</v>
      </c>
      <c r="N240" s="39" t="s">
        <v>214</v>
      </c>
      <c r="O240" s="39">
        <v>2</v>
      </c>
      <c r="P240" s="77">
        <v>111.36</v>
      </c>
      <c r="Q240" s="36" t="s">
        <v>534</v>
      </c>
      <c r="R240" s="118">
        <v>111</v>
      </c>
      <c r="S240" s="120">
        <f t="shared" si="24"/>
        <v>111</v>
      </c>
    </row>
    <row r="241" spans="1:19" ht="14.4" x14ac:dyDescent="0.3">
      <c r="A241" s="40" t="s">
        <v>573</v>
      </c>
      <c r="B241" s="40" t="s">
        <v>574</v>
      </c>
      <c r="C241" s="37" t="s">
        <v>574</v>
      </c>
      <c r="D241" s="37" t="s">
        <v>30</v>
      </c>
      <c r="E241" s="37" t="s">
        <v>31</v>
      </c>
      <c r="F241" s="37" t="s">
        <v>30</v>
      </c>
      <c r="G241" s="37" t="s">
        <v>32</v>
      </c>
      <c r="H241" s="37" t="s">
        <v>88</v>
      </c>
      <c r="I241" s="39" t="s">
        <v>232</v>
      </c>
      <c r="J241" s="39" t="s">
        <v>597</v>
      </c>
      <c r="K241" s="39" t="s">
        <v>598</v>
      </c>
      <c r="L241" s="39">
        <v>2024020184</v>
      </c>
      <c r="M241" s="66" t="s">
        <v>45</v>
      </c>
      <c r="N241" s="39" t="s">
        <v>214</v>
      </c>
      <c r="O241" s="39">
        <v>5</v>
      </c>
      <c r="P241" s="77">
        <v>167.05</v>
      </c>
      <c r="Q241" s="36" t="s">
        <v>534</v>
      </c>
      <c r="R241" s="118">
        <v>167</v>
      </c>
      <c r="S241" s="120">
        <f t="shared" si="24"/>
        <v>167</v>
      </c>
    </row>
    <row r="242" spans="1:19" ht="14.4" x14ac:dyDescent="0.3">
      <c r="A242" s="40" t="s">
        <v>573</v>
      </c>
      <c r="B242" s="40" t="s">
        <v>574</v>
      </c>
      <c r="C242" s="37" t="s">
        <v>574</v>
      </c>
      <c r="D242" s="37" t="s">
        <v>30</v>
      </c>
      <c r="E242" s="37" t="s">
        <v>31</v>
      </c>
      <c r="F242" s="37" t="s">
        <v>30</v>
      </c>
      <c r="G242" s="37" t="s">
        <v>32</v>
      </c>
      <c r="H242" s="37" t="s">
        <v>88</v>
      </c>
      <c r="I242" s="39" t="s">
        <v>232</v>
      </c>
      <c r="J242" s="39" t="s">
        <v>599</v>
      </c>
      <c r="K242" s="39" t="s">
        <v>600</v>
      </c>
      <c r="L242" s="39">
        <v>2024020184</v>
      </c>
      <c r="M242" s="66" t="s">
        <v>45</v>
      </c>
      <c r="N242" s="39" t="s">
        <v>214</v>
      </c>
      <c r="O242" s="39">
        <v>1</v>
      </c>
      <c r="P242" s="77">
        <v>139.19</v>
      </c>
      <c r="Q242" s="36" t="s">
        <v>534</v>
      </c>
      <c r="R242" s="118">
        <v>139</v>
      </c>
      <c r="S242" s="120">
        <f t="shared" si="24"/>
        <v>139</v>
      </c>
    </row>
    <row r="243" spans="1:19" ht="14.4" x14ac:dyDescent="0.3">
      <c r="A243" s="40" t="s">
        <v>573</v>
      </c>
      <c r="B243" s="40" t="s">
        <v>574</v>
      </c>
      <c r="C243" s="37" t="s">
        <v>574</v>
      </c>
      <c r="D243" s="37" t="s">
        <v>30</v>
      </c>
      <c r="E243" s="37" t="s">
        <v>31</v>
      </c>
      <c r="F243" s="37" t="s">
        <v>30</v>
      </c>
      <c r="G243" s="37" t="s">
        <v>32</v>
      </c>
      <c r="H243" s="37" t="s">
        <v>88</v>
      </c>
      <c r="I243" s="39" t="s">
        <v>232</v>
      </c>
      <c r="J243" s="39" t="s">
        <v>601</v>
      </c>
      <c r="K243" s="39" t="s">
        <v>602</v>
      </c>
      <c r="L243" s="39">
        <v>2024020184</v>
      </c>
      <c r="M243" s="66" t="s">
        <v>45</v>
      </c>
      <c r="N243" s="39" t="s">
        <v>214</v>
      </c>
      <c r="O243" s="39">
        <v>2</v>
      </c>
      <c r="P243" s="77">
        <v>92.8</v>
      </c>
      <c r="Q243" s="36" t="s">
        <v>534</v>
      </c>
      <c r="R243" s="118">
        <v>93</v>
      </c>
      <c r="S243" s="120">
        <f t="shared" si="24"/>
        <v>93</v>
      </c>
    </row>
    <row r="244" spans="1:19" ht="14.4" x14ac:dyDescent="0.3">
      <c r="A244" s="40" t="s">
        <v>573</v>
      </c>
      <c r="B244" s="40" t="s">
        <v>574</v>
      </c>
      <c r="C244" s="37" t="s">
        <v>574</v>
      </c>
      <c r="D244" s="37" t="s">
        <v>30</v>
      </c>
      <c r="E244" s="37" t="s">
        <v>31</v>
      </c>
      <c r="F244" s="37" t="s">
        <v>30</v>
      </c>
      <c r="G244" s="37" t="s">
        <v>32</v>
      </c>
      <c r="H244" s="37" t="s">
        <v>88</v>
      </c>
      <c r="I244" s="39" t="s">
        <v>232</v>
      </c>
      <c r="J244" s="39" t="s">
        <v>603</v>
      </c>
      <c r="K244" s="39" t="s">
        <v>604</v>
      </c>
      <c r="L244" s="39">
        <v>2024020184</v>
      </c>
      <c r="M244" s="66" t="s">
        <v>45</v>
      </c>
      <c r="N244" s="39" t="s">
        <v>214</v>
      </c>
      <c r="O244" s="39">
        <v>5</v>
      </c>
      <c r="P244" s="77">
        <v>116</v>
      </c>
      <c r="Q244" s="36" t="s">
        <v>534</v>
      </c>
      <c r="R244" s="118">
        <v>116</v>
      </c>
      <c r="S244" s="120">
        <f t="shared" si="24"/>
        <v>116</v>
      </c>
    </row>
    <row r="245" spans="1:19" ht="14.4" x14ac:dyDescent="0.3">
      <c r="A245" s="40" t="s">
        <v>573</v>
      </c>
      <c r="B245" s="40" t="s">
        <v>574</v>
      </c>
      <c r="C245" s="37" t="s">
        <v>574</v>
      </c>
      <c r="D245" s="37" t="s">
        <v>30</v>
      </c>
      <c r="E245" s="37" t="s">
        <v>31</v>
      </c>
      <c r="F245" s="37" t="s">
        <v>30</v>
      </c>
      <c r="G245" s="37" t="s">
        <v>32</v>
      </c>
      <c r="H245" s="37" t="s">
        <v>88</v>
      </c>
      <c r="I245" s="39" t="s">
        <v>232</v>
      </c>
      <c r="J245" s="39" t="s">
        <v>605</v>
      </c>
      <c r="K245" s="39" t="s">
        <v>606</v>
      </c>
      <c r="L245" s="39">
        <v>2024020184</v>
      </c>
      <c r="M245" s="66" t="s">
        <v>45</v>
      </c>
      <c r="N245" s="39" t="s">
        <v>214</v>
      </c>
      <c r="O245" s="39">
        <v>5</v>
      </c>
      <c r="P245" s="77">
        <v>46.4</v>
      </c>
      <c r="Q245" s="36" t="s">
        <v>534</v>
      </c>
      <c r="R245" s="118">
        <v>46</v>
      </c>
      <c r="S245" s="120">
        <f t="shared" si="24"/>
        <v>46</v>
      </c>
    </row>
    <row r="246" spans="1:19" ht="14.4" x14ac:dyDescent="0.3">
      <c r="A246" s="40" t="s">
        <v>573</v>
      </c>
      <c r="B246" s="40" t="s">
        <v>574</v>
      </c>
      <c r="C246" s="37" t="s">
        <v>574</v>
      </c>
      <c r="D246" s="37" t="s">
        <v>30</v>
      </c>
      <c r="E246" s="37" t="s">
        <v>31</v>
      </c>
      <c r="F246" s="37" t="s">
        <v>30</v>
      </c>
      <c r="G246" s="37" t="s">
        <v>32</v>
      </c>
      <c r="H246" s="37" t="s">
        <v>88</v>
      </c>
      <c r="I246" s="39" t="s">
        <v>232</v>
      </c>
      <c r="J246" s="39" t="s">
        <v>607</v>
      </c>
      <c r="K246" s="39" t="s">
        <v>608</v>
      </c>
      <c r="L246" s="39">
        <v>2024020184</v>
      </c>
      <c r="M246" s="66" t="s">
        <v>45</v>
      </c>
      <c r="N246" s="39" t="s">
        <v>214</v>
      </c>
      <c r="O246" s="39">
        <v>20</v>
      </c>
      <c r="P246" s="77">
        <v>301.60000000000002</v>
      </c>
      <c r="Q246" s="36" t="s">
        <v>534</v>
      </c>
      <c r="R246" s="118">
        <v>302</v>
      </c>
      <c r="S246" s="120">
        <f t="shared" si="24"/>
        <v>302</v>
      </c>
    </row>
    <row r="247" spans="1:19" ht="14.4" x14ac:dyDescent="0.3">
      <c r="A247" s="40" t="s">
        <v>573</v>
      </c>
      <c r="B247" s="40" t="s">
        <v>574</v>
      </c>
      <c r="C247" s="37" t="s">
        <v>574</v>
      </c>
      <c r="D247" s="37" t="s">
        <v>30</v>
      </c>
      <c r="E247" s="37" t="s">
        <v>31</v>
      </c>
      <c r="F247" s="37" t="s">
        <v>30</v>
      </c>
      <c r="G247" s="37" t="s">
        <v>32</v>
      </c>
      <c r="H247" s="37" t="s">
        <v>88</v>
      </c>
      <c r="I247" s="39" t="s">
        <v>232</v>
      </c>
      <c r="J247" s="39" t="s">
        <v>609</v>
      </c>
      <c r="K247" s="39" t="s">
        <v>90</v>
      </c>
      <c r="L247" s="39">
        <v>2024020184</v>
      </c>
      <c r="M247" s="66" t="s">
        <v>45</v>
      </c>
      <c r="N247" s="39" t="s">
        <v>214</v>
      </c>
      <c r="O247" s="39">
        <v>6</v>
      </c>
      <c r="P247" s="77">
        <v>229.68</v>
      </c>
      <c r="Q247" s="36" t="s">
        <v>534</v>
      </c>
      <c r="R247" s="118">
        <v>230</v>
      </c>
      <c r="S247" s="120">
        <f t="shared" si="24"/>
        <v>230</v>
      </c>
    </row>
    <row r="248" spans="1:19" ht="14.4" x14ac:dyDescent="0.3">
      <c r="A248" s="40" t="s">
        <v>573</v>
      </c>
      <c r="B248" s="40" t="s">
        <v>574</v>
      </c>
      <c r="C248" s="37" t="s">
        <v>574</v>
      </c>
      <c r="D248" s="37" t="s">
        <v>30</v>
      </c>
      <c r="E248" s="37" t="s">
        <v>31</v>
      </c>
      <c r="F248" s="37" t="s">
        <v>30</v>
      </c>
      <c r="G248" s="37" t="s">
        <v>32</v>
      </c>
      <c r="H248" s="37" t="s">
        <v>88</v>
      </c>
      <c r="I248" s="39" t="s">
        <v>232</v>
      </c>
      <c r="J248" s="39" t="s">
        <v>610</v>
      </c>
      <c r="K248" s="39" t="s">
        <v>611</v>
      </c>
      <c r="L248" s="39">
        <v>2024020184</v>
      </c>
      <c r="M248" s="66" t="s">
        <v>45</v>
      </c>
      <c r="N248" s="39" t="s">
        <v>214</v>
      </c>
      <c r="O248" s="39">
        <v>6</v>
      </c>
      <c r="P248" s="77">
        <v>229.68</v>
      </c>
      <c r="Q248" s="36" t="s">
        <v>534</v>
      </c>
      <c r="R248" s="118">
        <v>230</v>
      </c>
      <c r="S248" s="120">
        <f t="shared" si="24"/>
        <v>230</v>
      </c>
    </row>
    <row r="249" spans="1:19" ht="14.4" x14ac:dyDescent="0.3">
      <c r="A249" s="40" t="s">
        <v>573</v>
      </c>
      <c r="B249" s="40" t="s">
        <v>574</v>
      </c>
      <c r="C249" s="37" t="s">
        <v>574</v>
      </c>
      <c r="D249" s="37" t="s">
        <v>30</v>
      </c>
      <c r="E249" s="37" t="s">
        <v>34</v>
      </c>
      <c r="F249" s="37" t="s">
        <v>36</v>
      </c>
      <c r="G249" s="37" t="s">
        <v>80</v>
      </c>
      <c r="H249" s="37" t="s">
        <v>49</v>
      </c>
      <c r="I249" s="39" t="s">
        <v>297</v>
      </c>
      <c r="J249" s="39" t="s">
        <v>44</v>
      </c>
      <c r="K249" s="39" t="s">
        <v>612</v>
      </c>
      <c r="L249" s="39">
        <v>2024020180</v>
      </c>
      <c r="M249" s="39" t="s">
        <v>44</v>
      </c>
      <c r="N249" s="39">
        <v>1</v>
      </c>
      <c r="O249" s="39">
        <v>14000</v>
      </c>
      <c r="P249" s="77">
        <v>14000</v>
      </c>
      <c r="Q249" s="36" t="s">
        <v>534</v>
      </c>
      <c r="R249" s="118">
        <v>14000</v>
      </c>
      <c r="S249" s="120">
        <f t="shared" si="24"/>
        <v>14000</v>
      </c>
    </row>
    <row r="250" spans="1:19" ht="14.4" x14ac:dyDescent="0.3">
      <c r="A250" s="40" t="s">
        <v>573</v>
      </c>
      <c r="B250" s="40" t="s">
        <v>574</v>
      </c>
      <c r="C250" s="37" t="s">
        <v>574</v>
      </c>
      <c r="D250" s="37" t="s">
        <v>30</v>
      </c>
      <c r="E250" s="37" t="s">
        <v>31</v>
      </c>
      <c r="F250" s="37" t="s">
        <v>30</v>
      </c>
      <c r="G250" s="37" t="s">
        <v>48</v>
      </c>
      <c r="H250" s="37" t="s">
        <v>49</v>
      </c>
      <c r="I250" s="39" t="s">
        <v>297</v>
      </c>
      <c r="J250" s="39" t="s">
        <v>44</v>
      </c>
      <c r="K250" s="39" t="s">
        <v>613</v>
      </c>
      <c r="L250" s="39">
        <v>2024020179</v>
      </c>
      <c r="M250" s="39" t="s">
        <v>44</v>
      </c>
      <c r="N250" s="39">
        <v>1</v>
      </c>
      <c r="O250" s="39">
        <v>26000</v>
      </c>
      <c r="P250" s="77">
        <v>26000</v>
      </c>
      <c r="Q250" s="36" t="s">
        <v>534</v>
      </c>
      <c r="R250" s="118">
        <v>26000</v>
      </c>
      <c r="S250" s="120">
        <f t="shared" si="24"/>
        <v>26000</v>
      </c>
    </row>
    <row r="251" spans="1:19" ht="14.4" x14ac:dyDescent="0.3">
      <c r="A251" s="40" t="s">
        <v>573</v>
      </c>
      <c r="B251" s="40" t="s">
        <v>574</v>
      </c>
      <c r="C251" s="37" t="s">
        <v>574</v>
      </c>
      <c r="D251" s="37" t="s">
        <v>30</v>
      </c>
      <c r="E251" s="37" t="s">
        <v>31</v>
      </c>
      <c r="F251" s="37" t="s">
        <v>30</v>
      </c>
      <c r="G251" s="37" t="s">
        <v>32</v>
      </c>
      <c r="H251" s="37" t="s">
        <v>42</v>
      </c>
      <c r="I251" s="39" t="s">
        <v>43</v>
      </c>
      <c r="J251" s="39" t="s">
        <v>44</v>
      </c>
      <c r="K251" s="39" t="s">
        <v>43</v>
      </c>
      <c r="L251" s="39">
        <v>2024020178</v>
      </c>
      <c r="M251" s="39" t="s">
        <v>44</v>
      </c>
      <c r="N251" s="39">
        <v>1</v>
      </c>
      <c r="O251" s="39">
        <v>43.71</v>
      </c>
      <c r="P251" s="77">
        <v>43.71</v>
      </c>
      <c r="Q251" s="36" t="s">
        <v>534</v>
      </c>
      <c r="R251" s="118">
        <v>44</v>
      </c>
      <c r="S251" s="120">
        <f t="shared" si="24"/>
        <v>44</v>
      </c>
    </row>
    <row r="252" spans="1:19" ht="14.4" x14ac:dyDescent="0.3">
      <c r="A252" s="40" t="s">
        <v>573</v>
      </c>
      <c r="B252" s="40" t="s">
        <v>574</v>
      </c>
      <c r="C252" s="37" t="s">
        <v>574</v>
      </c>
      <c r="D252" s="37" t="s">
        <v>30</v>
      </c>
      <c r="E252" s="37" t="s">
        <v>31</v>
      </c>
      <c r="F252" s="37" t="s">
        <v>30</v>
      </c>
      <c r="G252" s="37" t="s">
        <v>48</v>
      </c>
      <c r="H252" s="37" t="s">
        <v>49</v>
      </c>
      <c r="I252" s="39" t="s">
        <v>297</v>
      </c>
      <c r="J252" s="39" t="s">
        <v>44</v>
      </c>
      <c r="K252" s="39" t="s">
        <v>614</v>
      </c>
      <c r="L252" s="39">
        <v>2024020031</v>
      </c>
      <c r="M252" s="39" t="s">
        <v>44</v>
      </c>
      <c r="N252" s="39">
        <v>1</v>
      </c>
      <c r="O252" s="39">
        <v>49918.965519999998</v>
      </c>
      <c r="P252" s="77">
        <v>49918.97</v>
      </c>
      <c r="Q252" s="36" t="s">
        <v>534</v>
      </c>
      <c r="R252" s="118">
        <v>49919</v>
      </c>
      <c r="S252" s="120">
        <f t="shared" si="24"/>
        <v>49919</v>
      </c>
    </row>
    <row r="253" spans="1:19" ht="13.95" customHeight="1" x14ac:dyDescent="0.3">
      <c r="A253" s="38" t="s">
        <v>615</v>
      </c>
      <c r="B253" s="38" t="s">
        <v>616</v>
      </c>
      <c r="C253" s="39" t="s">
        <v>616</v>
      </c>
      <c r="D253" s="37" t="s">
        <v>30</v>
      </c>
      <c r="E253" s="37" t="s">
        <v>31</v>
      </c>
      <c r="F253" s="37" t="s">
        <v>30</v>
      </c>
      <c r="G253" s="37" t="s">
        <v>80</v>
      </c>
      <c r="H253" s="37" t="s">
        <v>60</v>
      </c>
      <c r="I253" s="41" t="s">
        <v>617</v>
      </c>
      <c r="J253" s="39" t="s">
        <v>44</v>
      </c>
      <c r="K253" s="38" t="s">
        <v>618</v>
      </c>
      <c r="L253" s="39">
        <v>2024020251</v>
      </c>
      <c r="M253" s="39" t="s">
        <v>44</v>
      </c>
      <c r="N253" s="39" t="s">
        <v>44</v>
      </c>
      <c r="O253" s="39">
        <v>1</v>
      </c>
      <c r="P253" s="39">
        <v>8279.2900000000009</v>
      </c>
      <c r="Q253" s="39" t="s">
        <v>534</v>
      </c>
      <c r="R253" s="118">
        <f>P253</f>
        <v>8279.2900000000009</v>
      </c>
      <c r="S253" s="120">
        <f t="shared" si="24"/>
        <v>8279.2900000000009</v>
      </c>
    </row>
    <row r="254" spans="1:19" ht="13.95" customHeight="1" x14ac:dyDescent="0.3">
      <c r="A254" s="38" t="s">
        <v>615</v>
      </c>
      <c r="B254" s="38" t="s">
        <v>616</v>
      </c>
      <c r="C254" s="39" t="s">
        <v>616</v>
      </c>
      <c r="D254" s="37" t="s">
        <v>30</v>
      </c>
      <c r="E254" s="37" t="s">
        <v>31</v>
      </c>
      <c r="F254" s="37" t="s">
        <v>30</v>
      </c>
      <c r="G254" s="37" t="s">
        <v>80</v>
      </c>
      <c r="H254" s="37" t="s">
        <v>396</v>
      </c>
      <c r="I254" s="41" t="s">
        <v>619</v>
      </c>
      <c r="J254" s="39" t="s">
        <v>44</v>
      </c>
      <c r="K254" s="38" t="s">
        <v>620</v>
      </c>
      <c r="L254" s="39">
        <v>2024020250</v>
      </c>
      <c r="M254" s="39" t="s">
        <v>44</v>
      </c>
      <c r="N254" s="39" t="s">
        <v>44</v>
      </c>
      <c r="O254" s="39">
        <v>1</v>
      </c>
      <c r="P254" s="39">
        <v>6000</v>
      </c>
      <c r="Q254" s="39" t="s">
        <v>534</v>
      </c>
      <c r="R254" s="118">
        <f t="shared" ref="R254:R306" si="25">P254</f>
        <v>6000</v>
      </c>
      <c r="S254" s="120">
        <f t="shared" si="24"/>
        <v>6000</v>
      </c>
    </row>
    <row r="255" spans="1:19" ht="13.95" customHeight="1" x14ac:dyDescent="0.3">
      <c r="A255" s="38" t="s">
        <v>615</v>
      </c>
      <c r="B255" s="38" t="s">
        <v>616</v>
      </c>
      <c r="C255" s="39" t="s">
        <v>616</v>
      </c>
      <c r="D255" s="37" t="s">
        <v>30</v>
      </c>
      <c r="E255" s="37" t="s">
        <v>31</v>
      </c>
      <c r="F255" s="37" t="s">
        <v>30</v>
      </c>
      <c r="G255" s="37" t="s">
        <v>80</v>
      </c>
      <c r="H255" s="37" t="s">
        <v>545</v>
      </c>
      <c r="I255" s="41" t="s">
        <v>283</v>
      </c>
      <c r="J255" s="39" t="s">
        <v>44</v>
      </c>
      <c r="K255" s="38" t="s">
        <v>621</v>
      </c>
      <c r="L255" s="39">
        <v>2024020249</v>
      </c>
      <c r="M255" s="39" t="s">
        <v>44</v>
      </c>
      <c r="N255" s="39" t="s">
        <v>44</v>
      </c>
      <c r="O255" s="39">
        <v>1</v>
      </c>
      <c r="P255" s="39">
        <v>0</v>
      </c>
      <c r="Q255" s="39" t="s">
        <v>404</v>
      </c>
      <c r="R255" s="118">
        <f t="shared" si="25"/>
        <v>0</v>
      </c>
      <c r="S255" s="120">
        <f t="shared" si="24"/>
        <v>0</v>
      </c>
    </row>
    <row r="256" spans="1:19" ht="13.95" customHeight="1" x14ac:dyDescent="0.3">
      <c r="A256" s="38" t="s">
        <v>615</v>
      </c>
      <c r="B256" s="38" t="s">
        <v>616</v>
      </c>
      <c r="C256" s="39" t="s">
        <v>616</v>
      </c>
      <c r="D256" s="37" t="s">
        <v>30</v>
      </c>
      <c r="E256" s="37" t="s">
        <v>31</v>
      </c>
      <c r="F256" s="37" t="s">
        <v>30</v>
      </c>
      <c r="G256" s="37" t="s">
        <v>80</v>
      </c>
      <c r="H256" s="37" t="s">
        <v>622</v>
      </c>
      <c r="I256" s="37" t="s">
        <v>272</v>
      </c>
      <c r="J256" s="39" t="s">
        <v>44</v>
      </c>
      <c r="K256" s="38" t="s">
        <v>623</v>
      </c>
      <c r="L256" s="39">
        <v>2024020248</v>
      </c>
      <c r="M256" s="39" t="s">
        <v>44</v>
      </c>
      <c r="N256" s="39" t="s">
        <v>44</v>
      </c>
      <c r="O256" s="39">
        <v>1</v>
      </c>
      <c r="P256" s="39">
        <v>0</v>
      </c>
      <c r="Q256" s="39" t="s">
        <v>534</v>
      </c>
      <c r="R256" s="118">
        <f t="shared" si="25"/>
        <v>0</v>
      </c>
      <c r="S256" s="120">
        <f t="shared" si="24"/>
        <v>0</v>
      </c>
    </row>
    <row r="257" spans="1:19" ht="13.95" customHeight="1" x14ac:dyDescent="0.3">
      <c r="A257" s="38" t="s">
        <v>615</v>
      </c>
      <c r="B257" s="38" t="s">
        <v>616</v>
      </c>
      <c r="C257" s="39" t="s">
        <v>616</v>
      </c>
      <c r="D257" s="37" t="s">
        <v>30</v>
      </c>
      <c r="E257" s="37" t="s">
        <v>31</v>
      </c>
      <c r="F257" s="37" t="s">
        <v>30</v>
      </c>
      <c r="G257" s="37" t="s">
        <v>80</v>
      </c>
      <c r="H257" s="37" t="s">
        <v>40</v>
      </c>
      <c r="I257" s="41" t="s">
        <v>507</v>
      </c>
      <c r="J257" s="39" t="s">
        <v>44</v>
      </c>
      <c r="K257" s="38" t="s">
        <v>624</v>
      </c>
      <c r="L257" s="39">
        <v>2024020247</v>
      </c>
      <c r="M257" s="39" t="s">
        <v>44</v>
      </c>
      <c r="N257" s="39" t="s">
        <v>44</v>
      </c>
      <c r="O257" s="39">
        <v>1</v>
      </c>
      <c r="P257" s="39">
        <v>20000</v>
      </c>
      <c r="Q257" s="39" t="s">
        <v>404</v>
      </c>
      <c r="R257" s="118">
        <f t="shared" si="25"/>
        <v>20000</v>
      </c>
      <c r="S257" s="120">
        <f t="shared" si="24"/>
        <v>20000</v>
      </c>
    </row>
    <row r="258" spans="1:19" ht="13.95" customHeight="1" x14ac:dyDescent="0.3">
      <c r="A258" s="38" t="s">
        <v>615</v>
      </c>
      <c r="B258" s="38" t="s">
        <v>616</v>
      </c>
      <c r="C258" s="39" t="s">
        <v>616</v>
      </c>
      <c r="D258" s="37" t="s">
        <v>30</v>
      </c>
      <c r="E258" s="37" t="s">
        <v>31</v>
      </c>
      <c r="F258" s="37" t="s">
        <v>30</v>
      </c>
      <c r="G258" s="37" t="s">
        <v>80</v>
      </c>
      <c r="H258" s="37" t="s">
        <v>105</v>
      </c>
      <c r="I258" s="37" t="s">
        <v>107</v>
      </c>
      <c r="J258" s="39" t="s">
        <v>44</v>
      </c>
      <c r="K258" s="38" t="s">
        <v>625</v>
      </c>
      <c r="L258" s="39">
        <v>2024020246</v>
      </c>
      <c r="M258" s="39" t="s">
        <v>44</v>
      </c>
      <c r="N258" s="39" t="s">
        <v>44</v>
      </c>
      <c r="O258" s="39">
        <v>1</v>
      </c>
      <c r="P258" s="39">
        <v>30000</v>
      </c>
      <c r="Q258" s="39" t="s">
        <v>534</v>
      </c>
      <c r="R258" s="118">
        <f t="shared" si="25"/>
        <v>30000</v>
      </c>
      <c r="S258" s="120">
        <f t="shared" si="24"/>
        <v>30000</v>
      </c>
    </row>
    <row r="259" spans="1:19" ht="13.95" customHeight="1" x14ac:dyDescent="0.3">
      <c r="A259" s="38" t="s">
        <v>615</v>
      </c>
      <c r="B259" s="38" t="s">
        <v>616</v>
      </c>
      <c r="C259" s="39" t="s">
        <v>616</v>
      </c>
      <c r="D259" s="37" t="s">
        <v>30</v>
      </c>
      <c r="E259" s="37" t="s">
        <v>31</v>
      </c>
      <c r="F259" s="37" t="s">
        <v>30</v>
      </c>
      <c r="G259" s="37" t="s">
        <v>80</v>
      </c>
      <c r="H259" s="37" t="s">
        <v>386</v>
      </c>
      <c r="I259" s="41" t="s">
        <v>626</v>
      </c>
      <c r="J259" s="39" t="s">
        <v>389</v>
      </c>
      <c r="K259" s="38" t="s">
        <v>390</v>
      </c>
      <c r="L259" s="39">
        <v>2024020245</v>
      </c>
      <c r="M259" s="66" t="s">
        <v>45</v>
      </c>
      <c r="N259" s="39" t="s">
        <v>211</v>
      </c>
      <c r="O259" s="39">
        <v>1</v>
      </c>
      <c r="P259" s="39">
        <v>26952.33</v>
      </c>
      <c r="Q259" s="39" t="s">
        <v>534</v>
      </c>
      <c r="R259" s="118">
        <f t="shared" si="25"/>
        <v>26952.33</v>
      </c>
      <c r="S259" s="120">
        <f t="shared" si="24"/>
        <v>26952.33</v>
      </c>
    </row>
    <row r="260" spans="1:19" ht="13.95" customHeight="1" x14ac:dyDescent="0.3">
      <c r="A260" s="38" t="s">
        <v>615</v>
      </c>
      <c r="B260" s="38" t="s">
        <v>616</v>
      </c>
      <c r="C260" s="39" t="s">
        <v>616</v>
      </c>
      <c r="D260" s="37" t="s">
        <v>30</v>
      </c>
      <c r="E260" s="37" t="s">
        <v>31</v>
      </c>
      <c r="F260" s="37" t="s">
        <v>30</v>
      </c>
      <c r="G260" s="37" t="s">
        <v>80</v>
      </c>
      <c r="H260" s="37" t="s">
        <v>76</v>
      </c>
      <c r="I260" s="41" t="s">
        <v>77</v>
      </c>
      <c r="J260" s="39" t="s">
        <v>124</v>
      </c>
      <c r="K260" s="38" t="s">
        <v>168</v>
      </c>
      <c r="L260" s="39">
        <v>2024020244</v>
      </c>
      <c r="M260" s="66" t="s">
        <v>45</v>
      </c>
      <c r="N260" s="39" t="s">
        <v>214</v>
      </c>
      <c r="O260" s="39">
        <v>15000</v>
      </c>
      <c r="P260" s="39">
        <v>0</v>
      </c>
      <c r="Q260" s="39" t="s">
        <v>534</v>
      </c>
      <c r="R260" s="118">
        <f t="shared" si="25"/>
        <v>0</v>
      </c>
      <c r="S260" s="120">
        <f t="shared" si="24"/>
        <v>0</v>
      </c>
    </row>
    <row r="261" spans="1:19" ht="13.95" customHeight="1" x14ac:dyDescent="0.3">
      <c r="A261" s="38" t="s">
        <v>615</v>
      </c>
      <c r="B261" s="38" t="s">
        <v>616</v>
      </c>
      <c r="C261" s="39" t="s">
        <v>616</v>
      </c>
      <c r="D261" s="37" t="s">
        <v>30</v>
      </c>
      <c r="E261" s="37" t="s">
        <v>31</v>
      </c>
      <c r="F261" s="37" t="s">
        <v>30</v>
      </c>
      <c r="G261" s="37" t="s">
        <v>80</v>
      </c>
      <c r="H261" s="37" t="s">
        <v>88</v>
      </c>
      <c r="I261" s="37" t="s">
        <v>232</v>
      </c>
      <c r="J261" s="39" t="s">
        <v>594</v>
      </c>
      <c r="K261" s="38" t="s">
        <v>190</v>
      </c>
      <c r="L261" s="39">
        <v>2024020243</v>
      </c>
      <c r="M261" s="66" t="s">
        <v>45</v>
      </c>
      <c r="N261" s="39" t="s">
        <v>213</v>
      </c>
      <c r="O261" s="39">
        <v>19423.599999999999</v>
      </c>
      <c r="P261" s="39">
        <v>0</v>
      </c>
      <c r="Q261" s="39" t="s">
        <v>534</v>
      </c>
      <c r="R261" s="118">
        <f t="shared" si="25"/>
        <v>0</v>
      </c>
      <c r="S261" s="120">
        <f t="shared" si="24"/>
        <v>0</v>
      </c>
    </row>
    <row r="262" spans="1:19" ht="13.95" customHeight="1" x14ac:dyDescent="0.3">
      <c r="A262" s="38" t="s">
        <v>615</v>
      </c>
      <c r="B262" s="38" t="s">
        <v>616</v>
      </c>
      <c r="C262" s="39" t="s">
        <v>616</v>
      </c>
      <c r="D262" s="37" t="s">
        <v>30</v>
      </c>
      <c r="E262" s="37" t="s">
        <v>31</v>
      </c>
      <c r="F262" s="37" t="s">
        <v>30</v>
      </c>
      <c r="G262" s="37" t="s">
        <v>80</v>
      </c>
      <c r="H262" s="37" t="s">
        <v>88</v>
      </c>
      <c r="I262" s="37" t="s">
        <v>232</v>
      </c>
      <c r="J262" s="39" t="s">
        <v>539</v>
      </c>
      <c r="K262" s="38" t="s">
        <v>540</v>
      </c>
      <c r="L262" s="39">
        <v>2024020243</v>
      </c>
      <c r="M262" s="66" t="s">
        <v>45</v>
      </c>
      <c r="N262" s="39" t="s">
        <v>211</v>
      </c>
      <c r="O262" s="39">
        <v>11600</v>
      </c>
      <c r="P262" s="39">
        <v>0</v>
      </c>
      <c r="Q262" s="39" t="s">
        <v>534</v>
      </c>
      <c r="R262" s="118">
        <f t="shared" si="25"/>
        <v>0</v>
      </c>
      <c r="S262" s="120">
        <f t="shared" si="24"/>
        <v>0</v>
      </c>
    </row>
    <row r="263" spans="1:19" ht="13.95" customHeight="1" x14ac:dyDescent="0.3">
      <c r="A263" s="38" t="s">
        <v>615</v>
      </c>
      <c r="B263" s="38" t="s">
        <v>616</v>
      </c>
      <c r="C263" s="39" t="s">
        <v>616</v>
      </c>
      <c r="D263" s="37" t="s">
        <v>30</v>
      </c>
      <c r="E263" s="37" t="s">
        <v>31</v>
      </c>
      <c r="F263" s="37" t="s">
        <v>30</v>
      </c>
      <c r="G263" s="37" t="s">
        <v>80</v>
      </c>
      <c r="H263" s="37" t="s">
        <v>88</v>
      </c>
      <c r="I263" s="37" t="s">
        <v>232</v>
      </c>
      <c r="J263" s="39" t="s">
        <v>627</v>
      </c>
      <c r="K263" s="38" t="s">
        <v>628</v>
      </c>
      <c r="L263" s="39">
        <v>2024020243</v>
      </c>
      <c r="M263" s="66" t="s">
        <v>45</v>
      </c>
      <c r="N263" s="39" t="s">
        <v>213</v>
      </c>
      <c r="O263" s="39">
        <v>200</v>
      </c>
      <c r="P263" s="39">
        <v>0</v>
      </c>
      <c r="Q263" s="39" t="s">
        <v>534</v>
      </c>
      <c r="R263" s="118">
        <f t="shared" si="25"/>
        <v>0</v>
      </c>
      <c r="S263" s="120">
        <f t="shared" si="24"/>
        <v>0</v>
      </c>
    </row>
    <row r="264" spans="1:19" ht="13.95" customHeight="1" x14ac:dyDescent="0.3">
      <c r="A264" s="38" t="s">
        <v>615</v>
      </c>
      <c r="B264" s="38" t="s">
        <v>616</v>
      </c>
      <c r="C264" s="39" t="s">
        <v>616</v>
      </c>
      <c r="D264" s="37" t="s">
        <v>30</v>
      </c>
      <c r="E264" s="37" t="s">
        <v>31</v>
      </c>
      <c r="F264" s="37" t="s">
        <v>30</v>
      </c>
      <c r="G264" s="37" t="s">
        <v>80</v>
      </c>
      <c r="H264" s="37" t="s">
        <v>98</v>
      </c>
      <c r="I264" s="41" t="s">
        <v>629</v>
      </c>
      <c r="J264" s="39" t="s">
        <v>630</v>
      </c>
      <c r="K264" s="38" t="s">
        <v>631</v>
      </c>
      <c r="L264" s="39">
        <v>2024020242</v>
      </c>
      <c r="M264" s="66" t="s">
        <v>45</v>
      </c>
      <c r="N264" s="39" t="s">
        <v>211</v>
      </c>
      <c r="O264" s="39">
        <v>1</v>
      </c>
      <c r="P264" s="39">
        <v>0</v>
      </c>
      <c r="Q264" s="39" t="s">
        <v>534</v>
      </c>
      <c r="R264" s="118">
        <f t="shared" si="25"/>
        <v>0</v>
      </c>
      <c r="S264" s="120">
        <f t="shared" si="24"/>
        <v>0</v>
      </c>
    </row>
    <row r="265" spans="1:19" ht="13.95" customHeight="1" x14ac:dyDescent="0.3">
      <c r="A265" s="38" t="s">
        <v>615</v>
      </c>
      <c r="B265" s="38" t="s">
        <v>616</v>
      </c>
      <c r="C265" s="39" t="s">
        <v>616</v>
      </c>
      <c r="D265" s="37" t="s">
        <v>30</v>
      </c>
      <c r="E265" s="37" t="s">
        <v>31</v>
      </c>
      <c r="F265" s="37" t="s">
        <v>30</v>
      </c>
      <c r="G265" s="37" t="s">
        <v>80</v>
      </c>
      <c r="H265" s="37" t="s">
        <v>531</v>
      </c>
      <c r="I265" s="37" t="s">
        <v>532</v>
      </c>
      <c r="J265" s="39" t="s">
        <v>632</v>
      </c>
      <c r="K265" s="38" t="s">
        <v>633</v>
      </c>
      <c r="L265" s="39">
        <v>2024020241</v>
      </c>
      <c r="M265" s="66" t="s">
        <v>45</v>
      </c>
      <c r="N265" s="39" t="s">
        <v>213</v>
      </c>
      <c r="O265" s="39">
        <v>1</v>
      </c>
      <c r="P265" s="39">
        <v>0</v>
      </c>
      <c r="Q265" s="39" t="s">
        <v>534</v>
      </c>
      <c r="R265" s="118">
        <f t="shared" si="25"/>
        <v>0</v>
      </c>
      <c r="S265" s="120">
        <f t="shared" si="24"/>
        <v>0</v>
      </c>
    </row>
    <row r="266" spans="1:19" ht="13.95" customHeight="1" x14ac:dyDescent="0.3">
      <c r="A266" s="38" t="s">
        <v>615</v>
      </c>
      <c r="B266" s="38" t="s">
        <v>616</v>
      </c>
      <c r="C266" s="39" t="s">
        <v>616</v>
      </c>
      <c r="D266" s="37" t="s">
        <v>30</v>
      </c>
      <c r="E266" s="37" t="s">
        <v>31</v>
      </c>
      <c r="F266" s="37" t="s">
        <v>30</v>
      </c>
      <c r="G266" s="37" t="s">
        <v>48</v>
      </c>
      <c r="H266" s="37" t="s">
        <v>46</v>
      </c>
      <c r="I266" s="41" t="s">
        <v>516</v>
      </c>
      <c r="J266" s="39" t="s">
        <v>44</v>
      </c>
      <c r="K266" s="38" t="s">
        <v>634</v>
      </c>
      <c r="L266" s="39">
        <v>2024020240</v>
      </c>
      <c r="M266" s="39" t="s">
        <v>44</v>
      </c>
      <c r="N266" s="39" t="s">
        <v>44</v>
      </c>
      <c r="O266" s="39">
        <v>1</v>
      </c>
      <c r="P266" s="39">
        <v>0</v>
      </c>
      <c r="Q266" s="38" t="s">
        <v>635</v>
      </c>
      <c r="R266" s="118">
        <f t="shared" si="25"/>
        <v>0</v>
      </c>
      <c r="S266" s="120">
        <f t="shared" si="24"/>
        <v>0</v>
      </c>
    </row>
    <row r="267" spans="1:19" ht="13.95" customHeight="1" x14ac:dyDescent="0.3">
      <c r="A267" s="38" t="s">
        <v>615</v>
      </c>
      <c r="B267" s="38" t="s">
        <v>616</v>
      </c>
      <c r="C267" s="39" t="s">
        <v>616</v>
      </c>
      <c r="D267" s="37" t="s">
        <v>30</v>
      </c>
      <c r="E267" s="37" t="s">
        <v>31</v>
      </c>
      <c r="F267" s="37" t="s">
        <v>30</v>
      </c>
      <c r="G267" s="37" t="s">
        <v>48</v>
      </c>
      <c r="H267" s="37" t="s">
        <v>49</v>
      </c>
      <c r="I267" s="37" t="s">
        <v>297</v>
      </c>
      <c r="J267" s="39" t="s">
        <v>44</v>
      </c>
      <c r="K267" s="38" t="s">
        <v>636</v>
      </c>
      <c r="L267" s="39">
        <v>2024020239</v>
      </c>
      <c r="M267" s="39" t="s">
        <v>44</v>
      </c>
      <c r="N267" s="39" t="s">
        <v>44</v>
      </c>
      <c r="O267" s="39">
        <v>1</v>
      </c>
      <c r="P267" s="39">
        <v>0</v>
      </c>
      <c r="Q267" s="38" t="s">
        <v>635</v>
      </c>
      <c r="R267" s="118">
        <f t="shared" si="25"/>
        <v>0</v>
      </c>
      <c r="S267" s="120">
        <f t="shared" si="24"/>
        <v>0</v>
      </c>
    </row>
    <row r="268" spans="1:19" ht="13.95" customHeight="1" x14ac:dyDescent="0.3">
      <c r="A268" s="38" t="s">
        <v>615</v>
      </c>
      <c r="B268" s="38" t="s">
        <v>616</v>
      </c>
      <c r="C268" s="39" t="s">
        <v>616</v>
      </c>
      <c r="D268" s="37" t="s">
        <v>30</v>
      </c>
      <c r="E268" s="37" t="s">
        <v>31</v>
      </c>
      <c r="F268" s="37" t="s">
        <v>30</v>
      </c>
      <c r="G268" s="37" t="s">
        <v>48</v>
      </c>
      <c r="H268" s="37" t="s">
        <v>51</v>
      </c>
      <c r="I268" s="41" t="s">
        <v>277</v>
      </c>
      <c r="J268" s="39" t="s">
        <v>44</v>
      </c>
      <c r="K268" s="38" t="s">
        <v>637</v>
      </c>
      <c r="L268" s="39">
        <v>2024020238</v>
      </c>
      <c r="M268" s="39" t="s">
        <v>44</v>
      </c>
      <c r="N268" s="39" t="s">
        <v>44</v>
      </c>
      <c r="O268" s="39">
        <v>1</v>
      </c>
      <c r="P268" s="39">
        <v>0</v>
      </c>
      <c r="Q268" s="39" t="s">
        <v>404</v>
      </c>
      <c r="R268" s="118">
        <f t="shared" si="25"/>
        <v>0</v>
      </c>
      <c r="S268" s="120">
        <f t="shared" si="24"/>
        <v>0</v>
      </c>
    </row>
    <row r="269" spans="1:19" ht="13.95" customHeight="1" x14ac:dyDescent="0.3">
      <c r="A269" s="38" t="s">
        <v>615</v>
      </c>
      <c r="B269" s="38" t="s">
        <v>616</v>
      </c>
      <c r="C269" s="39" t="s">
        <v>616</v>
      </c>
      <c r="D269" s="37" t="s">
        <v>30</v>
      </c>
      <c r="E269" s="37" t="s">
        <v>34</v>
      </c>
      <c r="F269" s="37" t="s">
        <v>36</v>
      </c>
      <c r="G269" s="37" t="s">
        <v>37</v>
      </c>
      <c r="H269" s="37" t="s">
        <v>386</v>
      </c>
      <c r="I269" s="41" t="s">
        <v>626</v>
      </c>
      <c r="J269" s="39" t="s">
        <v>389</v>
      </c>
      <c r="K269" s="38" t="s">
        <v>390</v>
      </c>
      <c r="L269" s="39">
        <v>2024020237</v>
      </c>
      <c r="M269" s="66" t="s">
        <v>45</v>
      </c>
      <c r="N269" s="39" t="s">
        <v>211</v>
      </c>
      <c r="O269" s="39">
        <v>1</v>
      </c>
      <c r="P269" s="39">
        <v>0</v>
      </c>
      <c r="Q269" s="39" t="s">
        <v>534</v>
      </c>
      <c r="R269" s="118">
        <f t="shared" si="25"/>
        <v>0</v>
      </c>
      <c r="S269" s="120">
        <f t="shared" si="24"/>
        <v>0</v>
      </c>
    </row>
    <row r="270" spans="1:19" ht="13.95" customHeight="1" x14ac:dyDescent="0.3">
      <c r="A270" s="38" t="s">
        <v>615</v>
      </c>
      <c r="B270" s="38" t="s">
        <v>616</v>
      </c>
      <c r="C270" s="39" t="s">
        <v>616</v>
      </c>
      <c r="D270" s="37" t="s">
        <v>30</v>
      </c>
      <c r="E270" s="37" t="s">
        <v>34</v>
      </c>
      <c r="F270" s="37" t="s">
        <v>36</v>
      </c>
      <c r="G270" s="37" t="s">
        <v>37</v>
      </c>
      <c r="H270" s="37" t="s">
        <v>386</v>
      </c>
      <c r="I270" s="41" t="s">
        <v>626</v>
      </c>
      <c r="J270" s="39" t="s">
        <v>638</v>
      </c>
      <c r="K270" s="38" t="s">
        <v>639</v>
      </c>
      <c r="L270" s="39">
        <v>2024020237</v>
      </c>
      <c r="M270" s="66" t="s">
        <v>45</v>
      </c>
      <c r="N270" s="39" t="s">
        <v>211</v>
      </c>
      <c r="O270" s="39">
        <v>17213</v>
      </c>
      <c r="P270" s="39">
        <v>0</v>
      </c>
      <c r="Q270" s="39" t="s">
        <v>534</v>
      </c>
      <c r="R270" s="118">
        <f t="shared" si="25"/>
        <v>0</v>
      </c>
      <c r="S270" s="120">
        <f t="shared" si="24"/>
        <v>0</v>
      </c>
    </row>
    <row r="271" spans="1:19" ht="13.95" customHeight="1" x14ac:dyDescent="0.3">
      <c r="A271" s="38" t="s">
        <v>615</v>
      </c>
      <c r="B271" s="38" t="s">
        <v>616</v>
      </c>
      <c r="C271" s="39" t="s">
        <v>616</v>
      </c>
      <c r="D271" s="37" t="s">
        <v>30</v>
      </c>
      <c r="E271" s="37" t="s">
        <v>34</v>
      </c>
      <c r="F271" s="37" t="s">
        <v>36</v>
      </c>
      <c r="G271" s="37" t="s">
        <v>37</v>
      </c>
      <c r="H271" s="37" t="s">
        <v>51</v>
      </c>
      <c r="I271" s="41" t="s">
        <v>277</v>
      </c>
      <c r="J271" s="39" t="s">
        <v>44</v>
      </c>
      <c r="K271" s="38" t="s">
        <v>640</v>
      </c>
      <c r="L271" s="39">
        <v>2024020236</v>
      </c>
      <c r="M271" s="39" t="s">
        <v>44</v>
      </c>
      <c r="N271" s="39" t="s">
        <v>44</v>
      </c>
      <c r="O271" s="39">
        <v>1</v>
      </c>
      <c r="P271" s="39">
        <v>30764.65</v>
      </c>
      <c r="Q271" s="39" t="s">
        <v>404</v>
      </c>
      <c r="R271" s="118">
        <f t="shared" si="25"/>
        <v>30764.65</v>
      </c>
      <c r="S271" s="120">
        <f t="shared" si="24"/>
        <v>30764.65</v>
      </c>
    </row>
    <row r="272" spans="1:19" ht="13.95" customHeight="1" x14ac:dyDescent="0.3">
      <c r="A272" s="38" t="s">
        <v>615</v>
      </c>
      <c r="B272" s="38" t="s">
        <v>616</v>
      </c>
      <c r="C272" s="39" t="s">
        <v>616</v>
      </c>
      <c r="D272" s="37" t="s">
        <v>30</v>
      </c>
      <c r="E272" s="37" t="s">
        <v>34</v>
      </c>
      <c r="F272" s="37" t="s">
        <v>36</v>
      </c>
      <c r="G272" s="37" t="s">
        <v>80</v>
      </c>
      <c r="H272" s="37" t="s">
        <v>49</v>
      </c>
      <c r="I272" s="37" t="s">
        <v>297</v>
      </c>
      <c r="J272" s="39" t="s">
        <v>44</v>
      </c>
      <c r="K272" s="38" t="s">
        <v>641</v>
      </c>
      <c r="L272" s="39">
        <v>2024020235</v>
      </c>
      <c r="M272" s="39" t="s">
        <v>44</v>
      </c>
      <c r="N272" s="39" t="s">
        <v>44</v>
      </c>
      <c r="O272" s="39">
        <v>1</v>
      </c>
      <c r="P272" s="39">
        <v>43327.75</v>
      </c>
      <c r="Q272" s="38" t="s">
        <v>635</v>
      </c>
      <c r="R272" s="118">
        <f t="shared" si="25"/>
        <v>43327.75</v>
      </c>
      <c r="S272" s="120">
        <f t="shared" si="24"/>
        <v>43327.75</v>
      </c>
    </row>
    <row r="273" spans="1:19" ht="13.95" customHeight="1" x14ac:dyDescent="0.3">
      <c r="A273" s="38" t="s">
        <v>615</v>
      </c>
      <c r="B273" s="38" t="s">
        <v>616</v>
      </c>
      <c r="C273" s="39" t="s">
        <v>616</v>
      </c>
      <c r="D273" s="37" t="s">
        <v>30</v>
      </c>
      <c r="E273" s="37" t="s">
        <v>34</v>
      </c>
      <c r="F273" s="37" t="s">
        <v>36</v>
      </c>
      <c r="G273" s="37" t="s">
        <v>80</v>
      </c>
      <c r="H273" s="37" t="s">
        <v>46</v>
      </c>
      <c r="I273" s="41" t="s">
        <v>516</v>
      </c>
      <c r="J273" s="39" t="s">
        <v>44</v>
      </c>
      <c r="K273" s="38" t="s">
        <v>642</v>
      </c>
      <c r="L273" s="39">
        <v>2024020234</v>
      </c>
      <c r="M273" s="39" t="s">
        <v>44</v>
      </c>
      <c r="N273" s="39" t="s">
        <v>44</v>
      </c>
      <c r="O273" s="39">
        <v>1</v>
      </c>
      <c r="P273" s="39">
        <v>3</v>
      </c>
      <c r="Q273" s="38" t="s">
        <v>635</v>
      </c>
      <c r="R273" s="118">
        <f t="shared" si="25"/>
        <v>3</v>
      </c>
      <c r="S273" s="120">
        <f t="shared" si="24"/>
        <v>3</v>
      </c>
    </row>
    <row r="274" spans="1:19" ht="13.95" customHeight="1" x14ac:dyDescent="0.3">
      <c r="A274" s="38" t="s">
        <v>615</v>
      </c>
      <c r="B274" s="38" t="s">
        <v>616</v>
      </c>
      <c r="C274" s="39" t="s">
        <v>616</v>
      </c>
      <c r="D274" s="37" t="s">
        <v>30</v>
      </c>
      <c r="E274" s="37" t="s">
        <v>31</v>
      </c>
      <c r="F274" s="37" t="s">
        <v>30</v>
      </c>
      <c r="G274" s="37" t="s">
        <v>48</v>
      </c>
      <c r="H274" s="37" t="s">
        <v>545</v>
      </c>
      <c r="I274" s="41" t="s">
        <v>283</v>
      </c>
      <c r="J274" s="39" t="s">
        <v>44</v>
      </c>
      <c r="K274" s="38" t="s">
        <v>643</v>
      </c>
      <c r="L274" s="39">
        <v>2024020231</v>
      </c>
      <c r="M274" s="39" t="s">
        <v>44</v>
      </c>
      <c r="N274" s="39" t="s">
        <v>44</v>
      </c>
      <c r="O274" s="39">
        <v>1</v>
      </c>
      <c r="P274" s="39">
        <v>1</v>
      </c>
      <c r="Q274" s="39" t="s">
        <v>404</v>
      </c>
      <c r="R274" s="118">
        <f t="shared" si="25"/>
        <v>1</v>
      </c>
      <c r="S274" s="120">
        <f t="shared" si="24"/>
        <v>1</v>
      </c>
    </row>
    <row r="275" spans="1:19" ht="13.95" customHeight="1" x14ac:dyDescent="0.3">
      <c r="A275" s="38" t="s">
        <v>615</v>
      </c>
      <c r="B275" s="38" t="s">
        <v>616</v>
      </c>
      <c r="C275" s="39" t="s">
        <v>616</v>
      </c>
      <c r="D275" s="37" t="s">
        <v>30</v>
      </c>
      <c r="E275" s="37" t="s">
        <v>31</v>
      </c>
      <c r="F275" s="37" t="s">
        <v>30</v>
      </c>
      <c r="G275" s="37" t="s">
        <v>48</v>
      </c>
      <c r="H275" s="37" t="s">
        <v>49</v>
      </c>
      <c r="I275" s="37" t="s">
        <v>297</v>
      </c>
      <c r="J275" s="39" t="s">
        <v>44</v>
      </c>
      <c r="K275" s="38" t="s">
        <v>644</v>
      </c>
      <c r="L275" s="39">
        <v>2024020228</v>
      </c>
      <c r="M275" s="39" t="s">
        <v>44</v>
      </c>
      <c r="N275" s="39" t="s">
        <v>44</v>
      </c>
      <c r="O275" s="39">
        <v>1</v>
      </c>
      <c r="P275" s="39">
        <v>347732.01</v>
      </c>
      <c r="Q275" s="38" t="s">
        <v>635</v>
      </c>
      <c r="R275" s="118">
        <f t="shared" si="25"/>
        <v>347732.01</v>
      </c>
      <c r="S275" s="120">
        <f t="shared" si="24"/>
        <v>347732.01</v>
      </c>
    </row>
    <row r="276" spans="1:19" ht="13.95" customHeight="1" x14ac:dyDescent="0.3">
      <c r="A276" s="38" t="s">
        <v>615</v>
      </c>
      <c r="B276" s="38" t="s">
        <v>616</v>
      </c>
      <c r="C276" s="39" t="s">
        <v>616</v>
      </c>
      <c r="D276" s="37" t="s">
        <v>30</v>
      </c>
      <c r="E276" s="37" t="s">
        <v>31</v>
      </c>
      <c r="F276" s="37" t="s">
        <v>30</v>
      </c>
      <c r="G276" s="37" t="s">
        <v>80</v>
      </c>
      <c r="H276" s="37" t="s">
        <v>76</v>
      </c>
      <c r="I276" s="41" t="s">
        <v>77</v>
      </c>
      <c r="J276" s="39" t="s">
        <v>124</v>
      </c>
      <c r="K276" s="38" t="s">
        <v>168</v>
      </c>
      <c r="L276" s="39">
        <v>2024020224</v>
      </c>
      <c r="M276" s="66" t="s">
        <v>45</v>
      </c>
      <c r="N276" s="39" t="s">
        <v>214</v>
      </c>
      <c r="O276" s="39">
        <v>671092.42</v>
      </c>
      <c r="P276" s="39">
        <v>5376.6</v>
      </c>
      <c r="Q276" s="39" t="s">
        <v>534</v>
      </c>
      <c r="R276" s="118">
        <f t="shared" si="25"/>
        <v>5376.6</v>
      </c>
      <c r="S276" s="120">
        <f t="shared" si="24"/>
        <v>5376.6</v>
      </c>
    </row>
    <row r="277" spans="1:19" ht="13.95" customHeight="1" x14ac:dyDescent="0.3">
      <c r="A277" s="38" t="s">
        <v>615</v>
      </c>
      <c r="B277" s="38" t="s">
        <v>616</v>
      </c>
      <c r="C277" s="39" t="s">
        <v>616</v>
      </c>
      <c r="D277" s="37" t="s">
        <v>30</v>
      </c>
      <c r="E277" s="37" t="s">
        <v>31</v>
      </c>
      <c r="F277" s="37" t="s">
        <v>30</v>
      </c>
      <c r="G277" s="37" t="s">
        <v>80</v>
      </c>
      <c r="H277" s="37" t="s">
        <v>98</v>
      </c>
      <c r="I277" s="41" t="s">
        <v>629</v>
      </c>
      <c r="J277" s="39" t="s">
        <v>645</v>
      </c>
      <c r="K277" s="38" t="s">
        <v>646</v>
      </c>
      <c r="L277" s="39">
        <v>2024020223</v>
      </c>
      <c r="M277" s="66" t="s">
        <v>45</v>
      </c>
      <c r="N277" s="39" t="s">
        <v>211</v>
      </c>
      <c r="O277" s="39">
        <v>1</v>
      </c>
      <c r="P277" s="39">
        <v>342.2</v>
      </c>
      <c r="Q277" s="39" t="s">
        <v>534</v>
      </c>
      <c r="R277" s="118">
        <f t="shared" si="25"/>
        <v>342.2</v>
      </c>
      <c r="S277" s="120">
        <f t="shared" si="24"/>
        <v>342.2</v>
      </c>
    </row>
    <row r="278" spans="1:19" ht="13.95" customHeight="1" x14ac:dyDescent="0.3">
      <c r="A278" s="38" t="s">
        <v>615</v>
      </c>
      <c r="B278" s="38" t="s">
        <v>616</v>
      </c>
      <c r="C278" s="39" t="s">
        <v>616</v>
      </c>
      <c r="D278" s="37" t="s">
        <v>30</v>
      </c>
      <c r="E278" s="37" t="s">
        <v>31</v>
      </c>
      <c r="F278" s="37" t="s">
        <v>30</v>
      </c>
      <c r="G278" s="37" t="s">
        <v>80</v>
      </c>
      <c r="H278" s="37" t="s">
        <v>531</v>
      </c>
      <c r="I278" s="37" t="s">
        <v>532</v>
      </c>
      <c r="J278" s="39" t="s">
        <v>121</v>
      </c>
      <c r="K278" s="38" t="s">
        <v>165</v>
      </c>
      <c r="L278" s="39">
        <v>2024020221</v>
      </c>
      <c r="M278" s="66" t="s">
        <v>45</v>
      </c>
      <c r="N278" s="39" t="s">
        <v>212</v>
      </c>
      <c r="O278" s="39">
        <v>200</v>
      </c>
      <c r="P278" s="39">
        <v>189.08</v>
      </c>
      <c r="Q278" s="39" t="s">
        <v>534</v>
      </c>
      <c r="R278" s="118">
        <f t="shared" si="25"/>
        <v>189.08</v>
      </c>
      <c r="S278" s="120">
        <f t="shared" si="24"/>
        <v>189.08</v>
      </c>
    </row>
    <row r="279" spans="1:19" ht="14.4" x14ac:dyDescent="0.3">
      <c r="A279" s="38" t="s">
        <v>615</v>
      </c>
      <c r="B279" s="38" t="s">
        <v>616</v>
      </c>
      <c r="C279" s="39" t="s">
        <v>616</v>
      </c>
      <c r="D279" s="37" t="s">
        <v>30</v>
      </c>
      <c r="E279" s="37" t="s">
        <v>31</v>
      </c>
      <c r="F279" s="37" t="s">
        <v>30</v>
      </c>
      <c r="G279" s="37" t="s">
        <v>80</v>
      </c>
      <c r="H279" s="37" t="s">
        <v>531</v>
      </c>
      <c r="I279" s="37" t="s">
        <v>532</v>
      </c>
      <c r="J279" s="39" t="s">
        <v>648</v>
      </c>
      <c r="K279" s="38" t="s">
        <v>649</v>
      </c>
      <c r="L279" s="39">
        <v>2024020221</v>
      </c>
      <c r="M279" s="66" t="s">
        <v>45</v>
      </c>
      <c r="N279" s="39" t="s">
        <v>211</v>
      </c>
      <c r="O279" s="39">
        <v>2</v>
      </c>
      <c r="P279" s="39">
        <v>90.48</v>
      </c>
      <c r="Q279" s="39" t="s">
        <v>534</v>
      </c>
      <c r="R279" s="118">
        <f t="shared" si="25"/>
        <v>90.48</v>
      </c>
      <c r="S279" s="120">
        <f t="shared" si="24"/>
        <v>90.48</v>
      </c>
    </row>
    <row r="280" spans="1:19" ht="14.4" x14ac:dyDescent="0.3">
      <c r="A280" s="38" t="s">
        <v>615</v>
      </c>
      <c r="B280" s="38" t="s">
        <v>616</v>
      </c>
      <c r="C280" s="39" t="s">
        <v>616</v>
      </c>
      <c r="D280" s="37" t="s">
        <v>30</v>
      </c>
      <c r="E280" s="37" t="s">
        <v>31</v>
      </c>
      <c r="F280" s="37" t="s">
        <v>30</v>
      </c>
      <c r="G280" s="37" t="s">
        <v>80</v>
      </c>
      <c r="H280" s="37" t="s">
        <v>98</v>
      </c>
      <c r="I280" s="41" t="s">
        <v>629</v>
      </c>
      <c r="J280" s="39" t="s">
        <v>645</v>
      </c>
      <c r="K280" s="38" t="s">
        <v>646</v>
      </c>
      <c r="L280" s="39">
        <v>2024020221</v>
      </c>
      <c r="M280" s="66" t="s">
        <v>45</v>
      </c>
      <c r="N280" s="39" t="s">
        <v>211</v>
      </c>
      <c r="O280" s="39">
        <v>2</v>
      </c>
      <c r="P280" s="39">
        <v>342.2</v>
      </c>
      <c r="Q280" s="39" t="s">
        <v>534</v>
      </c>
      <c r="R280" s="118">
        <f t="shared" si="25"/>
        <v>342.2</v>
      </c>
      <c r="S280" s="120">
        <f t="shared" si="24"/>
        <v>342.2</v>
      </c>
    </row>
    <row r="281" spans="1:19" ht="14.4" x14ac:dyDescent="0.3">
      <c r="A281" s="38" t="s">
        <v>615</v>
      </c>
      <c r="B281" s="38" t="s">
        <v>616</v>
      </c>
      <c r="C281" s="39" t="s">
        <v>616</v>
      </c>
      <c r="D281" s="37" t="s">
        <v>30</v>
      </c>
      <c r="E281" s="37" t="s">
        <v>31</v>
      </c>
      <c r="F281" s="37" t="s">
        <v>30</v>
      </c>
      <c r="G281" s="37" t="s">
        <v>80</v>
      </c>
      <c r="H281" s="37" t="s">
        <v>531</v>
      </c>
      <c r="I281" s="37" t="s">
        <v>532</v>
      </c>
      <c r="J281" s="39" t="s">
        <v>650</v>
      </c>
      <c r="K281" s="38" t="s">
        <v>651</v>
      </c>
      <c r="L281" s="39">
        <v>2024020220</v>
      </c>
      <c r="M281" s="66" t="s">
        <v>45</v>
      </c>
      <c r="N281" s="39" t="s">
        <v>215</v>
      </c>
      <c r="O281" s="39">
        <v>1</v>
      </c>
      <c r="P281" s="39">
        <v>83.52</v>
      </c>
      <c r="Q281" s="39" t="s">
        <v>534</v>
      </c>
      <c r="R281" s="118">
        <f t="shared" si="25"/>
        <v>83.52</v>
      </c>
      <c r="S281" s="120">
        <f t="shared" si="24"/>
        <v>83.52</v>
      </c>
    </row>
    <row r="282" spans="1:19" ht="14.4" x14ac:dyDescent="0.3">
      <c r="A282" s="38" t="s">
        <v>615</v>
      </c>
      <c r="B282" s="38" t="s">
        <v>616</v>
      </c>
      <c r="C282" s="39" t="s">
        <v>616</v>
      </c>
      <c r="D282" s="37" t="s">
        <v>30</v>
      </c>
      <c r="E282" s="37" t="s">
        <v>31</v>
      </c>
      <c r="F282" s="37" t="s">
        <v>30</v>
      </c>
      <c r="G282" s="37" t="s">
        <v>80</v>
      </c>
      <c r="H282" s="37" t="s">
        <v>531</v>
      </c>
      <c r="I282" s="37" t="s">
        <v>532</v>
      </c>
      <c r="J282" s="39" t="s">
        <v>415</v>
      </c>
      <c r="K282" s="38" t="s">
        <v>416</v>
      </c>
      <c r="L282" s="39">
        <v>2024020220</v>
      </c>
      <c r="M282" s="66" t="s">
        <v>45</v>
      </c>
      <c r="N282" s="39" t="s">
        <v>211</v>
      </c>
      <c r="O282" s="39">
        <v>5</v>
      </c>
      <c r="P282" s="39">
        <v>6.96</v>
      </c>
      <c r="Q282" s="39" t="s">
        <v>534</v>
      </c>
      <c r="R282" s="118">
        <f t="shared" si="25"/>
        <v>6.96</v>
      </c>
      <c r="S282" s="120">
        <f t="shared" si="24"/>
        <v>6.96</v>
      </c>
    </row>
    <row r="283" spans="1:19" ht="14.4" x14ac:dyDescent="0.3">
      <c r="A283" s="38" t="s">
        <v>615</v>
      </c>
      <c r="B283" s="38" t="s">
        <v>616</v>
      </c>
      <c r="C283" s="39" t="s">
        <v>616</v>
      </c>
      <c r="D283" s="37" t="s">
        <v>30</v>
      </c>
      <c r="E283" s="37" t="s">
        <v>31</v>
      </c>
      <c r="F283" s="37" t="s">
        <v>30</v>
      </c>
      <c r="G283" s="37" t="s">
        <v>80</v>
      </c>
      <c r="H283" s="37" t="s">
        <v>531</v>
      </c>
      <c r="I283" s="37" t="s">
        <v>532</v>
      </c>
      <c r="J283" s="39" t="s">
        <v>652</v>
      </c>
      <c r="K283" s="38" t="s">
        <v>653</v>
      </c>
      <c r="L283" s="39">
        <v>2024020220</v>
      </c>
      <c r="M283" s="66" t="s">
        <v>45</v>
      </c>
      <c r="N283" s="39" t="s">
        <v>211</v>
      </c>
      <c r="O283" s="39">
        <v>4</v>
      </c>
      <c r="P283" s="39">
        <v>53.45</v>
      </c>
      <c r="Q283" s="39" t="s">
        <v>534</v>
      </c>
      <c r="R283" s="118">
        <f t="shared" si="25"/>
        <v>53.45</v>
      </c>
      <c r="S283" s="120">
        <f t="shared" si="24"/>
        <v>53.45</v>
      </c>
    </row>
    <row r="284" spans="1:19" ht="14.4" x14ac:dyDescent="0.3">
      <c r="A284" s="38" t="s">
        <v>615</v>
      </c>
      <c r="B284" s="38" t="s">
        <v>616</v>
      </c>
      <c r="C284" s="39" t="s">
        <v>616</v>
      </c>
      <c r="D284" s="37" t="s">
        <v>30</v>
      </c>
      <c r="E284" s="37" t="s">
        <v>31</v>
      </c>
      <c r="F284" s="37" t="s">
        <v>30</v>
      </c>
      <c r="G284" s="37" t="s">
        <v>80</v>
      </c>
      <c r="H284" s="37" t="s">
        <v>531</v>
      </c>
      <c r="I284" s="37" t="s">
        <v>532</v>
      </c>
      <c r="J284" s="39" t="s">
        <v>150</v>
      </c>
      <c r="K284" s="38" t="s">
        <v>196</v>
      </c>
      <c r="L284" s="39">
        <v>2024020220</v>
      </c>
      <c r="M284" s="66" t="s">
        <v>45</v>
      </c>
      <c r="N284" s="39" t="s">
        <v>211</v>
      </c>
      <c r="O284" s="39">
        <v>860</v>
      </c>
      <c r="P284" s="39">
        <v>52.2</v>
      </c>
      <c r="Q284" s="39" t="s">
        <v>534</v>
      </c>
      <c r="R284" s="118">
        <f t="shared" si="25"/>
        <v>52.2</v>
      </c>
      <c r="S284" s="120">
        <f t="shared" si="24"/>
        <v>52.2</v>
      </c>
    </row>
    <row r="285" spans="1:19" ht="14.4" x14ac:dyDescent="0.3">
      <c r="A285" s="38" t="s">
        <v>615</v>
      </c>
      <c r="B285" s="38" t="s">
        <v>616</v>
      </c>
      <c r="C285" s="39" t="s">
        <v>616</v>
      </c>
      <c r="D285" s="37" t="s">
        <v>30</v>
      </c>
      <c r="E285" s="37" t="s">
        <v>31</v>
      </c>
      <c r="F285" s="37" t="s">
        <v>30</v>
      </c>
      <c r="G285" s="37" t="s">
        <v>80</v>
      </c>
      <c r="H285" s="37" t="s">
        <v>531</v>
      </c>
      <c r="I285" s="37" t="s">
        <v>532</v>
      </c>
      <c r="J285" s="39" t="s">
        <v>654</v>
      </c>
      <c r="K285" s="38" t="s">
        <v>655</v>
      </c>
      <c r="L285" s="39">
        <v>2024020220</v>
      </c>
      <c r="M285" s="66" t="s">
        <v>45</v>
      </c>
      <c r="N285" s="39" t="s">
        <v>211</v>
      </c>
      <c r="O285" s="39">
        <v>1279.8</v>
      </c>
      <c r="P285" s="39">
        <v>11.04</v>
      </c>
      <c r="Q285" s="39" t="s">
        <v>534</v>
      </c>
      <c r="R285" s="118">
        <f t="shared" si="25"/>
        <v>11.04</v>
      </c>
      <c r="S285" s="120">
        <f t="shared" ref="S285:S340" si="26">R285</f>
        <v>11.04</v>
      </c>
    </row>
    <row r="286" spans="1:19" ht="14.4" x14ac:dyDescent="0.3">
      <c r="A286" s="38" t="s">
        <v>615</v>
      </c>
      <c r="B286" s="38" t="s">
        <v>616</v>
      </c>
      <c r="C286" s="39" t="s">
        <v>616</v>
      </c>
      <c r="D286" s="37" t="s">
        <v>30</v>
      </c>
      <c r="E286" s="37" t="s">
        <v>31</v>
      </c>
      <c r="F286" s="37" t="s">
        <v>30</v>
      </c>
      <c r="G286" s="37" t="s">
        <v>80</v>
      </c>
      <c r="H286" s="37" t="s">
        <v>531</v>
      </c>
      <c r="I286" s="37" t="s">
        <v>532</v>
      </c>
      <c r="J286" s="39" t="s">
        <v>656</v>
      </c>
      <c r="K286" s="38" t="s">
        <v>657</v>
      </c>
      <c r="L286" s="39">
        <v>2024020220</v>
      </c>
      <c r="M286" s="66" t="s">
        <v>45</v>
      </c>
      <c r="N286" s="39" t="s">
        <v>211</v>
      </c>
      <c r="O286" s="39">
        <v>3</v>
      </c>
      <c r="P286" s="39">
        <v>576.52</v>
      </c>
      <c r="Q286" s="39" t="s">
        <v>534</v>
      </c>
      <c r="R286" s="118">
        <f t="shared" si="25"/>
        <v>576.52</v>
      </c>
      <c r="S286" s="120">
        <f t="shared" si="26"/>
        <v>576.52</v>
      </c>
    </row>
    <row r="287" spans="1:19" ht="14.4" x14ac:dyDescent="0.3">
      <c r="A287" s="38" t="s">
        <v>615</v>
      </c>
      <c r="B287" s="38" t="s">
        <v>616</v>
      </c>
      <c r="C287" s="39" t="s">
        <v>616</v>
      </c>
      <c r="D287" s="37" t="s">
        <v>30</v>
      </c>
      <c r="E287" s="37" t="s">
        <v>31</v>
      </c>
      <c r="F287" s="37" t="s">
        <v>30</v>
      </c>
      <c r="G287" s="37" t="s">
        <v>80</v>
      </c>
      <c r="H287" s="37" t="s">
        <v>531</v>
      </c>
      <c r="I287" s="37" t="s">
        <v>532</v>
      </c>
      <c r="J287" s="39" t="s">
        <v>658</v>
      </c>
      <c r="K287" s="38" t="s">
        <v>659</v>
      </c>
      <c r="L287" s="39">
        <v>2024020220</v>
      </c>
      <c r="M287" s="66" t="s">
        <v>45</v>
      </c>
      <c r="N287" s="39" t="s">
        <v>211</v>
      </c>
      <c r="O287" s="39">
        <v>2</v>
      </c>
      <c r="P287" s="39">
        <v>5.09</v>
      </c>
      <c r="Q287" s="39" t="s">
        <v>534</v>
      </c>
      <c r="R287" s="118">
        <f t="shared" si="25"/>
        <v>5.09</v>
      </c>
      <c r="S287" s="120">
        <f t="shared" si="26"/>
        <v>5.09</v>
      </c>
    </row>
    <row r="288" spans="1:19" ht="14.4" x14ac:dyDescent="0.3">
      <c r="A288" s="38" t="s">
        <v>615</v>
      </c>
      <c r="B288" s="38" t="s">
        <v>616</v>
      </c>
      <c r="C288" s="39" t="s">
        <v>616</v>
      </c>
      <c r="D288" s="37" t="s">
        <v>30</v>
      </c>
      <c r="E288" s="37" t="s">
        <v>31</v>
      </c>
      <c r="F288" s="37" t="s">
        <v>30</v>
      </c>
      <c r="G288" s="37" t="s">
        <v>80</v>
      </c>
      <c r="H288" s="37" t="s">
        <v>531</v>
      </c>
      <c r="I288" s="37" t="s">
        <v>532</v>
      </c>
      <c r="J288" s="39" t="s">
        <v>658</v>
      </c>
      <c r="K288" s="38" t="s">
        <v>659</v>
      </c>
      <c r="L288" s="39">
        <v>2024020220</v>
      </c>
      <c r="M288" s="66" t="s">
        <v>45</v>
      </c>
      <c r="N288" s="39" t="s">
        <v>211</v>
      </c>
      <c r="O288" s="39">
        <v>1</v>
      </c>
      <c r="P288" s="39">
        <v>5.09</v>
      </c>
      <c r="Q288" s="39" t="s">
        <v>534</v>
      </c>
      <c r="R288" s="118">
        <f t="shared" si="25"/>
        <v>5.09</v>
      </c>
      <c r="S288" s="120">
        <f t="shared" si="26"/>
        <v>5.09</v>
      </c>
    </row>
    <row r="289" spans="1:19" ht="14.4" x14ac:dyDescent="0.3">
      <c r="A289" s="38" t="s">
        <v>615</v>
      </c>
      <c r="B289" s="38" t="s">
        <v>616</v>
      </c>
      <c r="C289" s="39" t="s">
        <v>616</v>
      </c>
      <c r="D289" s="37" t="s">
        <v>30</v>
      </c>
      <c r="E289" s="37" t="s">
        <v>31</v>
      </c>
      <c r="F289" s="37" t="s">
        <v>30</v>
      </c>
      <c r="G289" s="37" t="s">
        <v>80</v>
      </c>
      <c r="H289" s="37" t="s">
        <v>531</v>
      </c>
      <c r="I289" s="37" t="s">
        <v>532</v>
      </c>
      <c r="J289" s="39" t="s">
        <v>660</v>
      </c>
      <c r="K289" s="38" t="s">
        <v>661</v>
      </c>
      <c r="L289" s="39">
        <v>2024020220</v>
      </c>
      <c r="M289" s="66" t="s">
        <v>45</v>
      </c>
      <c r="N289" s="39" t="s">
        <v>211</v>
      </c>
      <c r="O289" s="39">
        <v>22924.14</v>
      </c>
      <c r="P289" s="39">
        <v>89.32</v>
      </c>
      <c r="Q289" s="39" t="s">
        <v>534</v>
      </c>
      <c r="R289" s="118">
        <f t="shared" si="25"/>
        <v>89.32</v>
      </c>
      <c r="S289" s="120">
        <f t="shared" si="26"/>
        <v>89.32</v>
      </c>
    </row>
    <row r="290" spans="1:19" ht="14.4" x14ac:dyDescent="0.3">
      <c r="A290" s="38" t="s">
        <v>615</v>
      </c>
      <c r="B290" s="38" t="s">
        <v>616</v>
      </c>
      <c r="C290" s="39" t="s">
        <v>616</v>
      </c>
      <c r="D290" s="37" t="s">
        <v>30</v>
      </c>
      <c r="E290" s="37" t="s">
        <v>31</v>
      </c>
      <c r="F290" s="37" t="s">
        <v>30</v>
      </c>
      <c r="G290" s="37" t="s">
        <v>80</v>
      </c>
      <c r="H290" s="37" t="s">
        <v>531</v>
      </c>
      <c r="I290" s="37" t="s">
        <v>532</v>
      </c>
      <c r="J290" s="39" t="s">
        <v>660</v>
      </c>
      <c r="K290" s="38" t="s">
        <v>661</v>
      </c>
      <c r="L290" s="39">
        <v>2024020220</v>
      </c>
      <c r="M290" s="66" t="s">
        <v>45</v>
      </c>
      <c r="N290" s="39" t="s">
        <v>211</v>
      </c>
      <c r="O290" s="39">
        <v>1</v>
      </c>
      <c r="P290" s="39">
        <v>89.66</v>
      </c>
      <c r="Q290" s="39" t="s">
        <v>534</v>
      </c>
      <c r="R290" s="118">
        <f t="shared" si="25"/>
        <v>89.66</v>
      </c>
      <c r="S290" s="120">
        <f t="shared" si="26"/>
        <v>89.66</v>
      </c>
    </row>
    <row r="291" spans="1:19" ht="14.4" x14ac:dyDescent="0.3">
      <c r="A291" s="38" t="s">
        <v>615</v>
      </c>
      <c r="B291" s="38" t="s">
        <v>616</v>
      </c>
      <c r="C291" s="39" t="s">
        <v>616</v>
      </c>
      <c r="D291" s="37" t="s">
        <v>30</v>
      </c>
      <c r="E291" s="37" t="s">
        <v>31</v>
      </c>
      <c r="F291" s="37" t="s">
        <v>30</v>
      </c>
      <c r="G291" s="37" t="s">
        <v>80</v>
      </c>
      <c r="H291" s="37" t="s">
        <v>531</v>
      </c>
      <c r="I291" s="37" t="s">
        <v>532</v>
      </c>
      <c r="J291" s="39" t="s">
        <v>662</v>
      </c>
      <c r="K291" s="38" t="s">
        <v>663</v>
      </c>
      <c r="L291" s="39">
        <v>2024020220</v>
      </c>
      <c r="M291" s="66" t="s">
        <v>45</v>
      </c>
      <c r="N291" s="39" t="s">
        <v>212</v>
      </c>
      <c r="O291" s="39">
        <v>1</v>
      </c>
      <c r="P291" s="39">
        <v>189.07999999999998</v>
      </c>
      <c r="Q291" s="39" t="s">
        <v>534</v>
      </c>
      <c r="R291" s="118">
        <f t="shared" si="25"/>
        <v>189.07999999999998</v>
      </c>
      <c r="S291" s="120">
        <f t="shared" si="26"/>
        <v>189.07999999999998</v>
      </c>
    </row>
    <row r="292" spans="1:19" ht="14.4" x14ac:dyDescent="0.3">
      <c r="A292" s="38" t="s">
        <v>615</v>
      </c>
      <c r="B292" s="38" t="s">
        <v>616</v>
      </c>
      <c r="C292" s="39" t="s">
        <v>616</v>
      </c>
      <c r="D292" s="37" t="s">
        <v>30</v>
      </c>
      <c r="E292" s="37" t="s">
        <v>31</v>
      </c>
      <c r="F292" s="37" t="s">
        <v>30</v>
      </c>
      <c r="G292" s="37" t="s">
        <v>80</v>
      </c>
      <c r="H292" s="37" t="s">
        <v>531</v>
      </c>
      <c r="I292" s="37" t="s">
        <v>532</v>
      </c>
      <c r="J292" s="39" t="s">
        <v>664</v>
      </c>
      <c r="K292" s="38" t="s">
        <v>665</v>
      </c>
      <c r="L292" s="39">
        <v>2024020220</v>
      </c>
      <c r="M292" s="66" t="s">
        <v>45</v>
      </c>
      <c r="N292" s="39" t="s">
        <v>211</v>
      </c>
      <c r="O292" s="39">
        <v>1</v>
      </c>
      <c r="P292" s="39">
        <v>90.48</v>
      </c>
      <c r="Q292" s="39" t="s">
        <v>534</v>
      </c>
      <c r="R292" s="118">
        <f t="shared" si="25"/>
        <v>90.48</v>
      </c>
      <c r="S292" s="120">
        <f t="shared" si="26"/>
        <v>90.48</v>
      </c>
    </row>
    <row r="293" spans="1:19" ht="14.4" x14ac:dyDescent="0.3">
      <c r="A293" s="38" t="s">
        <v>615</v>
      </c>
      <c r="B293" s="38" t="s">
        <v>616</v>
      </c>
      <c r="C293" s="39" t="s">
        <v>616</v>
      </c>
      <c r="D293" s="37" t="s">
        <v>30</v>
      </c>
      <c r="E293" s="37" t="s">
        <v>31</v>
      </c>
      <c r="F293" s="37" t="s">
        <v>30</v>
      </c>
      <c r="G293" s="37" t="s">
        <v>80</v>
      </c>
      <c r="H293" s="37" t="s">
        <v>88</v>
      </c>
      <c r="I293" s="37" t="s">
        <v>232</v>
      </c>
      <c r="J293" s="39" t="s">
        <v>594</v>
      </c>
      <c r="K293" s="38" t="s">
        <v>190</v>
      </c>
      <c r="L293" s="39">
        <v>2024020219</v>
      </c>
      <c r="M293" s="66" t="s">
        <v>45</v>
      </c>
      <c r="N293" s="39" t="s">
        <v>213</v>
      </c>
      <c r="O293" s="39">
        <v>1</v>
      </c>
      <c r="P293" s="39">
        <v>382.8</v>
      </c>
      <c r="Q293" s="39" t="s">
        <v>534</v>
      </c>
      <c r="R293" s="118">
        <f t="shared" si="25"/>
        <v>382.8</v>
      </c>
      <c r="S293" s="120">
        <f t="shared" si="26"/>
        <v>382.8</v>
      </c>
    </row>
    <row r="294" spans="1:19" ht="14.4" x14ac:dyDescent="0.3">
      <c r="A294" s="38" t="s">
        <v>615</v>
      </c>
      <c r="B294" s="38" t="s">
        <v>616</v>
      </c>
      <c r="C294" s="39" t="s">
        <v>616</v>
      </c>
      <c r="D294" s="37" t="s">
        <v>30</v>
      </c>
      <c r="E294" s="37" t="s">
        <v>31</v>
      </c>
      <c r="F294" s="37" t="s">
        <v>30</v>
      </c>
      <c r="G294" s="37" t="s">
        <v>80</v>
      </c>
      <c r="H294" s="37" t="s">
        <v>88</v>
      </c>
      <c r="I294" s="37" t="s">
        <v>232</v>
      </c>
      <c r="J294" s="39" t="s">
        <v>666</v>
      </c>
      <c r="K294" s="38" t="s">
        <v>667</v>
      </c>
      <c r="L294" s="39">
        <v>2024020218</v>
      </c>
      <c r="M294" s="66" t="s">
        <v>45</v>
      </c>
      <c r="N294" s="39" t="s">
        <v>211</v>
      </c>
      <c r="O294" s="39">
        <v>1</v>
      </c>
      <c r="P294" s="39">
        <v>7.54</v>
      </c>
      <c r="Q294" s="39" t="s">
        <v>534</v>
      </c>
      <c r="R294" s="118">
        <f t="shared" si="25"/>
        <v>7.54</v>
      </c>
      <c r="S294" s="120">
        <f t="shared" si="26"/>
        <v>7.54</v>
      </c>
    </row>
    <row r="295" spans="1:19" ht="14.4" x14ac:dyDescent="0.3">
      <c r="A295" s="38" t="s">
        <v>615</v>
      </c>
      <c r="B295" s="38" t="s">
        <v>616</v>
      </c>
      <c r="C295" s="39" t="s">
        <v>616</v>
      </c>
      <c r="D295" s="37" t="s">
        <v>30</v>
      </c>
      <c r="E295" s="37" t="s">
        <v>31</v>
      </c>
      <c r="F295" s="37" t="s">
        <v>30</v>
      </c>
      <c r="G295" s="37" t="s">
        <v>80</v>
      </c>
      <c r="H295" s="37" t="s">
        <v>531</v>
      </c>
      <c r="I295" s="37" t="s">
        <v>532</v>
      </c>
      <c r="J295" s="39" t="s">
        <v>150</v>
      </c>
      <c r="K295" s="38" t="s">
        <v>196</v>
      </c>
      <c r="L295" s="39">
        <v>2024020217</v>
      </c>
      <c r="M295" s="66" t="s">
        <v>45</v>
      </c>
      <c r="N295" s="39" t="s">
        <v>211</v>
      </c>
      <c r="O295" s="39">
        <v>1</v>
      </c>
      <c r="P295" s="42">
        <v>49.681764705882358</v>
      </c>
      <c r="Q295" s="39" t="s">
        <v>534</v>
      </c>
      <c r="R295" s="118">
        <f t="shared" si="25"/>
        <v>49.681764705882358</v>
      </c>
      <c r="S295" s="120">
        <f t="shared" si="26"/>
        <v>49.681764705882358</v>
      </c>
    </row>
    <row r="296" spans="1:19" ht="14.4" x14ac:dyDescent="0.3">
      <c r="A296" s="38" t="s">
        <v>615</v>
      </c>
      <c r="B296" s="38" t="s">
        <v>616</v>
      </c>
      <c r="C296" s="39" t="s">
        <v>616</v>
      </c>
      <c r="D296" s="37" t="s">
        <v>30</v>
      </c>
      <c r="E296" s="37" t="s">
        <v>31</v>
      </c>
      <c r="F296" s="37" t="s">
        <v>30</v>
      </c>
      <c r="G296" s="37" t="s">
        <v>80</v>
      </c>
      <c r="H296" s="37" t="s">
        <v>531</v>
      </c>
      <c r="I296" s="37" t="s">
        <v>532</v>
      </c>
      <c r="J296" s="39" t="s">
        <v>654</v>
      </c>
      <c r="K296" s="38" t="s">
        <v>655</v>
      </c>
      <c r="L296" s="39">
        <v>2024020217</v>
      </c>
      <c r="M296" s="66" t="s">
        <v>45</v>
      </c>
      <c r="N296" s="39" t="s">
        <v>211</v>
      </c>
      <c r="O296" s="39">
        <v>1</v>
      </c>
      <c r="P296" s="42">
        <v>9.9180056179775278</v>
      </c>
      <c r="Q296" s="39" t="s">
        <v>534</v>
      </c>
      <c r="R296" s="118">
        <f t="shared" si="25"/>
        <v>9.9180056179775278</v>
      </c>
      <c r="S296" s="120">
        <f t="shared" si="26"/>
        <v>9.9180056179775278</v>
      </c>
    </row>
    <row r="297" spans="1:19" ht="14.4" x14ac:dyDescent="0.3">
      <c r="A297" s="38" t="s">
        <v>615</v>
      </c>
      <c r="B297" s="38" t="s">
        <v>616</v>
      </c>
      <c r="C297" s="39" t="s">
        <v>616</v>
      </c>
      <c r="D297" s="37" t="s">
        <v>30</v>
      </c>
      <c r="E297" s="37" t="s">
        <v>31</v>
      </c>
      <c r="F297" s="37" t="s">
        <v>30</v>
      </c>
      <c r="G297" s="37" t="s">
        <v>80</v>
      </c>
      <c r="H297" s="37" t="s">
        <v>40</v>
      </c>
      <c r="I297" s="41" t="s">
        <v>507</v>
      </c>
      <c r="J297" s="39" t="s">
        <v>44</v>
      </c>
      <c r="K297" s="38" t="s">
        <v>668</v>
      </c>
      <c r="L297" s="39">
        <v>2024020207</v>
      </c>
      <c r="M297" s="39" t="s">
        <v>44</v>
      </c>
      <c r="N297" s="39" t="s">
        <v>44</v>
      </c>
      <c r="O297" s="39">
        <v>1</v>
      </c>
      <c r="P297" s="39">
        <v>10</v>
      </c>
      <c r="Q297" s="39" t="s">
        <v>404</v>
      </c>
      <c r="R297" s="118">
        <f t="shared" si="25"/>
        <v>10</v>
      </c>
      <c r="S297" s="120">
        <f t="shared" si="26"/>
        <v>10</v>
      </c>
    </row>
    <row r="298" spans="1:19" ht="14.4" x14ac:dyDescent="0.3">
      <c r="A298" s="38" t="s">
        <v>615</v>
      </c>
      <c r="B298" s="38" t="s">
        <v>616</v>
      </c>
      <c r="C298" s="39" t="s">
        <v>616</v>
      </c>
      <c r="D298" s="37" t="s">
        <v>30</v>
      </c>
      <c r="E298" s="37" t="s">
        <v>31</v>
      </c>
      <c r="F298" s="37" t="s">
        <v>30</v>
      </c>
      <c r="G298" s="37" t="s">
        <v>80</v>
      </c>
      <c r="H298" s="37" t="s">
        <v>40</v>
      </c>
      <c r="I298" s="41" t="s">
        <v>507</v>
      </c>
      <c r="J298" s="39" t="s">
        <v>44</v>
      </c>
      <c r="K298" s="38" t="s">
        <v>669</v>
      </c>
      <c r="L298" s="39">
        <v>2024020206</v>
      </c>
      <c r="M298" s="39" t="s">
        <v>44</v>
      </c>
      <c r="N298" s="39" t="s">
        <v>44</v>
      </c>
      <c r="O298" s="39">
        <v>1</v>
      </c>
      <c r="P298" s="39">
        <v>43</v>
      </c>
      <c r="Q298" s="39" t="s">
        <v>404</v>
      </c>
      <c r="R298" s="118">
        <f t="shared" si="25"/>
        <v>43</v>
      </c>
      <c r="S298" s="120">
        <f t="shared" si="26"/>
        <v>43</v>
      </c>
    </row>
    <row r="299" spans="1:19" ht="14.4" x14ac:dyDescent="0.3">
      <c r="A299" s="38" t="s">
        <v>615</v>
      </c>
      <c r="B299" s="38" t="s">
        <v>616</v>
      </c>
      <c r="C299" s="39" t="s">
        <v>616</v>
      </c>
      <c r="D299" s="37" t="s">
        <v>30</v>
      </c>
      <c r="E299" s="37" t="s">
        <v>31</v>
      </c>
      <c r="F299" s="37" t="s">
        <v>30</v>
      </c>
      <c r="G299" s="37" t="s">
        <v>80</v>
      </c>
      <c r="H299" s="37" t="s">
        <v>51</v>
      </c>
      <c r="I299" s="41" t="s">
        <v>277</v>
      </c>
      <c r="J299" s="39" t="s">
        <v>44</v>
      </c>
      <c r="K299" s="38" t="s">
        <v>670</v>
      </c>
      <c r="L299" s="39">
        <v>2024020204</v>
      </c>
      <c r="M299" s="39" t="s">
        <v>44</v>
      </c>
      <c r="N299" s="39" t="s">
        <v>44</v>
      </c>
      <c r="O299" s="39">
        <v>1</v>
      </c>
      <c r="P299" s="39">
        <v>90</v>
      </c>
      <c r="Q299" s="39" t="s">
        <v>404</v>
      </c>
      <c r="R299" s="118">
        <f t="shared" si="25"/>
        <v>90</v>
      </c>
      <c r="S299" s="120">
        <f t="shared" si="26"/>
        <v>90</v>
      </c>
    </row>
    <row r="300" spans="1:19" ht="14.4" x14ac:dyDescent="0.3">
      <c r="A300" s="38" t="s">
        <v>615</v>
      </c>
      <c r="B300" s="38" t="s">
        <v>616</v>
      </c>
      <c r="C300" s="39" t="s">
        <v>616</v>
      </c>
      <c r="D300" s="37" t="s">
        <v>30</v>
      </c>
      <c r="E300" s="37" t="s">
        <v>31</v>
      </c>
      <c r="F300" s="37" t="s">
        <v>30</v>
      </c>
      <c r="G300" s="37" t="s">
        <v>48</v>
      </c>
      <c r="H300" s="37" t="s">
        <v>51</v>
      </c>
      <c r="I300" s="41" t="s">
        <v>277</v>
      </c>
      <c r="J300" s="39" t="s">
        <v>44</v>
      </c>
      <c r="K300" s="38" t="s">
        <v>671</v>
      </c>
      <c r="L300" s="39">
        <v>2024020203</v>
      </c>
      <c r="M300" s="39" t="s">
        <v>44</v>
      </c>
      <c r="N300" s="39" t="s">
        <v>44</v>
      </c>
      <c r="O300" s="39">
        <v>1</v>
      </c>
      <c r="P300" s="39">
        <v>15</v>
      </c>
      <c r="Q300" s="39" t="s">
        <v>404</v>
      </c>
      <c r="R300" s="118">
        <f t="shared" si="25"/>
        <v>15</v>
      </c>
      <c r="S300" s="120">
        <f t="shared" si="26"/>
        <v>15</v>
      </c>
    </row>
    <row r="301" spans="1:19" ht="13.95" customHeight="1" x14ac:dyDescent="0.3">
      <c r="A301" s="38" t="s">
        <v>615</v>
      </c>
      <c r="B301" s="38" t="s">
        <v>616</v>
      </c>
      <c r="C301" s="39" t="s">
        <v>616</v>
      </c>
      <c r="D301" s="37" t="s">
        <v>30</v>
      </c>
      <c r="E301" s="37" t="s">
        <v>34</v>
      </c>
      <c r="F301" s="37" t="s">
        <v>36</v>
      </c>
      <c r="G301" s="37" t="s">
        <v>37</v>
      </c>
      <c r="H301" s="37" t="s">
        <v>66</v>
      </c>
      <c r="I301" s="41" t="s">
        <v>672</v>
      </c>
      <c r="J301" s="39" t="s">
        <v>44</v>
      </c>
      <c r="K301" s="38" t="s">
        <v>673</v>
      </c>
      <c r="L301" s="39">
        <v>2024020202</v>
      </c>
      <c r="M301" s="39" t="s">
        <v>44</v>
      </c>
      <c r="N301" s="39" t="s">
        <v>44</v>
      </c>
      <c r="O301" s="39">
        <v>1</v>
      </c>
      <c r="P301" s="39">
        <v>5</v>
      </c>
      <c r="Q301" s="38" t="s">
        <v>635</v>
      </c>
      <c r="R301" s="118">
        <f t="shared" si="25"/>
        <v>5</v>
      </c>
      <c r="S301" s="120">
        <f t="shared" si="26"/>
        <v>5</v>
      </c>
    </row>
    <row r="302" spans="1:19" ht="13.95" customHeight="1" x14ac:dyDescent="0.3">
      <c r="A302" s="38" t="s">
        <v>615</v>
      </c>
      <c r="B302" s="38" t="s">
        <v>616</v>
      </c>
      <c r="C302" s="39" t="s">
        <v>616</v>
      </c>
      <c r="D302" s="37" t="s">
        <v>30</v>
      </c>
      <c r="E302" s="37" t="s">
        <v>34</v>
      </c>
      <c r="F302" s="37" t="s">
        <v>36</v>
      </c>
      <c r="G302" s="37" t="s">
        <v>37</v>
      </c>
      <c r="H302" s="37" t="s">
        <v>51</v>
      </c>
      <c r="I302" s="41" t="s">
        <v>277</v>
      </c>
      <c r="J302" s="39" t="s">
        <v>44</v>
      </c>
      <c r="K302" s="38" t="s">
        <v>674</v>
      </c>
      <c r="L302" s="39">
        <v>2024020201</v>
      </c>
      <c r="M302" s="39" t="s">
        <v>44</v>
      </c>
      <c r="N302" s="39" t="s">
        <v>44</v>
      </c>
      <c r="O302" s="39">
        <v>1</v>
      </c>
      <c r="P302" s="39">
        <v>8</v>
      </c>
      <c r="Q302" s="38" t="s">
        <v>635</v>
      </c>
      <c r="R302" s="118">
        <f t="shared" si="25"/>
        <v>8</v>
      </c>
      <c r="S302" s="120">
        <f t="shared" si="26"/>
        <v>8</v>
      </c>
    </row>
    <row r="303" spans="1:19" ht="13.95" customHeight="1" x14ac:dyDescent="0.3">
      <c r="A303" s="38" t="s">
        <v>615</v>
      </c>
      <c r="B303" s="38" t="s">
        <v>616</v>
      </c>
      <c r="C303" s="39" t="s">
        <v>616</v>
      </c>
      <c r="D303" s="37" t="s">
        <v>30</v>
      </c>
      <c r="E303" s="37" t="s">
        <v>31</v>
      </c>
      <c r="F303" s="37" t="s">
        <v>30</v>
      </c>
      <c r="G303" s="37" t="s">
        <v>48</v>
      </c>
      <c r="H303" s="37" t="s">
        <v>46</v>
      </c>
      <c r="I303" s="41" t="s">
        <v>516</v>
      </c>
      <c r="J303" s="39" t="s">
        <v>44</v>
      </c>
      <c r="K303" s="38" t="s">
        <v>675</v>
      </c>
      <c r="L303" s="39">
        <v>2024020200</v>
      </c>
      <c r="M303" s="39" t="s">
        <v>44</v>
      </c>
      <c r="N303" s="39" t="s">
        <v>44</v>
      </c>
      <c r="O303" s="39">
        <v>1</v>
      </c>
      <c r="P303" s="39">
        <v>200</v>
      </c>
      <c r="Q303" s="39" t="s">
        <v>534</v>
      </c>
      <c r="R303" s="118">
        <f t="shared" si="25"/>
        <v>200</v>
      </c>
      <c r="S303" s="120">
        <f t="shared" si="26"/>
        <v>200</v>
      </c>
    </row>
    <row r="304" spans="1:19" ht="13.95" customHeight="1" x14ac:dyDescent="0.3">
      <c r="A304" s="38" t="s">
        <v>615</v>
      </c>
      <c r="B304" s="38" t="s">
        <v>616</v>
      </c>
      <c r="C304" s="39" t="s">
        <v>616</v>
      </c>
      <c r="D304" s="37" t="s">
        <v>30</v>
      </c>
      <c r="E304" s="37" t="s">
        <v>31</v>
      </c>
      <c r="F304" s="37" t="s">
        <v>30</v>
      </c>
      <c r="G304" s="37" t="s">
        <v>80</v>
      </c>
      <c r="H304" s="37" t="s">
        <v>98</v>
      </c>
      <c r="I304" s="41" t="s">
        <v>629</v>
      </c>
      <c r="J304" s="39" t="s">
        <v>676</v>
      </c>
      <c r="K304" s="38" t="s">
        <v>677</v>
      </c>
      <c r="L304" s="39">
        <v>2024020210</v>
      </c>
      <c r="M304" s="66" t="s">
        <v>45</v>
      </c>
      <c r="N304" s="39" t="s">
        <v>211</v>
      </c>
      <c r="O304" s="39">
        <v>15</v>
      </c>
      <c r="P304" s="39">
        <v>2001</v>
      </c>
      <c r="Q304" s="39" t="s">
        <v>534</v>
      </c>
      <c r="R304" s="118">
        <f t="shared" si="25"/>
        <v>2001</v>
      </c>
      <c r="S304" s="120">
        <f t="shared" si="26"/>
        <v>2001</v>
      </c>
    </row>
    <row r="305" spans="1:19" ht="13.95" customHeight="1" x14ac:dyDescent="0.3">
      <c r="A305" s="38" t="s">
        <v>615</v>
      </c>
      <c r="B305" s="38" t="s">
        <v>616</v>
      </c>
      <c r="C305" s="39" t="s">
        <v>616</v>
      </c>
      <c r="D305" s="37" t="s">
        <v>30</v>
      </c>
      <c r="E305" s="37" t="s">
        <v>31</v>
      </c>
      <c r="F305" s="37" t="s">
        <v>30</v>
      </c>
      <c r="G305" s="37" t="s">
        <v>80</v>
      </c>
      <c r="H305" s="37" t="s">
        <v>545</v>
      </c>
      <c r="I305" s="41" t="s">
        <v>283</v>
      </c>
      <c r="J305" s="39" t="s">
        <v>44</v>
      </c>
      <c r="K305" s="38" t="s">
        <v>678</v>
      </c>
      <c r="L305" s="39">
        <v>2024020208</v>
      </c>
      <c r="M305" s="39" t="s">
        <v>44</v>
      </c>
      <c r="N305" s="39" t="s">
        <v>44</v>
      </c>
      <c r="O305" s="39">
        <v>1</v>
      </c>
      <c r="P305" s="39">
        <v>200</v>
      </c>
      <c r="Q305" s="39" t="s">
        <v>404</v>
      </c>
      <c r="R305" s="118">
        <f t="shared" si="25"/>
        <v>200</v>
      </c>
      <c r="S305" s="120">
        <f t="shared" si="26"/>
        <v>200</v>
      </c>
    </row>
    <row r="306" spans="1:19" ht="13.95" customHeight="1" x14ac:dyDescent="0.3">
      <c r="A306" s="38" t="s">
        <v>615</v>
      </c>
      <c r="B306" s="38" t="s">
        <v>616</v>
      </c>
      <c r="C306" s="39" t="s">
        <v>616</v>
      </c>
      <c r="D306" s="37" t="s">
        <v>30</v>
      </c>
      <c r="E306" s="37" t="s">
        <v>31</v>
      </c>
      <c r="F306" s="37" t="s">
        <v>30</v>
      </c>
      <c r="G306" s="37" t="s">
        <v>48</v>
      </c>
      <c r="H306" s="37" t="s">
        <v>51</v>
      </c>
      <c r="I306" s="41" t="s">
        <v>277</v>
      </c>
      <c r="J306" s="39" t="s">
        <v>44</v>
      </c>
      <c r="K306" s="38" t="s">
        <v>679</v>
      </c>
      <c r="L306" s="39">
        <v>2024020198</v>
      </c>
      <c r="M306" s="39" t="s">
        <v>44</v>
      </c>
      <c r="N306" s="39" t="s">
        <v>44</v>
      </c>
      <c r="O306" s="39">
        <v>1</v>
      </c>
      <c r="P306" s="39">
        <v>1000</v>
      </c>
      <c r="Q306" s="39" t="s">
        <v>404</v>
      </c>
      <c r="R306" s="118">
        <f t="shared" si="25"/>
        <v>1000</v>
      </c>
      <c r="S306" s="120">
        <f t="shared" si="26"/>
        <v>1000</v>
      </c>
    </row>
    <row r="307" spans="1:19" ht="13.95" customHeight="1" x14ac:dyDescent="0.3">
      <c r="A307" s="50" t="s">
        <v>683</v>
      </c>
      <c r="B307" s="51" t="s">
        <v>684</v>
      </c>
      <c r="C307" s="52" t="s">
        <v>684</v>
      </c>
      <c r="D307" s="53" t="s">
        <v>30</v>
      </c>
      <c r="E307" s="51" t="s">
        <v>34</v>
      </c>
      <c r="F307" s="54">
        <v>88</v>
      </c>
      <c r="G307" s="51" t="s">
        <v>37</v>
      </c>
      <c r="H307" s="78">
        <v>32201</v>
      </c>
      <c r="I307" s="79" t="s">
        <v>685</v>
      </c>
      <c r="J307" s="80" t="s">
        <v>686</v>
      </c>
      <c r="K307" s="62" t="s">
        <v>687</v>
      </c>
      <c r="L307" s="80" t="s">
        <v>686</v>
      </c>
      <c r="M307" s="39" t="s">
        <v>44</v>
      </c>
      <c r="N307" s="39" t="s">
        <v>44</v>
      </c>
      <c r="O307" s="55">
        <v>1</v>
      </c>
      <c r="P307" s="82">
        <v>95294.23</v>
      </c>
      <c r="Q307" s="56" t="s">
        <v>534</v>
      </c>
      <c r="R307" s="121">
        <f t="shared" ref="R307:R312" si="27">O307*P307</f>
        <v>95294.23</v>
      </c>
      <c r="S307" s="120">
        <f t="shared" si="26"/>
        <v>95294.23</v>
      </c>
    </row>
    <row r="308" spans="1:19" ht="13.95" customHeight="1" x14ac:dyDescent="0.3">
      <c r="A308" s="50" t="s">
        <v>683</v>
      </c>
      <c r="B308" s="51" t="s">
        <v>684</v>
      </c>
      <c r="C308" s="52" t="s">
        <v>684</v>
      </c>
      <c r="D308" s="53" t="s">
        <v>30</v>
      </c>
      <c r="E308" s="51" t="s">
        <v>34</v>
      </c>
      <c r="F308" s="54">
        <v>88</v>
      </c>
      <c r="G308" s="51" t="s">
        <v>37</v>
      </c>
      <c r="H308" s="78">
        <v>35801</v>
      </c>
      <c r="I308" s="80" t="s">
        <v>688</v>
      </c>
      <c r="J308" s="80" t="s">
        <v>689</v>
      </c>
      <c r="K308" s="62" t="s">
        <v>690</v>
      </c>
      <c r="L308" s="80" t="s">
        <v>689</v>
      </c>
      <c r="M308" s="39" t="s">
        <v>44</v>
      </c>
      <c r="N308" s="39" t="s">
        <v>44</v>
      </c>
      <c r="O308" s="55">
        <v>1</v>
      </c>
      <c r="P308" s="82">
        <v>17052</v>
      </c>
      <c r="Q308" s="56" t="s">
        <v>534</v>
      </c>
      <c r="R308" s="121">
        <f t="shared" si="27"/>
        <v>17052</v>
      </c>
      <c r="S308" s="120">
        <f t="shared" si="26"/>
        <v>17052</v>
      </c>
    </row>
    <row r="309" spans="1:19" ht="13.95" customHeight="1" x14ac:dyDescent="0.3">
      <c r="A309" s="50" t="s">
        <v>683</v>
      </c>
      <c r="B309" s="51" t="s">
        <v>684</v>
      </c>
      <c r="C309" s="52" t="s">
        <v>684</v>
      </c>
      <c r="D309" s="53" t="s">
        <v>30</v>
      </c>
      <c r="E309" s="51" t="s">
        <v>34</v>
      </c>
      <c r="F309" s="54">
        <v>88</v>
      </c>
      <c r="G309" s="51" t="s">
        <v>37</v>
      </c>
      <c r="H309" s="78">
        <v>33801</v>
      </c>
      <c r="I309" s="80" t="s">
        <v>466</v>
      </c>
      <c r="J309" s="83" t="s">
        <v>691</v>
      </c>
      <c r="K309" s="62" t="s">
        <v>692</v>
      </c>
      <c r="L309" s="83" t="s">
        <v>691</v>
      </c>
      <c r="M309" s="39" t="s">
        <v>44</v>
      </c>
      <c r="N309" s="39" t="s">
        <v>44</v>
      </c>
      <c r="O309" s="55">
        <v>1</v>
      </c>
      <c r="P309" s="82">
        <v>568.4</v>
      </c>
      <c r="Q309" s="56" t="s">
        <v>534</v>
      </c>
      <c r="R309" s="121">
        <f t="shared" si="27"/>
        <v>568.4</v>
      </c>
      <c r="S309" s="120">
        <f t="shared" si="26"/>
        <v>568.4</v>
      </c>
    </row>
    <row r="310" spans="1:19" ht="13.95" customHeight="1" x14ac:dyDescent="0.3">
      <c r="A310" s="50" t="s">
        <v>683</v>
      </c>
      <c r="B310" s="51" t="s">
        <v>684</v>
      </c>
      <c r="C310" s="52" t="s">
        <v>684</v>
      </c>
      <c r="D310" s="53" t="s">
        <v>30</v>
      </c>
      <c r="E310" s="57" t="s">
        <v>31</v>
      </c>
      <c r="F310" s="58" t="s">
        <v>30</v>
      </c>
      <c r="G310" s="57" t="s">
        <v>48</v>
      </c>
      <c r="H310" s="78">
        <v>32201</v>
      </c>
      <c r="I310" s="79" t="s">
        <v>685</v>
      </c>
      <c r="J310" s="80" t="s">
        <v>693</v>
      </c>
      <c r="K310" s="62" t="s">
        <v>694</v>
      </c>
      <c r="L310" s="80" t="s">
        <v>693</v>
      </c>
      <c r="M310" s="39" t="s">
        <v>44</v>
      </c>
      <c r="N310" s="39" t="s">
        <v>44</v>
      </c>
      <c r="O310" s="55">
        <v>1</v>
      </c>
      <c r="P310" s="84">
        <v>103241.74</v>
      </c>
      <c r="Q310" s="59" t="s">
        <v>534</v>
      </c>
      <c r="R310" s="122">
        <f t="shared" si="27"/>
        <v>103241.74</v>
      </c>
      <c r="S310" s="120">
        <f t="shared" si="26"/>
        <v>103241.74</v>
      </c>
    </row>
    <row r="311" spans="1:19" ht="13.95" customHeight="1" x14ac:dyDescent="0.3">
      <c r="A311" s="50" t="s">
        <v>683</v>
      </c>
      <c r="B311" s="51" t="s">
        <v>684</v>
      </c>
      <c r="C311" s="52" t="s">
        <v>684</v>
      </c>
      <c r="D311" s="54" t="s">
        <v>30</v>
      </c>
      <c r="E311" s="51" t="s">
        <v>31</v>
      </c>
      <c r="F311" s="54" t="s">
        <v>30</v>
      </c>
      <c r="G311" s="51" t="s">
        <v>32</v>
      </c>
      <c r="H311" s="78">
        <v>21601</v>
      </c>
      <c r="I311" s="79" t="s">
        <v>421</v>
      </c>
      <c r="J311" s="85" t="s">
        <v>475</v>
      </c>
      <c r="K311" s="86" t="s">
        <v>190</v>
      </c>
      <c r="L311" s="83">
        <v>2024020112</v>
      </c>
      <c r="M311" s="66" t="s">
        <v>45</v>
      </c>
      <c r="N311" s="81" t="s">
        <v>695</v>
      </c>
      <c r="O311" s="55">
        <v>80</v>
      </c>
      <c r="P311" s="82">
        <v>30.705200000000001</v>
      </c>
      <c r="Q311" s="56" t="s">
        <v>534</v>
      </c>
      <c r="R311" s="121">
        <f t="shared" si="27"/>
        <v>2456.4160000000002</v>
      </c>
      <c r="S311" s="120">
        <f t="shared" si="26"/>
        <v>2456.4160000000002</v>
      </c>
    </row>
    <row r="312" spans="1:19" ht="13.95" customHeight="1" x14ac:dyDescent="0.3">
      <c r="A312" s="50" t="s">
        <v>683</v>
      </c>
      <c r="B312" s="51" t="s">
        <v>684</v>
      </c>
      <c r="C312" s="52" t="s">
        <v>684</v>
      </c>
      <c r="D312" s="53" t="s">
        <v>30</v>
      </c>
      <c r="E312" s="51" t="s">
        <v>34</v>
      </c>
      <c r="F312" s="54">
        <v>88</v>
      </c>
      <c r="G312" s="51" t="s">
        <v>37</v>
      </c>
      <c r="H312" s="78">
        <v>26102</v>
      </c>
      <c r="I312" s="80" t="s">
        <v>696</v>
      </c>
      <c r="J312" s="56" t="s">
        <v>576</v>
      </c>
      <c r="K312" s="62" t="s">
        <v>577</v>
      </c>
      <c r="L312" s="56" t="s">
        <v>576</v>
      </c>
      <c r="M312" s="66" t="s">
        <v>45</v>
      </c>
      <c r="N312" s="87" t="s">
        <v>214</v>
      </c>
      <c r="O312" s="55">
        <v>1</v>
      </c>
      <c r="P312" s="88">
        <v>575</v>
      </c>
      <c r="Q312" s="56" t="s">
        <v>534</v>
      </c>
      <c r="R312" s="123">
        <f t="shared" si="27"/>
        <v>575</v>
      </c>
      <c r="S312" s="120">
        <f t="shared" si="26"/>
        <v>575</v>
      </c>
    </row>
    <row r="313" spans="1:19" ht="13.95" customHeight="1" x14ac:dyDescent="0.3">
      <c r="A313" s="50" t="s">
        <v>1089</v>
      </c>
      <c r="B313" s="40" t="s">
        <v>697</v>
      </c>
      <c r="C313" s="40" t="s">
        <v>697</v>
      </c>
      <c r="D313" s="37" t="s">
        <v>30</v>
      </c>
      <c r="E313" s="37" t="s">
        <v>31</v>
      </c>
      <c r="F313" s="37" t="s">
        <v>30</v>
      </c>
      <c r="G313" s="39" t="s">
        <v>32</v>
      </c>
      <c r="H313" s="39">
        <v>21101</v>
      </c>
      <c r="I313" s="38" t="s">
        <v>698</v>
      </c>
      <c r="J313" s="39" t="s">
        <v>699</v>
      </c>
      <c r="K313" s="39" t="s">
        <v>700</v>
      </c>
      <c r="L313" s="39">
        <v>2024020184</v>
      </c>
      <c r="M313" s="66" t="s">
        <v>45</v>
      </c>
      <c r="N313" s="39" t="s">
        <v>213</v>
      </c>
      <c r="O313" s="39">
        <v>3</v>
      </c>
      <c r="P313" s="39">
        <f>R313/O313</f>
        <v>719.19999999999993</v>
      </c>
      <c r="Q313" s="36" t="s">
        <v>375</v>
      </c>
      <c r="R313" s="118">
        <v>2157.6</v>
      </c>
      <c r="S313" s="120">
        <f t="shared" si="26"/>
        <v>2157.6</v>
      </c>
    </row>
    <row r="314" spans="1:19" ht="13.95" customHeight="1" x14ac:dyDescent="0.3">
      <c r="A314" s="50" t="s">
        <v>1089</v>
      </c>
      <c r="B314" s="40" t="s">
        <v>697</v>
      </c>
      <c r="C314" s="40" t="s">
        <v>697</v>
      </c>
      <c r="D314" s="37" t="s">
        <v>30</v>
      </c>
      <c r="E314" s="37" t="s">
        <v>31</v>
      </c>
      <c r="F314" s="37" t="s">
        <v>30</v>
      </c>
      <c r="G314" s="39" t="s">
        <v>32</v>
      </c>
      <c r="H314" s="39">
        <v>21101</v>
      </c>
      <c r="I314" s="38" t="s">
        <v>698</v>
      </c>
      <c r="J314" s="39" t="s">
        <v>701</v>
      </c>
      <c r="K314" s="39" t="s">
        <v>702</v>
      </c>
      <c r="L314" s="39">
        <v>2024020184</v>
      </c>
      <c r="M314" s="66" t="s">
        <v>45</v>
      </c>
      <c r="N314" s="39" t="s">
        <v>213</v>
      </c>
      <c r="O314" s="39">
        <v>2</v>
      </c>
      <c r="P314" s="39">
        <f t="shared" ref="P314:P323" si="28">R314/O314</f>
        <v>915.23</v>
      </c>
      <c r="Q314" s="36" t="s">
        <v>375</v>
      </c>
      <c r="R314" s="118">
        <v>1830.46</v>
      </c>
      <c r="S314" s="120">
        <f t="shared" si="26"/>
        <v>1830.46</v>
      </c>
    </row>
    <row r="315" spans="1:19" ht="13.95" customHeight="1" x14ac:dyDescent="0.3">
      <c r="A315" s="50" t="s">
        <v>1089</v>
      </c>
      <c r="B315" s="40" t="s">
        <v>697</v>
      </c>
      <c r="C315" s="40" t="s">
        <v>697</v>
      </c>
      <c r="D315" s="37" t="s">
        <v>30</v>
      </c>
      <c r="E315" s="37" t="s">
        <v>31</v>
      </c>
      <c r="F315" s="37" t="s">
        <v>30</v>
      </c>
      <c r="G315" s="39" t="s">
        <v>32</v>
      </c>
      <c r="H315" s="39">
        <v>21101</v>
      </c>
      <c r="I315" s="38" t="s">
        <v>698</v>
      </c>
      <c r="J315" s="39" t="s">
        <v>703</v>
      </c>
      <c r="K315" s="39" t="s">
        <v>704</v>
      </c>
      <c r="L315" s="39">
        <v>2024020184</v>
      </c>
      <c r="M315" s="66" t="s">
        <v>45</v>
      </c>
      <c r="N315" s="39" t="s">
        <v>211</v>
      </c>
      <c r="O315" s="39">
        <v>24</v>
      </c>
      <c r="P315" s="39">
        <f t="shared" si="28"/>
        <v>6.8900000000000006</v>
      </c>
      <c r="Q315" s="36" t="s">
        <v>375</v>
      </c>
      <c r="R315" s="118">
        <v>165.36</v>
      </c>
      <c r="S315" s="120">
        <f t="shared" si="26"/>
        <v>165.36</v>
      </c>
    </row>
    <row r="316" spans="1:19" ht="13.95" customHeight="1" x14ac:dyDescent="0.3">
      <c r="A316" s="50" t="s">
        <v>1089</v>
      </c>
      <c r="B316" s="40" t="s">
        <v>697</v>
      </c>
      <c r="C316" s="40" t="s">
        <v>697</v>
      </c>
      <c r="D316" s="37" t="s">
        <v>30</v>
      </c>
      <c r="E316" s="37" t="s">
        <v>31</v>
      </c>
      <c r="F316" s="37" t="s">
        <v>30</v>
      </c>
      <c r="G316" s="39" t="s">
        <v>32</v>
      </c>
      <c r="H316" s="39">
        <v>21101</v>
      </c>
      <c r="I316" s="38" t="s">
        <v>698</v>
      </c>
      <c r="J316" s="39" t="s">
        <v>664</v>
      </c>
      <c r="K316" s="39" t="s">
        <v>665</v>
      </c>
      <c r="L316" s="39">
        <v>2024020184</v>
      </c>
      <c r="M316" s="66" t="s">
        <v>45</v>
      </c>
      <c r="N316" s="39" t="s">
        <v>211</v>
      </c>
      <c r="O316" s="39">
        <v>10</v>
      </c>
      <c r="P316" s="39">
        <f t="shared" si="28"/>
        <v>62.910000000000004</v>
      </c>
      <c r="Q316" s="36" t="s">
        <v>375</v>
      </c>
      <c r="R316" s="118">
        <v>629.1</v>
      </c>
      <c r="S316" s="120">
        <f t="shared" si="26"/>
        <v>629.1</v>
      </c>
    </row>
    <row r="317" spans="1:19" ht="13.95" customHeight="1" x14ac:dyDescent="0.3">
      <c r="A317" s="50" t="s">
        <v>1089</v>
      </c>
      <c r="B317" s="40" t="s">
        <v>697</v>
      </c>
      <c r="C317" s="40" t="s">
        <v>697</v>
      </c>
      <c r="D317" s="37" t="s">
        <v>30</v>
      </c>
      <c r="E317" s="37" t="s">
        <v>31</v>
      </c>
      <c r="F317" s="37" t="s">
        <v>30</v>
      </c>
      <c r="G317" s="39" t="s">
        <v>32</v>
      </c>
      <c r="H317" s="39">
        <v>21101</v>
      </c>
      <c r="I317" s="38" t="s">
        <v>698</v>
      </c>
      <c r="J317" s="39" t="s">
        <v>121</v>
      </c>
      <c r="K317" s="39" t="s">
        <v>165</v>
      </c>
      <c r="L317" s="39">
        <v>2024020184</v>
      </c>
      <c r="M317" s="66" t="s">
        <v>45</v>
      </c>
      <c r="N317" s="39" t="s">
        <v>212</v>
      </c>
      <c r="O317" s="39">
        <v>10</v>
      </c>
      <c r="P317" s="39">
        <f t="shared" si="28"/>
        <v>88.16</v>
      </c>
      <c r="Q317" s="36" t="s">
        <v>375</v>
      </c>
      <c r="R317" s="118">
        <v>881.6</v>
      </c>
      <c r="S317" s="120">
        <f t="shared" si="26"/>
        <v>881.6</v>
      </c>
    </row>
    <row r="318" spans="1:19" ht="13.95" customHeight="1" x14ac:dyDescent="0.3">
      <c r="A318" s="50" t="s">
        <v>1089</v>
      </c>
      <c r="B318" s="40" t="s">
        <v>697</v>
      </c>
      <c r="C318" s="40" t="s">
        <v>697</v>
      </c>
      <c r="D318" s="37" t="s">
        <v>30</v>
      </c>
      <c r="E318" s="37" t="s">
        <v>31</v>
      </c>
      <c r="F318" s="37" t="s">
        <v>30</v>
      </c>
      <c r="G318" s="39" t="s">
        <v>32</v>
      </c>
      <c r="H318" s="39">
        <v>21101</v>
      </c>
      <c r="I318" s="38" t="s">
        <v>698</v>
      </c>
      <c r="J318" s="39" t="s">
        <v>705</v>
      </c>
      <c r="K318" s="39" t="s">
        <v>706</v>
      </c>
      <c r="L318" s="39">
        <v>2024020184</v>
      </c>
      <c r="M318" s="66" t="s">
        <v>45</v>
      </c>
      <c r="N318" s="39" t="s">
        <v>211</v>
      </c>
      <c r="O318" s="39">
        <v>500</v>
      </c>
      <c r="P318" s="39">
        <f t="shared" si="28"/>
        <v>0.754</v>
      </c>
      <c r="Q318" s="36" t="s">
        <v>375</v>
      </c>
      <c r="R318" s="118">
        <v>377</v>
      </c>
      <c r="S318" s="120">
        <f t="shared" si="26"/>
        <v>377</v>
      </c>
    </row>
    <row r="319" spans="1:19" ht="13.95" customHeight="1" x14ac:dyDescent="0.3">
      <c r="A319" s="50" t="s">
        <v>1089</v>
      </c>
      <c r="B319" s="40" t="s">
        <v>697</v>
      </c>
      <c r="C319" s="40" t="s">
        <v>697</v>
      </c>
      <c r="D319" s="37" t="s">
        <v>30</v>
      </c>
      <c r="E319" s="37" t="s">
        <v>31</v>
      </c>
      <c r="F319" s="37" t="s">
        <v>30</v>
      </c>
      <c r="G319" s="39" t="s">
        <v>32</v>
      </c>
      <c r="H319" s="39">
        <v>26103</v>
      </c>
      <c r="I319" s="38" t="s">
        <v>707</v>
      </c>
      <c r="J319" s="39" t="s">
        <v>708</v>
      </c>
      <c r="K319" s="39" t="s">
        <v>709</v>
      </c>
      <c r="L319" s="39">
        <v>2024020185</v>
      </c>
      <c r="M319" s="66" t="s">
        <v>45</v>
      </c>
      <c r="N319" s="39" t="s">
        <v>214</v>
      </c>
      <c r="O319" s="39">
        <v>3000</v>
      </c>
      <c r="P319" s="39">
        <f t="shared" si="28"/>
        <v>1</v>
      </c>
      <c r="Q319" s="36" t="s">
        <v>375</v>
      </c>
      <c r="R319" s="118">
        <v>3000</v>
      </c>
      <c r="S319" s="120">
        <f t="shared" si="26"/>
        <v>3000</v>
      </c>
    </row>
    <row r="320" spans="1:19" ht="13.95" customHeight="1" x14ac:dyDescent="0.3">
      <c r="A320" s="50" t="s">
        <v>1089</v>
      </c>
      <c r="B320" s="40" t="s">
        <v>697</v>
      </c>
      <c r="C320" s="40" t="s">
        <v>697</v>
      </c>
      <c r="D320" s="37" t="s">
        <v>30</v>
      </c>
      <c r="E320" s="37" t="s">
        <v>31</v>
      </c>
      <c r="F320" s="37" t="s">
        <v>30</v>
      </c>
      <c r="G320" s="39" t="s">
        <v>32</v>
      </c>
      <c r="H320" s="39">
        <v>26103</v>
      </c>
      <c r="I320" s="38" t="s">
        <v>707</v>
      </c>
      <c r="J320" s="39" t="s">
        <v>708</v>
      </c>
      <c r="K320" s="39" t="s">
        <v>709</v>
      </c>
      <c r="L320" s="39">
        <v>2024020185</v>
      </c>
      <c r="M320" s="66" t="s">
        <v>45</v>
      </c>
      <c r="N320" s="39" t="s">
        <v>214</v>
      </c>
      <c r="O320" s="39">
        <v>1000</v>
      </c>
      <c r="P320" s="39">
        <f t="shared" si="28"/>
        <v>1</v>
      </c>
      <c r="Q320" s="36" t="s">
        <v>375</v>
      </c>
      <c r="R320" s="118">
        <v>1000</v>
      </c>
      <c r="S320" s="120">
        <f t="shared" si="26"/>
        <v>1000</v>
      </c>
    </row>
    <row r="321" spans="1:19" ht="13.95" customHeight="1" x14ac:dyDescent="0.3">
      <c r="A321" s="50" t="s">
        <v>1089</v>
      </c>
      <c r="B321" s="40" t="s">
        <v>697</v>
      </c>
      <c r="C321" s="40" t="s">
        <v>697</v>
      </c>
      <c r="D321" s="37" t="s">
        <v>30</v>
      </c>
      <c r="E321" s="37" t="s">
        <v>31</v>
      </c>
      <c r="F321" s="37" t="s">
        <v>30</v>
      </c>
      <c r="G321" s="39" t="s">
        <v>710</v>
      </c>
      <c r="H321" s="39">
        <v>26103</v>
      </c>
      <c r="I321" s="38" t="s">
        <v>707</v>
      </c>
      <c r="J321" s="39" t="s">
        <v>708</v>
      </c>
      <c r="K321" s="39" t="s">
        <v>709</v>
      </c>
      <c r="L321" s="39">
        <v>2024020185</v>
      </c>
      <c r="M321" s="66" t="s">
        <v>45</v>
      </c>
      <c r="N321" s="39" t="s">
        <v>214</v>
      </c>
      <c r="O321" s="39">
        <v>1000</v>
      </c>
      <c r="P321" s="39">
        <f t="shared" si="28"/>
        <v>1</v>
      </c>
      <c r="Q321" s="36" t="s">
        <v>375</v>
      </c>
      <c r="R321" s="118">
        <v>1000</v>
      </c>
      <c r="S321" s="120">
        <f t="shared" si="26"/>
        <v>1000</v>
      </c>
    </row>
    <row r="322" spans="1:19" ht="13.95" customHeight="1" x14ac:dyDescent="0.3">
      <c r="A322" s="50" t="s">
        <v>1089</v>
      </c>
      <c r="B322" s="40" t="s">
        <v>697</v>
      </c>
      <c r="C322" s="40" t="s">
        <v>697</v>
      </c>
      <c r="D322" s="37" t="s">
        <v>30</v>
      </c>
      <c r="E322" s="37" t="s">
        <v>34</v>
      </c>
      <c r="F322" s="37" t="s">
        <v>36</v>
      </c>
      <c r="G322" s="39" t="s">
        <v>37</v>
      </c>
      <c r="H322" s="39">
        <v>26103</v>
      </c>
      <c r="I322" s="38" t="s">
        <v>707</v>
      </c>
      <c r="J322" s="39" t="s">
        <v>708</v>
      </c>
      <c r="K322" s="39" t="s">
        <v>709</v>
      </c>
      <c r="L322" s="39">
        <v>2024020185</v>
      </c>
      <c r="M322" s="66" t="s">
        <v>45</v>
      </c>
      <c r="N322" s="39" t="s">
        <v>214</v>
      </c>
      <c r="O322" s="39">
        <v>1000</v>
      </c>
      <c r="P322" s="39">
        <f t="shared" si="28"/>
        <v>1</v>
      </c>
      <c r="Q322" s="36" t="s">
        <v>375</v>
      </c>
      <c r="R322" s="118">
        <v>1000</v>
      </c>
      <c r="S322" s="120">
        <f t="shared" si="26"/>
        <v>1000</v>
      </c>
    </row>
    <row r="323" spans="1:19" ht="13.95" customHeight="1" x14ac:dyDescent="0.3">
      <c r="A323" s="50" t="s">
        <v>1089</v>
      </c>
      <c r="B323" s="40" t="s">
        <v>697</v>
      </c>
      <c r="C323" s="40" t="s">
        <v>697</v>
      </c>
      <c r="D323" s="37" t="s">
        <v>30</v>
      </c>
      <c r="E323" s="37" t="s">
        <v>34</v>
      </c>
      <c r="F323" s="37" t="s">
        <v>36</v>
      </c>
      <c r="G323" s="39" t="s">
        <v>32</v>
      </c>
      <c r="H323" s="39">
        <v>26102</v>
      </c>
      <c r="I323" s="38" t="s">
        <v>711</v>
      </c>
      <c r="J323" s="39" t="s">
        <v>576</v>
      </c>
      <c r="K323" s="39" t="s">
        <v>577</v>
      </c>
      <c r="L323" s="39">
        <v>2024020185</v>
      </c>
      <c r="M323" s="66" t="s">
        <v>45</v>
      </c>
      <c r="N323" s="39" t="s">
        <v>214</v>
      </c>
      <c r="O323" s="39">
        <v>575</v>
      </c>
      <c r="P323" s="39">
        <f t="shared" si="28"/>
        <v>1</v>
      </c>
      <c r="Q323" s="36" t="s">
        <v>375</v>
      </c>
      <c r="R323" s="118">
        <v>575</v>
      </c>
      <c r="S323" s="120">
        <f t="shared" si="26"/>
        <v>575</v>
      </c>
    </row>
    <row r="324" spans="1:19" ht="13.95" customHeight="1" x14ac:dyDescent="0.3">
      <c r="A324" s="50" t="s">
        <v>1089</v>
      </c>
      <c r="B324" s="40" t="s">
        <v>697</v>
      </c>
      <c r="C324" s="40" t="s">
        <v>697</v>
      </c>
      <c r="D324" s="37" t="s">
        <v>30</v>
      </c>
      <c r="E324" s="37" t="s">
        <v>31</v>
      </c>
      <c r="F324" s="37" t="s">
        <v>30</v>
      </c>
      <c r="G324" s="39" t="s">
        <v>48</v>
      </c>
      <c r="H324" s="39">
        <v>33801</v>
      </c>
      <c r="I324" s="38" t="s">
        <v>712</v>
      </c>
      <c r="J324" s="39" t="s">
        <v>44</v>
      </c>
      <c r="K324" s="39" t="s">
        <v>50</v>
      </c>
      <c r="L324" s="39">
        <v>2024020002</v>
      </c>
      <c r="M324" s="39" t="s">
        <v>44</v>
      </c>
      <c r="N324" s="39" t="s">
        <v>50</v>
      </c>
      <c r="O324" s="39">
        <v>1</v>
      </c>
      <c r="P324" s="39">
        <v>35336</v>
      </c>
      <c r="Q324" s="39" t="s">
        <v>404</v>
      </c>
      <c r="R324" s="118">
        <v>35336</v>
      </c>
      <c r="S324" s="120">
        <f t="shared" si="26"/>
        <v>35336</v>
      </c>
    </row>
    <row r="325" spans="1:19" ht="13.95" customHeight="1" x14ac:dyDescent="0.3">
      <c r="A325" s="50" t="s">
        <v>1089</v>
      </c>
      <c r="B325" s="40" t="s">
        <v>697</v>
      </c>
      <c r="C325" s="40" t="s">
        <v>697</v>
      </c>
      <c r="D325" s="37" t="s">
        <v>30</v>
      </c>
      <c r="E325" s="37" t="s">
        <v>34</v>
      </c>
      <c r="F325" s="37" t="s">
        <v>36</v>
      </c>
      <c r="G325" s="39" t="s">
        <v>37</v>
      </c>
      <c r="H325" s="39">
        <v>32201</v>
      </c>
      <c r="I325" s="38" t="s">
        <v>713</v>
      </c>
      <c r="J325" s="39" t="s">
        <v>44</v>
      </c>
      <c r="K325" s="39" t="s">
        <v>714</v>
      </c>
      <c r="L325" s="39">
        <v>2024020003</v>
      </c>
      <c r="M325" s="39" t="s">
        <v>44</v>
      </c>
      <c r="N325" s="39" t="s">
        <v>714</v>
      </c>
      <c r="O325" s="39">
        <v>1</v>
      </c>
      <c r="P325" s="39">
        <v>41630</v>
      </c>
      <c r="Q325" s="39" t="s">
        <v>404</v>
      </c>
      <c r="R325" s="118">
        <v>41630</v>
      </c>
      <c r="S325" s="120">
        <f t="shared" si="26"/>
        <v>41630</v>
      </c>
    </row>
    <row r="326" spans="1:19" ht="13.95" customHeight="1" x14ac:dyDescent="0.3">
      <c r="A326" s="50" t="s">
        <v>1089</v>
      </c>
      <c r="B326" s="40" t="s">
        <v>697</v>
      </c>
      <c r="C326" s="40" t="s">
        <v>697</v>
      </c>
      <c r="D326" s="37" t="s">
        <v>30</v>
      </c>
      <c r="E326" s="37" t="s">
        <v>34</v>
      </c>
      <c r="F326" s="37" t="s">
        <v>36</v>
      </c>
      <c r="G326" s="39" t="s">
        <v>37</v>
      </c>
      <c r="H326" s="39">
        <v>32201</v>
      </c>
      <c r="I326" s="38" t="s">
        <v>713</v>
      </c>
      <c r="J326" s="39" t="s">
        <v>44</v>
      </c>
      <c r="K326" s="39" t="s">
        <v>714</v>
      </c>
      <c r="L326" s="39">
        <v>2024020004</v>
      </c>
      <c r="M326" s="39" t="s">
        <v>44</v>
      </c>
      <c r="N326" s="39" t="s">
        <v>714</v>
      </c>
      <c r="O326" s="39">
        <v>1</v>
      </c>
      <c r="P326" s="39">
        <v>20815</v>
      </c>
      <c r="Q326" s="39" t="s">
        <v>404</v>
      </c>
      <c r="R326" s="118">
        <v>20815</v>
      </c>
      <c r="S326" s="120">
        <f t="shared" si="26"/>
        <v>20815</v>
      </c>
    </row>
    <row r="327" spans="1:19" ht="13.95" customHeight="1" x14ac:dyDescent="0.3">
      <c r="A327" s="50" t="s">
        <v>1089</v>
      </c>
      <c r="B327" s="40" t="s">
        <v>697</v>
      </c>
      <c r="C327" s="40" t="s">
        <v>697</v>
      </c>
      <c r="D327" s="37" t="s">
        <v>30</v>
      </c>
      <c r="E327" s="39" t="s">
        <v>34</v>
      </c>
      <c r="F327" s="37" t="s">
        <v>36</v>
      </c>
      <c r="G327" s="39" t="s">
        <v>37</v>
      </c>
      <c r="H327" s="39">
        <v>33801</v>
      </c>
      <c r="I327" s="38" t="s">
        <v>712</v>
      </c>
      <c r="J327" s="39" t="s">
        <v>44</v>
      </c>
      <c r="K327" s="39" t="s">
        <v>50</v>
      </c>
      <c r="L327" s="39">
        <v>2024020005</v>
      </c>
      <c r="M327" s="39" t="s">
        <v>44</v>
      </c>
      <c r="N327" s="39" t="s">
        <v>50</v>
      </c>
      <c r="O327" s="52">
        <v>1</v>
      </c>
      <c r="P327" s="46">
        <v>17668</v>
      </c>
      <c r="Q327" s="39" t="s">
        <v>404</v>
      </c>
      <c r="R327" s="124">
        <v>17668</v>
      </c>
      <c r="S327" s="120">
        <f t="shared" si="26"/>
        <v>17668</v>
      </c>
    </row>
    <row r="328" spans="1:19" ht="13.95" customHeight="1" x14ac:dyDescent="0.3">
      <c r="A328" s="50" t="s">
        <v>1089</v>
      </c>
      <c r="B328" s="40" t="s">
        <v>697</v>
      </c>
      <c r="C328" s="40" t="s">
        <v>697</v>
      </c>
      <c r="D328" s="37" t="s">
        <v>30</v>
      </c>
      <c r="E328" s="39" t="s">
        <v>34</v>
      </c>
      <c r="F328" s="37" t="s">
        <v>36</v>
      </c>
      <c r="G328" s="39" t="s">
        <v>37</v>
      </c>
      <c r="H328" s="39">
        <v>32201</v>
      </c>
      <c r="I328" s="38" t="s">
        <v>713</v>
      </c>
      <c r="J328" s="39" t="s">
        <v>44</v>
      </c>
      <c r="K328" s="39" t="s">
        <v>714</v>
      </c>
      <c r="L328" s="39">
        <v>2024020010</v>
      </c>
      <c r="M328" s="39" t="s">
        <v>44</v>
      </c>
      <c r="N328" s="39" t="s">
        <v>714</v>
      </c>
      <c r="O328" s="52">
        <v>1</v>
      </c>
      <c r="P328" s="46">
        <v>2117</v>
      </c>
      <c r="Q328" s="39" t="s">
        <v>404</v>
      </c>
      <c r="R328" s="124">
        <v>2117</v>
      </c>
      <c r="S328" s="120">
        <f t="shared" si="26"/>
        <v>2117</v>
      </c>
    </row>
    <row r="329" spans="1:19" ht="13.95" customHeight="1" x14ac:dyDescent="0.3">
      <c r="A329" s="50" t="s">
        <v>1089</v>
      </c>
      <c r="B329" s="40" t="s">
        <v>697</v>
      </c>
      <c r="C329" s="40" t="s">
        <v>697</v>
      </c>
      <c r="D329" s="37" t="s">
        <v>30</v>
      </c>
      <c r="E329" s="39" t="s">
        <v>31</v>
      </c>
      <c r="F329" s="37" t="s">
        <v>30</v>
      </c>
      <c r="G329" s="39" t="s">
        <v>32</v>
      </c>
      <c r="H329" s="39">
        <v>32601</v>
      </c>
      <c r="I329" s="38" t="s">
        <v>715</v>
      </c>
      <c r="J329" s="39" t="s">
        <v>44</v>
      </c>
      <c r="K329" s="39" t="s">
        <v>716</v>
      </c>
      <c r="L329" s="39">
        <v>2024020022</v>
      </c>
      <c r="M329" s="39" t="s">
        <v>44</v>
      </c>
      <c r="N329" s="39" t="s">
        <v>717</v>
      </c>
      <c r="O329" s="52">
        <v>1</v>
      </c>
      <c r="P329" s="46">
        <v>4524</v>
      </c>
      <c r="Q329" s="39" t="s">
        <v>404</v>
      </c>
      <c r="R329" s="124">
        <v>4524</v>
      </c>
      <c r="S329" s="120">
        <f t="shared" si="26"/>
        <v>4524</v>
      </c>
    </row>
    <row r="330" spans="1:19" ht="13.95" customHeight="1" x14ac:dyDescent="0.3">
      <c r="A330" s="50" t="s">
        <v>1089</v>
      </c>
      <c r="B330" s="40" t="s">
        <v>697</v>
      </c>
      <c r="C330" s="40" t="s">
        <v>697</v>
      </c>
      <c r="D330" s="37" t="s">
        <v>30</v>
      </c>
      <c r="E330" s="39" t="s">
        <v>34</v>
      </c>
      <c r="F330" s="37" t="s">
        <v>36</v>
      </c>
      <c r="G330" s="39" t="s">
        <v>37</v>
      </c>
      <c r="H330" s="39">
        <v>33801</v>
      </c>
      <c r="I330" s="38" t="s">
        <v>712</v>
      </c>
      <c r="J330" s="39" t="s">
        <v>44</v>
      </c>
      <c r="K330" s="39" t="s">
        <v>50</v>
      </c>
      <c r="L330" s="39">
        <v>2024020147</v>
      </c>
      <c r="M330" s="39" t="s">
        <v>44</v>
      </c>
      <c r="N330" s="39" t="s">
        <v>718</v>
      </c>
      <c r="O330" s="52">
        <v>1</v>
      </c>
      <c r="P330" s="46">
        <v>160717</v>
      </c>
      <c r="Q330" s="39" t="s">
        <v>404</v>
      </c>
      <c r="R330" s="124">
        <v>1869</v>
      </c>
      <c r="S330" s="120">
        <f t="shared" si="26"/>
        <v>1869</v>
      </c>
    </row>
    <row r="331" spans="1:19" ht="14.4" x14ac:dyDescent="0.3">
      <c r="A331" s="50" t="s">
        <v>1089</v>
      </c>
      <c r="B331" s="40" t="s">
        <v>697</v>
      </c>
      <c r="C331" s="40" t="s">
        <v>697</v>
      </c>
      <c r="D331" s="37" t="s">
        <v>30</v>
      </c>
      <c r="E331" s="39" t="s">
        <v>31</v>
      </c>
      <c r="F331" s="37" t="s">
        <v>30</v>
      </c>
      <c r="G331" s="39" t="s">
        <v>48</v>
      </c>
      <c r="H331" s="39">
        <v>33801</v>
      </c>
      <c r="I331" s="38" t="s">
        <v>712</v>
      </c>
      <c r="J331" s="39" t="s">
        <v>44</v>
      </c>
      <c r="K331" s="39" t="s">
        <v>50</v>
      </c>
      <c r="L331" s="39">
        <v>2024020148</v>
      </c>
      <c r="M331" s="39" t="s">
        <v>44</v>
      </c>
      <c r="N331" s="39" t="s">
        <v>719</v>
      </c>
      <c r="O331" s="52">
        <v>1</v>
      </c>
      <c r="P331" s="46">
        <v>160717</v>
      </c>
      <c r="Q331" s="39" t="s">
        <v>404</v>
      </c>
      <c r="R331" s="124">
        <v>3738</v>
      </c>
      <c r="S331" s="120">
        <f t="shared" si="26"/>
        <v>3738</v>
      </c>
    </row>
    <row r="332" spans="1:19" ht="14.4" x14ac:dyDescent="0.3">
      <c r="A332" s="50" t="s">
        <v>1089</v>
      </c>
      <c r="B332" s="40" t="s">
        <v>697</v>
      </c>
      <c r="C332" s="40" t="s">
        <v>697</v>
      </c>
      <c r="D332" s="37" t="s">
        <v>30</v>
      </c>
      <c r="E332" s="39" t="s">
        <v>31</v>
      </c>
      <c r="F332" s="37" t="s">
        <v>30</v>
      </c>
      <c r="G332" s="39" t="s">
        <v>48</v>
      </c>
      <c r="H332" s="39">
        <v>35801</v>
      </c>
      <c r="I332" s="38" t="s">
        <v>720</v>
      </c>
      <c r="J332" s="39" t="s">
        <v>44</v>
      </c>
      <c r="K332" s="39" t="s">
        <v>47</v>
      </c>
      <c r="L332" s="39">
        <v>2024020149</v>
      </c>
      <c r="M332" s="39" t="s">
        <v>44</v>
      </c>
      <c r="N332" s="39" t="s">
        <v>721</v>
      </c>
      <c r="O332" s="52">
        <v>1</v>
      </c>
      <c r="P332" s="46">
        <v>642</v>
      </c>
      <c r="Q332" s="39" t="s">
        <v>404</v>
      </c>
      <c r="R332" s="124">
        <v>32456.799999999999</v>
      </c>
      <c r="S332" s="120">
        <f t="shared" si="26"/>
        <v>32456.799999999999</v>
      </c>
    </row>
    <row r="333" spans="1:19" ht="14.4" x14ac:dyDescent="0.3">
      <c r="A333" s="50" t="s">
        <v>1089</v>
      </c>
      <c r="B333" s="40" t="s">
        <v>697</v>
      </c>
      <c r="C333" s="40" t="s">
        <v>697</v>
      </c>
      <c r="D333" s="37" t="s">
        <v>30</v>
      </c>
      <c r="E333" s="39" t="s">
        <v>34</v>
      </c>
      <c r="F333" s="37" t="s">
        <v>36</v>
      </c>
      <c r="G333" s="39" t="s">
        <v>37</v>
      </c>
      <c r="H333" s="39">
        <v>35801</v>
      </c>
      <c r="I333" s="38" t="s">
        <v>720</v>
      </c>
      <c r="J333" s="39" t="s">
        <v>44</v>
      </c>
      <c r="K333" s="39" t="s">
        <v>722</v>
      </c>
      <c r="L333" s="39">
        <v>2024020173</v>
      </c>
      <c r="M333" s="39" t="s">
        <v>44</v>
      </c>
      <c r="N333" s="39" t="s">
        <v>723</v>
      </c>
      <c r="O333" s="52">
        <v>1</v>
      </c>
      <c r="P333" s="46">
        <v>1869</v>
      </c>
      <c r="Q333" s="39" t="s">
        <v>404</v>
      </c>
      <c r="R333" s="124">
        <v>16228.4</v>
      </c>
      <c r="S333" s="120">
        <f t="shared" si="26"/>
        <v>16228.4</v>
      </c>
    </row>
    <row r="334" spans="1:19" ht="14.4" x14ac:dyDescent="0.3">
      <c r="A334" s="50" t="s">
        <v>1089</v>
      </c>
      <c r="B334" s="40" t="s">
        <v>697</v>
      </c>
      <c r="C334" s="40" t="s">
        <v>697</v>
      </c>
      <c r="D334" s="37" t="s">
        <v>30</v>
      </c>
      <c r="E334" s="39" t="s">
        <v>34</v>
      </c>
      <c r="F334" s="37" t="s">
        <v>36</v>
      </c>
      <c r="G334" s="39" t="s">
        <v>37</v>
      </c>
      <c r="H334" s="39">
        <v>35101</v>
      </c>
      <c r="I334" s="38" t="s">
        <v>724</v>
      </c>
      <c r="J334" s="39" t="s">
        <v>44</v>
      </c>
      <c r="K334" s="39" t="s">
        <v>725</v>
      </c>
      <c r="L334" s="39">
        <v>2024020174</v>
      </c>
      <c r="M334" s="39" t="s">
        <v>44</v>
      </c>
      <c r="N334" s="39" t="s">
        <v>726</v>
      </c>
      <c r="O334" s="52">
        <v>1</v>
      </c>
      <c r="P334" s="46">
        <v>275</v>
      </c>
      <c r="Q334" s="39" t="s">
        <v>404</v>
      </c>
      <c r="R334" s="124">
        <v>715.61</v>
      </c>
      <c r="S334" s="120">
        <f t="shared" si="26"/>
        <v>715.61</v>
      </c>
    </row>
    <row r="335" spans="1:19" ht="14.4" x14ac:dyDescent="0.3">
      <c r="A335" s="50" t="s">
        <v>1089</v>
      </c>
      <c r="B335" s="40" t="s">
        <v>697</v>
      </c>
      <c r="C335" s="40" t="s">
        <v>697</v>
      </c>
      <c r="D335" s="37" t="s">
        <v>30</v>
      </c>
      <c r="E335" s="39" t="s">
        <v>31</v>
      </c>
      <c r="F335" s="37" t="s">
        <v>30</v>
      </c>
      <c r="G335" s="39" t="s">
        <v>48</v>
      </c>
      <c r="H335" s="39">
        <v>35801</v>
      </c>
      <c r="I335" s="38" t="s">
        <v>712</v>
      </c>
      <c r="J335" s="39" t="s">
        <v>44</v>
      </c>
      <c r="K335" s="39" t="s">
        <v>727</v>
      </c>
      <c r="L335" s="39">
        <v>2024020176</v>
      </c>
      <c r="M335" s="39" t="s">
        <v>44</v>
      </c>
      <c r="N335" s="39" t="s">
        <v>565</v>
      </c>
      <c r="O335" s="52">
        <v>1</v>
      </c>
      <c r="P335" s="46">
        <v>2615</v>
      </c>
      <c r="Q335" s="39" t="s">
        <v>404</v>
      </c>
      <c r="R335" s="124">
        <v>32456.799999999999</v>
      </c>
      <c r="S335" s="120">
        <f t="shared" si="26"/>
        <v>32456.799999999999</v>
      </c>
    </row>
    <row r="336" spans="1:19" ht="14.4" x14ac:dyDescent="0.3">
      <c r="A336" s="50" t="s">
        <v>1089</v>
      </c>
      <c r="B336" s="40" t="s">
        <v>697</v>
      </c>
      <c r="C336" s="40" t="s">
        <v>697</v>
      </c>
      <c r="D336" s="37" t="s">
        <v>30</v>
      </c>
      <c r="E336" s="39" t="s">
        <v>31</v>
      </c>
      <c r="F336" s="37" t="s">
        <v>30</v>
      </c>
      <c r="G336" s="39" t="s">
        <v>32</v>
      </c>
      <c r="H336" s="39">
        <v>32601</v>
      </c>
      <c r="I336" s="38" t="s">
        <v>715</v>
      </c>
      <c r="J336" s="39" t="s">
        <v>44</v>
      </c>
      <c r="K336" s="39" t="s">
        <v>728</v>
      </c>
      <c r="L336" s="39">
        <v>2024020177</v>
      </c>
      <c r="M336" s="39" t="s">
        <v>44</v>
      </c>
      <c r="N336" s="39" t="s">
        <v>729</v>
      </c>
      <c r="O336" s="52">
        <v>1</v>
      </c>
      <c r="P336" s="46">
        <v>2077</v>
      </c>
      <c r="Q336" s="39" t="s">
        <v>404</v>
      </c>
      <c r="R336" s="124">
        <v>181</v>
      </c>
      <c r="S336" s="120">
        <f t="shared" si="26"/>
        <v>181</v>
      </c>
    </row>
    <row r="337" spans="1:19" ht="14.4" x14ac:dyDescent="0.3">
      <c r="A337" s="50" t="s">
        <v>1089</v>
      </c>
      <c r="B337" s="40" t="s">
        <v>697</v>
      </c>
      <c r="C337" s="40" t="s">
        <v>697</v>
      </c>
      <c r="D337" s="37" t="s">
        <v>30</v>
      </c>
      <c r="E337" s="39" t="s">
        <v>31</v>
      </c>
      <c r="F337" s="37" t="s">
        <v>30</v>
      </c>
      <c r="G337" s="39" t="s">
        <v>32</v>
      </c>
      <c r="H337" s="39">
        <v>31401</v>
      </c>
      <c r="I337" s="38" t="s">
        <v>730</v>
      </c>
      <c r="J337" s="39" t="s">
        <v>44</v>
      </c>
      <c r="K337" s="39" t="s">
        <v>731</v>
      </c>
      <c r="L337" s="39">
        <v>2024020178</v>
      </c>
      <c r="M337" s="39" t="s">
        <v>44</v>
      </c>
      <c r="N337" s="39" t="s">
        <v>731</v>
      </c>
      <c r="O337" s="52">
        <v>1</v>
      </c>
      <c r="P337" s="46">
        <v>920</v>
      </c>
      <c r="Q337" s="39" t="s">
        <v>404</v>
      </c>
      <c r="R337" s="124">
        <v>823.69</v>
      </c>
      <c r="S337" s="120">
        <f t="shared" si="26"/>
        <v>823.69</v>
      </c>
    </row>
    <row r="338" spans="1:19" ht="14.4" x14ac:dyDescent="0.3">
      <c r="A338" s="50" t="s">
        <v>1089</v>
      </c>
      <c r="B338" s="40" t="s">
        <v>697</v>
      </c>
      <c r="C338" s="40" t="s">
        <v>697</v>
      </c>
      <c r="D338" s="37" t="s">
        <v>30</v>
      </c>
      <c r="E338" s="39" t="s">
        <v>31</v>
      </c>
      <c r="F338" s="37" t="s">
        <v>30</v>
      </c>
      <c r="G338" s="89" t="s">
        <v>32</v>
      </c>
      <c r="H338" s="39">
        <v>31301</v>
      </c>
      <c r="I338" s="38" t="s">
        <v>732</v>
      </c>
      <c r="J338" s="39" t="s">
        <v>44</v>
      </c>
      <c r="K338" s="39" t="s">
        <v>565</v>
      </c>
      <c r="L338" s="39">
        <v>2024020179</v>
      </c>
      <c r="M338" s="39" t="s">
        <v>44</v>
      </c>
      <c r="N338" s="39" t="s">
        <v>733</v>
      </c>
      <c r="O338" s="52">
        <v>1</v>
      </c>
      <c r="P338" s="46">
        <v>5685</v>
      </c>
      <c r="Q338" s="39" t="s">
        <v>404</v>
      </c>
      <c r="R338" s="124">
        <v>4701</v>
      </c>
      <c r="S338" s="120">
        <f t="shared" si="26"/>
        <v>4701</v>
      </c>
    </row>
    <row r="339" spans="1:19" ht="14.4" x14ac:dyDescent="0.3">
      <c r="A339" s="50" t="s">
        <v>1089</v>
      </c>
      <c r="B339" s="40" t="s">
        <v>697</v>
      </c>
      <c r="C339" s="40" t="s">
        <v>697</v>
      </c>
      <c r="D339" s="37" t="s">
        <v>30</v>
      </c>
      <c r="E339" s="39" t="s">
        <v>34</v>
      </c>
      <c r="F339" s="37" t="s">
        <v>36</v>
      </c>
      <c r="G339" s="39" t="s">
        <v>37</v>
      </c>
      <c r="H339" s="39">
        <v>31301</v>
      </c>
      <c r="I339" s="38" t="s">
        <v>732</v>
      </c>
      <c r="J339" s="39" t="s">
        <v>44</v>
      </c>
      <c r="K339" s="39" t="s">
        <v>565</v>
      </c>
      <c r="L339" s="39">
        <v>2024020183</v>
      </c>
      <c r="M339" s="39" t="s">
        <v>44</v>
      </c>
      <c r="N339" s="39" t="s">
        <v>734</v>
      </c>
      <c r="O339" s="52">
        <v>1</v>
      </c>
      <c r="P339" s="46">
        <v>6823.8</v>
      </c>
      <c r="Q339" s="39" t="s">
        <v>404</v>
      </c>
      <c r="R339" s="124">
        <v>671.25</v>
      </c>
      <c r="S339" s="120">
        <f t="shared" si="26"/>
        <v>671.25</v>
      </c>
    </row>
    <row r="340" spans="1:19" ht="14.4" x14ac:dyDescent="0.3">
      <c r="A340" s="40" t="s">
        <v>735</v>
      </c>
      <c r="B340" s="40" t="s">
        <v>736</v>
      </c>
      <c r="C340" s="40" t="s">
        <v>736</v>
      </c>
      <c r="D340" s="37" t="s">
        <v>30</v>
      </c>
      <c r="E340" s="37" t="s">
        <v>34</v>
      </c>
      <c r="F340" s="37" t="s">
        <v>36</v>
      </c>
      <c r="G340" s="37" t="s">
        <v>37</v>
      </c>
      <c r="H340" s="37" t="s">
        <v>51</v>
      </c>
      <c r="I340" s="74" t="s">
        <v>737</v>
      </c>
      <c r="J340" s="39" t="s">
        <v>44</v>
      </c>
      <c r="K340" s="39" t="s">
        <v>738</v>
      </c>
      <c r="L340" s="90" t="s">
        <v>739</v>
      </c>
      <c r="M340" s="39" t="s">
        <v>483</v>
      </c>
      <c r="N340" s="39" t="s">
        <v>44</v>
      </c>
      <c r="O340" s="39">
        <v>1</v>
      </c>
      <c r="P340" s="76">
        <v>99259.9</v>
      </c>
      <c r="Q340" s="46" t="s">
        <v>33</v>
      </c>
      <c r="R340" s="118">
        <f>P340*O340</f>
        <v>99259.9</v>
      </c>
      <c r="S340" s="120">
        <f t="shared" si="26"/>
        <v>99259.9</v>
      </c>
    </row>
    <row r="341" spans="1:19" ht="14.4" x14ac:dyDescent="0.3">
      <c r="A341" s="40" t="s">
        <v>735</v>
      </c>
      <c r="B341" s="40" t="s">
        <v>736</v>
      </c>
      <c r="C341" s="40" t="s">
        <v>736</v>
      </c>
      <c r="D341" s="37" t="s">
        <v>30</v>
      </c>
      <c r="E341" s="37" t="s">
        <v>31</v>
      </c>
      <c r="F341" s="37" t="s">
        <v>30</v>
      </c>
      <c r="G341" s="37" t="s">
        <v>48</v>
      </c>
      <c r="H341" s="37" t="s">
        <v>51</v>
      </c>
      <c r="I341" s="74" t="s">
        <v>737</v>
      </c>
      <c r="J341" s="39" t="s">
        <v>44</v>
      </c>
      <c r="K341" s="39" t="s">
        <v>740</v>
      </c>
      <c r="L341" s="91" t="s">
        <v>741</v>
      </c>
      <c r="M341" s="39" t="s">
        <v>742</v>
      </c>
      <c r="N341" s="39" t="s">
        <v>44</v>
      </c>
      <c r="O341" s="39">
        <v>1</v>
      </c>
      <c r="P341" s="76">
        <v>109911.18</v>
      </c>
      <c r="Q341" s="46" t="s">
        <v>33</v>
      </c>
      <c r="R341" s="118">
        <f t="shared" ref="R341:R365" si="29">P341*O341</f>
        <v>109911.18</v>
      </c>
      <c r="S341" s="120">
        <f t="shared" ref="S341:S404" si="30">R341</f>
        <v>109911.18</v>
      </c>
    </row>
    <row r="342" spans="1:19" ht="14.4" x14ac:dyDescent="0.3">
      <c r="A342" s="40" t="s">
        <v>735</v>
      </c>
      <c r="B342" s="40" t="s">
        <v>736</v>
      </c>
      <c r="C342" s="40" t="s">
        <v>736</v>
      </c>
      <c r="D342" s="37" t="s">
        <v>30</v>
      </c>
      <c r="E342" s="37" t="s">
        <v>31</v>
      </c>
      <c r="F342" s="37" t="s">
        <v>30</v>
      </c>
      <c r="G342" s="37" t="s">
        <v>48</v>
      </c>
      <c r="H342" s="37" t="s">
        <v>51</v>
      </c>
      <c r="I342" s="74" t="s">
        <v>737</v>
      </c>
      <c r="J342" s="39" t="s">
        <v>44</v>
      </c>
      <c r="K342" s="39" t="s">
        <v>743</v>
      </c>
      <c r="L342" s="91" t="s">
        <v>744</v>
      </c>
      <c r="M342" s="39" t="s">
        <v>742</v>
      </c>
      <c r="N342" s="39" t="s">
        <v>44</v>
      </c>
      <c r="O342" s="39">
        <v>1</v>
      </c>
      <c r="P342" s="76">
        <v>6876.48</v>
      </c>
      <c r="Q342" s="46" t="s">
        <v>33</v>
      </c>
      <c r="R342" s="118">
        <f t="shared" si="29"/>
        <v>6876.48</v>
      </c>
      <c r="S342" s="120">
        <f t="shared" si="30"/>
        <v>6876.48</v>
      </c>
    </row>
    <row r="343" spans="1:19" ht="14.4" x14ac:dyDescent="0.3">
      <c r="A343" s="40" t="s">
        <v>735</v>
      </c>
      <c r="B343" s="40" t="s">
        <v>736</v>
      </c>
      <c r="C343" s="40" t="s">
        <v>736</v>
      </c>
      <c r="D343" s="37" t="s">
        <v>30</v>
      </c>
      <c r="E343" s="37" t="s">
        <v>31</v>
      </c>
      <c r="F343" s="37" t="s">
        <v>30</v>
      </c>
      <c r="G343" s="37" t="s">
        <v>48</v>
      </c>
      <c r="H343" s="37" t="s">
        <v>46</v>
      </c>
      <c r="I343" s="39" t="s">
        <v>745</v>
      </c>
      <c r="J343" s="39" t="s">
        <v>44</v>
      </c>
      <c r="K343" s="39" t="s">
        <v>746</v>
      </c>
      <c r="L343" s="90" t="s">
        <v>747</v>
      </c>
      <c r="M343" s="39" t="s">
        <v>483</v>
      </c>
      <c r="N343" s="39" t="s">
        <v>44</v>
      </c>
      <c r="O343" s="39">
        <v>1</v>
      </c>
      <c r="P343" s="76">
        <v>29580</v>
      </c>
      <c r="Q343" s="46" t="s">
        <v>33</v>
      </c>
      <c r="R343" s="118">
        <f t="shared" si="29"/>
        <v>29580</v>
      </c>
      <c r="S343" s="120">
        <f t="shared" si="30"/>
        <v>29580</v>
      </c>
    </row>
    <row r="344" spans="1:19" ht="14.4" x14ac:dyDescent="0.3">
      <c r="A344" s="40" t="s">
        <v>735</v>
      </c>
      <c r="B344" s="40" t="s">
        <v>736</v>
      </c>
      <c r="C344" s="40" t="s">
        <v>736</v>
      </c>
      <c r="D344" s="37" t="s">
        <v>30</v>
      </c>
      <c r="E344" s="37" t="s">
        <v>31</v>
      </c>
      <c r="F344" s="37" t="s">
        <v>30</v>
      </c>
      <c r="G344" s="37" t="s">
        <v>48</v>
      </c>
      <c r="H344" s="37" t="s">
        <v>49</v>
      </c>
      <c r="I344" s="74" t="s">
        <v>748</v>
      </c>
      <c r="J344" s="39" t="s">
        <v>44</v>
      </c>
      <c r="K344" s="39" t="s">
        <v>749</v>
      </c>
      <c r="L344" s="39" t="s">
        <v>44</v>
      </c>
      <c r="M344" s="39" t="s">
        <v>488</v>
      </c>
      <c r="N344" s="39" t="s">
        <v>44</v>
      </c>
      <c r="O344" s="39">
        <v>1</v>
      </c>
      <c r="P344" s="76">
        <v>16820</v>
      </c>
      <c r="Q344" s="46" t="s">
        <v>33</v>
      </c>
      <c r="R344" s="118">
        <f t="shared" si="29"/>
        <v>16820</v>
      </c>
      <c r="S344" s="120">
        <f t="shared" si="30"/>
        <v>16820</v>
      </c>
    </row>
    <row r="345" spans="1:19" ht="14.4" x14ac:dyDescent="0.3">
      <c r="A345" s="40" t="s">
        <v>735</v>
      </c>
      <c r="B345" s="40" t="s">
        <v>736</v>
      </c>
      <c r="C345" s="40" t="s">
        <v>736</v>
      </c>
      <c r="D345" s="37" t="s">
        <v>30</v>
      </c>
      <c r="E345" s="37" t="s">
        <v>31</v>
      </c>
      <c r="F345" s="37" t="s">
        <v>30</v>
      </c>
      <c r="G345" s="37" t="s">
        <v>48</v>
      </c>
      <c r="H345" s="37" t="s">
        <v>46</v>
      </c>
      <c r="I345" s="39" t="s">
        <v>745</v>
      </c>
      <c r="J345" s="39" t="s">
        <v>44</v>
      </c>
      <c r="K345" s="39" t="s">
        <v>750</v>
      </c>
      <c r="L345" s="39" t="s">
        <v>44</v>
      </c>
      <c r="M345" s="39" t="s">
        <v>488</v>
      </c>
      <c r="N345" s="39" t="s">
        <v>44</v>
      </c>
      <c r="O345" s="39">
        <v>1</v>
      </c>
      <c r="P345" s="76">
        <v>2552</v>
      </c>
      <c r="Q345" s="46" t="s">
        <v>33</v>
      </c>
      <c r="R345" s="118">
        <f t="shared" si="29"/>
        <v>2552</v>
      </c>
      <c r="S345" s="120">
        <f t="shared" si="30"/>
        <v>2552</v>
      </c>
    </row>
    <row r="346" spans="1:19" ht="14.4" x14ac:dyDescent="0.3">
      <c r="A346" s="40" t="s">
        <v>735</v>
      </c>
      <c r="B346" s="40" t="s">
        <v>736</v>
      </c>
      <c r="C346" s="40" t="s">
        <v>736</v>
      </c>
      <c r="D346" s="37" t="s">
        <v>30</v>
      </c>
      <c r="E346" s="37" t="s">
        <v>110</v>
      </c>
      <c r="F346" s="37" t="s">
        <v>111</v>
      </c>
      <c r="G346" s="37" t="s">
        <v>32</v>
      </c>
      <c r="H346" s="37" t="s">
        <v>545</v>
      </c>
      <c r="I346" s="39" t="s">
        <v>751</v>
      </c>
      <c r="J346" s="39" t="s">
        <v>44</v>
      </c>
      <c r="K346" s="39" t="s">
        <v>752</v>
      </c>
      <c r="L346" s="39" t="s">
        <v>44</v>
      </c>
      <c r="M346" s="39" t="s">
        <v>488</v>
      </c>
      <c r="N346" s="39" t="s">
        <v>44</v>
      </c>
      <c r="O346" s="39">
        <v>1</v>
      </c>
      <c r="P346" s="76">
        <v>6699</v>
      </c>
      <c r="Q346" s="46" t="s">
        <v>534</v>
      </c>
      <c r="R346" s="118">
        <f t="shared" si="29"/>
        <v>6699</v>
      </c>
      <c r="S346" s="120">
        <f t="shared" si="30"/>
        <v>6699</v>
      </c>
    </row>
    <row r="347" spans="1:19" ht="14.4" x14ac:dyDescent="0.3">
      <c r="A347" s="40" t="s">
        <v>735</v>
      </c>
      <c r="B347" s="40" t="s">
        <v>736</v>
      </c>
      <c r="C347" s="40" t="s">
        <v>736</v>
      </c>
      <c r="D347" s="37" t="s">
        <v>30</v>
      </c>
      <c r="E347" s="37" t="s">
        <v>31</v>
      </c>
      <c r="F347" s="37" t="s">
        <v>30</v>
      </c>
      <c r="G347" s="37" t="s">
        <v>32</v>
      </c>
      <c r="H347" s="37" t="s">
        <v>545</v>
      </c>
      <c r="I347" s="39" t="s">
        <v>751</v>
      </c>
      <c r="J347" s="39" t="s">
        <v>44</v>
      </c>
      <c r="K347" s="39" t="s">
        <v>752</v>
      </c>
      <c r="L347" s="39" t="s">
        <v>44</v>
      </c>
      <c r="M347" s="39" t="s">
        <v>488</v>
      </c>
      <c r="N347" s="39" t="s">
        <v>44</v>
      </c>
      <c r="O347" s="39">
        <v>1</v>
      </c>
      <c r="P347" s="76">
        <v>805.27</v>
      </c>
      <c r="Q347" s="46" t="s">
        <v>534</v>
      </c>
      <c r="R347" s="118">
        <f t="shared" si="29"/>
        <v>805.27</v>
      </c>
      <c r="S347" s="120">
        <f t="shared" si="30"/>
        <v>805.27</v>
      </c>
    </row>
    <row r="348" spans="1:19" ht="14.4" x14ac:dyDescent="0.3">
      <c r="A348" s="40" t="s">
        <v>735</v>
      </c>
      <c r="B348" s="40" t="s">
        <v>736</v>
      </c>
      <c r="C348" s="40" t="s">
        <v>736</v>
      </c>
      <c r="D348" s="37" t="s">
        <v>30</v>
      </c>
      <c r="E348" s="37" t="s">
        <v>34</v>
      </c>
      <c r="F348" s="37" t="s">
        <v>36</v>
      </c>
      <c r="G348" s="37" t="s">
        <v>80</v>
      </c>
      <c r="H348" s="37" t="s">
        <v>49</v>
      </c>
      <c r="I348" s="74" t="s">
        <v>748</v>
      </c>
      <c r="J348" s="39" t="s">
        <v>44</v>
      </c>
      <c r="K348" s="39" t="s">
        <v>753</v>
      </c>
      <c r="L348" s="39" t="s">
        <v>44</v>
      </c>
      <c r="M348" s="39" t="s">
        <v>488</v>
      </c>
      <c r="N348" s="39" t="s">
        <v>44</v>
      </c>
      <c r="O348" s="39">
        <v>1</v>
      </c>
      <c r="P348" s="76">
        <v>1154.2</v>
      </c>
      <c r="Q348" s="46" t="s">
        <v>534</v>
      </c>
      <c r="R348" s="118">
        <f t="shared" si="29"/>
        <v>1154.2</v>
      </c>
      <c r="S348" s="120">
        <f t="shared" si="30"/>
        <v>1154.2</v>
      </c>
    </row>
    <row r="349" spans="1:19" ht="14.4" x14ac:dyDescent="0.3">
      <c r="A349" s="40" t="s">
        <v>735</v>
      </c>
      <c r="B349" s="40" t="s">
        <v>736</v>
      </c>
      <c r="C349" s="40" t="s">
        <v>736</v>
      </c>
      <c r="D349" s="37" t="s">
        <v>30</v>
      </c>
      <c r="E349" s="37" t="s">
        <v>34</v>
      </c>
      <c r="F349" s="37" t="s">
        <v>36</v>
      </c>
      <c r="G349" s="37" t="s">
        <v>80</v>
      </c>
      <c r="H349" s="37" t="s">
        <v>46</v>
      </c>
      <c r="I349" s="39" t="s">
        <v>745</v>
      </c>
      <c r="J349" s="39" t="s">
        <v>44</v>
      </c>
      <c r="K349" s="39" t="s">
        <v>754</v>
      </c>
      <c r="L349" s="39" t="s">
        <v>44</v>
      </c>
      <c r="M349" s="39" t="s">
        <v>483</v>
      </c>
      <c r="N349" s="39" t="s">
        <v>44</v>
      </c>
      <c r="O349" s="39">
        <v>1</v>
      </c>
      <c r="P349" s="76">
        <v>14500</v>
      </c>
      <c r="Q349" s="46" t="s">
        <v>33</v>
      </c>
      <c r="R349" s="118">
        <f t="shared" si="29"/>
        <v>14500</v>
      </c>
      <c r="S349" s="120">
        <f t="shared" si="30"/>
        <v>14500</v>
      </c>
    </row>
    <row r="350" spans="1:19" ht="14.4" x14ac:dyDescent="0.3">
      <c r="A350" s="40" t="s">
        <v>735</v>
      </c>
      <c r="B350" s="40" t="s">
        <v>736</v>
      </c>
      <c r="C350" s="40" t="s">
        <v>736</v>
      </c>
      <c r="D350" s="37" t="s">
        <v>30</v>
      </c>
      <c r="E350" s="37" t="s">
        <v>34</v>
      </c>
      <c r="F350" s="37" t="s">
        <v>36</v>
      </c>
      <c r="G350" s="37" t="s">
        <v>80</v>
      </c>
      <c r="H350" s="37" t="s">
        <v>46</v>
      </c>
      <c r="I350" s="39" t="s">
        <v>745</v>
      </c>
      <c r="J350" s="39" t="s">
        <v>44</v>
      </c>
      <c r="K350" s="39" t="s">
        <v>755</v>
      </c>
      <c r="L350" s="39" t="s">
        <v>44</v>
      </c>
      <c r="M350" s="39" t="s">
        <v>483</v>
      </c>
      <c r="N350" s="39" t="s">
        <v>44</v>
      </c>
      <c r="O350" s="39">
        <v>1</v>
      </c>
      <c r="P350" s="76">
        <v>14500</v>
      </c>
      <c r="Q350" s="46" t="s">
        <v>33</v>
      </c>
      <c r="R350" s="118">
        <f t="shared" si="29"/>
        <v>14500</v>
      </c>
      <c r="S350" s="120">
        <f t="shared" si="30"/>
        <v>14500</v>
      </c>
    </row>
    <row r="351" spans="1:19" ht="14.4" x14ac:dyDescent="0.3">
      <c r="A351" s="40" t="s">
        <v>735</v>
      </c>
      <c r="B351" s="40" t="s">
        <v>736</v>
      </c>
      <c r="C351" s="40" t="s">
        <v>736</v>
      </c>
      <c r="D351" s="37" t="s">
        <v>30</v>
      </c>
      <c r="E351" s="37" t="s">
        <v>34</v>
      </c>
      <c r="F351" s="37" t="s">
        <v>36</v>
      </c>
      <c r="G351" s="37" t="s">
        <v>80</v>
      </c>
      <c r="H351" s="37" t="s">
        <v>46</v>
      </c>
      <c r="I351" s="39" t="s">
        <v>745</v>
      </c>
      <c r="J351" s="39" t="s">
        <v>44</v>
      </c>
      <c r="K351" s="39" t="s">
        <v>756</v>
      </c>
      <c r="L351" s="39" t="s">
        <v>44</v>
      </c>
      <c r="M351" s="39" t="s">
        <v>483</v>
      </c>
      <c r="N351" s="39" t="s">
        <v>44</v>
      </c>
      <c r="O351" s="39">
        <v>1</v>
      </c>
      <c r="P351" s="76">
        <v>14500</v>
      </c>
      <c r="Q351" s="46" t="s">
        <v>33</v>
      </c>
      <c r="R351" s="118">
        <f t="shared" si="29"/>
        <v>14500</v>
      </c>
      <c r="S351" s="120">
        <f t="shared" si="30"/>
        <v>14500</v>
      </c>
    </row>
    <row r="352" spans="1:19" ht="14.4" x14ac:dyDescent="0.3">
      <c r="A352" s="40" t="s">
        <v>735</v>
      </c>
      <c r="B352" s="40" t="s">
        <v>736</v>
      </c>
      <c r="C352" s="40" t="s">
        <v>736</v>
      </c>
      <c r="D352" s="37" t="s">
        <v>30</v>
      </c>
      <c r="E352" s="37" t="s">
        <v>34</v>
      </c>
      <c r="F352" s="37" t="s">
        <v>36</v>
      </c>
      <c r="G352" s="37" t="s">
        <v>80</v>
      </c>
      <c r="H352" s="37" t="s">
        <v>46</v>
      </c>
      <c r="I352" s="39" t="s">
        <v>745</v>
      </c>
      <c r="J352" s="39" t="s">
        <v>44</v>
      </c>
      <c r="K352" s="39" t="s">
        <v>757</v>
      </c>
      <c r="L352" s="39" t="s">
        <v>44</v>
      </c>
      <c r="M352" s="39" t="s">
        <v>483</v>
      </c>
      <c r="N352" s="39" t="s">
        <v>44</v>
      </c>
      <c r="O352" s="39">
        <v>1</v>
      </c>
      <c r="P352" s="76">
        <v>14500</v>
      </c>
      <c r="Q352" s="46" t="s">
        <v>33</v>
      </c>
      <c r="R352" s="118">
        <f t="shared" si="29"/>
        <v>14500</v>
      </c>
      <c r="S352" s="120">
        <f t="shared" si="30"/>
        <v>14500</v>
      </c>
    </row>
    <row r="353" spans="1:19" ht="14.4" x14ac:dyDescent="0.3">
      <c r="A353" s="40" t="s">
        <v>735</v>
      </c>
      <c r="B353" s="40" t="s">
        <v>736</v>
      </c>
      <c r="C353" s="40" t="s">
        <v>736</v>
      </c>
      <c r="D353" s="37" t="s">
        <v>30</v>
      </c>
      <c r="E353" s="37" t="s">
        <v>34</v>
      </c>
      <c r="F353" s="37" t="s">
        <v>36</v>
      </c>
      <c r="G353" s="37" t="s">
        <v>80</v>
      </c>
      <c r="H353" s="37" t="s">
        <v>46</v>
      </c>
      <c r="I353" s="39" t="s">
        <v>745</v>
      </c>
      <c r="J353" s="39" t="s">
        <v>44</v>
      </c>
      <c r="K353" s="39" t="s">
        <v>758</v>
      </c>
      <c r="L353" s="39" t="s">
        <v>44</v>
      </c>
      <c r="M353" s="39" t="s">
        <v>483</v>
      </c>
      <c r="N353" s="39" t="s">
        <v>44</v>
      </c>
      <c r="O353" s="39">
        <v>1</v>
      </c>
      <c r="P353" s="76">
        <v>14500</v>
      </c>
      <c r="Q353" s="46" t="s">
        <v>33</v>
      </c>
      <c r="R353" s="118">
        <f t="shared" si="29"/>
        <v>14500</v>
      </c>
      <c r="S353" s="120">
        <f t="shared" si="30"/>
        <v>14500</v>
      </c>
    </row>
    <row r="354" spans="1:19" ht="14.4" x14ac:dyDescent="0.3">
      <c r="A354" s="40" t="s">
        <v>735</v>
      </c>
      <c r="B354" s="40" t="s">
        <v>736</v>
      </c>
      <c r="C354" s="40" t="s">
        <v>736</v>
      </c>
      <c r="D354" s="37" t="s">
        <v>30</v>
      </c>
      <c r="E354" s="37" t="s">
        <v>34</v>
      </c>
      <c r="F354" s="37" t="s">
        <v>36</v>
      </c>
      <c r="G354" s="37" t="s">
        <v>80</v>
      </c>
      <c r="H354" s="37" t="s">
        <v>46</v>
      </c>
      <c r="I354" s="39" t="s">
        <v>745</v>
      </c>
      <c r="J354" s="39" t="s">
        <v>44</v>
      </c>
      <c r="K354" s="39" t="s">
        <v>759</v>
      </c>
      <c r="L354" s="39" t="s">
        <v>44</v>
      </c>
      <c r="M354" s="39" t="s">
        <v>483</v>
      </c>
      <c r="N354" s="39" t="s">
        <v>44</v>
      </c>
      <c r="O354" s="39">
        <v>1</v>
      </c>
      <c r="P354" s="76">
        <v>14500</v>
      </c>
      <c r="Q354" s="46" t="s">
        <v>33</v>
      </c>
      <c r="R354" s="118">
        <f t="shared" si="29"/>
        <v>14500</v>
      </c>
      <c r="S354" s="120">
        <f t="shared" si="30"/>
        <v>14500</v>
      </c>
    </row>
    <row r="355" spans="1:19" ht="14.4" x14ac:dyDescent="0.3">
      <c r="A355" s="40" t="s">
        <v>735</v>
      </c>
      <c r="B355" s="40" t="s">
        <v>736</v>
      </c>
      <c r="C355" s="40" t="s">
        <v>736</v>
      </c>
      <c r="D355" s="37" t="s">
        <v>30</v>
      </c>
      <c r="E355" s="37" t="s">
        <v>31</v>
      </c>
      <c r="F355" s="37" t="s">
        <v>30</v>
      </c>
      <c r="G355" s="37" t="s">
        <v>32</v>
      </c>
      <c r="H355" s="37" t="s">
        <v>60</v>
      </c>
      <c r="I355" s="74" t="s">
        <v>760</v>
      </c>
      <c r="J355" s="39" t="s">
        <v>44</v>
      </c>
      <c r="K355" s="39" t="s">
        <v>761</v>
      </c>
      <c r="L355" s="39">
        <v>2024020101</v>
      </c>
      <c r="M355" s="39" t="s">
        <v>488</v>
      </c>
      <c r="N355" s="39" t="s">
        <v>44</v>
      </c>
      <c r="O355" s="39">
        <v>1</v>
      </c>
      <c r="P355" s="76">
        <v>382.8</v>
      </c>
      <c r="Q355" s="46" t="s">
        <v>534</v>
      </c>
      <c r="R355" s="118">
        <f t="shared" si="29"/>
        <v>382.8</v>
      </c>
      <c r="S355" s="120">
        <f t="shared" si="30"/>
        <v>382.8</v>
      </c>
    </row>
    <row r="356" spans="1:19" ht="14.4" x14ac:dyDescent="0.3">
      <c r="A356" s="40" t="s">
        <v>735</v>
      </c>
      <c r="B356" s="40" t="s">
        <v>736</v>
      </c>
      <c r="C356" s="40" t="s">
        <v>736</v>
      </c>
      <c r="D356" s="37" t="s">
        <v>30</v>
      </c>
      <c r="E356" s="37" t="s">
        <v>31</v>
      </c>
      <c r="F356" s="37" t="s">
        <v>30</v>
      </c>
      <c r="G356" s="37" t="s">
        <v>32</v>
      </c>
      <c r="H356" s="37" t="s">
        <v>40</v>
      </c>
      <c r="I356" s="74" t="s">
        <v>730</v>
      </c>
      <c r="J356" s="39" t="s">
        <v>44</v>
      </c>
      <c r="K356" s="39" t="s">
        <v>762</v>
      </c>
      <c r="L356" s="39">
        <v>2024020102</v>
      </c>
      <c r="M356" s="39" t="s">
        <v>488</v>
      </c>
      <c r="N356" s="39" t="s">
        <v>44</v>
      </c>
      <c r="O356" s="39">
        <v>1</v>
      </c>
      <c r="P356" s="76">
        <v>1772.48</v>
      </c>
      <c r="Q356" s="46" t="s">
        <v>534</v>
      </c>
      <c r="R356" s="118">
        <f t="shared" si="29"/>
        <v>1772.48</v>
      </c>
      <c r="S356" s="120">
        <f t="shared" si="30"/>
        <v>1772.48</v>
      </c>
    </row>
    <row r="357" spans="1:19" ht="14.4" x14ac:dyDescent="0.3">
      <c r="A357" s="40" t="s">
        <v>735</v>
      </c>
      <c r="B357" s="40" t="s">
        <v>736</v>
      </c>
      <c r="C357" s="40" t="s">
        <v>736</v>
      </c>
      <c r="D357" s="37" t="s">
        <v>30</v>
      </c>
      <c r="E357" s="37" t="s">
        <v>34</v>
      </c>
      <c r="F357" s="37" t="s">
        <v>36</v>
      </c>
      <c r="G357" s="37" t="s">
        <v>37</v>
      </c>
      <c r="H357" s="37" t="s">
        <v>51</v>
      </c>
      <c r="I357" s="74" t="s">
        <v>737</v>
      </c>
      <c r="J357" s="39" t="s">
        <v>44</v>
      </c>
      <c r="K357" s="39" t="s">
        <v>763</v>
      </c>
      <c r="L357" s="91" t="s">
        <v>764</v>
      </c>
      <c r="M357" s="39" t="s">
        <v>483</v>
      </c>
      <c r="N357" s="39" t="s">
        <v>44</v>
      </c>
      <c r="O357" s="39">
        <v>1</v>
      </c>
      <c r="P357" s="76">
        <v>13769.59</v>
      </c>
      <c r="Q357" s="46" t="s">
        <v>33</v>
      </c>
      <c r="R357" s="118">
        <f t="shared" si="29"/>
        <v>13769.59</v>
      </c>
      <c r="S357" s="120">
        <f t="shared" si="30"/>
        <v>13769.59</v>
      </c>
    </row>
    <row r="358" spans="1:19" ht="14.4" x14ac:dyDescent="0.3">
      <c r="A358" s="40" t="s">
        <v>735</v>
      </c>
      <c r="B358" s="40" t="s">
        <v>736</v>
      </c>
      <c r="C358" s="40" t="s">
        <v>736</v>
      </c>
      <c r="D358" s="37" t="s">
        <v>30</v>
      </c>
      <c r="E358" s="37" t="s">
        <v>34</v>
      </c>
      <c r="F358" s="37" t="s">
        <v>36</v>
      </c>
      <c r="G358" s="37" t="s">
        <v>80</v>
      </c>
      <c r="H358" s="37" t="s">
        <v>49</v>
      </c>
      <c r="I358" s="74" t="s">
        <v>748</v>
      </c>
      <c r="J358" s="39" t="s">
        <v>44</v>
      </c>
      <c r="K358" s="39" t="s">
        <v>765</v>
      </c>
      <c r="L358" s="39" t="s">
        <v>44</v>
      </c>
      <c r="M358" s="39" t="s">
        <v>488</v>
      </c>
      <c r="N358" s="39" t="s">
        <v>44</v>
      </c>
      <c r="O358" s="39">
        <v>1</v>
      </c>
      <c r="P358" s="76">
        <v>16820</v>
      </c>
      <c r="Q358" s="46" t="s">
        <v>33</v>
      </c>
      <c r="R358" s="118">
        <f t="shared" si="29"/>
        <v>16820</v>
      </c>
      <c r="S358" s="120">
        <f t="shared" si="30"/>
        <v>16820</v>
      </c>
    </row>
    <row r="359" spans="1:19" ht="14.4" x14ac:dyDescent="0.3">
      <c r="A359" s="40" t="s">
        <v>735</v>
      </c>
      <c r="B359" s="40" t="s">
        <v>736</v>
      </c>
      <c r="C359" s="40" t="s">
        <v>736</v>
      </c>
      <c r="D359" s="37" t="s">
        <v>30</v>
      </c>
      <c r="E359" s="37" t="s">
        <v>31</v>
      </c>
      <c r="F359" s="37" t="s">
        <v>30</v>
      </c>
      <c r="G359" s="37" t="s">
        <v>32</v>
      </c>
      <c r="H359" s="37" t="s">
        <v>60</v>
      </c>
      <c r="I359" s="74" t="s">
        <v>760</v>
      </c>
      <c r="J359" s="39" t="s">
        <v>44</v>
      </c>
      <c r="K359" s="39" t="s">
        <v>766</v>
      </c>
      <c r="L359" s="39">
        <v>2024020105</v>
      </c>
      <c r="M359" s="39" t="s">
        <v>488</v>
      </c>
      <c r="N359" s="39" t="s">
        <v>44</v>
      </c>
      <c r="O359" s="39">
        <v>1</v>
      </c>
      <c r="P359" s="76">
        <v>5568</v>
      </c>
      <c r="Q359" s="46" t="s">
        <v>534</v>
      </c>
      <c r="R359" s="118">
        <f t="shared" si="29"/>
        <v>5568</v>
      </c>
      <c r="S359" s="120">
        <f t="shared" si="30"/>
        <v>5568</v>
      </c>
    </row>
    <row r="360" spans="1:19" ht="14.4" x14ac:dyDescent="0.3">
      <c r="A360" s="40" t="s">
        <v>735</v>
      </c>
      <c r="B360" s="40" t="s">
        <v>736</v>
      </c>
      <c r="C360" s="40" t="s">
        <v>736</v>
      </c>
      <c r="D360" s="37" t="s">
        <v>30</v>
      </c>
      <c r="E360" s="37" t="s">
        <v>110</v>
      </c>
      <c r="F360" s="37" t="s">
        <v>111</v>
      </c>
      <c r="G360" s="37" t="s">
        <v>32</v>
      </c>
      <c r="H360" s="37" t="s">
        <v>383</v>
      </c>
      <c r="I360" s="39" t="s">
        <v>767</v>
      </c>
      <c r="J360" s="39" t="s">
        <v>708</v>
      </c>
      <c r="K360" s="39" t="s">
        <v>709</v>
      </c>
      <c r="L360" s="39">
        <v>2024020107</v>
      </c>
      <c r="M360" s="66" t="s">
        <v>45</v>
      </c>
      <c r="N360" s="39" t="s">
        <v>214</v>
      </c>
      <c r="O360" s="39">
        <v>1</v>
      </c>
      <c r="P360" s="76">
        <v>1000</v>
      </c>
      <c r="Q360" s="46" t="s">
        <v>33</v>
      </c>
      <c r="R360" s="118">
        <f t="shared" si="29"/>
        <v>1000</v>
      </c>
      <c r="S360" s="120">
        <f t="shared" si="30"/>
        <v>1000</v>
      </c>
    </row>
    <row r="361" spans="1:19" ht="14.4" x14ac:dyDescent="0.3">
      <c r="A361" s="40" t="s">
        <v>735</v>
      </c>
      <c r="B361" s="40" t="s">
        <v>736</v>
      </c>
      <c r="C361" s="40" t="s">
        <v>736</v>
      </c>
      <c r="D361" s="37" t="s">
        <v>30</v>
      </c>
      <c r="E361" s="37" t="s">
        <v>115</v>
      </c>
      <c r="F361" s="37" t="s">
        <v>116</v>
      </c>
      <c r="G361" s="37" t="s">
        <v>32</v>
      </c>
      <c r="H361" s="37" t="s">
        <v>383</v>
      </c>
      <c r="I361" s="39" t="s">
        <v>767</v>
      </c>
      <c r="J361" s="39" t="s">
        <v>708</v>
      </c>
      <c r="K361" s="39" t="s">
        <v>709</v>
      </c>
      <c r="L361" s="39">
        <v>2024020107</v>
      </c>
      <c r="M361" s="66" t="s">
        <v>45</v>
      </c>
      <c r="N361" s="39" t="s">
        <v>214</v>
      </c>
      <c r="O361" s="39">
        <v>1</v>
      </c>
      <c r="P361" s="76">
        <v>800</v>
      </c>
      <c r="Q361" s="46" t="s">
        <v>33</v>
      </c>
      <c r="R361" s="118">
        <f t="shared" si="29"/>
        <v>800</v>
      </c>
      <c r="S361" s="120">
        <f t="shared" si="30"/>
        <v>800</v>
      </c>
    </row>
    <row r="362" spans="1:19" ht="14.4" x14ac:dyDescent="0.3">
      <c r="A362" s="40" t="s">
        <v>735</v>
      </c>
      <c r="B362" s="40" t="s">
        <v>736</v>
      </c>
      <c r="C362" s="40" t="s">
        <v>736</v>
      </c>
      <c r="D362" s="37" t="s">
        <v>30</v>
      </c>
      <c r="E362" s="37" t="s">
        <v>385</v>
      </c>
      <c r="F362" s="37" t="s">
        <v>30</v>
      </c>
      <c r="G362" s="37" t="s">
        <v>32</v>
      </c>
      <c r="H362" s="37" t="s">
        <v>383</v>
      </c>
      <c r="I362" s="39" t="s">
        <v>767</v>
      </c>
      <c r="J362" s="39" t="s">
        <v>708</v>
      </c>
      <c r="K362" s="39" t="s">
        <v>709</v>
      </c>
      <c r="L362" s="39">
        <v>2024020107</v>
      </c>
      <c r="M362" s="66" t="s">
        <v>45</v>
      </c>
      <c r="N362" s="39" t="s">
        <v>214</v>
      </c>
      <c r="O362" s="39">
        <v>1</v>
      </c>
      <c r="P362" s="76">
        <v>800</v>
      </c>
      <c r="Q362" s="46" t="s">
        <v>33</v>
      </c>
      <c r="R362" s="118">
        <f t="shared" si="29"/>
        <v>800</v>
      </c>
      <c r="S362" s="120">
        <f t="shared" si="30"/>
        <v>800</v>
      </c>
    </row>
    <row r="363" spans="1:19" ht="14.4" x14ac:dyDescent="0.3">
      <c r="A363" s="40" t="s">
        <v>735</v>
      </c>
      <c r="B363" s="40" t="s">
        <v>736</v>
      </c>
      <c r="C363" s="40" t="s">
        <v>736</v>
      </c>
      <c r="D363" s="37" t="s">
        <v>30</v>
      </c>
      <c r="E363" s="37" t="s">
        <v>385</v>
      </c>
      <c r="F363" s="37" t="s">
        <v>30</v>
      </c>
      <c r="G363" s="37" t="s">
        <v>32</v>
      </c>
      <c r="H363" s="37" t="s">
        <v>88</v>
      </c>
      <c r="I363" s="39" t="s">
        <v>421</v>
      </c>
      <c r="J363" s="39" t="s">
        <v>768</v>
      </c>
      <c r="K363" s="39" t="s">
        <v>192</v>
      </c>
      <c r="L363" s="39">
        <v>2024020108</v>
      </c>
      <c r="M363" s="66" t="s">
        <v>45</v>
      </c>
      <c r="N363" s="39" t="s">
        <v>212</v>
      </c>
      <c r="O363" s="39">
        <v>100</v>
      </c>
      <c r="P363" s="76">
        <v>17.632000000000001</v>
      </c>
      <c r="Q363" s="46" t="s">
        <v>534</v>
      </c>
      <c r="R363" s="118">
        <f t="shared" si="29"/>
        <v>1763.2</v>
      </c>
      <c r="S363" s="120">
        <f t="shared" si="30"/>
        <v>1763.2</v>
      </c>
    </row>
    <row r="364" spans="1:19" ht="14.4" x14ac:dyDescent="0.3">
      <c r="A364" s="40" t="s">
        <v>735</v>
      </c>
      <c r="B364" s="40" t="s">
        <v>736</v>
      </c>
      <c r="C364" s="40" t="s">
        <v>736</v>
      </c>
      <c r="D364" s="37" t="s">
        <v>30</v>
      </c>
      <c r="E364" s="37" t="s">
        <v>115</v>
      </c>
      <c r="F364" s="37" t="s">
        <v>116</v>
      </c>
      <c r="G364" s="37" t="s">
        <v>32</v>
      </c>
      <c r="H364" s="37" t="s">
        <v>88</v>
      </c>
      <c r="I364" s="39" t="s">
        <v>421</v>
      </c>
      <c r="J364" s="39" t="s">
        <v>144</v>
      </c>
      <c r="K364" s="39" t="s">
        <v>190</v>
      </c>
      <c r="L364" s="39">
        <v>2024020108</v>
      </c>
      <c r="M364" s="66" t="s">
        <v>45</v>
      </c>
      <c r="N364" s="39" t="s">
        <v>216</v>
      </c>
      <c r="O364" s="39">
        <v>60</v>
      </c>
      <c r="P364" s="76">
        <v>23.606000000000002</v>
      </c>
      <c r="Q364" s="46" t="s">
        <v>534</v>
      </c>
      <c r="R364" s="118">
        <f t="shared" si="29"/>
        <v>1416.3600000000001</v>
      </c>
      <c r="S364" s="120">
        <f t="shared" si="30"/>
        <v>1416.3600000000001</v>
      </c>
    </row>
    <row r="365" spans="1:19" ht="14.4" x14ac:dyDescent="0.3">
      <c r="A365" s="40" t="s">
        <v>735</v>
      </c>
      <c r="B365" s="40" t="s">
        <v>736</v>
      </c>
      <c r="C365" s="40" t="s">
        <v>736</v>
      </c>
      <c r="D365" s="37" t="s">
        <v>30</v>
      </c>
      <c r="E365" s="37" t="s">
        <v>115</v>
      </c>
      <c r="F365" s="37" t="s">
        <v>116</v>
      </c>
      <c r="G365" s="37" t="s">
        <v>32</v>
      </c>
      <c r="H365" s="37" t="s">
        <v>88</v>
      </c>
      <c r="I365" s="39" t="s">
        <v>421</v>
      </c>
      <c r="J365" s="39" t="s">
        <v>769</v>
      </c>
      <c r="K365" s="39" t="s">
        <v>770</v>
      </c>
      <c r="L365" s="39">
        <v>2024020108</v>
      </c>
      <c r="M365" s="66" t="s">
        <v>45</v>
      </c>
      <c r="N365" s="39" t="s">
        <v>215</v>
      </c>
      <c r="O365" s="39">
        <v>6</v>
      </c>
      <c r="P365" s="76">
        <v>40.6</v>
      </c>
      <c r="Q365" s="46" t="s">
        <v>534</v>
      </c>
      <c r="R365" s="118">
        <f t="shared" si="29"/>
        <v>243.60000000000002</v>
      </c>
      <c r="S365" s="120">
        <f t="shared" si="30"/>
        <v>243.60000000000002</v>
      </c>
    </row>
    <row r="366" spans="1:19" ht="15.45" customHeight="1" x14ac:dyDescent="0.3">
      <c r="A366" s="40" t="s">
        <v>1090</v>
      </c>
      <c r="B366" s="92" t="s">
        <v>771</v>
      </c>
      <c r="C366" s="92" t="s">
        <v>771</v>
      </c>
      <c r="D366" s="93" t="s">
        <v>30</v>
      </c>
      <c r="E366" s="39" t="s">
        <v>34</v>
      </c>
      <c r="F366" s="37" t="s">
        <v>36</v>
      </c>
      <c r="G366" s="39" t="s">
        <v>80</v>
      </c>
      <c r="H366" s="39">
        <v>33801</v>
      </c>
      <c r="I366" s="94" t="s">
        <v>297</v>
      </c>
      <c r="J366" s="39" t="s">
        <v>44</v>
      </c>
      <c r="K366" s="95" t="s">
        <v>772</v>
      </c>
      <c r="L366" s="39">
        <v>2024020162</v>
      </c>
      <c r="M366" s="39" t="s">
        <v>44</v>
      </c>
      <c r="N366" s="39" t="s">
        <v>44</v>
      </c>
      <c r="O366" s="95">
        <v>1</v>
      </c>
      <c r="P366" s="39">
        <v>27155.17</v>
      </c>
      <c r="Q366" s="96" t="s">
        <v>773</v>
      </c>
      <c r="R366" s="118">
        <v>27155.17</v>
      </c>
      <c r="S366" s="120">
        <f t="shared" si="30"/>
        <v>27155.17</v>
      </c>
    </row>
    <row r="367" spans="1:19" ht="15.45" customHeight="1" x14ac:dyDescent="0.3">
      <c r="A367" s="40" t="s">
        <v>1090</v>
      </c>
      <c r="B367" s="92" t="s">
        <v>771</v>
      </c>
      <c r="C367" s="92" t="s">
        <v>771</v>
      </c>
      <c r="D367" s="93" t="s">
        <v>30</v>
      </c>
      <c r="E367" s="39" t="s">
        <v>31</v>
      </c>
      <c r="F367" s="37" t="s">
        <v>30</v>
      </c>
      <c r="G367" s="39" t="s">
        <v>80</v>
      </c>
      <c r="H367" s="39">
        <v>33801</v>
      </c>
      <c r="I367" s="94" t="s">
        <v>297</v>
      </c>
      <c r="J367" s="39" t="s">
        <v>44</v>
      </c>
      <c r="K367" s="95" t="s">
        <v>772</v>
      </c>
      <c r="L367" s="39">
        <v>2024020162</v>
      </c>
      <c r="M367" s="39" t="s">
        <v>44</v>
      </c>
      <c r="N367" s="39" t="s">
        <v>44</v>
      </c>
      <c r="O367" s="95">
        <v>1</v>
      </c>
      <c r="P367" s="39">
        <v>41810.339999999997</v>
      </c>
      <c r="Q367" s="96" t="s">
        <v>773</v>
      </c>
      <c r="R367" s="118">
        <v>41810.339999999997</v>
      </c>
      <c r="S367" s="120">
        <f t="shared" si="30"/>
        <v>41810.339999999997</v>
      </c>
    </row>
    <row r="368" spans="1:19" ht="15.45" customHeight="1" x14ac:dyDescent="0.3">
      <c r="A368" s="40" t="s">
        <v>1090</v>
      </c>
      <c r="B368" s="92" t="s">
        <v>771</v>
      </c>
      <c r="C368" s="92" t="s">
        <v>771</v>
      </c>
      <c r="D368" s="93" t="s">
        <v>30</v>
      </c>
      <c r="E368" s="39" t="s">
        <v>31</v>
      </c>
      <c r="F368" s="37" t="s">
        <v>30</v>
      </c>
      <c r="G368" s="39" t="s">
        <v>48</v>
      </c>
      <c r="H368" s="39">
        <v>35801</v>
      </c>
      <c r="I368" s="94" t="s">
        <v>309</v>
      </c>
      <c r="J368" s="39" t="s">
        <v>44</v>
      </c>
      <c r="K368" s="95" t="s">
        <v>774</v>
      </c>
      <c r="L368" s="39">
        <v>2024020161</v>
      </c>
      <c r="M368" s="39" t="s">
        <v>44</v>
      </c>
      <c r="N368" s="39" t="s">
        <v>44</v>
      </c>
      <c r="O368" s="95">
        <v>1</v>
      </c>
      <c r="P368" s="39">
        <v>33324</v>
      </c>
      <c r="Q368" s="96" t="s">
        <v>773</v>
      </c>
      <c r="R368" s="118">
        <v>33324</v>
      </c>
      <c r="S368" s="120">
        <f t="shared" si="30"/>
        <v>33324</v>
      </c>
    </row>
    <row r="369" spans="1:19" ht="15.45" customHeight="1" x14ac:dyDescent="0.3">
      <c r="A369" s="40" t="s">
        <v>1090</v>
      </c>
      <c r="B369" s="92" t="s">
        <v>771</v>
      </c>
      <c r="C369" s="92" t="s">
        <v>771</v>
      </c>
      <c r="D369" s="93" t="s">
        <v>30</v>
      </c>
      <c r="E369" s="39" t="s">
        <v>34</v>
      </c>
      <c r="F369" s="37" t="s">
        <v>36</v>
      </c>
      <c r="G369" s="39" t="s">
        <v>37</v>
      </c>
      <c r="H369" s="39">
        <v>35101</v>
      </c>
      <c r="I369" s="94" t="s">
        <v>304</v>
      </c>
      <c r="J369" s="39" t="s">
        <v>44</v>
      </c>
      <c r="K369" s="95" t="s">
        <v>775</v>
      </c>
      <c r="L369" s="39">
        <v>2024020155</v>
      </c>
      <c r="M369" s="39" t="s">
        <v>44</v>
      </c>
      <c r="N369" s="39" t="s">
        <v>44</v>
      </c>
      <c r="O369" s="95">
        <v>1</v>
      </c>
      <c r="P369" s="39">
        <v>5701.44</v>
      </c>
      <c r="Q369" s="96" t="s">
        <v>773</v>
      </c>
      <c r="R369" s="118">
        <v>5701.44</v>
      </c>
      <c r="S369" s="120">
        <f t="shared" si="30"/>
        <v>5701.44</v>
      </c>
    </row>
    <row r="370" spans="1:19" ht="15.45" customHeight="1" x14ac:dyDescent="0.3">
      <c r="A370" s="40" t="s">
        <v>1090</v>
      </c>
      <c r="B370" s="92" t="s">
        <v>771</v>
      </c>
      <c r="C370" s="92" t="s">
        <v>771</v>
      </c>
      <c r="D370" s="93" t="s">
        <v>30</v>
      </c>
      <c r="E370" s="39" t="s">
        <v>31</v>
      </c>
      <c r="F370" s="37" t="s">
        <v>30</v>
      </c>
      <c r="G370" s="39" t="s">
        <v>48</v>
      </c>
      <c r="H370" s="39">
        <v>32201</v>
      </c>
      <c r="I370" s="95" t="s">
        <v>776</v>
      </c>
      <c r="J370" s="39" t="s">
        <v>44</v>
      </c>
      <c r="K370" s="95" t="s">
        <v>777</v>
      </c>
      <c r="L370" s="39">
        <v>2024020063</v>
      </c>
      <c r="M370" s="39" t="s">
        <v>44</v>
      </c>
      <c r="N370" s="39" t="s">
        <v>44</v>
      </c>
      <c r="O370" s="95">
        <v>1</v>
      </c>
      <c r="P370" s="39">
        <v>39864.21</v>
      </c>
      <c r="Q370" s="96" t="s">
        <v>773</v>
      </c>
      <c r="R370" s="118">
        <v>39864.21</v>
      </c>
      <c r="S370" s="120">
        <f t="shared" si="30"/>
        <v>39864.21</v>
      </c>
    </row>
    <row r="371" spans="1:19" ht="15.45" customHeight="1" x14ac:dyDescent="0.3">
      <c r="A371" s="40" t="s">
        <v>1090</v>
      </c>
      <c r="B371" s="92" t="s">
        <v>771</v>
      </c>
      <c r="C371" s="92" t="s">
        <v>771</v>
      </c>
      <c r="D371" s="93" t="s">
        <v>30</v>
      </c>
      <c r="E371" s="39" t="s">
        <v>31</v>
      </c>
      <c r="F371" s="37" t="s">
        <v>30</v>
      </c>
      <c r="G371" s="39" t="s">
        <v>48</v>
      </c>
      <c r="H371" s="39">
        <v>32201</v>
      </c>
      <c r="I371" s="95" t="s">
        <v>776</v>
      </c>
      <c r="J371" s="39" t="s">
        <v>44</v>
      </c>
      <c r="K371" s="95" t="s">
        <v>777</v>
      </c>
      <c r="L371" s="39">
        <v>2024020062</v>
      </c>
      <c r="M371" s="39" t="s">
        <v>44</v>
      </c>
      <c r="N371" s="39" t="s">
        <v>44</v>
      </c>
      <c r="O371" s="95">
        <v>1</v>
      </c>
      <c r="P371" s="39">
        <v>39864.21</v>
      </c>
      <c r="Q371" s="96" t="s">
        <v>773</v>
      </c>
      <c r="R371" s="118">
        <v>39864.21</v>
      </c>
      <c r="S371" s="120">
        <f t="shared" si="30"/>
        <v>39864.21</v>
      </c>
    </row>
    <row r="372" spans="1:19" ht="15.45" customHeight="1" x14ac:dyDescent="0.3">
      <c r="A372" s="40" t="s">
        <v>1090</v>
      </c>
      <c r="B372" s="92" t="s">
        <v>771</v>
      </c>
      <c r="C372" s="92" t="s">
        <v>771</v>
      </c>
      <c r="D372" s="93" t="s">
        <v>30</v>
      </c>
      <c r="E372" s="39" t="s">
        <v>34</v>
      </c>
      <c r="F372" s="37" t="s">
        <v>36</v>
      </c>
      <c r="G372" s="39" t="s">
        <v>37</v>
      </c>
      <c r="H372" s="39">
        <v>32201</v>
      </c>
      <c r="I372" s="95" t="s">
        <v>776</v>
      </c>
      <c r="J372" s="39" t="s">
        <v>44</v>
      </c>
      <c r="K372" s="95" t="s">
        <v>778</v>
      </c>
      <c r="L372" s="39">
        <v>2024020059</v>
      </c>
      <c r="M372" s="39" t="s">
        <v>44</v>
      </c>
      <c r="N372" s="39" t="s">
        <v>44</v>
      </c>
      <c r="O372" s="95">
        <v>1</v>
      </c>
      <c r="P372" s="39">
        <v>24005.51</v>
      </c>
      <c r="Q372" s="96" t="s">
        <v>773</v>
      </c>
      <c r="R372" s="118">
        <v>24005.51</v>
      </c>
      <c r="S372" s="120">
        <f t="shared" si="30"/>
        <v>24005.51</v>
      </c>
    </row>
    <row r="373" spans="1:19" ht="15.45" customHeight="1" x14ac:dyDescent="0.3">
      <c r="A373" s="40" t="s">
        <v>1090</v>
      </c>
      <c r="B373" s="92" t="s">
        <v>771</v>
      </c>
      <c r="C373" s="92" t="s">
        <v>771</v>
      </c>
      <c r="D373" s="93" t="s">
        <v>30</v>
      </c>
      <c r="E373" s="39" t="s">
        <v>34</v>
      </c>
      <c r="F373" s="37" t="s">
        <v>36</v>
      </c>
      <c r="G373" s="39" t="s">
        <v>37</v>
      </c>
      <c r="H373" s="39">
        <v>32201</v>
      </c>
      <c r="I373" s="95" t="s">
        <v>776</v>
      </c>
      <c r="J373" s="39" t="s">
        <v>44</v>
      </c>
      <c r="K373" s="95" t="s">
        <v>779</v>
      </c>
      <c r="L373" s="39">
        <v>2024020058</v>
      </c>
      <c r="M373" s="39" t="s">
        <v>44</v>
      </c>
      <c r="N373" s="39" t="s">
        <v>44</v>
      </c>
      <c r="O373" s="95">
        <v>1</v>
      </c>
      <c r="P373" s="39">
        <v>10582.49</v>
      </c>
      <c r="Q373" s="96" t="s">
        <v>773</v>
      </c>
      <c r="R373" s="118">
        <v>10582.49</v>
      </c>
      <c r="S373" s="120">
        <f t="shared" si="30"/>
        <v>10582.49</v>
      </c>
    </row>
    <row r="374" spans="1:19" ht="14.4" x14ac:dyDescent="0.3">
      <c r="A374" s="97" t="s">
        <v>780</v>
      </c>
      <c r="B374" s="97" t="s">
        <v>781</v>
      </c>
      <c r="C374" s="97" t="s">
        <v>781</v>
      </c>
      <c r="D374" s="37" t="s">
        <v>30</v>
      </c>
      <c r="E374" s="37" t="s">
        <v>31</v>
      </c>
      <c r="F374" s="37" t="s">
        <v>30</v>
      </c>
      <c r="G374" s="37" t="s">
        <v>80</v>
      </c>
      <c r="H374" s="37" t="s">
        <v>531</v>
      </c>
      <c r="I374" s="39" t="s">
        <v>782</v>
      </c>
      <c r="J374" s="39" t="s">
        <v>699</v>
      </c>
      <c r="K374" s="39" t="s">
        <v>700</v>
      </c>
      <c r="L374" s="39">
        <v>2024020146</v>
      </c>
      <c r="M374" s="66" t="s">
        <v>45</v>
      </c>
      <c r="N374" s="39" t="s">
        <v>213</v>
      </c>
      <c r="O374" s="39">
        <v>5</v>
      </c>
      <c r="P374" s="39">
        <f>R374/O374</f>
        <v>852.6</v>
      </c>
      <c r="Q374" s="38" t="s">
        <v>534</v>
      </c>
      <c r="R374" s="118">
        <v>4263</v>
      </c>
      <c r="S374" s="120">
        <f t="shared" si="30"/>
        <v>4263</v>
      </c>
    </row>
    <row r="375" spans="1:19" ht="14.4" x14ac:dyDescent="0.3">
      <c r="A375" s="97" t="s">
        <v>780</v>
      </c>
      <c r="B375" s="97" t="s">
        <v>781</v>
      </c>
      <c r="C375" s="97" t="s">
        <v>781</v>
      </c>
      <c r="D375" s="37" t="s">
        <v>30</v>
      </c>
      <c r="E375" s="37" t="s">
        <v>31</v>
      </c>
      <c r="F375" s="37" t="s">
        <v>30</v>
      </c>
      <c r="G375" s="37" t="s">
        <v>80</v>
      </c>
      <c r="H375" s="37" t="s">
        <v>531</v>
      </c>
      <c r="I375" s="39" t="s">
        <v>782</v>
      </c>
      <c r="J375" s="39" t="s">
        <v>701</v>
      </c>
      <c r="K375" s="39" t="s">
        <v>702</v>
      </c>
      <c r="L375" s="39">
        <v>2024020146</v>
      </c>
      <c r="M375" s="66" t="s">
        <v>45</v>
      </c>
      <c r="N375" s="39" t="s">
        <v>213</v>
      </c>
      <c r="O375" s="39">
        <v>3</v>
      </c>
      <c r="P375" s="39">
        <f t="shared" ref="P375:P399" si="31">R375/O375</f>
        <v>1059.08</v>
      </c>
      <c r="Q375" s="38" t="s">
        <v>534</v>
      </c>
      <c r="R375" s="118">
        <v>3177.24</v>
      </c>
      <c r="S375" s="120">
        <f t="shared" si="30"/>
        <v>3177.24</v>
      </c>
    </row>
    <row r="376" spans="1:19" ht="14.4" x14ac:dyDescent="0.3">
      <c r="A376" s="97" t="s">
        <v>780</v>
      </c>
      <c r="B376" s="97" t="s">
        <v>781</v>
      </c>
      <c r="C376" s="97" t="s">
        <v>781</v>
      </c>
      <c r="D376" s="37" t="s">
        <v>30</v>
      </c>
      <c r="E376" s="37" t="s">
        <v>31</v>
      </c>
      <c r="F376" s="37" t="s">
        <v>30</v>
      </c>
      <c r="G376" s="37" t="s">
        <v>80</v>
      </c>
      <c r="H376" s="37" t="s">
        <v>531</v>
      </c>
      <c r="I376" s="39" t="s">
        <v>782</v>
      </c>
      <c r="J376" s="39" t="s">
        <v>419</v>
      </c>
      <c r="K376" s="39" t="s">
        <v>420</v>
      </c>
      <c r="L376" s="39">
        <v>2024020146</v>
      </c>
      <c r="M376" s="66" t="s">
        <v>45</v>
      </c>
      <c r="N376" s="39" t="s">
        <v>212</v>
      </c>
      <c r="O376" s="39">
        <v>5</v>
      </c>
      <c r="P376" s="39">
        <f t="shared" si="31"/>
        <v>272.60000000000002</v>
      </c>
      <c r="Q376" s="38" t="s">
        <v>534</v>
      </c>
      <c r="R376" s="118">
        <v>1363</v>
      </c>
      <c r="S376" s="120">
        <f t="shared" si="30"/>
        <v>1363</v>
      </c>
    </row>
    <row r="377" spans="1:19" ht="14.4" x14ac:dyDescent="0.3">
      <c r="A377" s="97" t="s">
        <v>780</v>
      </c>
      <c r="B377" s="97" t="s">
        <v>781</v>
      </c>
      <c r="C377" s="97" t="s">
        <v>781</v>
      </c>
      <c r="D377" s="37" t="s">
        <v>30</v>
      </c>
      <c r="E377" s="37" t="s">
        <v>31</v>
      </c>
      <c r="F377" s="37" t="s">
        <v>30</v>
      </c>
      <c r="G377" s="37" t="s">
        <v>80</v>
      </c>
      <c r="H377" s="37" t="s">
        <v>531</v>
      </c>
      <c r="I377" s="39" t="s">
        <v>782</v>
      </c>
      <c r="J377" s="39" t="s">
        <v>783</v>
      </c>
      <c r="K377" s="39" t="s">
        <v>784</v>
      </c>
      <c r="L377" s="39">
        <v>2024020146</v>
      </c>
      <c r="M377" s="66" t="s">
        <v>45</v>
      </c>
      <c r="N377" s="39" t="s">
        <v>212</v>
      </c>
      <c r="O377" s="39">
        <v>2</v>
      </c>
      <c r="P377" s="39">
        <f t="shared" si="31"/>
        <v>332.92</v>
      </c>
      <c r="Q377" s="38" t="s">
        <v>534</v>
      </c>
      <c r="R377" s="118">
        <v>665.84</v>
      </c>
      <c r="S377" s="120">
        <f t="shared" si="30"/>
        <v>665.84</v>
      </c>
    </row>
    <row r="378" spans="1:19" ht="14.4" x14ac:dyDescent="0.3">
      <c r="A378" s="97" t="s">
        <v>780</v>
      </c>
      <c r="B378" s="97" t="s">
        <v>781</v>
      </c>
      <c r="C378" s="97" t="s">
        <v>781</v>
      </c>
      <c r="D378" s="37" t="s">
        <v>30</v>
      </c>
      <c r="E378" s="37" t="s">
        <v>31</v>
      </c>
      <c r="F378" s="37" t="s">
        <v>30</v>
      </c>
      <c r="G378" s="37" t="s">
        <v>80</v>
      </c>
      <c r="H378" s="37" t="s">
        <v>531</v>
      </c>
      <c r="I378" s="39" t="s">
        <v>782</v>
      </c>
      <c r="J378" s="39" t="s">
        <v>407</v>
      </c>
      <c r="K378" s="39" t="s">
        <v>408</v>
      </c>
      <c r="L378" s="39">
        <v>2024020146</v>
      </c>
      <c r="M378" s="66" t="s">
        <v>45</v>
      </c>
      <c r="N378" s="39" t="s">
        <v>213</v>
      </c>
      <c r="O378" s="39">
        <v>10</v>
      </c>
      <c r="P378" s="39">
        <f t="shared" si="31"/>
        <v>37.700000000000003</v>
      </c>
      <c r="Q378" s="38" t="s">
        <v>534</v>
      </c>
      <c r="R378" s="118">
        <v>377</v>
      </c>
      <c r="S378" s="120">
        <f t="shared" si="30"/>
        <v>377</v>
      </c>
    </row>
    <row r="379" spans="1:19" ht="14.4" x14ac:dyDescent="0.3">
      <c r="A379" s="97" t="s">
        <v>780</v>
      </c>
      <c r="B379" s="97" t="s">
        <v>781</v>
      </c>
      <c r="C379" s="97" t="s">
        <v>781</v>
      </c>
      <c r="D379" s="37" t="s">
        <v>30</v>
      </c>
      <c r="E379" s="37" t="s">
        <v>31</v>
      </c>
      <c r="F379" s="37" t="s">
        <v>30</v>
      </c>
      <c r="G379" s="37" t="s">
        <v>80</v>
      </c>
      <c r="H379" s="37" t="s">
        <v>531</v>
      </c>
      <c r="I379" s="39" t="s">
        <v>782</v>
      </c>
      <c r="J379" s="39" t="s">
        <v>785</v>
      </c>
      <c r="K379" s="39" t="s">
        <v>786</v>
      </c>
      <c r="L379" s="39">
        <v>2024020146</v>
      </c>
      <c r="M379" s="66" t="s">
        <v>45</v>
      </c>
      <c r="N379" s="39" t="s">
        <v>213</v>
      </c>
      <c r="O379" s="39">
        <v>10</v>
      </c>
      <c r="P379" s="39">
        <f t="shared" si="31"/>
        <v>34.78</v>
      </c>
      <c r="Q379" s="38" t="s">
        <v>534</v>
      </c>
      <c r="R379" s="118">
        <v>347.8</v>
      </c>
      <c r="S379" s="120">
        <f t="shared" si="30"/>
        <v>347.8</v>
      </c>
    </row>
    <row r="380" spans="1:19" ht="14.4" x14ac:dyDescent="0.3">
      <c r="A380" s="97" t="s">
        <v>780</v>
      </c>
      <c r="B380" s="97" t="s">
        <v>781</v>
      </c>
      <c r="C380" s="97" t="s">
        <v>781</v>
      </c>
      <c r="D380" s="37" t="s">
        <v>30</v>
      </c>
      <c r="E380" s="37" t="s">
        <v>31</v>
      </c>
      <c r="F380" s="37" t="s">
        <v>30</v>
      </c>
      <c r="G380" s="37" t="s">
        <v>80</v>
      </c>
      <c r="H380" s="37" t="s">
        <v>531</v>
      </c>
      <c r="I380" s="39" t="s">
        <v>782</v>
      </c>
      <c r="J380" s="39" t="s">
        <v>787</v>
      </c>
      <c r="K380" s="39" t="s">
        <v>788</v>
      </c>
      <c r="L380" s="39">
        <v>2024020146</v>
      </c>
      <c r="M380" s="66" t="s">
        <v>45</v>
      </c>
      <c r="N380" s="39" t="s">
        <v>789</v>
      </c>
      <c r="O380" s="39">
        <v>10</v>
      </c>
      <c r="P380" s="39">
        <f t="shared" si="31"/>
        <v>25.52</v>
      </c>
      <c r="Q380" s="38" t="s">
        <v>534</v>
      </c>
      <c r="R380" s="118">
        <v>255.2</v>
      </c>
      <c r="S380" s="120">
        <f t="shared" si="30"/>
        <v>255.2</v>
      </c>
    </row>
    <row r="381" spans="1:19" ht="14.4" x14ac:dyDescent="0.3">
      <c r="A381" s="97" t="s">
        <v>780</v>
      </c>
      <c r="B381" s="97" t="s">
        <v>781</v>
      </c>
      <c r="C381" s="97" t="s">
        <v>781</v>
      </c>
      <c r="D381" s="37" t="s">
        <v>30</v>
      </c>
      <c r="E381" s="37" t="s">
        <v>31</v>
      </c>
      <c r="F381" s="37" t="s">
        <v>30</v>
      </c>
      <c r="G381" s="37" t="s">
        <v>80</v>
      </c>
      <c r="H381" s="37" t="s">
        <v>531</v>
      </c>
      <c r="I381" s="39" t="s">
        <v>782</v>
      </c>
      <c r="J381" s="39" t="s">
        <v>790</v>
      </c>
      <c r="K381" s="39" t="s">
        <v>791</v>
      </c>
      <c r="L381" s="39">
        <v>2024020146</v>
      </c>
      <c r="M381" s="66" t="s">
        <v>45</v>
      </c>
      <c r="N381" s="39" t="s">
        <v>789</v>
      </c>
      <c r="O381" s="39">
        <v>10</v>
      </c>
      <c r="P381" s="39">
        <f t="shared" si="31"/>
        <v>41.760000000000005</v>
      </c>
      <c r="Q381" s="38" t="s">
        <v>534</v>
      </c>
      <c r="R381" s="118">
        <v>417.6</v>
      </c>
      <c r="S381" s="120">
        <f t="shared" si="30"/>
        <v>417.6</v>
      </c>
    </row>
    <row r="382" spans="1:19" ht="14.4" x14ac:dyDescent="0.3">
      <c r="A382" s="97" t="s">
        <v>780</v>
      </c>
      <c r="B382" s="97" t="s">
        <v>781</v>
      </c>
      <c r="C382" s="97" t="s">
        <v>781</v>
      </c>
      <c r="D382" s="37" t="s">
        <v>30</v>
      </c>
      <c r="E382" s="37" t="s">
        <v>31</v>
      </c>
      <c r="F382" s="37" t="s">
        <v>30</v>
      </c>
      <c r="G382" s="37" t="s">
        <v>80</v>
      </c>
      <c r="H382" s="37" t="s">
        <v>531</v>
      </c>
      <c r="I382" s="39" t="s">
        <v>782</v>
      </c>
      <c r="J382" s="39" t="s">
        <v>792</v>
      </c>
      <c r="K382" s="39" t="s">
        <v>793</v>
      </c>
      <c r="L382" s="39">
        <v>2024020146</v>
      </c>
      <c r="M382" s="66" t="s">
        <v>45</v>
      </c>
      <c r="N382" s="39" t="s">
        <v>211</v>
      </c>
      <c r="O382" s="39">
        <v>6</v>
      </c>
      <c r="P382" s="39">
        <f t="shared" si="31"/>
        <v>52.03</v>
      </c>
      <c r="Q382" s="38" t="s">
        <v>534</v>
      </c>
      <c r="R382" s="118">
        <v>312.18</v>
      </c>
      <c r="S382" s="120">
        <f t="shared" si="30"/>
        <v>312.18</v>
      </c>
    </row>
    <row r="383" spans="1:19" ht="14.4" x14ac:dyDescent="0.3">
      <c r="A383" s="97" t="s">
        <v>780</v>
      </c>
      <c r="B383" s="97" t="s">
        <v>781</v>
      </c>
      <c r="C383" s="97" t="s">
        <v>781</v>
      </c>
      <c r="D383" s="37" t="s">
        <v>30</v>
      </c>
      <c r="E383" s="37" t="s">
        <v>31</v>
      </c>
      <c r="F383" s="37" t="s">
        <v>30</v>
      </c>
      <c r="G383" s="37" t="s">
        <v>80</v>
      </c>
      <c r="H383" s="37" t="s">
        <v>531</v>
      </c>
      <c r="I383" s="39" t="s">
        <v>782</v>
      </c>
      <c r="J383" s="39" t="s">
        <v>794</v>
      </c>
      <c r="K383" s="39" t="s">
        <v>795</v>
      </c>
      <c r="L383" s="39">
        <v>2024020146</v>
      </c>
      <c r="M383" s="66" t="s">
        <v>45</v>
      </c>
      <c r="N383" s="39" t="s">
        <v>211</v>
      </c>
      <c r="O383" s="39">
        <v>6</v>
      </c>
      <c r="P383" s="39">
        <f t="shared" si="31"/>
        <v>52.03</v>
      </c>
      <c r="Q383" s="38" t="s">
        <v>534</v>
      </c>
      <c r="R383" s="118">
        <v>312.18</v>
      </c>
      <c r="S383" s="120">
        <f t="shared" si="30"/>
        <v>312.18</v>
      </c>
    </row>
    <row r="384" spans="1:19" ht="14.4" x14ac:dyDescent="0.3">
      <c r="A384" s="97" t="s">
        <v>780</v>
      </c>
      <c r="B384" s="97" t="s">
        <v>781</v>
      </c>
      <c r="C384" s="97" t="s">
        <v>781</v>
      </c>
      <c r="D384" s="37" t="s">
        <v>30</v>
      </c>
      <c r="E384" s="37" t="s">
        <v>31</v>
      </c>
      <c r="F384" s="37" t="s">
        <v>30</v>
      </c>
      <c r="G384" s="37" t="s">
        <v>80</v>
      </c>
      <c r="H384" s="37" t="s">
        <v>531</v>
      </c>
      <c r="I384" s="39" t="s">
        <v>782</v>
      </c>
      <c r="J384" s="39" t="s">
        <v>796</v>
      </c>
      <c r="K384" s="39" t="s">
        <v>797</v>
      </c>
      <c r="L384" s="39">
        <v>2024020146</v>
      </c>
      <c r="M384" s="66" t="s">
        <v>45</v>
      </c>
      <c r="N384" s="39" t="s">
        <v>211</v>
      </c>
      <c r="O384" s="39">
        <v>3</v>
      </c>
      <c r="P384" s="39">
        <f t="shared" si="31"/>
        <v>187.92</v>
      </c>
      <c r="Q384" s="38" t="s">
        <v>534</v>
      </c>
      <c r="R384" s="118">
        <v>563.76</v>
      </c>
      <c r="S384" s="120">
        <f t="shared" si="30"/>
        <v>563.76</v>
      </c>
    </row>
    <row r="385" spans="1:19" ht="14.4" x14ac:dyDescent="0.3">
      <c r="A385" s="97" t="s">
        <v>780</v>
      </c>
      <c r="B385" s="97" t="s">
        <v>781</v>
      </c>
      <c r="C385" s="97" t="s">
        <v>781</v>
      </c>
      <c r="D385" s="37" t="s">
        <v>30</v>
      </c>
      <c r="E385" s="37" t="s">
        <v>31</v>
      </c>
      <c r="F385" s="37" t="s">
        <v>30</v>
      </c>
      <c r="G385" s="37" t="s">
        <v>80</v>
      </c>
      <c r="H385" s="37" t="s">
        <v>531</v>
      </c>
      <c r="I385" s="39" t="s">
        <v>782</v>
      </c>
      <c r="J385" s="39" t="s">
        <v>798</v>
      </c>
      <c r="K385" s="39" t="s">
        <v>799</v>
      </c>
      <c r="L385" s="39">
        <v>2024020146</v>
      </c>
      <c r="M385" s="66" t="s">
        <v>45</v>
      </c>
      <c r="N385" s="39" t="s">
        <v>211</v>
      </c>
      <c r="O385" s="39">
        <v>1</v>
      </c>
      <c r="P385" s="39">
        <f t="shared" si="31"/>
        <v>924.29</v>
      </c>
      <c r="Q385" s="38" t="s">
        <v>534</v>
      </c>
      <c r="R385" s="118">
        <v>924.29</v>
      </c>
      <c r="S385" s="120">
        <f t="shared" si="30"/>
        <v>924.29</v>
      </c>
    </row>
    <row r="386" spans="1:19" ht="14.4" x14ac:dyDescent="0.3">
      <c r="A386" s="97" t="s">
        <v>780</v>
      </c>
      <c r="B386" s="97" t="s">
        <v>781</v>
      </c>
      <c r="C386" s="97" t="s">
        <v>781</v>
      </c>
      <c r="D386" s="37" t="s">
        <v>30</v>
      </c>
      <c r="E386" s="37" t="s">
        <v>31</v>
      </c>
      <c r="F386" s="37" t="s">
        <v>30</v>
      </c>
      <c r="G386" s="37" t="s">
        <v>80</v>
      </c>
      <c r="H386" s="37" t="s">
        <v>531</v>
      </c>
      <c r="I386" s="39" t="s">
        <v>782</v>
      </c>
      <c r="J386" s="39" t="s">
        <v>800</v>
      </c>
      <c r="K386" s="39" t="s">
        <v>801</v>
      </c>
      <c r="L386" s="39">
        <v>2024020146</v>
      </c>
      <c r="M386" s="66" t="s">
        <v>45</v>
      </c>
      <c r="N386" s="39" t="s">
        <v>211</v>
      </c>
      <c r="O386" s="39">
        <v>1</v>
      </c>
      <c r="P386" s="39">
        <f t="shared" si="31"/>
        <v>922.2</v>
      </c>
      <c r="Q386" s="38" t="s">
        <v>534</v>
      </c>
      <c r="R386" s="118">
        <v>922.2</v>
      </c>
      <c r="S386" s="120">
        <f t="shared" si="30"/>
        <v>922.2</v>
      </c>
    </row>
    <row r="387" spans="1:19" ht="14.4" x14ac:dyDescent="0.3">
      <c r="A387" s="97" t="s">
        <v>780</v>
      </c>
      <c r="B387" s="97" t="s">
        <v>781</v>
      </c>
      <c r="C387" s="97" t="s">
        <v>781</v>
      </c>
      <c r="D387" s="37" t="s">
        <v>30</v>
      </c>
      <c r="E387" s="37" t="s">
        <v>31</v>
      </c>
      <c r="F387" s="37" t="s">
        <v>30</v>
      </c>
      <c r="G387" s="37" t="s">
        <v>80</v>
      </c>
      <c r="H387" s="37" t="s">
        <v>531</v>
      </c>
      <c r="I387" s="39" t="s">
        <v>782</v>
      </c>
      <c r="J387" s="39" t="s">
        <v>802</v>
      </c>
      <c r="K387" s="39" t="s">
        <v>803</v>
      </c>
      <c r="L387" s="39">
        <v>2024020146</v>
      </c>
      <c r="M387" s="66" t="s">
        <v>45</v>
      </c>
      <c r="N387" s="39" t="s">
        <v>211</v>
      </c>
      <c r="O387" s="39">
        <v>48</v>
      </c>
      <c r="P387" s="39">
        <f t="shared" si="31"/>
        <v>5.2</v>
      </c>
      <c r="Q387" s="38" t="s">
        <v>534</v>
      </c>
      <c r="R387" s="118">
        <v>249.6</v>
      </c>
      <c r="S387" s="120">
        <f t="shared" si="30"/>
        <v>249.6</v>
      </c>
    </row>
    <row r="388" spans="1:19" ht="14.4" x14ac:dyDescent="0.3">
      <c r="A388" s="97" t="s">
        <v>780</v>
      </c>
      <c r="B388" s="97" t="s">
        <v>781</v>
      </c>
      <c r="C388" s="97" t="s">
        <v>781</v>
      </c>
      <c r="D388" s="37" t="s">
        <v>30</v>
      </c>
      <c r="E388" s="37" t="s">
        <v>31</v>
      </c>
      <c r="F388" s="37" t="s">
        <v>30</v>
      </c>
      <c r="G388" s="37" t="s">
        <v>80</v>
      </c>
      <c r="H388" s="37" t="s">
        <v>531</v>
      </c>
      <c r="I388" s="39" t="s">
        <v>782</v>
      </c>
      <c r="J388" s="39" t="s">
        <v>804</v>
      </c>
      <c r="K388" s="39" t="s">
        <v>805</v>
      </c>
      <c r="L388" s="39">
        <v>2024020146</v>
      </c>
      <c r="M388" s="66" t="s">
        <v>45</v>
      </c>
      <c r="N388" s="39" t="s">
        <v>211</v>
      </c>
      <c r="O388" s="39">
        <v>48</v>
      </c>
      <c r="P388" s="39">
        <f t="shared" si="31"/>
        <v>5.2</v>
      </c>
      <c r="Q388" s="38" t="s">
        <v>534</v>
      </c>
      <c r="R388" s="118">
        <v>249.6</v>
      </c>
      <c r="S388" s="120">
        <f t="shared" si="30"/>
        <v>249.6</v>
      </c>
    </row>
    <row r="389" spans="1:19" ht="14.4" x14ac:dyDescent="0.3">
      <c r="A389" s="97" t="s">
        <v>780</v>
      </c>
      <c r="B389" s="97" t="s">
        <v>781</v>
      </c>
      <c r="C389" s="97" t="s">
        <v>781</v>
      </c>
      <c r="D389" s="37" t="s">
        <v>30</v>
      </c>
      <c r="E389" s="37" t="s">
        <v>31</v>
      </c>
      <c r="F389" s="37" t="s">
        <v>30</v>
      </c>
      <c r="G389" s="37" t="s">
        <v>80</v>
      </c>
      <c r="H389" s="37" t="s">
        <v>531</v>
      </c>
      <c r="I389" s="39" t="s">
        <v>782</v>
      </c>
      <c r="J389" s="39" t="s">
        <v>806</v>
      </c>
      <c r="K389" s="39" t="s">
        <v>807</v>
      </c>
      <c r="L389" s="39">
        <v>2024020146</v>
      </c>
      <c r="M389" s="66" t="s">
        <v>45</v>
      </c>
      <c r="N389" s="39" t="s">
        <v>211</v>
      </c>
      <c r="O389" s="39">
        <v>60</v>
      </c>
      <c r="P389" s="39">
        <f t="shared" si="31"/>
        <v>14.1</v>
      </c>
      <c r="Q389" s="38" t="s">
        <v>534</v>
      </c>
      <c r="R389" s="118">
        <v>846</v>
      </c>
      <c r="S389" s="120">
        <f t="shared" si="30"/>
        <v>846</v>
      </c>
    </row>
    <row r="390" spans="1:19" ht="14.4" x14ac:dyDescent="0.3">
      <c r="A390" s="97" t="s">
        <v>780</v>
      </c>
      <c r="B390" s="97" t="s">
        <v>781</v>
      </c>
      <c r="C390" s="97" t="s">
        <v>781</v>
      </c>
      <c r="D390" s="37" t="s">
        <v>30</v>
      </c>
      <c r="E390" s="37" t="s">
        <v>31</v>
      </c>
      <c r="F390" s="37" t="s">
        <v>30</v>
      </c>
      <c r="G390" s="37" t="s">
        <v>80</v>
      </c>
      <c r="H390" s="37" t="s">
        <v>531</v>
      </c>
      <c r="I390" s="39" t="s">
        <v>782</v>
      </c>
      <c r="J390" s="39" t="s">
        <v>150</v>
      </c>
      <c r="K390" s="39" t="s">
        <v>196</v>
      </c>
      <c r="L390" s="39">
        <v>2024020146</v>
      </c>
      <c r="M390" s="66" t="s">
        <v>45</v>
      </c>
      <c r="N390" s="39" t="s">
        <v>211</v>
      </c>
      <c r="O390" s="39">
        <v>25</v>
      </c>
      <c r="P390" s="39">
        <f t="shared" si="31"/>
        <v>52.2</v>
      </c>
      <c r="Q390" s="38" t="s">
        <v>534</v>
      </c>
      <c r="R390" s="118">
        <v>1305</v>
      </c>
      <c r="S390" s="120">
        <f t="shared" si="30"/>
        <v>1305</v>
      </c>
    </row>
    <row r="391" spans="1:19" ht="14.4" x14ac:dyDescent="0.3">
      <c r="A391" s="97" t="s">
        <v>780</v>
      </c>
      <c r="B391" s="97" t="s">
        <v>781</v>
      </c>
      <c r="C391" s="97" t="s">
        <v>781</v>
      </c>
      <c r="D391" s="37" t="s">
        <v>30</v>
      </c>
      <c r="E391" s="37" t="s">
        <v>31</v>
      </c>
      <c r="F391" s="37" t="s">
        <v>30</v>
      </c>
      <c r="G391" s="37" t="s">
        <v>80</v>
      </c>
      <c r="H391" s="37" t="s">
        <v>531</v>
      </c>
      <c r="I391" s="39" t="s">
        <v>782</v>
      </c>
      <c r="J391" s="39" t="s">
        <v>808</v>
      </c>
      <c r="K391" s="39" t="s">
        <v>809</v>
      </c>
      <c r="L391" s="39">
        <v>2024020146</v>
      </c>
      <c r="M391" s="66" t="s">
        <v>45</v>
      </c>
      <c r="N391" s="39" t="s">
        <v>213</v>
      </c>
      <c r="O391" s="39">
        <v>10</v>
      </c>
      <c r="P391" s="39">
        <f t="shared" si="31"/>
        <v>22.619999999999997</v>
      </c>
      <c r="Q391" s="38" t="s">
        <v>534</v>
      </c>
      <c r="R391" s="118">
        <v>226.2</v>
      </c>
      <c r="S391" s="120">
        <f t="shared" si="30"/>
        <v>226.2</v>
      </c>
    </row>
    <row r="392" spans="1:19" ht="14.4" x14ac:dyDescent="0.3">
      <c r="A392" s="97" t="s">
        <v>780</v>
      </c>
      <c r="B392" s="97" t="s">
        <v>781</v>
      </c>
      <c r="C392" s="97" t="s">
        <v>781</v>
      </c>
      <c r="D392" s="37" t="s">
        <v>30</v>
      </c>
      <c r="E392" s="37" t="s">
        <v>31</v>
      </c>
      <c r="F392" s="37" t="s">
        <v>30</v>
      </c>
      <c r="G392" s="37" t="s">
        <v>80</v>
      </c>
      <c r="H392" s="37" t="s">
        <v>531</v>
      </c>
      <c r="I392" s="39" t="s">
        <v>782</v>
      </c>
      <c r="J392" s="39" t="s">
        <v>157</v>
      </c>
      <c r="K392" s="39" t="s">
        <v>203</v>
      </c>
      <c r="L392" s="39">
        <v>2024020146</v>
      </c>
      <c r="M392" s="66" t="s">
        <v>45</v>
      </c>
      <c r="N392" s="39" t="s">
        <v>211</v>
      </c>
      <c r="O392" s="39">
        <v>1</v>
      </c>
      <c r="P392" s="39">
        <f t="shared" si="31"/>
        <v>174.58</v>
      </c>
      <c r="Q392" s="38" t="s">
        <v>534</v>
      </c>
      <c r="R392" s="118">
        <v>174.58</v>
      </c>
      <c r="S392" s="120">
        <f t="shared" si="30"/>
        <v>174.58</v>
      </c>
    </row>
    <row r="393" spans="1:19" ht="14.4" x14ac:dyDescent="0.3">
      <c r="A393" s="97" t="s">
        <v>780</v>
      </c>
      <c r="B393" s="97" t="s">
        <v>781</v>
      </c>
      <c r="C393" s="97" t="s">
        <v>781</v>
      </c>
      <c r="D393" s="37" t="s">
        <v>30</v>
      </c>
      <c r="E393" s="37" t="s">
        <v>31</v>
      </c>
      <c r="F393" s="37" t="s">
        <v>30</v>
      </c>
      <c r="G393" s="37" t="s">
        <v>80</v>
      </c>
      <c r="H393" s="37" t="s">
        <v>531</v>
      </c>
      <c r="I393" s="39" t="s">
        <v>782</v>
      </c>
      <c r="J393" s="39" t="s">
        <v>810</v>
      </c>
      <c r="K393" s="39" t="s">
        <v>811</v>
      </c>
      <c r="L393" s="39">
        <v>2024020146</v>
      </c>
      <c r="M393" s="66" t="s">
        <v>45</v>
      </c>
      <c r="N393" s="39" t="s">
        <v>211</v>
      </c>
      <c r="O393" s="39">
        <v>12</v>
      </c>
      <c r="P393" s="39">
        <f t="shared" si="31"/>
        <v>38.96</v>
      </c>
      <c r="Q393" s="38" t="s">
        <v>534</v>
      </c>
      <c r="R393" s="118">
        <v>467.52</v>
      </c>
      <c r="S393" s="120">
        <f t="shared" si="30"/>
        <v>467.52</v>
      </c>
    </row>
    <row r="394" spans="1:19" ht="14.4" x14ac:dyDescent="0.3">
      <c r="A394" s="97" t="s">
        <v>780</v>
      </c>
      <c r="B394" s="97" t="s">
        <v>781</v>
      </c>
      <c r="C394" s="97" t="s">
        <v>781</v>
      </c>
      <c r="D394" s="37" t="s">
        <v>30</v>
      </c>
      <c r="E394" s="37" t="s">
        <v>31</v>
      </c>
      <c r="F394" s="37" t="s">
        <v>30</v>
      </c>
      <c r="G394" s="37" t="s">
        <v>80</v>
      </c>
      <c r="H394" s="37" t="s">
        <v>531</v>
      </c>
      <c r="I394" s="39" t="s">
        <v>782</v>
      </c>
      <c r="J394" s="39" t="s">
        <v>134</v>
      </c>
      <c r="K394" s="39" t="s">
        <v>178</v>
      </c>
      <c r="L394" s="39">
        <v>2024020146</v>
      </c>
      <c r="M394" s="66" t="s">
        <v>45</v>
      </c>
      <c r="N394" s="39" t="s">
        <v>211</v>
      </c>
      <c r="O394" s="39">
        <v>12</v>
      </c>
      <c r="P394" s="39">
        <f t="shared" si="31"/>
        <v>38.96</v>
      </c>
      <c r="Q394" s="38" t="s">
        <v>534</v>
      </c>
      <c r="R394" s="118">
        <v>467.52</v>
      </c>
      <c r="S394" s="120">
        <f t="shared" si="30"/>
        <v>467.52</v>
      </c>
    </row>
    <row r="395" spans="1:19" ht="14.4" x14ac:dyDescent="0.3">
      <c r="A395" s="97" t="s">
        <v>780</v>
      </c>
      <c r="B395" s="97" t="s">
        <v>781</v>
      </c>
      <c r="C395" s="97" t="s">
        <v>781</v>
      </c>
      <c r="D395" s="37" t="s">
        <v>30</v>
      </c>
      <c r="E395" s="37" t="s">
        <v>31</v>
      </c>
      <c r="F395" s="37" t="s">
        <v>30</v>
      </c>
      <c r="G395" s="37" t="s">
        <v>80</v>
      </c>
      <c r="H395" s="37" t="s">
        <v>531</v>
      </c>
      <c r="I395" s="39" t="s">
        <v>782</v>
      </c>
      <c r="J395" s="39" t="s">
        <v>812</v>
      </c>
      <c r="K395" s="39" t="s">
        <v>813</v>
      </c>
      <c r="L395" s="39">
        <v>2024020146</v>
      </c>
      <c r="M395" s="66" t="s">
        <v>45</v>
      </c>
      <c r="N395" s="39" t="s">
        <v>211</v>
      </c>
      <c r="O395" s="39">
        <v>12</v>
      </c>
      <c r="P395" s="39">
        <f t="shared" si="31"/>
        <v>18.7</v>
      </c>
      <c r="Q395" s="38" t="s">
        <v>534</v>
      </c>
      <c r="R395" s="118">
        <v>224.4</v>
      </c>
      <c r="S395" s="120">
        <f t="shared" si="30"/>
        <v>224.4</v>
      </c>
    </row>
    <row r="396" spans="1:19" ht="14.4" x14ac:dyDescent="0.3">
      <c r="A396" s="97" t="s">
        <v>780</v>
      </c>
      <c r="B396" s="97" t="s">
        <v>781</v>
      </c>
      <c r="C396" s="97" t="s">
        <v>781</v>
      </c>
      <c r="D396" s="37" t="s">
        <v>30</v>
      </c>
      <c r="E396" s="37" t="s">
        <v>31</v>
      </c>
      <c r="F396" s="37" t="s">
        <v>30</v>
      </c>
      <c r="G396" s="37" t="s">
        <v>80</v>
      </c>
      <c r="H396" s="37" t="s">
        <v>531</v>
      </c>
      <c r="I396" s="39" t="s">
        <v>782</v>
      </c>
      <c r="J396" s="39" t="s">
        <v>814</v>
      </c>
      <c r="K396" s="39" t="s">
        <v>815</v>
      </c>
      <c r="L396" s="39">
        <v>2024020146</v>
      </c>
      <c r="M396" s="66" t="s">
        <v>45</v>
      </c>
      <c r="N396" s="39" t="s">
        <v>211</v>
      </c>
      <c r="O396" s="39">
        <v>10</v>
      </c>
      <c r="P396" s="39">
        <f t="shared" si="31"/>
        <v>90.47999999999999</v>
      </c>
      <c r="Q396" s="38" t="s">
        <v>534</v>
      </c>
      <c r="R396" s="118">
        <v>904.8</v>
      </c>
      <c r="S396" s="120">
        <f t="shared" si="30"/>
        <v>904.8</v>
      </c>
    </row>
    <row r="397" spans="1:19" ht="14.4" x14ac:dyDescent="0.3">
      <c r="A397" s="97" t="s">
        <v>780</v>
      </c>
      <c r="B397" s="97" t="s">
        <v>781</v>
      </c>
      <c r="C397" s="97" t="s">
        <v>781</v>
      </c>
      <c r="D397" s="37" t="s">
        <v>30</v>
      </c>
      <c r="E397" s="37" t="s">
        <v>31</v>
      </c>
      <c r="F397" s="37" t="s">
        <v>30</v>
      </c>
      <c r="G397" s="37" t="s">
        <v>80</v>
      </c>
      <c r="H397" s="37" t="s">
        <v>531</v>
      </c>
      <c r="I397" s="39" t="s">
        <v>782</v>
      </c>
      <c r="J397" s="39" t="s">
        <v>816</v>
      </c>
      <c r="K397" s="39" t="s">
        <v>817</v>
      </c>
      <c r="L397" s="39">
        <v>2024020146</v>
      </c>
      <c r="M397" s="66" t="s">
        <v>45</v>
      </c>
      <c r="N397" s="39" t="s">
        <v>213</v>
      </c>
      <c r="O397" s="39">
        <v>5</v>
      </c>
      <c r="P397" s="39">
        <f t="shared" si="31"/>
        <v>24.130000000000003</v>
      </c>
      <c r="Q397" s="38" t="s">
        <v>534</v>
      </c>
      <c r="R397" s="118">
        <v>120.65</v>
      </c>
      <c r="S397" s="120">
        <f t="shared" si="30"/>
        <v>120.65</v>
      </c>
    </row>
    <row r="398" spans="1:19" ht="14.4" x14ac:dyDescent="0.3">
      <c r="A398" s="97" t="s">
        <v>780</v>
      </c>
      <c r="B398" s="97" t="s">
        <v>781</v>
      </c>
      <c r="C398" s="97" t="s">
        <v>781</v>
      </c>
      <c r="D398" s="37" t="s">
        <v>30</v>
      </c>
      <c r="E398" s="37" t="s">
        <v>31</v>
      </c>
      <c r="F398" s="37" t="s">
        <v>30</v>
      </c>
      <c r="G398" s="37" t="s">
        <v>80</v>
      </c>
      <c r="H398" s="37" t="s">
        <v>531</v>
      </c>
      <c r="I398" s="39" t="s">
        <v>782</v>
      </c>
      <c r="J398" s="39" t="s">
        <v>818</v>
      </c>
      <c r="K398" s="39" t="s">
        <v>819</v>
      </c>
      <c r="L398" s="39">
        <v>2024020146</v>
      </c>
      <c r="M398" s="66" t="s">
        <v>45</v>
      </c>
      <c r="N398" s="39" t="s">
        <v>213</v>
      </c>
      <c r="O398" s="39">
        <v>5</v>
      </c>
      <c r="P398" s="39">
        <f t="shared" si="31"/>
        <v>36.78</v>
      </c>
      <c r="Q398" s="38" t="s">
        <v>534</v>
      </c>
      <c r="R398" s="118">
        <v>183.9</v>
      </c>
      <c r="S398" s="120">
        <f t="shared" si="30"/>
        <v>183.9</v>
      </c>
    </row>
    <row r="399" spans="1:19" ht="14.4" x14ac:dyDescent="0.3">
      <c r="A399" s="97" t="s">
        <v>780</v>
      </c>
      <c r="B399" s="97" t="s">
        <v>781</v>
      </c>
      <c r="C399" s="97" t="s">
        <v>781</v>
      </c>
      <c r="D399" s="37" t="s">
        <v>30</v>
      </c>
      <c r="E399" s="37" t="s">
        <v>31</v>
      </c>
      <c r="F399" s="37" t="s">
        <v>30</v>
      </c>
      <c r="G399" s="37" t="s">
        <v>80</v>
      </c>
      <c r="H399" s="37" t="s">
        <v>380</v>
      </c>
      <c r="I399" s="39" t="s">
        <v>820</v>
      </c>
      <c r="J399" s="39" t="s">
        <v>821</v>
      </c>
      <c r="K399" s="39" t="s">
        <v>822</v>
      </c>
      <c r="L399" s="39">
        <v>2024020146</v>
      </c>
      <c r="M399" s="66" t="s">
        <v>45</v>
      </c>
      <c r="N399" s="39" t="s">
        <v>211</v>
      </c>
      <c r="O399" s="39">
        <v>2</v>
      </c>
      <c r="P399" s="39">
        <f t="shared" si="31"/>
        <v>232</v>
      </c>
      <c r="Q399" s="38" t="s">
        <v>534</v>
      </c>
      <c r="R399" s="118">
        <v>464</v>
      </c>
      <c r="S399" s="120">
        <f t="shared" si="30"/>
        <v>464</v>
      </c>
    </row>
    <row r="400" spans="1:19" ht="14.4" x14ac:dyDescent="0.3">
      <c r="A400" s="97" t="s">
        <v>780</v>
      </c>
      <c r="B400" s="97" t="s">
        <v>781</v>
      </c>
      <c r="C400" s="97" t="s">
        <v>781</v>
      </c>
      <c r="D400" s="37" t="s">
        <v>30</v>
      </c>
      <c r="E400" s="37" t="s">
        <v>31</v>
      </c>
      <c r="F400" s="37" t="s">
        <v>30</v>
      </c>
      <c r="G400" s="37" t="s">
        <v>80</v>
      </c>
      <c r="H400" s="37" t="s">
        <v>84</v>
      </c>
      <c r="I400" s="39" t="s">
        <v>823</v>
      </c>
      <c r="J400" s="39" t="s">
        <v>44</v>
      </c>
      <c r="K400" s="39" t="s">
        <v>824</v>
      </c>
      <c r="L400" s="39">
        <v>2024020142</v>
      </c>
      <c r="M400" s="39" t="s">
        <v>44</v>
      </c>
      <c r="N400" s="39" t="s">
        <v>44</v>
      </c>
      <c r="O400" s="39">
        <v>1</v>
      </c>
      <c r="P400" s="39">
        <v>1102</v>
      </c>
      <c r="Q400" s="38" t="s">
        <v>534</v>
      </c>
      <c r="R400" s="118">
        <v>1102</v>
      </c>
      <c r="S400" s="120">
        <f t="shared" si="30"/>
        <v>1102</v>
      </c>
    </row>
    <row r="401" spans="1:19" ht="14.4" x14ac:dyDescent="0.3">
      <c r="A401" s="97" t="s">
        <v>780</v>
      </c>
      <c r="B401" s="97" t="s">
        <v>781</v>
      </c>
      <c r="C401" s="97" t="s">
        <v>781</v>
      </c>
      <c r="D401" s="37" t="s">
        <v>30</v>
      </c>
      <c r="E401" s="37" t="s">
        <v>31</v>
      </c>
      <c r="F401" s="37" t="s">
        <v>30</v>
      </c>
      <c r="G401" s="37" t="s">
        <v>80</v>
      </c>
      <c r="H401" s="37" t="s">
        <v>98</v>
      </c>
      <c r="I401" s="39" t="s">
        <v>825</v>
      </c>
      <c r="J401" s="39" t="s">
        <v>826</v>
      </c>
      <c r="K401" s="39" t="s">
        <v>827</v>
      </c>
      <c r="L401" s="39">
        <v>2024020141</v>
      </c>
      <c r="M401" s="66" t="s">
        <v>45</v>
      </c>
      <c r="N401" s="39" t="s">
        <v>211</v>
      </c>
      <c r="O401" s="39">
        <v>5</v>
      </c>
      <c r="P401" s="39">
        <f>R401/O401</f>
        <v>638</v>
      </c>
      <c r="Q401" s="38" t="s">
        <v>534</v>
      </c>
      <c r="R401" s="118">
        <v>3190</v>
      </c>
      <c r="S401" s="120">
        <f t="shared" si="30"/>
        <v>3190</v>
      </c>
    </row>
    <row r="402" spans="1:19" ht="14.4" x14ac:dyDescent="0.3">
      <c r="A402" s="97" t="s">
        <v>780</v>
      </c>
      <c r="B402" s="97" t="s">
        <v>781</v>
      </c>
      <c r="C402" s="97" t="s">
        <v>781</v>
      </c>
      <c r="D402" s="37" t="s">
        <v>30</v>
      </c>
      <c r="E402" s="37" t="s">
        <v>31</v>
      </c>
      <c r="F402" s="37" t="s">
        <v>30</v>
      </c>
      <c r="G402" s="37" t="s">
        <v>80</v>
      </c>
      <c r="H402" s="37" t="s">
        <v>88</v>
      </c>
      <c r="I402" s="39" t="s">
        <v>828</v>
      </c>
      <c r="J402" s="39" t="s">
        <v>829</v>
      </c>
      <c r="K402" s="39" t="s">
        <v>536</v>
      </c>
      <c r="L402" s="39">
        <v>2024020139</v>
      </c>
      <c r="M402" s="66" t="s">
        <v>45</v>
      </c>
      <c r="N402" s="39" t="s">
        <v>211</v>
      </c>
      <c r="O402" s="39">
        <v>20</v>
      </c>
      <c r="P402" s="39">
        <f t="shared" ref="P402:P414" si="32">R402/O402</f>
        <v>57.42</v>
      </c>
      <c r="Q402" s="38" t="s">
        <v>534</v>
      </c>
      <c r="R402" s="118">
        <v>1148.4000000000001</v>
      </c>
      <c r="S402" s="120">
        <f t="shared" si="30"/>
        <v>1148.4000000000001</v>
      </c>
    </row>
    <row r="403" spans="1:19" ht="14.4" x14ac:dyDescent="0.3">
      <c r="A403" s="97" t="s">
        <v>780</v>
      </c>
      <c r="B403" s="97" t="s">
        <v>781</v>
      </c>
      <c r="C403" s="97" t="s">
        <v>781</v>
      </c>
      <c r="D403" s="37" t="s">
        <v>30</v>
      </c>
      <c r="E403" s="37" t="s">
        <v>31</v>
      </c>
      <c r="F403" s="37" t="s">
        <v>30</v>
      </c>
      <c r="G403" s="37" t="s">
        <v>80</v>
      </c>
      <c r="H403" s="37" t="s">
        <v>88</v>
      </c>
      <c r="I403" s="39" t="s">
        <v>828</v>
      </c>
      <c r="J403" s="39" t="s">
        <v>538</v>
      </c>
      <c r="K403" s="39" t="s">
        <v>830</v>
      </c>
      <c r="L403" s="39">
        <v>2024020139</v>
      </c>
      <c r="M403" s="66" t="s">
        <v>45</v>
      </c>
      <c r="N403" s="39" t="s">
        <v>215</v>
      </c>
      <c r="O403" s="39">
        <v>5</v>
      </c>
      <c r="P403" s="39">
        <f t="shared" si="32"/>
        <v>40.019999999999996</v>
      </c>
      <c r="Q403" s="38" t="s">
        <v>534</v>
      </c>
      <c r="R403" s="118">
        <v>200.1</v>
      </c>
      <c r="S403" s="120">
        <f t="shared" si="30"/>
        <v>200.1</v>
      </c>
    </row>
    <row r="404" spans="1:19" ht="14.4" x14ac:dyDescent="0.3">
      <c r="A404" s="97" t="s">
        <v>780</v>
      </c>
      <c r="B404" s="97" t="s">
        <v>781</v>
      </c>
      <c r="C404" s="97" t="s">
        <v>781</v>
      </c>
      <c r="D404" s="37" t="s">
        <v>30</v>
      </c>
      <c r="E404" s="37" t="s">
        <v>31</v>
      </c>
      <c r="F404" s="37" t="s">
        <v>30</v>
      </c>
      <c r="G404" s="37" t="s">
        <v>80</v>
      </c>
      <c r="H404" s="37" t="s">
        <v>88</v>
      </c>
      <c r="I404" s="39" t="s">
        <v>828</v>
      </c>
      <c r="J404" s="39" t="s">
        <v>145</v>
      </c>
      <c r="K404" s="39" t="s">
        <v>191</v>
      </c>
      <c r="L404" s="39">
        <v>2024020139</v>
      </c>
      <c r="M404" s="66" t="s">
        <v>45</v>
      </c>
      <c r="N404" s="39" t="s">
        <v>211</v>
      </c>
      <c r="O404" s="39">
        <v>10</v>
      </c>
      <c r="P404" s="39">
        <f t="shared" si="32"/>
        <v>14.5</v>
      </c>
      <c r="Q404" s="38" t="s">
        <v>534</v>
      </c>
      <c r="R404" s="118">
        <v>145</v>
      </c>
      <c r="S404" s="120">
        <f t="shared" si="30"/>
        <v>145</v>
      </c>
    </row>
    <row r="405" spans="1:19" ht="14.4" x14ac:dyDescent="0.3">
      <c r="A405" s="97" t="s">
        <v>780</v>
      </c>
      <c r="B405" s="97" t="s">
        <v>781</v>
      </c>
      <c r="C405" s="97" t="s">
        <v>781</v>
      </c>
      <c r="D405" s="37" t="s">
        <v>30</v>
      </c>
      <c r="E405" s="37" t="s">
        <v>31</v>
      </c>
      <c r="F405" s="37" t="s">
        <v>30</v>
      </c>
      <c r="G405" s="37" t="s">
        <v>80</v>
      </c>
      <c r="H405" s="37" t="s">
        <v>88</v>
      </c>
      <c r="I405" s="39" t="s">
        <v>828</v>
      </c>
      <c r="J405" s="39" t="s">
        <v>831</v>
      </c>
      <c r="K405" s="39" t="s">
        <v>832</v>
      </c>
      <c r="L405" s="39">
        <v>2024020139</v>
      </c>
      <c r="M405" s="66" t="s">
        <v>45</v>
      </c>
      <c r="N405" s="39" t="s">
        <v>211</v>
      </c>
      <c r="O405" s="39">
        <v>20</v>
      </c>
      <c r="P405" s="39">
        <f t="shared" si="32"/>
        <v>20.880000000000003</v>
      </c>
      <c r="Q405" s="38" t="s">
        <v>534</v>
      </c>
      <c r="R405" s="118">
        <v>417.6</v>
      </c>
      <c r="S405" s="120">
        <f t="shared" ref="S405:S468" si="33">R405</f>
        <v>417.6</v>
      </c>
    </row>
    <row r="406" spans="1:19" ht="14.4" x14ac:dyDescent="0.3">
      <c r="A406" s="97" t="s">
        <v>780</v>
      </c>
      <c r="B406" s="97" t="s">
        <v>781</v>
      </c>
      <c r="C406" s="97" t="s">
        <v>781</v>
      </c>
      <c r="D406" s="37" t="s">
        <v>30</v>
      </c>
      <c r="E406" s="37" t="s">
        <v>31</v>
      </c>
      <c r="F406" s="37" t="s">
        <v>30</v>
      </c>
      <c r="G406" s="37" t="s">
        <v>80</v>
      </c>
      <c r="H406" s="37" t="s">
        <v>88</v>
      </c>
      <c r="I406" s="39" t="s">
        <v>828</v>
      </c>
      <c r="J406" s="39" t="s">
        <v>833</v>
      </c>
      <c r="K406" s="39" t="s">
        <v>834</v>
      </c>
      <c r="L406" s="39">
        <v>2024020139</v>
      </c>
      <c r="M406" s="66" t="s">
        <v>45</v>
      </c>
      <c r="N406" s="39" t="s">
        <v>217</v>
      </c>
      <c r="O406" s="39">
        <v>15</v>
      </c>
      <c r="P406" s="39">
        <f t="shared" si="32"/>
        <v>44.66</v>
      </c>
      <c r="Q406" s="38" t="s">
        <v>534</v>
      </c>
      <c r="R406" s="118">
        <v>669.9</v>
      </c>
      <c r="S406" s="120">
        <f t="shared" si="33"/>
        <v>669.9</v>
      </c>
    </row>
    <row r="407" spans="1:19" ht="14.4" x14ac:dyDescent="0.3">
      <c r="A407" s="97" t="s">
        <v>780</v>
      </c>
      <c r="B407" s="97" t="s">
        <v>781</v>
      </c>
      <c r="C407" s="97" t="s">
        <v>781</v>
      </c>
      <c r="D407" s="37" t="s">
        <v>30</v>
      </c>
      <c r="E407" s="37" t="s">
        <v>31</v>
      </c>
      <c r="F407" s="37" t="s">
        <v>30</v>
      </c>
      <c r="G407" s="37" t="s">
        <v>80</v>
      </c>
      <c r="H407" s="37" t="s">
        <v>88</v>
      </c>
      <c r="I407" s="39" t="s">
        <v>828</v>
      </c>
      <c r="J407" s="39" t="s">
        <v>428</v>
      </c>
      <c r="K407" s="39" t="s">
        <v>429</v>
      </c>
      <c r="L407" s="39">
        <v>2024020139</v>
      </c>
      <c r="M407" s="66" t="s">
        <v>45</v>
      </c>
      <c r="N407" s="39" t="s">
        <v>211</v>
      </c>
      <c r="O407" s="39">
        <v>10</v>
      </c>
      <c r="P407" s="39">
        <f t="shared" si="32"/>
        <v>30.74</v>
      </c>
      <c r="Q407" s="38" t="s">
        <v>534</v>
      </c>
      <c r="R407" s="118">
        <v>307.39999999999998</v>
      </c>
      <c r="S407" s="120">
        <f t="shared" si="33"/>
        <v>307.39999999999998</v>
      </c>
    </row>
    <row r="408" spans="1:19" ht="14.4" x14ac:dyDescent="0.3">
      <c r="A408" s="97" t="s">
        <v>780</v>
      </c>
      <c r="B408" s="97" t="s">
        <v>781</v>
      </c>
      <c r="C408" s="97" t="s">
        <v>781</v>
      </c>
      <c r="D408" s="37" t="s">
        <v>30</v>
      </c>
      <c r="E408" s="37" t="s">
        <v>31</v>
      </c>
      <c r="F408" s="37" t="s">
        <v>30</v>
      </c>
      <c r="G408" s="37" t="s">
        <v>80</v>
      </c>
      <c r="H408" s="37" t="s">
        <v>88</v>
      </c>
      <c r="I408" s="39" t="s">
        <v>828</v>
      </c>
      <c r="J408" s="39" t="s">
        <v>594</v>
      </c>
      <c r="K408" s="39" t="s">
        <v>190</v>
      </c>
      <c r="L408" s="39">
        <v>2024020139</v>
      </c>
      <c r="M408" s="66" t="s">
        <v>45</v>
      </c>
      <c r="N408" s="39" t="s">
        <v>213</v>
      </c>
      <c r="O408" s="39">
        <v>15</v>
      </c>
      <c r="P408" s="39">
        <f t="shared" si="32"/>
        <v>379.32</v>
      </c>
      <c r="Q408" s="38" t="s">
        <v>534</v>
      </c>
      <c r="R408" s="118">
        <v>5689.8</v>
      </c>
      <c r="S408" s="120">
        <f t="shared" si="33"/>
        <v>5689.8</v>
      </c>
    </row>
    <row r="409" spans="1:19" ht="14.4" x14ac:dyDescent="0.3">
      <c r="A409" s="97" t="s">
        <v>780</v>
      </c>
      <c r="B409" s="97" t="s">
        <v>781</v>
      </c>
      <c r="C409" s="97" t="s">
        <v>781</v>
      </c>
      <c r="D409" s="37" t="s">
        <v>30</v>
      </c>
      <c r="E409" s="37" t="s">
        <v>31</v>
      </c>
      <c r="F409" s="37" t="s">
        <v>30</v>
      </c>
      <c r="G409" s="37" t="s">
        <v>80</v>
      </c>
      <c r="H409" s="37" t="s">
        <v>88</v>
      </c>
      <c r="I409" s="39" t="s">
        <v>828</v>
      </c>
      <c r="J409" s="39" t="s">
        <v>146</v>
      </c>
      <c r="K409" s="39" t="s">
        <v>192</v>
      </c>
      <c r="L409" s="39">
        <v>2024020139</v>
      </c>
      <c r="M409" s="66" t="s">
        <v>45</v>
      </c>
      <c r="N409" s="39" t="s">
        <v>213</v>
      </c>
      <c r="O409" s="39">
        <v>15</v>
      </c>
      <c r="P409" s="39">
        <f t="shared" si="32"/>
        <v>250.56</v>
      </c>
      <c r="Q409" s="38" t="s">
        <v>534</v>
      </c>
      <c r="R409" s="118">
        <v>3758.4</v>
      </c>
      <c r="S409" s="120">
        <f t="shared" si="33"/>
        <v>3758.4</v>
      </c>
    </row>
    <row r="410" spans="1:19" ht="14.4" x14ac:dyDescent="0.3">
      <c r="A410" s="97" t="s">
        <v>780</v>
      </c>
      <c r="B410" s="97" t="s">
        <v>781</v>
      </c>
      <c r="C410" s="97" t="s">
        <v>781</v>
      </c>
      <c r="D410" s="37" t="s">
        <v>30</v>
      </c>
      <c r="E410" s="37" t="s">
        <v>31</v>
      </c>
      <c r="F410" s="37" t="s">
        <v>30</v>
      </c>
      <c r="G410" s="37" t="s">
        <v>80</v>
      </c>
      <c r="H410" s="37" t="s">
        <v>531</v>
      </c>
      <c r="I410" s="39" t="s">
        <v>782</v>
      </c>
      <c r="J410" s="39" t="s">
        <v>835</v>
      </c>
      <c r="K410" s="39" t="s">
        <v>836</v>
      </c>
      <c r="L410" s="39">
        <v>2024020139</v>
      </c>
      <c r="M410" s="66" t="s">
        <v>45</v>
      </c>
      <c r="N410" s="39" t="s">
        <v>212</v>
      </c>
      <c r="O410" s="39">
        <v>10</v>
      </c>
      <c r="P410" s="39">
        <f t="shared" si="32"/>
        <v>10.440000000000001</v>
      </c>
      <c r="Q410" s="38" t="s">
        <v>534</v>
      </c>
      <c r="R410" s="118">
        <v>104.4</v>
      </c>
      <c r="S410" s="120">
        <f t="shared" si="33"/>
        <v>104.4</v>
      </c>
    </row>
    <row r="411" spans="1:19" ht="14.4" x14ac:dyDescent="0.3">
      <c r="A411" s="97" t="s">
        <v>780</v>
      </c>
      <c r="B411" s="97" t="s">
        <v>781</v>
      </c>
      <c r="C411" s="97" t="s">
        <v>781</v>
      </c>
      <c r="D411" s="37" t="s">
        <v>30</v>
      </c>
      <c r="E411" s="37" t="s">
        <v>31</v>
      </c>
      <c r="F411" s="37" t="s">
        <v>30</v>
      </c>
      <c r="G411" s="37" t="s">
        <v>80</v>
      </c>
      <c r="H411" s="37" t="s">
        <v>531</v>
      </c>
      <c r="I411" s="39" t="s">
        <v>782</v>
      </c>
      <c r="J411" s="39" t="s">
        <v>837</v>
      </c>
      <c r="K411" s="39" t="s">
        <v>838</v>
      </c>
      <c r="L411" s="39">
        <v>2024020139</v>
      </c>
      <c r="M411" s="66" t="s">
        <v>45</v>
      </c>
      <c r="N411" s="39" t="s">
        <v>212</v>
      </c>
      <c r="O411" s="39">
        <v>10</v>
      </c>
      <c r="P411" s="39">
        <f t="shared" si="32"/>
        <v>40.6</v>
      </c>
      <c r="Q411" s="38" t="s">
        <v>534</v>
      </c>
      <c r="R411" s="118">
        <v>406</v>
      </c>
      <c r="S411" s="120">
        <f t="shared" si="33"/>
        <v>406</v>
      </c>
    </row>
    <row r="412" spans="1:19" ht="14.4" x14ac:dyDescent="0.3">
      <c r="A412" s="97" t="s">
        <v>780</v>
      </c>
      <c r="B412" s="97" t="s">
        <v>781</v>
      </c>
      <c r="C412" s="97" t="s">
        <v>781</v>
      </c>
      <c r="D412" s="37" t="s">
        <v>30</v>
      </c>
      <c r="E412" s="37" t="s">
        <v>31</v>
      </c>
      <c r="F412" s="37" t="s">
        <v>30</v>
      </c>
      <c r="G412" s="37" t="s">
        <v>80</v>
      </c>
      <c r="H412" s="37" t="s">
        <v>531</v>
      </c>
      <c r="I412" s="39" t="s">
        <v>782</v>
      </c>
      <c r="J412" s="39" t="s">
        <v>154</v>
      </c>
      <c r="K412" s="39" t="s">
        <v>198</v>
      </c>
      <c r="L412" s="39">
        <v>2024020139</v>
      </c>
      <c r="M412" s="66" t="s">
        <v>45</v>
      </c>
      <c r="N412" s="39" t="s">
        <v>212</v>
      </c>
      <c r="O412" s="39">
        <v>10</v>
      </c>
      <c r="P412" s="39">
        <f t="shared" si="32"/>
        <v>17.98</v>
      </c>
      <c r="Q412" s="38" t="s">
        <v>534</v>
      </c>
      <c r="R412" s="118">
        <v>179.8</v>
      </c>
      <c r="S412" s="120">
        <f t="shared" si="33"/>
        <v>179.8</v>
      </c>
    </row>
    <row r="413" spans="1:19" ht="14.4" x14ac:dyDescent="0.3">
      <c r="A413" s="97" t="s">
        <v>780</v>
      </c>
      <c r="B413" s="97" t="s">
        <v>781</v>
      </c>
      <c r="C413" s="97" t="s">
        <v>781</v>
      </c>
      <c r="D413" s="37" t="s">
        <v>30</v>
      </c>
      <c r="E413" s="37" t="s">
        <v>31</v>
      </c>
      <c r="F413" s="37" t="s">
        <v>30</v>
      </c>
      <c r="G413" s="37" t="s">
        <v>80</v>
      </c>
      <c r="H413" s="37" t="s">
        <v>531</v>
      </c>
      <c r="I413" s="39" t="s">
        <v>782</v>
      </c>
      <c r="J413" s="39" t="s">
        <v>155</v>
      </c>
      <c r="K413" s="39" t="s">
        <v>199</v>
      </c>
      <c r="L413" s="39">
        <v>2024020139</v>
      </c>
      <c r="M413" s="66" t="s">
        <v>45</v>
      </c>
      <c r="N413" s="39" t="s">
        <v>212</v>
      </c>
      <c r="O413" s="39">
        <v>10</v>
      </c>
      <c r="P413" s="39">
        <f t="shared" si="32"/>
        <v>37.119999999999997</v>
      </c>
      <c r="Q413" s="38" t="s">
        <v>534</v>
      </c>
      <c r="R413" s="118">
        <v>371.2</v>
      </c>
      <c r="S413" s="120">
        <f t="shared" si="33"/>
        <v>371.2</v>
      </c>
    </row>
    <row r="414" spans="1:19" ht="14.4" x14ac:dyDescent="0.3">
      <c r="A414" s="97" t="s">
        <v>780</v>
      </c>
      <c r="B414" s="97" t="s">
        <v>781</v>
      </c>
      <c r="C414" s="97" t="s">
        <v>781</v>
      </c>
      <c r="D414" s="37" t="s">
        <v>30</v>
      </c>
      <c r="E414" s="37" t="s">
        <v>31</v>
      </c>
      <c r="F414" s="37" t="s">
        <v>30</v>
      </c>
      <c r="G414" s="37" t="s">
        <v>80</v>
      </c>
      <c r="H414" s="37" t="s">
        <v>380</v>
      </c>
      <c r="I414" s="39" t="s">
        <v>820</v>
      </c>
      <c r="J414" s="39" t="s">
        <v>508</v>
      </c>
      <c r="K414" s="39" t="s">
        <v>839</v>
      </c>
      <c r="L414" s="39">
        <v>2024020126</v>
      </c>
      <c r="M414" s="66" t="s">
        <v>45</v>
      </c>
      <c r="N414" s="39" t="s">
        <v>211</v>
      </c>
      <c r="O414" s="39">
        <v>6</v>
      </c>
      <c r="P414" s="39">
        <f t="shared" si="32"/>
        <v>360.18</v>
      </c>
      <c r="Q414" s="38" t="s">
        <v>534</v>
      </c>
      <c r="R414" s="118">
        <v>2161.08</v>
      </c>
      <c r="S414" s="120">
        <f t="shared" si="33"/>
        <v>2161.08</v>
      </c>
    </row>
    <row r="415" spans="1:19" ht="14.4" x14ac:dyDescent="0.3">
      <c r="A415" s="97" t="s">
        <v>780</v>
      </c>
      <c r="B415" s="97" t="s">
        <v>781</v>
      </c>
      <c r="C415" s="97" t="s">
        <v>781</v>
      </c>
      <c r="D415" s="37" t="s">
        <v>30</v>
      </c>
      <c r="E415" s="37" t="s">
        <v>31</v>
      </c>
      <c r="F415" s="37" t="s">
        <v>30</v>
      </c>
      <c r="G415" s="37" t="s">
        <v>48</v>
      </c>
      <c r="H415" s="37" t="s">
        <v>40</v>
      </c>
      <c r="I415" s="39" t="s">
        <v>730</v>
      </c>
      <c r="J415" s="39" t="s">
        <v>44</v>
      </c>
      <c r="K415" s="39" t="s">
        <v>840</v>
      </c>
      <c r="L415" s="39">
        <v>2024020125</v>
      </c>
      <c r="M415" s="39" t="s">
        <v>44</v>
      </c>
      <c r="N415" s="39" t="s">
        <v>44</v>
      </c>
      <c r="O415" s="39">
        <v>1</v>
      </c>
      <c r="P415" s="39">
        <v>668.89</v>
      </c>
      <c r="Q415" s="39" t="s">
        <v>404</v>
      </c>
      <c r="R415" s="118">
        <v>668.89</v>
      </c>
      <c r="S415" s="120">
        <f t="shared" si="33"/>
        <v>668.89</v>
      </c>
    </row>
    <row r="416" spans="1:19" ht="14.4" x14ac:dyDescent="0.3">
      <c r="A416" s="98" t="s">
        <v>780</v>
      </c>
      <c r="B416" s="98" t="s">
        <v>781</v>
      </c>
      <c r="C416" s="98" t="s">
        <v>781</v>
      </c>
      <c r="D416" s="37" t="s">
        <v>30</v>
      </c>
      <c r="E416" s="37" t="s">
        <v>34</v>
      </c>
      <c r="F416" s="37" t="s">
        <v>36</v>
      </c>
      <c r="G416" s="37" t="s">
        <v>37</v>
      </c>
      <c r="H416" s="37" t="s">
        <v>46</v>
      </c>
      <c r="I416" s="39" t="s">
        <v>841</v>
      </c>
      <c r="J416" s="39" t="s">
        <v>44</v>
      </c>
      <c r="K416" s="39" t="s">
        <v>842</v>
      </c>
      <c r="L416" s="99" t="s">
        <v>843</v>
      </c>
      <c r="M416" s="39" t="s">
        <v>44</v>
      </c>
      <c r="N416" s="39" t="s">
        <v>44</v>
      </c>
      <c r="O416" s="39">
        <v>1</v>
      </c>
      <c r="P416" s="39">
        <v>31320</v>
      </c>
      <c r="Q416" s="39" t="s">
        <v>404</v>
      </c>
      <c r="R416" s="118">
        <v>31320</v>
      </c>
      <c r="S416" s="120">
        <f t="shared" si="33"/>
        <v>31320</v>
      </c>
    </row>
    <row r="417" spans="1:19" ht="14.4" x14ac:dyDescent="0.3">
      <c r="A417" s="98" t="s">
        <v>780</v>
      </c>
      <c r="B417" s="98" t="s">
        <v>781</v>
      </c>
      <c r="C417" s="98" t="s">
        <v>781</v>
      </c>
      <c r="D417" s="37" t="s">
        <v>30</v>
      </c>
      <c r="E417" s="37" t="s">
        <v>31</v>
      </c>
      <c r="F417" s="37" t="s">
        <v>30</v>
      </c>
      <c r="G417" s="37" t="s">
        <v>48</v>
      </c>
      <c r="H417" s="37" t="s">
        <v>49</v>
      </c>
      <c r="I417" s="39" t="s">
        <v>466</v>
      </c>
      <c r="J417" s="39" t="s">
        <v>44</v>
      </c>
      <c r="K417" s="39" t="s">
        <v>844</v>
      </c>
      <c r="L417" s="99" t="s">
        <v>845</v>
      </c>
      <c r="M417" s="39" t="s">
        <v>44</v>
      </c>
      <c r="N417" s="39" t="s">
        <v>44</v>
      </c>
      <c r="O417" s="39">
        <v>1</v>
      </c>
      <c r="P417" s="39">
        <v>30160</v>
      </c>
      <c r="Q417" s="39" t="s">
        <v>404</v>
      </c>
      <c r="R417" s="118">
        <v>30160</v>
      </c>
      <c r="S417" s="120">
        <f t="shared" si="33"/>
        <v>30160</v>
      </c>
    </row>
    <row r="418" spans="1:19" ht="14.4" x14ac:dyDescent="0.3">
      <c r="A418" s="98" t="s">
        <v>780</v>
      </c>
      <c r="B418" s="98" t="s">
        <v>781</v>
      </c>
      <c r="C418" s="98" t="s">
        <v>781</v>
      </c>
      <c r="D418" s="37" t="s">
        <v>30</v>
      </c>
      <c r="E418" s="37" t="s">
        <v>34</v>
      </c>
      <c r="F418" s="37" t="s">
        <v>36</v>
      </c>
      <c r="G418" s="37" t="s">
        <v>37</v>
      </c>
      <c r="H418" s="37">
        <v>33801</v>
      </c>
      <c r="I418" s="39" t="s">
        <v>466</v>
      </c>
      <c r="J418" s="39" t="s">
        <v>44</v>
      </c>
      <c r="K418" s="39" t="s">
        <v>846</v>
      </c>
      <c r="L418" s="100">
        <v>2024020085</v>
      </c>
      <c r="M418" s="39" t="s">
        <v>44</v>
      </c>
      <c r="N418" s="39" t="s">
        <v>44</v>
      </c>
      <c r="O418" s="39">
        <v>1</v>
      </c>
      <c r="P418" s="101">
        <v>16240</v>
      </c>
      <c r="Q418" s="39" t="s">
        <v>404</v>
      </c>
      <c r="R418" s="118">
        <v>16240</v>
      </c>
      <c r="S418" s="120">
        <f t="shared" si="33"/>
        <v>16240</v>
      </c>
    </row>
    <row r="419" spans="1:19" ht="14.4" x14ac:dyDescent="0.3">
      <c r="A419" s="98" t="s">
        <v>780</v>
      </c>
      <c r="B419" s="98" t="s">
        <v>781</v>
      </c>
      <c r="C419" s="98" t="s">
        <v>781</v>
      </c>
      <c r="D419" s="37" t="s">
        <v>30</v>
      </c>
      <c r="E419" s="37" t="s">
        <v>31</v>
      </c>
      <c r="F419" s="37" t="s">
        <v>30</v>
      </c>
      <c r="G419" s="37" t="s">
        <v>48</v>
      </c>
      <c r="H419" s="37" t="s">
        <v>46</v>
      </c>
      <c r="I419" s="39" t="s">
        <v>841</v>
      </c>
      <c r="J419" s="39" t="s">
        <v>44</v>
      </c>
      <c r="K419" s="39" t="s">
        <v>847</v>
      </c>
      <c r="L419" s="99" t="s">
        <v>848</v>
      </c>
      <c r="M419" s="39" t="s">
        <v>44</v>
      </c>
      <c r="N419" s="39" t="s">
        <v>44</v>
      </c>
      <c r="O419" s="39">
        <v>1</v>
      </c>
      <c r="P419" s="102">
        <v>17168</v>
      </c>
      <c r="Q419" s="39" t="s">
        <v>404</v>
      </c>
      <c r="R419" s="119">
        <v>15660</v>
      </c>
      <c r="S419" s="120">
        <f t="shared" si="33"/>
        <v>15660</v>
      </c>
    </row>
    <row r="420" spans="1:19" ht="14.4" x14ac:dyDescent="0.3">
      <c r="A420" s="98" t="s">
        <v>780</v>
      </c>
      <c r="B420" s="98" t="s">
        <v>781</v>
      </c>
      <c r="C420" s="98" t="s">
        <v>781</v>
      </c>
      <c r="D420" s="37" t="s">
        <v>30</v>
      </c>
      <c r="E420" s="37" t="s">
        <v>31</v>
      </c>
      <c r="F420" s="37" t="s">
        <v>30</v>
      </c>
      <c r="G420" s="37" t="s">
        <v>48</v>
      </c>
      <c r="H420" s="37" t="s">
        <v>51</v>
      </c>
      <c r="I420" s="39" t="s">
        <v>849</v>
      </c>
      <c r="J420" s="39" t="s">
        <v>44</v>
      </c>
      <c r="K420" s="39" t="s">
        <v>850</v>
      </c>
      <c r="L420" s="99" t="s">
        <v>851</v>
      </c>
      <c r="M420" s="39" t="s">
        <v>44</v>
      </c>
      <c r="N420" s="39" t="s">
        <v>44</v>
      </c>
      <c r="O420" s="39">
        <v>1</v>
      </c>
      <c r="P420" s="39">
        <v>180991.97</v>
      </c>
      <c r="Q420" s="39" t="s">
        <v>404</v>
      </c>
      <c r="R420" s="118">
        <v>180991.97</v>
      </c>
      <c r="S420" s="120">
        <f t="shared" si="33"/>
        <v>180991.97</v>
      </c>
    </row>
    <row r="421" spans="1:19" ht="14.4" x14ac:dyDescent="0.3">
      <c r="A421" s="98" t="s">
        <v>780</v>
      </c>
      <c r="B421" s="98" t="s">
        <v>781</v>
      </c>
      <c r="C421" s="98" t="s">
        <v>781</v>
      </c>
      <c r="D421" s="37" t="s">
        <v>30</v>
      </c>
      <c r="E421" s="37" t="s">
        <v>34</v>
      </c>
      <c r="F421" s="37" t="s">
        <v>36</v>
      </c>
      <c r="G421" s="37" t="s">
        <v>37</v>
      </c>
      <c r="H421" s="37" t="s">
        <v>51</v>
      </c>
      <c r="I421" s="39" t="s">
        <v>849</v>
      </c>
      <c r="J421" s="39" t="s">
        <v>44</v>
      </c>
      <c r="K421" s="39" t="s">
        <v>852</v>
      </c>
      <c r="L421" s="99" t="s">
        <v>853</v>
      </c>
      <c r="M421" s="39" t="s">
        <v>44</v>
      </c>
      <c r="N421" s="39" t="s">
        <v>44</v>
      </c>
      <c r="O421" s="39">
        <v>1</v>
      </c>
      <c r="P421" s="39">
        <v>44516.160000000003</v>
      </c>
      <c r="Q421" s="39" t="s">
        <v>404</v>
      </c>
      <c r="R421" s="118">
        <v>44516.160000000003</v>
      </c>
      <c r="S421" s="120">
        <f t="shared" si="33"/>
        <v>44516.160000000003</v>
      </c>
    </row>
    <row r="422" spans="1:19" ht="14.4" x14ac:dyDescent="0.3">
      <c r="A422" s="98" t="s">
        <v>780</v>
      </c>
      <c r="B422" s="98" t="s">
        <v>781</v>
      </c>
      <c r="C422" s="98" t="s">
        <v>781</v>
      </c>
      <c r="D422" s="37" t="s">
        <v>30</v>
      </c>
      <c r="E422" s="37" t="s">
        <v>34</v>
      </c>
      <c r="F422" s="37" t="s">
        <v>36</v>
      </c>
      <c r="G422" s="37" t="s">
        <v>37</v>
      </c>
      <c r="H422" s="37" t="s">
        <v>51</v>
      </c>
      <c r="I422" s="39" t="s">
        <v>849</v>
      </c>
      <c r="J422" s="39" t="s">
        <v>44</v>
      </c>
      <c r="K422" s="39" t="s">
        <v>854</v>
      </c>
      <c r="L422" s="99" t="s">
        <v>855</v>
      </c>
      <c r="M422" s="39" t="s">
        <v>44</v>
      </c>
      <c r="N422" s="39" t="s">
        <v>44</v>
      </c>
      <c r="O422" s="39">
        <v>1</v>
      </c>
      <c r="P422" s="39">
        <v>27763.439999999999</v>
      </c>
      <c r="Q422" s="39" t="s">
        <v>404</v>
      </c>
      <c r="R422" s="118">
        <v>27763.439999999999</v>
      </c>
      <c r="S422" s="120">
        <f t="shared" si="33"/>
        <v>27763.439999999999</v>
      </c>
    </row>
    <row r="423" spans="1:19" ht="14.4" x14ac:dyDescent="0.3">
      <c r="A423" s="40" t="s">
        <v>856</v>
      </c>
      <c r="B423" s="39" t="s">
        <v>857</v>
      </c>
      <c r="C423" s="40" t="s">
        <v>857</v>
      </c>
      <c r="D423" s="37" t="s">
        <v>30</v>
      </c>
      <c r="E423" s="103" t="s">
        <v>31</v>
      </c>
      <c r="F423" s="104" t="s">
        <v>30</v>
      </c>
      <c r="G423" s="103" t="s">
        <v>32</v>
      </c>
      <c r="H423" s="103">
        <v>21601</v>
      </c>
      <c r="I423" s="103" t="s">
        <v>232</v>
      </c>
      <c r="J423" s="103" t="s">
        <v>146</v>
      </c>
      <c r="K423" s="103" t="s">
        <v>192</v>
      </c>
      <c r="L423" s="103">
        <v>2024020189</v>
      </c>
      <c r="M423" s="66" t="s">
        <v>45</v>
      </c>
      <c r="N423" s="103" t="s">
        <v>213</v>
      </c>
      <c r="O423" s="103">
        <v>15</v>
      </c>
      <c r="P423" s="103">
        <v>3756.82</v>
      </c>
      <c r="Q423" s="105" t="s">
        <v>534</v>
      </c>
      <c r="R423" s="125">
        <v>3756.82</v>
      </c>
      <c r="S423" s="120">
        <f t="shared" si="33"/>
        <v>3756.82</v>
      </c>
    </row>
    <row r="424" spans="1:19" ht="14.4" x14ac:dyDescent="0.3">
      <c r="A424" s="40" t="s">
        <v>856</v>
      </c>
      <c r="B424" s="39" t="s">
        <v>857</v>
      </c>
      <c r="C424" s="40" t="s">
        <v>857</v>
      </c>
      <c r="D424" s="37" t="s">
        <v>30</v>
      </c>
      <c r="E424" s="103" t="s">
        <v>31</v>
      </c>
      <c r="F424" s="104" t="s">
        <v>30</v>
      </c>
      <c r="G424" s="103" t="s">
        <v>48</v>
      </c>
      <c r="H424" s="103">
        <v>33801</v>
      </c>
      <c r="I424" s="106" t="s">
        <v>297</v>
      </c>
      <c r="J424" s="39" t="s">
        <v>44</v>
      </c>
      <c r="K424" s="103" t="s">
        <v>858</v>
      </c>
      <c r="L424" s="103">
        <v>2024020198</v>
      </c>
      <c r="M424" s="39" t="s">
        <v>44</v>
      </c>
      <c r="N424" s="39" t="s">
        <v>44</v>
      </c>
      <c r="O424" s="103">
        <v>23368.103500000001</v>
      </c>
      <c r="P424" s="103">
        <v>23368.1</v>
      </c>
      <c r="Q424" s="105" t="s">
        <v>534</v>
      </c>
      <c r="R424" s="125">
        <v>23368.1</v>
      </c>
      <c r="S424" s="120">
        <f t="shared" si="33"/>
        <v>23368.1</v>
      </c>
    </row>
    <row r="425" spans="1:19" ht="14.4" x14ac:dyDescent="0.3">
      <c r="A425" s="40" t="s">
        <v>856</v>
      </c>
      <c r="B425" s="39" t="s">
        <v>857</v>
      </c>
      <c r="C425" s="40" t="s">
        <v>857</v>
      </c>
      <c r="D425" s="37" t="s">
        <v>30</v>
      </c>
      <c r="E425" s="103" t="s">
        <v>31</v>
      </c>
      <c r="F425" s="104" t="s">
        <v>30</v>
      </c>
      <c r="G425" s="103" t="s">
        <v>32</v>
      </c>
      <c r="H425" s="103">
        <v>33901</v>
      </c>
      <c r="I425" s="103" t="s">
        <v>298</v>
      </c>
      <c r="J425" s="39" t="s">
        <v>44</v>
      </c>
      <c r="K425" s="103" t="s">
        <v>859</v>
      </c>
      <c r="L425" s="103">
        <v>2024020196</v>
      </c>
      <c r="M425" s="66" t="s">
        <v>45</v>
      </c>
      <c r="N425" s="39" t="s">
        <v>44</v>
      </c>
      <c r="O425" s="103">
        <v>59571.301720000003</v>
      </c>
      <c r="P425" s="103">
        <v>59571.3</v>
      </c>
      <c r="Q425" s="105" t="s">
        <v>534</v>
      </c>
      <c r="R425" s="125">
        <v>59571.3</v>
      </c>
      <c r="S425" s="120">
        <f t="shared" si="33"/>
        <v>59571.3</v>
      </c>
    </row>
    <row r="426" spans="1:19" ht="14.4" x14ac:dyDescent="0.3">
      <c r="A426" s="107" t="s">
        <v>856</v>
      </c>
      <c r="B426" s="108" t="s">
        <v>857</v>
      </c>
      <c r="C426" s="107" t="s">
        <v>857</v>
      </c>
      <c r="D426" s="109" t="s">
        <v>30</v>
      </c>
      <c r="E426" s="103" t="s">
        <v>31</v>
      </c>
      <c r="F426" s="104" t="s">
        <v>30</v>
      </c>
      <c r="G426" s="103" t="s">
        <v>32</v>
      </c>
      <c r="H426" s="103">
        <v>35701</v>
      </c>
      <c r="I426" s="103" t="s">
        <v>308</v>
      </c>
      <c r="J426" s="39" t="s">
        <v>44</v>
      </c>
      <c r="K426" s="103" t="s">
        <v>860</v>
      </c>
      <c r="L426" s="103">
        <v>2024020196</v>
      </c>
      <c r="M426" s="39" t="s">
        <v>44</v>
      </c>
      <c r="N426" s="39" t="s">
        <v>44</v>
      </c>
      <c r="O426" s="103">
        <v>857.10350000000005</v>
      </c>
      <c r="P426" s="103">
        <v>857.1</v>
      </c>
      <c r="Q426" s="105" t="s">
        <v>534</v>
      </c>
      <c r="R426" s="125">
        <v>857.1</v>
      </c>
      <c r="S426" s="120">
        <f t="shared" si="33"/>
        <v>857.1</v>
      </c>
    </row>
    <row r="427" spans="1:19" ht="14.4" x14ac:dyDescent="0.3">
      <c r="A427" s="107" t="s">
        <v>856</v>
      </c>
      <c r="B427" s="108" t="s">
        <v>857</v>
      </c>
      <c r="C427" s="107" t="s">
        <v>857</v>
      </c>
      <c r="D427" s="109" t="s">
        <v>30</v>
      </c>
      <c r="E427" s="103" t="s">
        <v>31</v>
      </c>
      <c r="F427" s="104" t="s">
        <v>30</v>
      </c>
      <c r="G427" s="103" t="s">
        <v>32</v>
      </c>
      <c r="H427" s="103">
        <v>21101</v>
      </c>
      <c r="I427" s="103" t="s">
        <v>228</v>
      </c>
      <c r="J427" s="103" t="s">
        <v>699</v>
      </c>
      <c r="K427" s="103" t="s">
        <v>700</v>
      </c>
      <c r="L427" s="103">
        <v>2024020195</v>
      </c>
      <c r="M427" s="66" t="s">
        <v>45</v>
      </c>
      <c r="N427" s="103" t="s">
        <v>213</v>
      </c>
      <c r="O427" s="103">
        <v>2</v>
      </c>
      <c r="P427" s="103">
        <v>1368.26</v>
      </c>
      <c r="Q427" s="105" t="s">
        <v>534</v>
      </c>
      <c r="R427" s="125">
        <v>1368.26</v>
      </c>
      <c r="S427" s="120">
        <f t="shared" si="33"/>
        <v>1368.26</v>
      </c>
    </row>
    <row r="428" spans="1:19" ht="14.4" x14ac:dyDescent="0.3">
      <c r="A428" s="107" t="s">
        <v>856</v>
      </c>
      <c r="B428" s="108" t="s">
        <v>857</v>
      </c>
      <c r="C428" s="107" t="s">
        <v>857</v>
      </c>
      <c r="D428" s="109" t="s">
        <v>30</v>
      </c>
      <c r="E428" s="103" t="s">
        <v>31</v>
      </c>
      <c r="F428" s="104" t="s">
        <v>30</v>
      </c>
      <c r="G428" s="103" t="s">
        <v>32</v>
      </c>
      <c r="H428" s="103">
        <v>21101</v>
      </c>
      <c r="I428" s="103" t="s">
        <v>228</v>
      </c>
      <c r="J428" s="103" t="s">
        <v>699</v>
      </c>
      <c r="K428" s="103" t="s">
        <v>700</v>
      </c>
      <c r="L428" s="103">
        <v>2024020195</v>
      </c>
      <c r="M428" s="66" t="s">
        <v>45</v>
      </c>
      <c r="N428" s="103" t="s">
        <v>213</v>
      </c>
      <c r="O428" s="103">
        <v>1</v>
      </c>
      <c r="P428" s="103">
        <v>577.21</v>
      </c>
      <c r="Q428" s="105" t="s">
        <v>534</v>
      </c>
      <c r="R428" s="125">
        <v>577.21</v>
      </c>
      <c r="S428" s="120">
        <f t="shared" si="33"/>
        <v>577.21</v>
      </c>
    </row>
    <row r="429" spans="1:19" ht="14.4" x14ac:dyDescent="0.3">
      <c r="A429" s="107" t="s">
        <v>856</v>
      </c>
      <c r="B429" s="108" t="s">
        <v>857</v>
      </c>
      <c r="C429" s="107" t="s">
        <v>857</v>
      </c>
      <c r="D429" s="109" t="s">
        <v>30</v>
      </c>
      <c r="E429" s="103" t="s">
        <v>31</v>
      </c>
      <c r="F429" s="104" t="s">
        <v>30</v>
      </c>
      <c r="G429" s="103" t="s">
        <v>32</v>
      </c>
      <c r="H429" s="103">
        <v>21601</v>
      </c>
      <c r="I429" s="103" t="s">
        <v>232</v>
      </c>
      <c r="J429" s="103" t="s">
        <v>594</v>
      </c>
      <c r="K429" s="103" t="s">
        <v>190</v>
      </c>
      <c r="L429" s="103">
        <v>2024020194</v>
      </c>
      <c r="M429" s="66" t="s">
        <v>45</v>
      </c>
      <c r="N429" s="103" t="s">
        <v>213</v>
      </c>
      <c r="O429" s="103">
        <v>4</v>
      </c>
      <c r="P429" s="103">
        <v>2192.36</v>
      </c>
      <c r="Q429" s="105" t="s">
        <v>534</v>
      </c>
      <c r="R429" s="125">
        <v>2192.36</v>
      </c>
      <c r="S429" s="120">
        <f t="shared" si="33"/>
        <v>2192.36</v>
      </c>
    </row>
    <row r="430" spans="1:19" ht="14.4" x14ac:dyDescent="0.3">
      <c r="A430" s="107" t="s">
        <v>856</v>
      </c>
      <c r="B430" s="108" t="s">
        <v>857</v>
      </c>
      <c r="C430" s="107" t="s">
        <v>857</v>
      </c>
      <c r="D430" s="109" t="s">
        <v>30</v>
      </c>
      <c r="E430" s="103" t="s">
        <v>31</v>
      </c>
      <c r="F430" s="104" t="s">
        <v>30</v>
      </c>
      <c r="G430" s="103" t="s">
        <v>32</v>
      </c>
      <c r="H430" s="103">
        <v>32601</v>
      </c>
      <c r="I430" s="106" t="s">
        <v>283</v>
      </c>
      <c r="J430" s="39" t="s">
        <v>44</v>
      </c>
      <c r="K430" s="103" t="s">
        <v>861</v>
      </c>
      <c r="L430" s="103">
        <v>2024020182</v>
      </c>
      <c r="M430" s="39" t="s">
        <v>44</v>
      </c>
      <c r="N430" s="39" t="s">
        <v>44</v>
      </c>
      <c r="O430" s="103">
        <v>1341.38</v>
      </c>
      <c r="P430" s="103">
        <v>1341.38</v>
      </c>
      <c r="Q430" s="105" t="s">
        <v>534</v>
      </c>
      <c r="R430" s="125">
        <v>1341.38</v>
      </c>
      <c r="S430" s="120">
        <f t="shared" si="33"/>
        <v>1341.38</v>
      </c>
    </row>
    <row r="431" spans="1:19" ht="14.4" x14ac:dyDescent="0.3">
      <c r="A431" s="107" t="s">
        <v>856</v>
      </c>
      <c r="B431" s="108" t="s">
        <v>857</v>
      </c>
      <c r="C431" s="107" t="s">
        <v>857</v>
      </c>
      <c r="D431" s="109" t="s">
        <v>30</v>
      </c>
      <c r="E431" s="103" t="s">
        <v>31</v>
      </c>
      <c r="F431" s="104" t="s">
        <v>30</v>
      </c>
      <c r="G431" s="103" t="s">
        <v>32</v>
      </c>
      <c r="H431" s="103">
        <v>22104</v>
      </c>
      <c r="I431" s="103" t="s">
        <v>77</v>
      </c>
      <c r="J431" s="103" t="s">
        <v>373</v>
      </c>
      <c r="K431" s="103" t="s">
        <v>374</v>
      </c>
      <c r="L431" s="103">
        <v>2024020181</v>
      </c>
      <c r="M431" s="66" t="s">
        <v>45</v>
      </c>
      <c r="N431" s="103" t="s">
        <v>211</v>
      </c>
      <c r="O431" s="103">
        <v>25</v>
      </c>
      <c r="P431" s="103">
        <v>1075</v>
      </c>
      <c r="Q431" s="105" t="s">
        <v>534</v>
      </c>
      <c r="R431" s="125">
        <v>1075</v>
      </c>
      <c r="S431" s="120">
        <f t="shared" si="33"/>
        <v>1075</v>
      </c>
    </row>
    <row r="432" spans="1:19" ht="14.4" x14ac:dyDescent="0.3">
      <c r="A432" s="107" t="s">
        <v>856</v>
      </c>
      <c r="B432" s="108" t="s">
        <v>857</v>
      </c>
      <c r="C432" s="107" t="s">
        <v>857</v>
      </c>
      <c r="D432" s="109" t="s">
        <v>30</v>
      </c>
      <c r="E432" s="103" t="s">
        <v>31</v>
      </c>
      <c r="F432" s="104" t="s">
        <v>30</v>
      </c>
      <c r="G432" s="103" t="s">
        <v>32</v>
      </c>
      <c r="H432" s="103">
        <v>31401</v>
      </c>
      <c r="I432" s="103" t="s">
        <v>267</v>
      </c>
      <c r="J432" s="39" t="s">
        <v>44</v>
      </c>
      <c r="K432" s="103" t="s">
        <v>862</v>
      </c>
      <c r="L432" s="103">
        <v>2024020180</v>
      </c>
      <c r="M432" s="39" t="s">
        <v>44</v>
      </c>
      <c r="N432" s="39" t="s">
        <v>44</v>
      </c>
      <c r="O432" s="103">
        <v>2008.88</v>
      </c>
      <c r="P432" s="103">
        <v>2008.88</v>
      </c>
      <c r="Q432" s="105" t="s">
        <v>534</v>
      </c>
      <c r="R432" s="125">
        <v>2008.88</v>
      </c>
      <c r="S432" s="120">
        <f t="shared" si="33"/>
        <v>2008.88</v>
      </c>
    </row>
    <row r="433" spans="1:19" ht="14.4" x14ac:dyDescent="0.3">
      <c r="A433" s="107" t="s">
        <v>856</v>
      </c>
      <c r="B433" s="108" t="s">
        <v>857</v>
      </c>
      <c r="C433" s="107" t="s">
        <v>857</v>
      </c>
      <c r="D433" s="109" t="s">
        <v>30</v>
      </c>
      <c r="E433" s="103" t="s">
        <v>31</v>
      </c>
      <c r="F433" s="104" t="s">
        <v>30</v>
      </c>
      <c r="G433" s="103" t="s">
        <v>32</v>
      </c>
      <c r="H433" s="103">
        <v>31401</v>
      </c>
      <c r="I433" s="103" t="s">
        <v>267</v>
      </c>
      <c r="J433" s="39" t="s">
        <v>44</v>
      </c>
      <c r="K433" s="103" t="s">
        <v>863</v>
      </c>
      <c r="L433" s="103">
        <v>2024020177</v>
      </c>
      <c r="M433" s="39" t="s">
        <v>44</v>
      </c>
      <c r="N433" s="39" t="s">
        <v>44</v>
      </c>
      <c r="O433" s="103">
        <v>494.73</v>
      </c>
      <c r="P433" s="103">
        <v>494.73</v>
      </c>
      <c r="Q433" s="105" t="s">
        <v>534</v>
      </c>
      <c r="R433" s="125">
        <v>494.73</v>
      </c>
      <c r="S433" s="120">
        <f t="shared" si="33"/>
        <v>494.73</v>
      </c>
    </row>
    <row r="434" spans="1:19" ht="14.4" x14ac:dyDescent="0.3">
      <c r="A434" s="107" t="s">
        <v>856</v>
      </c>
      <c r="B434" s="108" t="s">
        <v>857</v>
      </c>
      <c r="C434" s="107" t="s">
        <v>857</v>
      </c>
      <c r="D434" s="109" t="s">
        <v>30</v>
      </c>
      <c r="E434" s="103" t="s">
        <v>31</v>
      </c>
      <c r="F434" s="104" t="s">
        <v>30</v>
      </c>
      <c r="G434" s="103" t="s">
        <v>32</v>
      </c>
      <c r="H434" s="103">
        <v>32601</v>
      </c>
      <c r="I434" s="106" t="s">
        <v>283</v>
      </c>
      <c r="J434" s="39" t="s">
        <v>44</v>
      </c>
      <c r="K434" s="103" t="s">
        <v>864</v>
      </c>
      <c r="L434" s="103">
        <v>2024020167</v>
      </c>
      <c r="M434" s="39" t="s">
        <v>44</v>
      </c>
      <c r="N434" s="39" t="s">
        <v>44</v>
      </c>
      <c r="O434" s="103">
        <v>1341.38</v>
      </c>
      <c r="P434" s="103">
        <v>1341.38</v>
      </c>
      <c r="Q434" s="105" t="s">
        <v>534</v>
      </c>
      <c r="R434" s="125">
        <v>1341.38</v>
      </c>
      <c r="S434" s="120">
        <f t="shared" si="33"/>
        <v>1341.38</v>
      </c>
    </row>
    <row r="435" spans="1:19" ht="14.4" x14ac:dyDescent="0.3">
      <c r="A435" s="107" t="s">
        <v>856</v>
      </c>
      <c r="B435" s="108" t="s">
        <v>857</v>
      </c>
      <c r="C435" s="107" t="s">
        <v>857</v>
      </c>
      <c r="D435" s="109" t="s">
        <v>30</v>
      </c>
      <c r="E435" s="103" t="s">
        <v>31</v>
      </c>
      <c r="F435" s="104" t="s">
        <v>30</v>
      </c>
      <c r="G435" s="103" t="s">
        <v>48</v>
      </c>
      <c r="H435" s="103">
        <v>35801</v>
      </c>
      <c r="I435" s="103" t="s">
        <v>309</v>
      </c>
      <c r="J435" s="39" t="s">
        <v>44</v>
      </c>
      <c r="K435" s="103" t="s">
        <v>865</v>
      </c>
      <c r="L435" s="103">
        <v>2024020166</v>
      </c>
      <c r="M435" s="39" t="s">
        <v>44</v>
      </c>
      <c r="N435" s="39" t="s">
        <v>44</v>
      </c>
      <c r="O435" s="103">
        <v>5917.9</v>
      </c>
      <c r="P435" s="103">
        <v>5917.9</v>
      </c>
      <c r="Q435" s="105" t="s">
        <v>534</v>
      </c>
      <c r="R435" s="125">
        <v>5917.9</v>
      </c>
      <c r="S435" s="120">
        <f t="shared" si="33"/>
        <v>5917.9</v>
      </c>
    </row>
    <row r="436" spans="1:19" ht="14.4" x14ac:dyDescent="0.3">
      <c r="A436" s="107" t="s">
        <v>856</v>
      </c>
      <c r="B436" s="108" t="s">
        <v>857</v>
      </c>
      <c r="C436" s="107" t="s">
        <v>857</v>
      </c>
      <c r="D436" s="109" t="s">
        <v>30</v>
      </c>
      <c r="E436" s="103" t="s">
        <v>34</v>
      </c>
      <c r="F436" s="104" t="s">
        <v>36</v>
      </c>
      <c r="G436" s="103" t="s">
        <v>37</v>
      </c>
      <c r="H436" s="103">
        <v>21601</v>
      </c>
      <c r="I436" s="103" t="s">
        <v>232</v>
      </c>
      <c r="J436" s="103" t="s">
        <v>866</v>
      </c>
      <c r="K436" s="103" t="s">
        <v>867</v>
      </c>
      <c r="L436" s="103">
        <v>2024020165</v>
      </c>
      <c r="M436" s="66" t="s">
        <v>45</v>
      </c>
      <c r="N436" s="103" t="s">
        <v>211</v>
      </c>
      <c r="O436" s="103">
        <v>6</v>
      </c>
      <c r="P436" s="103">
        <v>296.39999999999998</v>
      </c>
      <c r="Q436" s="105" t="s">
        <v>534</v>
      </c>
      <c r="R436" s="125">
        <v>296.39999999999998</v>
      </c>
      <c r="S436" s="120">
        <f t="shared" si="33"/>
        <v>296.39999999999998</v>
      </c>
    </row>
    <row r="437" spans="1:19" ht="14.4" x14ac:dyDescent="0.3">
      <c r="A437" s="107" t="s">
        <v>856</v>
      </c>
      <c r="B437" s="108" t="s">
        <v>857</v>
      </c>
      <c r="C437" s="107" t="s">
        <v>857</v>
      </c>
      <c r="D437" s="109" t="s">
        <v>30</v>
      </c>
      <c r="E437" s="103" t="s">
        <v>34</v>
      </c>
      <c r="F437" s="104" t="s">
        <v>36</v>
      </c>
      <c r="G437" s="103" t="s">
        <v>37</v>
      </c>
      <c r="H437" s="103">
        <v>21601</v>
      </c>
      <c r="I437" s="103" t="s">
        <v>232</v>
      </c>
      <c r="J437" s="103" t="s">
        <v>146</v>
      </c>
      <c r="K437" s="103" t="s">
        <v>192</v>
      </c>
      <c r="L437" s="103">
        <v>2024020165</v>
      </c>
      <c r="M437" s="66" t="s">
        <v>45</v>
      </c>
      <c r="N437" s="103" t="s">
        <v>213</v>
      </c>
      <c r="O437" s="103">
        <v>6</v>
      </c>
      <c r="P437" s="103">
        <v>1502.72</v>
      </c>
      <c r="Q437" s="105" t="s">
        <v>534</v>
      </c>
      <c r="R437" s="125">
        <v>1502.72</v>
      </c>
      <c r="S437" s="120">
        <f t="shared" si="33"/>
        <v>1502.72</v>
      </c>
    </row>
    <row r="438" spans="1:19" ht="14.4" x14ac:dyDescent="0.3">
      <c r="A438" s="107" t="s">
        <v>856</v>
      </c>
      <c r="B438" s="108" t="s">
        <v>857</v>
      </c>
      <c r="C438" s="107" t="s">
        <v>857</v>
      </c>
      <c r="D438" s="109" t="s">
        <v>30</v>
      </c>
      <c r="E438" s="103" t="s">
        <v>34</v>
      </c>
      <c r="F438" s="104" t="s">
        <v>36</v>
      </c>
      <c r="G438" s="103" t="s">
        <v>37</v>
      </c>
      <c r="H438" s="103">
        <v>21601</v>
      </c>
      <c r="I438" s="103" t="s">
        <v>232</v>
      </c>
      <c r="J438" s="103" t="s">
        <v>476</v>
      </c>
      <c r="K438" s="103" t="s">
        <v>477</v>
      </c>
      <c r="L438" s="103">
        <v>2024020165</v>
      </c>
      <c r="M438" s="66" t="s">
        <v>45</v>
      </c>
      <c r="N438" s="103" t="s">
        <v>211</v>
      </c>
      <c r="O438" s="103">
        <v>24</v>
      </c>
      <c r="P438" s="103">
        <v>698.21</v>
      </c>
      <c r="Q438" s="105" t="s">
        <v>534</v>
      </c>
      <c r="R438" s="125">
        <v>698.21</v>
      </c>
      <c r="S438" s="120">
        <f t="shared" si="33"/>
        <v>698.21</v>
      </c>
    </row>
    <row r="439" spans="1:19" ht="14.4" x14ac:dyDescent="0.3">
      <c r="A439" s="107" t="s">
        <v>856</v>
      </c>
      <c r="B439" s="108" t="s">
        <v>857</v>
      </c>
      <c r="C439" s="107" t="s">
        <v>857</v>
      </c>
      <c r="D439" s="109" t="s">
        <v>30</v>
      </c>
      <c r="E439" s="103" t="s">
        <v>34</v>
      </c>
      <c r="F439" s="104" t="s">
        <v>36</v>
      </c>
      <c r="G439" s="103" t="s">
        <v>37</v>
      </c>
      <c r="H439" s="103">
        <v>21601</v>
      </c>
      <c r="I439" s="103" t="s">
        <v>232</v>
      </c>
      <c r="J439" s="103" t="s">
        <v>475</v>
      </c>
      <c r="K439" s="103" t="s">
        <v>190</v>
      </c>
      <c r="L439" s="103">
        <v>2024020165</v>
      </c>
      <c r="M439" s="66" t="s">
        <v>45</v>
      </c>
      <c r="N439" s="103" t="s">
        <v>212</v>
      </c>
      <c r="O439" s="103">
        <v>4</v>
      </c>
      <c r="P439" s="103">
        <v>1460</v>
      </c>
      <c r="Q439" s="105" t="s">
        <v>534</v>
      </c>
      <c r="R439" s="125">
        <v>1460</v>
      </c>
      <c r="S439" s="120">
        <f t="shared" si="33"/>
        <v>1460</v>
      </c>
    </row>
    <row r="440" spans="1:19" ht="14.4" x14ac:dyDescent="0.3">
      <c r="A440" s="107" t="s">
        <v>856</v>
      </c>
      <c r="B440" s="108" t="s">
        <v>857</v>
      </c>
      <c r="C440" s="107" t="s">
        <v>857</v>
      </c>
      <c r="D440" s="109" t="s">
        <v>30</v>
      </c>
      <c r="E440" s="103" t="s">
        <v>34</v>
      </c>
      <c r="F440" s="104" t="s">
        <v>36</v>
      </c>
      <c r="G440" s="103" t="s">
        <v>37</v>
      </c>
      <c r="H440" s="103">
        <v>21601</v>
      </c>
      <c r="I440" s="103" t="s">
        <v>232</v>
      </c>
      <c r="J440" s="103" t="s">
        <v>868</v>
      </c>
      <c r="K440" s="103" t="s">
        <v>869</v>
      </c>
      <c r="L440" s="103">
        <v>2024020165</v>
      </c>
      <c r="M440" s="66" t="s">
        <v>45</v>
      </c>
      <c r="N440" s="103" t="s">
        <v>211</v>
      </c>
      <c r="O440" s="103">
        <v>3</v>
      </c>
      <c r="P440" s="103">
        <v>26.1</v>
      </c>
      <c r="Q440" s="105" t="s">
        <v>534</v>
      </c>
      <c r="R440" s="125">
        <v>26.1</v>
      </c>
      <c r="S440" s="120">
        <f t="shared" si="33"/>
        <v>26.1</v>
      </c>
    </row>
    <row r="441" spans="1:19" ht="14.4" x14ac:dyDescent="0.3">
      <c r="A441" s="107" t="s">
        <v>856</v>
      </c>
      <c r="B441" s="108" t="s">
        <v>857</v>
      </c>
      <c r="C441" s="107" t="s">
        <v>857</v>
      </c>
      <c r="D441" s="109" t="s">
        <v>30</v>
      </c>
      <c r="E441" s="103" t="s">
        <v>31</v>
      </c>
      <c r="F441" s="104" t="s">
        <v>30</v>
      </c>
      <c r="G441" s="103" t="s">
        <v>48</v>
      </c>
      <c r="H441" s="103">
        <v>35801</v>
      </c>
      <c r="I441" s="103" t="s">
        <v>309</v>
      </c>
      <c r="J441" s="39" t="s">
        <v>44</v>
      </c>
      <c r="K441" s="103" t="s">
        <v>870</v>
      </c>
      <c r="L441" s="103">
        <v>2024020163</v>
      </c>
      <c r="M441" s="39" t="s">
        <v>44</v>
      </c>
      <c r="N441" s="39" t="s">
        <v>44</v>
      </c>
      <c r="O441" s="103">
        <v>26798</v>
      </c>
      <c r="P441" s="103">
        <v>26798</v>
      </c>
      <c r="Q441" s="105" t="s">
        <v>534</v>
      </c>
      <c r="R441" s="125">
        <v>26798</v>
      </c>
      <c r="S441" s="120">
        <f t="shared" si="33"/>
        <v>26798</v>
      </c>
    </row>
    <row r="442" spans="1:19" ht="14.4" x14ac:dyDescent="0.3">
      <c r="A442" s="107" t="s">
        <v>856</v>
      </c>
      <c r="B442" s="108" t="s">
        <v>857</v>
      </c>
      <c r="C442" s="107" t="s">
        <v>857</v>
      </c>
      <c r="D442" s="109" t="s">
        <v>30</v>
      </c>
      <c r="E442" s="103" t="s">
        <v>31</v>
      </c>
      <c r="F442" s="104" t="s">
        <v>30</v>
      </c>
      <c r="G442" s="103" t="s">
        <v>48</v>
      </c>
      <c r="H442" s="103">
        <v>35801</v>
      </c>
      <c r="I442" s="103" t="s">
        <v>309</v>
      </c>
      <c r="J442" s="39" t="s">
        <v>44</v>
      </c>
      <c r="K442" s="103" t="s">
        <v>871</v>
      </c>
      <c r="L442" s="103">
        <v>2024020029</v>
      </c>
      <c r="M442" s="39" t="s">
        <v>44</v>
      </c>
      <c r="N442" s="39" t="s">
        <v>44</v>
      </c>
      <c r="O442" s="103">
        <v>26619.83</v>
      </c>
      <c r="P442" s="103">
        <v>26619.83</v>
      </c>
      <c r="Q442" s="105" t="s">
        <v>534</v>
      </c>
      <c r="R442" s="125">
        <v>26619.83</v>
      </c>
      <c r="S442" s="120">
        <f t="shared" si="33"/>
        <v>26619.83</v>
      </c>
    </row>
    <row r="443" spans="1:19" ht="14.4" x14ac:dyDescent="0.3">
      <c r="A443" s="107" t="s">
        <v>856</v>
      </c>
      <c r="B443" s="108" t="s">
        <v>857</v>
      </c>
      <c r="C443" s="107" t="s">
        <v>857</v>
      </c>
      <c r="D443" s="109" t="s">
        <v>30</v>
      </c>
      <c r="E443" s="103" t="s">
        <v>31</v>
      </c>
      <c r="F443" s="104" t="s">
        <v>30</v>
      </c>
      <c r="G443" s="103" t="s">
        <v>48</v>
      </c>
      <c r="H443" s="103">
        <v>33801</v>
      </c>
      <c r="I443" s="106" t="s">
        <v>297</v>
      </c>
      <c r="J443" s="39" t="s">
        <v>44</v>
      </c>
      <c r="K443" s="103" t="s">
        <v>872</v>
      </c>
      <c r="L443" s="103">
        <v>2024020028</v>
      </c>
      <c r="M443" s="39" t="s">
        <v>44</v>
      </c>
      <c r="N443" s="39" t="s">
        <v>44</v>
      </c>
      <c r="O443" s="103">
        <v>38481.03</v>
      </c>
      <c r="P443" s="103">
        <v>38481.03</v>
      </c>
      <c r="Q443" s="105" t="s">
        <v>534</v>
      </c>
      <c r="R443" s="125">
        <v>38481.03</v>
      </c>
      <c r="S443" s="120">
        <f t="shared" si="33"/>
        <v>38481.03</v>
      </c>
    </row>
    <row r="444" spans="1:19" ht="14.4" x14ac:dyDescent="0.3">
      <c r="A444" s="40" t="s">
        <v>873</v>
      </c>
      <c r="B444" s="40" t="s">
        <v>874</v>
      </c>
      <c r="C444" s="40" t="s">
        <v>874</v>
      </c>
      <c r="D444" s="37" t="s">
        <v>30</v>
      </c>
      <c r="E444" s="37" t="s">
        <v>31</v>
      </c>
      <c r="F444" s="37" t="s">
        <v>30</v>
      </c>
      <c r="G444" s="37" t="s">
        <v>32</v>
      </c>
      <c r="H444" s="45">
        <v>21101</v>
      </c>
      <c r="I444" s="74" t="str">
        <f>VLOOKUP(H444,Hoja1!A1:C182,3)</f>
        <v>MATERIALES Y ÚTILES DE OFICINA</v>
      </c>
      <c r="J444" s="39" t="s">
        <v>701</v>
      </c>
      <c r="K444" s="39" t="s">
        <v>702</v>
      </c>
      <c r="L444" s="39">
        <v>2024020140</v>
      </c>
      <c r="M444" s="66" t="s">
        <v>45</v>
      </c>
      <c r="N444" s="39" t="s">
        <v>213</v>
      </c>
      <c r="O444" s="39">
        <v>10</v>
      </c>
      <c r="P444" s="39">
        <v>1226.0719999999999</v>
      </c>
      <c r="Q444" s="46" t="s">
        <v>33</v>
      </c>
      <c r="R444" s="118">
        <v>12260.72</v>
      </c>
      <c r="S444" s="120">
        <f t="shared" si="33"/>
        <v>12260.72</v>
      </c>
    </row>
    <row r="445" spans="1:19" ht="14.4" x14ac:dyDescent="0.3">
      <c r="A445" s="40" t="s">
        <v>873</v>
      </c>
      <c r="B445" s="40" t="s">
        <v>874</v>
      </c>
      <c r="C445" s="40" t="s">
        <v>874</v>
      </c>
      <c r="D445" s="37" t="s">
        <v>30</v>
      </c>
      <c r="E445" s="37" t="s">
        <v>31</v>
      </c>
      <c r="F445" s="37" t="s">
        <v>30</v>
      </c>
      <c r="G445" s="37" t="s">
        <v>32</v>
      </c>
      <c r="H445" s="45">
        <v>29901</v>
      </c>
      <c r="I445" s="74" t="str">
        <f>VLOOKUP(H445,Hoja1!A2:C183,3)</f>
        <v>REFACCIONES Y ACCESORIOS MENORES DE MAQUINARIA Y OTROS EQUIPOS</v>
      </c>
      <c r="J445" s="39" t="s">
        <v>875</v>
      </c>
      <c r="K445" s="39" t="s">
        <v>876</v>
      </c>
      <c r="L445" s="39">
        <v>2024020139</v>
      </c>
      <c r="M445" s="66" t="s">
        <v>45</v>
      </c>
      <c r="N445" s="39" t="s">
        <v>877</v>
      </c>
      <c r="O445" s="39">
        <v>2</v>
      </c>
      <c r="P445" s="39">
        <v>350</v>
      </c>
      <c r="Q445" s="46" t="s">
        <v>33</v>
      </c>
      <c r="R445" s="118">
        <v>700</v>
      </c>
      <c r="S445" s="120">
        <f t="shared" si="33"/>
        <v>700</v>
      </c>
    </row>
    <row r="446" spans="1:19" ht="14.4" x14ac:dyDescent="0.3">
      <c r="A446" s="40" t="s">
        <v>873</v>
      </c>
      <c r="B446" s="40" t="s">
        <v>874</v>
      </c>
      <c r="C446" s="40" t="s">
        <v>874</v>
      </c>
      <c r="D446" s="37" t="s">
        <v>30</v>
      </c>
      <c r="E446" s="37" t="s">
        <v>31</v>
      </c>
      <c r="F446" s="37" t="s">
        <v>30</v>
      </c>
      <c r="G446" s="37" t="s">
        <v>32</v>
      </c>
      <c r="H446" s="45">
        <v>29901</v>
      </c>
      <c r="I446" s="74" t="str">
        <f>VLOOKUP(H446,Hoja1!A3:C184,3)</f>
        <v>REFACCIONES Y ACCESORIOS MENORES DE MAQUINARIA Y OTROS EQUIPOS</v>
      </c>
      <c r="J446" s="39" t="s">
        <v>878</v>
      </c>
      <c r="K446" s="39" t="s">
        <v>879</v>
      </c>
      <c r="L446" s="39">
        <v>2024020139</v>
      </c>
      <c r="M446" s="66" t="s">
        <v>45</v>
      </c>
      <c r="N446" s="39" t="s">
        <v>211</v>
      </c>
      <c r="O446" s="39">
        <v>1</v>
      </c>
      <c r="P446" s="39">
        <v>1800</v>
      </c>
      <c r="Q446" s="46" t="s">
        <v>33</v>
      </c>
      <c r="R446" s="118">
        <v>1800</v>
      </c>
      <c r="S446" s="120">
        <f t="shared" si="33"/>
        <v>1800</v>
      </c>
    </row>
    <row r="447" spans="1:19" ht="14.4" x14ac:dyDescent="0.3">
      <c r="A447" s="40" t="s">
        <v>873</v>
      </c>
      <c r="B447" s="40" t="s">
        <v>874</v>
      </c>
      <c r="C447" s="40" t="s">
        <v>874</v>
      </c>
      <c r="D447" s="37" t="s">
        <v>30</v>
      </c>
      <c r="E447" s="37" t="s">
        <v>31</v>
      </c>
      <c r="F447" s="37" t="s">
        <v>30</v>
      </c>
      <c r="G447" s="37" t="s">
        <v>32</v>
      </c>
      <c r="H447" s="45">
        <v>24601</v>
      </c>
      <c r="I447" s="74" t="str">
        <f>VLOOKUP(H447,Hoja1!A4:C185,3)</f>
        <v>MATERIAL ELÉCTRICO Y ELECTRÓNICO</v>
      </c>
      <c r="J447" s="39" t="s">
        <v>880</v>
      </c>
      <c r="K447" s="39" t="s">
        <v>881</v>
      </c>
      <c r="L447" s="39">
        <v>2024020139</v>
      </c>
      <c r="M447" s="66" t="s">
        <v>45</v>
      </c>
      <c r="N447" s="39" t="s">
        <v>211</v>
      </c>
      <c r="O447" s="39">
        <v>2</v>
      </c>
      <c r="P447" s="39">
        <v>750</v>
      </c>
      <c r="Q447" s="46" t="s">
        <v>33</v>
      </c>
      <c r="R447" s="118">
        <v>1500</v>
      </c>
      <c r="S447" s="120">
        <f t="shared" si="33"/>
        <v>1500</v>
      </c>
    </row>
    <row r="448" spans="1:19" ht="14.4" x14ac:dyDescent="0.3">
      <c r="A448" s="40" t="s">
        <v>873</v>
      </c>
      <c r="B448" s="40" t="s">
        <v>874</v>
      </c>
      <c r="C448" s="40" t="s">
        <v>874</v>
      </c>
      <c r="D448" s="37" t="s">
        <v>30</v>
      </c>
      <c r="E448" s="37" t="s">
        <v>31</v>
      </c>
      <c r="F448" s="37" t="s">
        <v>30</v>
      </c>
      <c r="G448" s="37" t="s">
        <v>32</v>
      </c>
      <c r="H448" s="45">
        <v>24601</v>
      </c>
      <c r="I448" s="74" t="str">
        <f>VLOOKUP(H448,Hoja1!A5:C186,3)</f>
        <v>MATERIAL ELÉCTRICO Y ELECTRÓNICO</v>
      </c>
      <c r="J448" s="39" t="s">
        <v>882</v>
      </c>
      <c r="K448" s="39" t="s">
        <v>883</v>
      </c>
      <c r="L448" s="39">
        <v>2024020139</v>
      </c>
      <c r="M448" s="66" t="s">
        <v>45</v>
      </c>
      <c r="N448" s="39" t="s">
        <v>211</v>
      </c>
      <c r="O448" s="39">
        <v>10</v>
      </c>
      <c r="P448" s="39">
        <v>125</v>
      </c>
      <c r="Q448" s="46" t="s">
        <v>33</v>
      </c>
      <c r="R448" s="118">
        <v>1250</v>
      </c>
      <c r="S448" s="120">
        <f t="shared" si="33"/>
        <v>1250</v>
      </c>
    </row>
    <row r="449" spans="1:19" ht="14.4" x14ac:dyDescent="0.3">
      <c r="A449" s="40" t="s">
        <v>873</v>
      </c>
      <c r="B449" s="40" t="s">
        <v>874</v>
      </c>
      <c r="C449" s="40" t="s">
        <v>874</v>
      </c>
      <c r="D449" s="37" t="s">
        <v>30</v>
      </c>
      <c r="E449" s="37" t="s">
        <v>34</v>
      </c>
      <c r="F449" s="37" t="s">
        <v>36</v>
      </c>
      <c r="G449" s="37" t="s">
        <v>37</v>
      </c>
      <c r="H449" s="45">
        <v>21101</v>
      </c>
      <c r="I449" s="74" t="str">
        <f>VLOOKUP(H449,Hoja1!A6:C187,3)</f>
        <v>MATERIALES Y ÚTILES DE OFICINA</v>
      </c>
      <c r="J449" s="39" t="s">
        <v>409</v>
      </c>
      <c r="K449" s="39" t="s">
        <v>410</v>
      </c>
      <c r="L449" s="39">
        <v>2024020138</v>
      </c>
      <c r="M449" s="66" t="s">
        <v>45</v>
      </c>
      <c r="N449" s="39" t="s">
        <v>212</v>
      </c>
      <c r="O449" s="39">
        <v>5</v>
      </c>
      <c r="P449" s="39">
        <v>244.99199999999999</v>
      </c>
      <c r="Q449" s="46" t="s">
        <v>33</v>
      </c>
      <c r="R449" s="118">
        <v>1224.96</v>
      </c>
      <c r="S449" s="120">
        <f t="shared" si="33"/>
        <v>1224.96</v>
      </c>
    </row>
    <row r="450" spans="1:19" ht="13.5" customHeight="1" x14ac:dyDescent="0.3">
      <c r="A450" s="40" t="s">
        <v>873</v>
      </c>
      <c r="B450" s="40" t="s">
        <v>874</v>
      </c>
      <c r="C450" s="40" t="s">
        <v>874</v>
      </c>
      <c r="D450" s="37" t="s">
        <v>30</v>
      </c>
      <c r="E450" s="37" t="s">
        <v>31</v>
      </c>
      <c r="F450" s="37" t="s">
        <v>30</v>
      </c>
      <c r="G450" s="37" t="s">
        <v>32</v>
      </c>
      <c r="H450" s="45">
        <v>35501</v>
      </c>
      <c r="I450" s="74" t="str">
        <f>VLOOKUP(H450,Hoja1!A7:C188,3)</f>
        <v>MANTENIMIENTO Y CONSERVACION DE VEHICULOS TERRESTRES, AÉREOS, MARÍTIMOS, LACUSTRES Y FLUVIALES</v>
      </c>
      <c r="J450" s="39" t="s">
        <v>44</v>
      </c>
      <c r="K450" s="39" t="s">
        <v>884</v>
      </c>
      <c r="L450" s="39">
        <v>2024020137</v>
      </c>
      <c r="M450" s="39" t="s">
        <v>44</v>
      </c>
      <c r="N450" s="39" t="s">
        <v>44</v>
      </c>
      <c r="O450" s="39">
        <v>5449</v>
      </c>
      <c r="P450" s="39">
        <v>1</v>
      </c>
      <c r="Q450" s="46" t="s">
        <v>33</v>
      </c>
      <c r="R450" s="118">
        <v>5449</v>
      </c>
      <c r="S450" s="120">
        <f t="shared" si="33"/>
        <v>5449</v>
      </c>
    </row>
    <row r="451" spans="1:19" ht="13.5" customHeight="1" x14ac:dyDescent="0.3">
      <c r="A451" s="40" t="s">
        <v>873</v>
      </c>
      <c r="B451" s="40" t="s">
        <v>874</v>
      </c>
      <c r="C451" s="40" t="s">
        <v>874</v>
      </c>
      <c r="D451" s="37" t="s">
        <v>30</v>
      </c>
      <c r="E451" s="37" t="s">
        <v>34</v>
      </c>
      <c r="F451" s="37" t="s">
        <v>36</v>
      </c>
      <c r="G451" s="37" t="s">
        <v>37</v>
      </c>
      <c r="H451" s="45">
        <v>21101</v>
      </c>
      <c r="I451" s="74" t="str">
        <f>VLOOKUP(H451,Hoja1!A8:C189,3)</f>
        <v>MATERIALES Y ÚTILES DE OFICINA</v>
      </c>
      <c r="J451" s="39" t="s">
        <v>150</v>
      </c>
      <c r="K451" s="39" t="s">
        <v>196</v>
      </c>
      <c r="L451" s="39">
        <v>2024020136</v>
      </c>
      <c r="M451" s="66" t="s">
        <v>45</v>
      </c>
      <c r="N451" s="39" t="s">
        <v>211</v>
      </c>
      <c r="O451" s="39">
        <v>20</v>
      </c>
      <c r="P451" s="39">
        <v>137.286</v>
      </c>
      <c r="Q451" s="46" t="s">
        <v>33</v>
      </c>
      <c r="R451" s="118">
        <v>2745.72</v>
      </c>
      <c r="S451" s="120">
        <f t="shared" si="33"/>
        <v>2745.72</v>
      </c>
    </row>
    <row r="452" spans="1:19" ht="13.5" customHeight="1" x14ac:dyDescent="0.3">
      <c r="A452" s="40" t="s">
        <v>873</v>
      </c>
      <c r="B452" s="40" t="s">
        <v>874</v>
      </c>
      <c r="C452" s="40" t="s">
        <v>874</v>
      </c>
      <c r="D452" s="37" t="s">
        <v>30</v>
      </c>
      <c r="E452" s="37" t="s">
        <v>34</v>
      </c>
      <c r="F452" s="37" t="s">
        <v>36</v>
      </c>
      <c r="G452" s="37" t="s">
        <v>37</v>
      </c>
      <c r="H452" s="45">
        <v>31401</v>
      </c>
      <c r="I452" s="74" t="str">
        <f>VLOOKUP(H452,Hoja1!A9:C190,3)</f>
        <v>SERVICIO TELEFÓNICO CONVENCIONAL</v>
      </c>
      <c r="J452" s="39" t="s">
        <v>44</v>
      </c>
      <c r="K452" s="39" t="s">
        <v>885</v>
      </c>
      <c r="L452" s="39">
        <v>2024020130</v>
      </c>
      <c r="M452" s="39" t="s">
        <v>44</v>
      </c>
      <c r="N452" s="39" t="s">
        <v>44</v>
      </c>
      <c r="O452" s="39">
        <v>2392.5100000000002</v>
      </c>
      <c r="P452" s="39">
        <v>1</v>
      </c>
      <c r="Q452" s="46" t="s">
        <v>33</v>
      </c>
      <c r="R452" s="118">
        <v>2392.5100000000002</v>
      </c>
      <c r="S452" s="120">
        <f t="shared" si="33"/>
        <v>2392.5100000000002</v>
      </c>
    </row>
    <row r="453" spans="1:19" ht="13.5" customHeight="1" x14ac:dyDescent="0.3">
      <c r="A453" s="40" t="s">
        <v>873</v>
      </c>
      <c r="B453" s="40" t="s">
        <v>874</v>
      </c>
      <c r="C453" s="40" t="s">
        <v>874</v>
      </c>
      <c r="D453" s="37" t="s">
        <v>30</v>
      </c>
      <c r="E453" s="37" t="s">
        <v>34</v>
      </c>
      <c r="F453" s="37" t="s">
        <v>36</v>
      </c>
      <c r="G453" s="37" t="s">
        <v>37</v>
      </c>
      <c r="H453" s="45">
        <v>21101</v>
      </c>
      <c r="I453" s="74" t="str">
        <f>VLOOKUP(H453,Hoja1!A10:C191,3)</f>
        <v>MATERIALES Y ÚTILES DE OFICINA</v>
      </c>
      <c r="J453" s="39" t="s">
        <v>664</v>
      </c>
      <c r="K453" s="39" t="s">
        <v>665</v>
      </c>
      <c r="L453" s="39">
        <v>2024020129</v>
      </c>
      <c r="M453" s="66" t="s">
        <v>45</v>
      </c>
      <c r="N453" s="39" t="s">
        <v>211</v>
      </c>
      <c r="O453" s="39">
        <v>20</v>
      </c>
      <c r="P453" s="39">
        <v>54.9955</v>
      </c>
      <c r="Q453" s="46" t="s">
        <v>33</v>
      </c>
      <c r="R453" s="118">
        <v>1099.9100000000001</v>
      </c>
      <c r="S453" s="120">
        <f t="shared" si="33"/>
        <v>1099.9100000000001</v>
      </c>
    </row>
    <row r="454" spans="1:19" ht="13.5" customHeight="1" x14ac:dyDescent="0.3">
      <c r="A454" s="40" t="s">
        <v>873</v>
      </c>
      <c r="B454" s="40" t="s">
        <v>874</v>
      </c>
      <c r="C454" s="40" t="s">
        <v>874</v>
      </c>
      <c r="D454" s="37" t="s">
        <v>30</v>
      </c>
      <c r="E454" s="37" t="s">
        <v>34</v>
      </c>
      <c r="F454" s="37" t="s">
        <v>36</v>
      </c>
      <c r="G454" s="37" t="s">
        <v>37</v>
      </c>
      <c r="H454" s="45">
        <v>21101</v>
      </c>
      <c r="I454" s="74" t="str">
        <f>VLOOKUP(H454,Hoja1!A11:C192,3)</f>
        <v>MATERIALES Y ÚTILES DE OFICINA</v>
      </c>
      <c r="J454" s="39" t="s">
        <v>121</v>
      </c>
      <c r="K454" s="39" t="s">
        <v>165</v>
      </c>
      <c r="L454" s="39">
        <v>2024020129</v>
      </c>
      <c r="M454" s="66" t="s">
        <v>45</v>
      </c>
      <c r="N454" s="39" t="s">
        <v>212</v>
      </c>
      <c r="O454" s="39">
        <v>28</v>
      </c>
      <c r="P454" s="39">
        <v>254.30670000000001</v>
      </c>
      <c r="Q454" s="46" t="s">
        <v>33</v>
      </c>
      <c r="R454" s="118">
        <v>7120.59</v>
      </c>
      <c r="S454" s="120">
        <f t="shared" si="33"/>
        <v>7120.59</v>
      </c>
    </row>
    <row r="455" spans="1:19" ht="13.5" customHeight="1" x14ac:dyDescent="0.3">
      <c r="A455" s="40" t="s">
        <v>873</v>
      </c>
      <c r="B455" s="40" t="s">
        <v>874</v>
      </c>
      <c r="C455" s="40" t="s">
        <v>874</v>
      </c>
      <c r="D455" s="37" t="s">
        <v>30</v>
      </c>
      <c r="E455" s="37" t="s">
        <v>31</v>
      </c>
      <c r="F455" s="37" t="s">
        <v>30</v>
      </c>
      <c r="G455" s="37" t="s">
        <v>32</v>
      </c>
      <c r="H455" s="45">
        <v>35501</v>
      </c>
      <c r="I455" s="74" t="str">
        <f>VLOOKUP(H455,Hoja1!A12:C193,3)</f>
        <v>MANTENIMIENTO Y CONSERVACION DE VEHICULOS TERRESTRES, AÉREOS, MARÍTIMOS, LACUSTRES Y FLUVIALES</v>
      </c>
      <c r="J455" s="39" t="s">
        <v>44</v>
      </c>
      <c r="K455" s="39" t="s">
        <v>886</v>
      </c>
      <c r="L455" s="39">
        <v>2024020127</v>
      </c>
      <c r="M455" s="39" t="s">
        <v>44</v>
      </c>
      <c r="N455" s="39" t="s">
        <v>44</v>
      </c>
      <c r="O455" s="39">
        <v>4697.41</v>
      </c>
      <c r="P455" s="39">
        <v>1</v>
      </c>
      <c r="Q455" s="46" t="s">
        <v>33</v>
      </c>
      <c r="R455" s="118">
        <v>4697.41</v>
      </c>
      <c r="S455" s="120">
        <f t="shared" si="33"/>
        <v>4697.41</v>
      </c>
    </row>
    <row r="456" spans="1:19" ht="13.5" customHeight="1" x14ac:dyDescent="0.3">
      <c r="A456" s="40" t="s">
        <v>873</v>
      </c>
      <c r="B456" s="40" t="s">
        <v>874</v>
      </c>
      <c r="C456" s="40" t="s">
        <v>874</v>
      </c>
      <c r="D456" s="37" t="s">
        <v>30</v>
      </c>
      <c r="E456" s="37" t="s">
        <v>31</v>
      </c>
      <c r="F456" s="37" t="s">
        <v>30</v>
      </c>
      <c r="G456" s="37" t="s">
        <v>32</v>
      </c>
      <c r="H456" s="45">
        <v>26103</v>
      </c>
      <c r="I456" s="74" t="str">
        <f>VLOOKUP(H456,Hoja1!A13:C194,3)</f>
        <v>COMBUSTIBLE</v>
      </c>
      <c r="J456" s="39" t="s">
        <v>887</v>
      </c>
      <c r="K456" s="39" t="s">
        <v>888</v>
      </c>
      <c r="L456" s="39">
        <v>2024020125</v>
      </c>
      <c r="M456" s="66" t="s">
        <v>45</v>
      </c>
      <c r="N456" s="39" t="s">
        <v>211</v>
      </c>
      <c r="O456" s="39">
        <v>30</v>
      </c>
      <c r="P456" s="39">
        <v>500</v>
      </c>
      <c r="Q456" s="46" t="s">
        <v>33</v>
      </c>
      <c r="R456" s="118">
        <v>15000</v>
      </c>
      <c r="S456" s="120">
        <f t="shared" si="33"/>
        <v>15000</v>
      </c>
    </row>
    <row r="457" spans="1:19" ht="13.5" customHeight="1" x14ac:dyDescent="0.3">
      <c r="A457" s="40" t="s">
        <v>873</v>
      </c>
      <c r="B457" s="40" t="s">
        <v>874</v>
      </c>
      <c r="C457" s="40" t="s">
        <v>874</v>
      </c>
      <c r="D457" s="37" t="s">
        <v>30</v>
      </c>
      <c r="E457" s="37" t="s">
        <v>34</v>
      </c>
      <c r="F457" s="37" t="s">
        <v>36</v>
      </c>
      <c r="G457" s="37" t="s">
        <v>37</v>
      </c>
      <c r="H457" s="45">
        <v>26102</v>
      </c>
      <c r="I457" s="74" t="str">
        <f>VLOOKUP(H457,Hoja1!A14:C195,3)</f>
        <v>COMBUSTIBLES, LUBRICANTES Y ADITIVOS PARA VEHÍCULOS TERRESTRES, AÉREOS, MARÍTIMOS, LACUSTRES Y FLUVI</v>
      </c>
      <c r="J457" s="39" t="s">
        <v>889</v>
      </c>
      <c r="K457" s="39" t="s">
        <v>890</v>
      </c>
      <c r="L457" s="39">
        <v>2024020125</v>
      </c>
      <c r="M457" s="66" t="s">
        <v>45</v>
      </c>
      <c r="N457" s="39" t="s">
        <v>211</v>
      </c>
      <c r="O457" s="39">
        <v>50</v>
      </c>
      <c r="P457" s="39">
        <v>200</v>
      </c>
      <c r="Q457" s="46" t="s">
        <v>33</v>
      </c>
      <c r="R457" s="118">
        <v>10000</v>
      </c>
      <c r="S457" s="120">
        <f t="shared" si="33"/>
        <v>10000</v>
      </c>
    </row>
    <row r="458" spans="1:19" ht="13.5" customHeight="1" x14ac:dyDescent="0.3">
      <c r="A458" s="40" t="s">
        <v>873</v>
      </c>
      <c r="B458" s="40" t="s">
        <v>874</v>
      </c>
      <c r="C458" s="40" t="s">
        <v>874</v>
      </c>
      <c r="D458" s="37" t="s">
        <v>30</v>
      </c>
      <c r="E458" s="37" t="s">
        <v>34</v>
      </c>
      <c r="F458" s="37" t="s">
        <v>36</v>
      </c>
      <c r="G458" s="37" t="s">
        <v>37</v>
      </c>
      <c r="H458" s="45">
        <v>26102</v>
      </c>
      <c r="I458" s="74" t="str">
        <f>VLOOKUP(H458,Hoja1!A15:C196,3)</f>
        <v>COMBUSTIBLES, LUBRICANTES Y ADITIVOS PARA VEHÍCULOS TERRESTRES, AÉREOS, MARÍTIMOS, LACUSTRES Y FLUVI</v>
      </c>
      <c r="J458" s="39" t="s">
        <v>389</v>
      </c>
      <c r="K458" s="39" t="s">
        <v>390</v>
      </c>
      <c r="L458" s="39">
        <v>2024020125</v>
      </c>
      <c r="M458" s="66" t="s">
        <v>45</v>
      </c>
      <c r="N458" s="39" t="s">
        <v>211</v>
      </c>
      <c r="O458" s="39">
        <v>21</v>
      </c>
      <c r="P458" s="39">
        <v>100</v>
      </c>
      <c r="Q458" s="46" t="s">
        <v>33</v>
      </c>
      <c r="R458" s="118">
        <v>2100</v>
      </c>
      <c r="S458" s="120">
        <f t="shared" si="33"/>
        <v>2100</v>
      </c>
    </row>
    <row r="459" spans="1:19" ht="13.5" customHeight="1" x14ac:dyDescent="0.3">
      <c r="A459" s="40" t="s">
        <v>873</v>
      </c>
      <c r="B459" s="40" t="s">
        <v>874</v>
      </c>
      <c r="C459" s="40" t="s">
        <v>874</v>
      </c>
      <c r="D459" s="37" t="s">
        <v>30</v>
      </c>
      <c r="E459" s="37" t="s">
        <v>34</v>
      </c>
      <c r="F459" s="37" t="s">
        <v>36</v>
      </c>
      <c r="G459" s="37" t="s">
        <v>37</v>
      </c>
      <c r="H459" s="45">
        <v>26102</v>
      </c>
      <c r="I459" s="74" t="str">
        <f>VLOOKUP(H459,Hoja1!A16:C197,3)</f>
        <v>COMBUSTIBLES, LUBRICANTES Y ADITIVOS PARA VEHÍCULOS TERRESTRES, AÉREOS, MARÍTIMOS, LACUSTRES Y FLUVI</v>
      </c>
      <c r="J459" s="39" t="s">
        <v>638</v>
      </c>
      <c r="K459" s="39" t="s">
        <v>639</v>
      </c>
      <c r="L459" s="39">
        <v>2024020125</v>
      </c>
      <c r="M459" s="66" t="s">
        <v>45</v>
      </c>
      <c r="N459" s="39" t="s">
        <v>211</v>
      </c>
      <c r="O459" s="39">
        <v>9</v>
      </c>
      <c r="P459" s="39">
        <v>10</v>
      </c>
      <c r="Q459" s="46" t="s">
        <v>33</v>
      </c>
      <c r="R459" s="118">
        <v>90</v>
      </c>
      <c r="S459" s="120">
        <f t="shared" si="33"/>
        <v>90</v>
      </c>
    </row>
    <row r="460" spans="1:19" ht="13.5" customHeight="1" x14ac:dyDescent="0.3">
      <c r="A460" s="40" t="s">
        <v>873</v>
      </c>
      <c r="B460" s="40" t="s">
        <v>874</v>
      </c>
      <c r="C460" s="40" t="s">
        <v>874</v>
      </c>
      <c r="D460" s="37" t="s">
        <v>30</v>
      </c>
      <c r="E460" s="37" t="s">
        <v>31</v>
      </c>
      <c r="F460" s="37" t="s">
        <v>30</v>
      </c>
      <c r="G460" s="37" t="s">
        <v>32</v>
      </c>
      <c r="H460" s="45">
        <v>22104</v>
      </c>
      <c r="I460" s="74" t="str">
        <f>VLOOKUP(H460,Hoja1!A17:C198,3)</f>
        <v>PRODUCTOS ALIMENTICIOS PARA EL PERSONAL EN LAS INSTALACIONES DE LAS UNIDADES RESPONSABLES</v>
      </c>
      <c r="J460" s="39" t="s">
        <v>373</v>
      </c>
      <c r="K460" s="39" t="s">
        <v>374</v>
      </c>
      <c r="L460" s="39">
        <v>2024020122</v>
      </c>
      <c r="M460" s="66" t="s">
        <v>45</v>
      </c>
      <c r="N460" s="39" t="s">
        <v>211</v>
      </c>
      <c r="O460" s="39">
        <v>65</v>
      </c>
      <c r="P460" s="39">
        <v>42</v>
      </c>
      <c r="Q460" s="46" t="s">
        <v>33</v>
      </c>
      <c r="R460" s="118">
        <v>2730</v>
      </c>
      <c r="S460" s="120">
        <f t="shared" si="33"/>
        <v>2730</v>
      </c>
    </row>
    <row r="461" spans="1:19" ht="13.5" customHeight="1" x14ac:dyDescent="0.3">
      <c r="A461" s="40" t="s">
        <v>873</v>
      </c>
      <c r="B461" s="40" t="s">
        <v>874</v>
      </c>
      <c r="C461" s="40" t="s">
        <v>874</v>
      </c>
      <c r="D461" s="37" t="s">
        <v>30</v>
      </c>
      <c r="E461" s="37" t="s">
        <v>31</v>
      </c>
      <c r="F461" s="37" t="s">
        <v>30</v>
      </c>
      <c r="G461" s="37" t="s">
        <v>32</v>
      </c>
      <c r="H461" s="45">
        <v>32502</v>
      </c>
      <c r="I461" s="74" t="str">
        <f>VLOOKUP(H461,Hoja1!A18:C199,3)</f>
        <v>ARRENDAMIENTO DE VEHICULOS TERRESTRES, AEREOS, MARITIMOS, LACUSTRES Y FLUVIALES PARA SERVICIOS PUBLICOS Y LA OPERACION DE PROGRAMAS PUBLICOS</v>
      </c>
      <c r="J461" s="39" t="s">
        <v>44</v>
      </c>
      <c r="K461" s="39" t="s">
        <v>891</v>
      </c>
      <c r="L461" s="39">
        <v>2024020116</v>
      </c>
      <c r="M461" s="39" t="s">
        <v>44</v>
      </c>
      <c r="N461" s="39" t="s">
        <v>44</v>
      </c>
      <c r="O461" s="39">
        <v>4000</v>
      </c>
      <c r="P461" s="39">
        <v>1</v>
      </c>
      <c r="Q461" s="46" t="s">
        <v>33</v>
      </c>
      <c r="R461" s="118">
        <v>4000</v>
      </c>
      <c r="S461" s="120">
        <f t="shared" si="33"/>
        <v>4000</v>
      </c>
    </row>
    <row r="462" spans="1:19" ht="14.4" x14ac:dyDescent="0.3">
      <c r="A462" s="40" t="s">
        <v>873</v>
      </c>
      <c r="B462" s="40" t="s">
        <v>874</v>
      </c>
      <c r="C462" s="40" t="s">
        <v>874</v>
      </c>
      <c r="D462" s="37" t="s">
        <v>30</v>
      </c>
      <c r="E462" s="37" t="s">
        <v>34</v>
      </c>
      <c r="F462" s="37" t="s">
        <v>36</v>
      </c>
      <c r="G462" s="37" t="s">
        <v>37</v>
      </c>
      <c r="H462" s="45">
        <v>21601</v>
      </c>
      <c r="I462" s="74" t="str">
        <f>VLOOKUP(H462,Hoja1!A19:C200,3)</f>
        <v>MATERIAL DE LIMPIEZA</v>
      </c>
      <c r="J462" s="39" t="s">
        <v>892</v>
      </c>
      <c r="K462" s="39" t="s">
        <v>893</v>
      </c>
      <c r="L462" s="39">
        <v>2024020115</v>
      </c>
      <c r="M462" s="66" t="s">
        <v>45</v>
      </c>
      <c r="N462" s="39" t="s">
        <v>211</v>
      </c>
      <c r="O462" s="39">
        <v>25</v>
      </c>
      <c r="P462" s="39">
        <v>38.799999999999997</v>
      </c>
      <c r="Q462" s="46" t="s">
        <v>33</v>
      </c>
      <c r="R462" s="118">
        <v>970</v>
      </c>
      <c r="S462" s="120">
        <f t="shared" si="33"/>
        <v>970</v>
      </c>
    </row>
    <row r="463" spans="1:19" ht="14.4" x14ac:dyDescent="0.3">
      <c r="A463" s="40" t="s">
        <v>873</v>
      </c>
      <c r="B463" s="40" t="s">
        <v>874</v>
      </c>
      <c r="C463" s="40" t="s">
        <v>874</v>
      </c>
      <c r="D463" s="37" t="s">
        <v>30</v>
      </c>
      <c r="E463" s="37" t="s">
        <v>34</v>
      </c>
      <c r="F463" s="37" t="s">
        <v>36</v>
      </c>
      <c r="G463" s="37" t="s">
        <v>37</v>
      </c>
      <c r="H463" s="45">
        <v>21601</v>
      </c>
      <c r="I463" s="74" t="str">
        <f>VLOOKUP(H463,Hoja1!A20:C201,3)</f>
        <v>MATERIAL DE LIMPIEZA</v>
      </c>
      <c r="J463" s="39" t="s">
        <v>894</v>
      </c>
      <c r="K463" s="39" t="s">
        <v>895</v>
      </c>
      <c r="L463" s="39">
        <v>2024020115</v>
      </c>
      <c r="M463" s="66" t="s">
        <v>45</v>
      </c>
      <c r="N463" s="39" t="s">
        <v>211</v>
      </c>
      <c r="O463" s="39">
        <v>25</v>
      </c>
      <c r="P463" s="39">
        <v>38.799999999999997</v>
      </c>
      <c r="Q463" s="46" t="s">
        <v>33</v>
      </c>
      <c r="R463" s="118">
        <v>970</v>
      </c>
      <c r="S463" s="120">
        <f t="shared" si="33"/>
        <v>970</v>
      </c>
    </row>
    <row r="464" spans="1:19" ht="14.4" x14ac:dyDescent="0.3">
      <c r="A464" s="40" t="s">
        <v>873</v>
      </c>
      <c r="B464" s="40" t="s">
        <v>874</v>
      </c>
      <c r="C464" s="40" t="s">
        <v>874</v>
      </c>
      <c r="D464" s="37" t="s">
        <v>30</v>
      </c>
      <c r="E464" s="37" t="s">
        <v>34</v>
      </c>
      <c r="F464" s="37" t="s">
        <v>36</v>
      </c>
      <c r="G464" s="37" t="s">
        <v>37</v>
      </c>
      <c r="H464" s="45">
        <v>21601</v>
      </c>
      <c r="I464" s="74" t="str">
        <f>VLOOKUP(H464,Hoja1!A21:C202,3)</f>
        <v>MATERIAL DE LIMPIEZA</v>
      </c>
      <c r="J464" s="39" t="s">
        <v>829</v>
      </c>
      <c r="K464" s="39" t="s">
        <v>536</v>
      </c>
      <c r="L464" s="39">
        <v>2024020115</v>
      </c>
      <c r="M464" s="66" t="s">
        <v>45</v>
      </c>
      <c r="N464" s="39" t="s">
        <v>211</v>
      </c>
      <c r="O464" s="39">
        <v>25</v>
      </c>
      <c r="P464" s="39">
        <v>47.42</v>
      </c>
      <c r="Q464" s="46" t="s">
        <v>33</v>
      </c>
      <c r="R464" s="118">
        <v>1185.5</v>
      </c>
      <c r="S464" s="120">
        <f t="shared" si="33"/>
        <v>1185.5</v>
      </c>
    </row>
    <row r="465" spans="1:19" ht="14.4" x14ac:dyDescent="0.3">
      <c r="A465" s="40" t="s">
        <v>873</v>
      </c>
      <c r="B465" s="40" t="s">
        <v>874</v>
      </c>
      <c r="C465" s="40" t="s">
        <v>874</v>
      </c>
      <c r="D465" s="37" t="s">
        <v>30</v>
      </c>
      <c r="E465" s="37" t="s">
        <v>34</v>
      </c>
      <c r="F465" s="37" t="s">
        <v>36</v>
      </c>
      <c r="G465" s="37" t="s">
        <v>37</v>
      </c>
      <c r="H465" s="45">
        <v>21601</v>
      </c>
      <c r="I465" s="74" t="str">
        <f>VLOOKUP(H465,Hoja1!A22:C203,3)</f>
        <v>MATERIAL DE LIMPIEZA</v>
      </c>
      <c r="J465" s="39" t="s">
        <v>896</v>
      </c>
      <c r="K465" s="39" t="s">
        <v>897</v>
      </c>
      <c r="L465" s="39">
        <v>2024020115</v>
      </c>
      <c r="M465" s="66" t="s">
        <v>45</v>
      </c>
      <c r="N465" s="39" t="s">
        <v>211</v>
      </c>
      <c r="O465" s="39">
        <v>30</v>
      </c>
      <c r="P465" s="39">
        <v>79.319999999999993</v>
      </c>
      <c r="Q465" s="46" t="s">
        <v>33</v>
      </c>
      <c r="R465" s="118">
        <v>2379.6</v>
      </c>
      <c r="S465" s="120">
        <f t="shared" si="33"/>
        <v>2379.6</v>
      </c>
    </row>
    <row r="466" spans="1:19" ht="14.4" x14ac:dyDescent="0.3">
      <c r="A466" s="40" t="s">
        <v>873</v>
      </c>
      <c r="B466" s="40" t="s">
        <v>874</v>
      </c>
      <c r="C466" s="40" t="s">
        <v>874</v>
      </c>
      <c r="D466" s="37" t="s">
        <v>30</v>
      </c>
      <c r="E466" s="37" t="s">
        <v>34</v>
      </c>
      <c r="F466" s="37" t="s">
        <v>36</v>
      </c>
      <c r="G466" s="37" t="s">
        <v>37</v>
      </c>
      <c r="H466" s="45">
        <v>21601</v>
      </c>
      <c r="I466" s="74" t="str">
        <f>VLOOKUP(H466,Hoja1!A23:C204,3)</f>
        <v>MATERIAL DE LIMPIEZA</v>
      </c>
      <c r="J466" s="39" t="s">
        <v>898</v>
      </c>
      <c r="K466" s="39" t="s">
        <v>899</v>
      </c>
      <c r="L466" s="39">
        <v>2024020115</v>
      </c>
      <c r="M466" s="66" t="s">
        <v>45</v>
      </c>
      <c r="N466" s="39" t="s">
        <v>211</v>
      </c>
      <c r="O466" s="39">
        <v>100</v>
      </c>
      <c r="P466" s="39">
        <v>16.399999999999999</v>
      </c>
      <c r="Q466" s="46" t="s">
        <v>33</v>
      </c>
      <c r="R466" s="118">
        <v>1640</v>
      </c>
      <c r="S466" s="120">
        <f t="shared" si="33"/>
        <v>1640</v>
      </c>
    </row>
    <row r="467" spans="1:19" ht="14.4" x14ac:dyDescent="0.3">
      <c r="A467" s="40" t="s">
        <v>873</v>
      </c>
      <c r="B467" s="40" t="s">
        <v>874</v>
      </c>
      <c r="C467" s="40" t="s">
        <v>874</v>
      </c>
      <c r="D467" s="37" t="s">
        <v>30</v>
      </c>
      <c r="E467" s="37" t="s">
        <v>34</v>
      </c>
      <c r="F467" s="37" t="s">
        <v>36</v>
      </c>
      <c r="G467" s="37" t="s">
        <v>37</v>
      </c>
      <c r="H467" s="45">
        <v>21601</v>
      </c>
      <c r="I467" s="74" t="str">
        <f>VLOOKUP(H467,Hoja1!A24:C205,3)</f>
        <v>MATERIAL DE LIMPIEZA</v>
      </c>
      <c r="J467" s="39" t="s">
        <v>900</v>
      </c>
      <c r="K467" s="39" t="s">
        <v>537</v>
      </c>
      <c r="L467" s="39">
        <v>2024020115</v>
      </c>
      <c r="M467" s="66" t="s">
        <v>45</v>
      </c>
      <c r="N467" s="39" t="s">
        <v>211</v>
      </c>
      <c r="O467" s="39">
        <v>20</v>
      </c>
      <c r="P467" s="39">
        <v>56.04</v>
      </c>
      <c r="Q467" s="46" t="s">
        <v>33</v>
      </c>
      <c r="R467" s="118">
        <v>1120.8</v>
      </c>
      <c r="S467" s="120">
        <f t="shared" si="33"/>
        <v>1120.8</v>
      </c>
    </row>
    <row r="468" spans="1:19" ht="14.4" x14ac:dyDescent="0.3">
      <c r="A468" s="40" t="s">
        <v>873</v>
      </c>
      <c r="B468" s="40" t="s">
        <v>874</v>
      </c>
      <c r="C468" s="40" t="s">
        <v>874</v>
      </c>
      <c r="D468" s="37" t="s">
        <v>30</v>
      </c>
      <c r="E468" s="37" t="s">
        <v>34</v>
      </c>
      <c r="F468" s="37" t="s">
        <v>36</v>
      </c>
      <c r="G468" s="37" t="s">
        <v>37</v>
      </c>
      <c r="H468" s="45">
        <v>21601</v>
      </c>
      <c r="I468" s="74" t="str">
        <f>VLOOKUP(H468,Hoja1!A25:C206,3)</f>
        <v>MATERIAL DE LIMPIEZA</v>
      </c>
      <c r="J468" s="39" t="s">
        <v>146</v>
      </c>
      <c r="K468" s="39" t="s">
        <v>192</v>
      </c>
      <c r="L468" s="39">
        <v>2024020115</v>
      </c>
      <c r="M468" s="66" t="s">
        <v>45</v>
      </c>
      <c r="N468" s="39" t="s">
        <v>213</v>
      </c>
      <c r="O468" s="39">
        <v>6</v>
      </c>
      <c r="P468" s="39">
        <v>250</v>
      </c>
      <c r="Q468" s="46" t="s">
        <v>33</v>
      </c>
      <c r="R468" s="118">
        <v>1500</v>
      </c>
      <c r="S468" s="120">
        <f t="shared" si="33"/>
        <v>1500</v>
      </c>
    </row>
    <row r="469" spans="1:19" ht="14.4" x14ac:dyDescent="0.3">
      <c r="A469" s="40" t="s">
        <v>873</v>
      </c>
      <c r="B469" s="40" t="s">
        <v>874</v>
      </c>
      <c r="C469" s="40" t="s">
        <v>874</v>
      </c>
      <c r="D469" s="37" t="s">
        <v>30</v>
      </c>
      <c r="E469" s="37" t="s">
        <v>31</v>
      </c>
      <c r="F469" s="37" t="s">
        <v>30</v>
      </c>
      <c r="G469" s="37" t="s">
        <v>48</v>
      </c>
      <c r="H469" s="45">
        <v>35801</v>
      </c>
      <c r="I469" s="74" t="str">
        <f>VLOOKUP(H469,Hoja1!A26:C207,3)</f>
        <v>SERVICIOS DE LAVANDERÍA, LIMPIEZA E HIGIENE</v>
      </c>
      <c r="J469" s="39" t="s">
        <v>44</v>
      </c>
      <c r="K469" s="39" t="s">
        <v>901</v>
      </c>
      <c r="L469" s="39">
        <v>2024020109</v>
      </c>
      <c r="M469" s="39" t="s">
        <v>44</v>
      </c>
      <c r="N469" s="39" t="s">
        <v>44</v>
      </c>
      <c r="O469" s="39">
        <v>10775.86</v>
      </c>
      <c r="P469" s="39">
        <v>1</v>
      </c>
      <c r="Q469" s="46" t="s">
        <v>33</v>
      </c>
      <c r="R469" s="118">
        <v>10775.86</v>
      </c>
      <c r="S469" s="120">
        <f t="shared" ref="S469:S532" si="34">R469</f>
        <v>10775.86</v>
      </c>
    </row>
    <row r="470" spans="1:19" ht="14.4" x14ac:dyDescent="0.3">
      <c r="A470" s="40" t="s">
        <v>873</v>
      </c>
      <c r="B470" s="40" t="s">
        <v>874</v>
      </c>
      <c r="C470" s="40" t="s">
        <v>874</v>
      </c>
      <c r="D470" s="37" t="s">
        <v>30</v>
      </c>
      <c r="E470" s="37" t="s">
        <v>34</v>
      </c>
      <c r="F470" s="37" t="s">
        <v>36</v>
      </c>
      <c r="G470" s="37" t="s">
        <v>37</v>
      </c>
      <c r="H470" s="45">
        <v>21601</v>
      </c>
      <c r="I470" s="74" t="str">
        <f>VLOOKUP(H470,Hoja1!A27:C208,3)</f>
        <v>MATERIAL DE LIMPIEZA</v>
      </c>
      <c r="J470" s="39" t="s">
        <v>894</v>
      </c>
      <c r="K470" s="39" t="s">
        <v>895</v>
      </c>
      <c r="L470" s="39">
        <v>2024020114</v>
      </c>
      <c r="M470" s="66" t="s">
        <v>45</v>
      </c>
      <c r="N470" s="39" t="s">
        <v>211</v>
      </c>
      <c r="O470" s="39">
        <v>25</v>
      </c>
      <c r="P470" s="39">
        <v>38.799999999999997</v>
      </c>
      <c r="Q470" s="46" t="s">
        <v>33</v>
      </c>
      <c r="R470" s="118">
        <v>0</v>
      </c>
      <c r="S470" s="120">
        <f t="shared" si="34"/>
        <v>0</v>
      </c>
    </row>
    <row r="471" spans="1:19" ht="14.4" x14ac:dyDescent="0.3">
      <c r="A471" s="40" t="s">
        <v>873</v>
      </c>
      <c r="B471" s="40" t="s">
        <v>874</v>
      </c>
      <c r="C471" s="40" t="s">
        <v>874</v>
      </c>
      <c r="D471" s="37" t="s">
        <v>30</v>
      </c>
      <c r="E471" s="37" t="s">
        <v>34</v>
      </c>
      <c r="F471" s="37" t="s">
        <v>36</v>
      </c>
      <c r="G471" s="37" t="s">
        <v>37</v>
      </c>
      <c r="H471" s="45">
        <v>21601</v>
      </c>
      <c r="I471" s="74" t="str">
        <f>VLOOKUP(H471,Hoja1!A28:C209,3)</f>
        <v>MATERIAL DE LIMPIEZA</v>
      </c>
      <c r="J471" s="39" t="s">
        <v>892</v>
      </c>
      <c r="K471" s="39" t="s">
        <v>893</v>
      </c>
      <c r="L471" s="39">
        <v>2024020114</v>
      </c>
      <c r="M471" s="66" t="s">
        <v>45</v>
      </c>
      <c r="N471" s="39" t="s">
        <v>211</v>
      </c>
      <c r="O471" s="39">
        <v>25</v>
      </c>
      <c r="P471" s="39">
        <v>38.799999999999997</v>
      </c>
      <c r="Q471" s="46" t="s">
        <v>33</v>
      </c>
      <c r="R471" s="118">
        <v>0</v>
      </c>
      <c r="S471" s="120">
        <f t="shared" si="34"/>
        <v>0</v>
      </c>
    </row>
    <row r="472" spans="1:19" ht="14.4" x14ac:dyDescent="0.3">
      <c r="A472" s="40" t="s">
        <v>873</v>
      </c>
      <c r="B472" s="40" t="s">
        <v>874</v>
      </c>
      <c r="C472" s="40" t="s">
        <v>874</v>
      </c>
      <c r="D472" s="37" t="s">
        <v>30</v>
      </c>
      <c r="E472" s="37" t="s">
        <v>34</v>
      </c>
      <c r="F472" s="37" t="s">
        <v>36</v>
      </c>
      <c r="G472" s="37" t="s">
        <v>37</v>
      </c>
      <c r="H472" s="45">
        <v>21601</v>
      </c>
      <c r="I472" s="74" t="str">
        <f>VLOOKUP(H472,Hoja1!A29:C210,3)</f>
        <v>MATERIAL DE LIMPIEZA</v>
      </c>
      <c r="J472" s="39" t="s">
        <v>829</v>
      </c>
      <c r="K472" s="39" t="s">
        <v>536</v>
      </c>
      <c r="L472" s="39">
        <v>2024020114</v>
      </c>
      <c r="M472" s="66" t="s">
        <v>45</v>
      </c>
      <c r="N472" s="39" t="s">
        <v>211</v>
      </c>
      <c r="O472" s="39">
        <v>25</v>
      </c>
      <c r="P472" s="39">
        <v>47.42</v>
      </c>
      <c r="Q472" s="46" t="s">
        <v>33</v>
      </c>
      <c r="R472" s="118">
        <v>0</v>
      </c>
      <c r="S472" s="120">
        <f t="shared" si="34"/>
        <v>0</v>
      </c>
    </row>
    <row r="473" spans="1:19" ht="14.4" x14ac:dyDescent="0.3">
      <c r="A473" s="40" t="s">
        <v>873</v>
      </c>
      <c r="B473" s="40" t="s">
        <v>874</v>
      </c>
      <c r="C473" s="40" t="s">
        <v>874</v>
      </c>
      <c r="D473" s="37" t="s">
        <v>30</v>
      </c>
      <c r="E473" s="37" t="s">
        <v>34</v>
      </c>
      <c r="F473" s="37" t="s">
        <v>36</v>
      </c>
      <c r="G473" s="37" t="s">
        <v>37</v>
      </c>
      <c r="H473" s="45">
        <v>21601</v>
      </c>
      <c r="I473" s="74" t="str">
        <f>VLOOKUP(H473,Hoja1!A30:C211,3)</f>
        <v>MATERIAL DE LIMPIEZA</v>
      </c>
      <c r="J473" s="39" t="s">
        <v>896</v>
      </c>
      <c r="K473" s="39" t="s">
        <v>897</v>
      </c>
      <c r="L473" s="39">
        <v>2024020114</v>
      </c>
      <c r="M473" s="66" t="s">
        <v>45</v>
      </c>
      <c r="N473" s="39" t="s">
        <v>211</v>
      </c>
      <c r="O473" s="39">
        <v>30</v>
      </c>
      <c r="P473" s="39">
        <v>79.319999999999993</v>
      </c>
      <c r="Q473" s="46" t="s">
        <v>33</v>
      </c>
      <c r="R473" s="118">
        <v>0</v>
      </c>
      <c r="S473" s="120">
        <f t="shared" si="34"/>
        <v>0</v>
      </c>
    </row>
    <row r="474" spans="1:19" ht="14.4" x14ac:dyDescent="0.3">
      <c r="A474" s="40" t="s">
        <v>873</v>
      </c>
      <c r="B474" s="40" t="s">
        <v>874</v>
      </c>
      <c r="C474" s="40" t="s">
        <v>874</v>
      </c>
      <c r="D474" s="37" t="s">
        <v>30</v>
      </c>
      <c r="E474" s="37" t="s">
        <v>34</v>
      </c>
      <c r="F474" s="37" t="s">
        <v>36</v>
      </c>
      <c r="G474" s="37" t="s">
        <v>37</v>
      </c>
      <c r="H474" s="45">
        <v>21601</v>
      </c>
      <c r="I474" s="74" t="str">
        <f>VLOOKUP(H474,Hoja1!A31:C212,3)</f>
        <v>MATERIAL DE LIMPIEZA</v>
      </c>
      <c r="J474" s="39" t="s">
        <v>898</v>
      </c>
      <c r="K474" s="39" t="s">
        <v>899</v>
      </c>
      <c r="L474" s="39">
        <v>2024020114</v>
      </c>
      <c r="M474" s="66" t="s">
        <v>45</v>
      </c>
      <c r="N474" s="39" t="s">
        <v>211</v>
      </c>
      <c r="O474" s="39">
        <v>100</v>
      </c>
      <c r="P474" s="39">
        <v>16.399999999999999</v>
      </c>
      <c r="Q474" s="46" t="s">
        <v>33</v>
      </c>
      <c r="R474" s="118">
        <v>0</v>
      </c>
      <c r="S474" s="120">
        <f t="shared" si="34"/>
        <v>0</v>
      </c>
    </row>
    <row r="475" spans="1:19" ht="14.4" x14ac:dyDescent="0.3">
      <c r="A475" s="40" t="s">
        <v>873</v>
      </c>
      <c r="B475" s="40" t="s">
        <v>874</v>
      </c>
      <c r="C475" s="40" t="s">
        <v>874</v>
      </c>
      <c r="D475" s="37" t="s">
        <v>30</v>
      </c>
      <c r="E475" s="37" t="s">
        <v>34</v>
      </c>
      <c r="F475" s="37" t="s">
        <v>36</v>
      </c>
      <c r="G475" s="37" t="s">
        <v>37</v>
      </c>
      <c r="H475" s="45">
        <v>21601</v>
      </c>
      <c r="I475" s="74" t="str">
        <f>VLOOKUP(H475,Hoja1!A32:C213,3)</f>
        <v>MATERIAL DE LIMPIEZA</v>
      </c>
      <c r="J475" s="39" t="s">
        <v>768</v>
      </c>
      <c r="K475" s="39" t="s">
        <v>192</v>
      </c>
      <c r="L475" s="39">
        <v>2024020114</v>
      </c>
      <c r="M475" s="66" t="s">
        <v>45</v>
      </c>
      <c r="N475" s="39" t="s">
        <v>212</v>
      </c>
      <c r="O475" s="39">
        <v>6</v>
      </c>
      <c r="P475" s="39">
        <v>250</v>
      </c>
      <c r="Q475" s="46" t="s">
        <v>33</v>
      </c>
      <c r="R475" s="118">
        <v>0</v>
      </c>
      <c r="S475" s="120">
        <f t="shared" si="34"/>
        <v>0</v>
      </c>
    </row>
    <row r="476" spans="1:19" ht="14.4" x14ac:dyDescent="0.3">
      <c r="A476" s="40" t="s">
        <v>873</v>
      </c>
      <c r="B476" s="40" t="s">
        <v>874</v>
      </c>
      <c r="C476" s="40" t="s">
        <v>874</v>
      </c>
      <c r="D476" s="37" t="s">
        <v>30</v>
      </c>
      <c r="E476" s="37" t="s">
        <v>34</v>
      </c>
      <c r="F476" s="37" t="s">
        <v>36</v>
      </c>
      <c r="G476" s="37" t="s">
        <v>37</v>
      </c>
      <c r="H476" s="45">
        <v>21601</v>
      </c>
      <c r="I476" s="74" t="str">
        <f>VLOOKUP(H476,Hoja1!A33:C214,3)</f>
        <v>MATERIAL DE LIMPIEZA</v>
      </c>
      <c r="J476" s="39" t="s">
        <v>900</v>
      </c>
      <c r="K476" s="39" t="s">
        <v>537</v>
      </c>
      <c r="L476" s="39">
        <v>2024020114</v>
      </c>
      <c r="M476" s="66" t="s">
        <v>45</v>
      </c>
      <c r="N476" s="39" t="s">
        <v>211</v>
      </c>
      <c r="O476" s="39">
        <v>20</v>
      </c>
      <c r="P476" s="39">
        <v>56.04</v>
      </c>
      <c r="Q476" s="46" t="s">
        <v>33</v>
      </c>
      <c r="R476" s="118">
        <v>0</v>
      </c>
      <c r="S476" s="120">
        <f t="shared" si="34"/>
        <v>0</v>
      </c>
    </row>
    <row r="477" spans="1:19" ht="14.4" x14ac:dyDescent="0.3">
      <c r="A477" s="40" t="s">
        <v>873</v>
      </c>
      <c r="B477" s="40" t="s">
        <v>874</v>
      </c>
      <c r="C477" s="40" t="s">
        <v>874</v>
      </c>
      <c r="D477" s="37" t="s">
        <v>30</v>
      </c>
      <c r="E477" s="37" t="s">
        <v>31</v>
      </c>
      <c r="F477" s="37" t="s">
        <v>30</v>
      </c>
      <c r="G477" s="37" t="s">
        <v>32</v>
      </c>
      <c r="H477" s="45">
        <v>32601</v>
      </c>
      <c r="I477" s="74" t="str">
        <f>VLOOKUP(H477,Hoja1!A34:C215,3)</f>
        <v>ARRENDAMIENTO DE MAQUINARIA Y EQUIPO</v>
      </c>
      <c r="J477" s="39" t="s">
        <v>44</v>
      </c>
      <c r="K477" s="39" t="s">
        <v>902</v>
      </c>
      <c r="L477" s="39">
        <v>2024020110</v>
      </c>
      <c r="M477" s="39" t="s">
        <v>44</v>
      </c>
      <c r="N477" s="39" t="s">
        <v>44</v>
      </c>
      <c r="O477" s="39">
        <v>1856</v>
      </c>
      <c r="P477" s="39">
        <v>1</v>
      </c>
      <c r="Q477" s="46" t="s">
        <v>33</v>
      </c>
      <c r="R477" s="118">
        <v>1856</v>
      </c>
      <c r="S477" s="120">
        <f t="shared" si="34"/>
        <v>1856</v>
      </c>
    </row>
    <row r="478" spans="1:19" ht="13.5" customHeight="1" x14ac:dyDescent="0.3">
      <c r="A478" s="40" t="s">
        <v>873</v>
      </c>
      <c r="B478" s="40" t="s">
        <v>874</v>
      </c>
      <c r="C478" s="40" t="s">
        <v>874</v>
      </c>
      <c r="D478" s="37" t="s">
        <v>30</v>
      </c>
      <c r="E478" s="37" t="s">
        <v>31</v>
      </c>
      <c r="F478" s="37" t="s">
        <v>30</v>
      </c>
      <c r="G478" s="37" t="s">
        <v>32</v>
      </c>
      <c r="H478" s="45">
        <v>33604</v>
      </c>
      <c r="I478" s="74" t="str">
        <f>VLOOKUP(H478,Hoja1!A35:C216,3)</f>
        <v>IMPRESION Y ELABORACIÓN DE MATERIAL INFORMATIVO DERIVADO DE LA OPERACIÓN Y ADMINISTRACIÓN DE LAS UNIDADES RESPONDABLES</v>
      </c>
      <c r="J478" s="39" t="s">
        <v>44</v>
      </c>
      <c r="K478" s="39" t="s">
        <v>902</v>
      </c>
      <c r="L478" s="39">
        <v>2024020110</v>
      </c>
      <c r="M478" s="39" t="s">
        <v>44</v>
      </c>
      <c r="N478" s="39" t="s">
        <v>44</v>
      </c>
      <c r="O478" s="39">
        <v>14322.64</v>
      </c>
      <c r="P478" s="39">
        <v>1</v>
      </c>
      <c r="Q478" s="46" t="s">
        <v>33</v>
      </c>
      <c r="R478" s="118">
        <v>14322.64</v>
      </c>
      <c r="S478" s="120">
        <f t="shared" si="34"/>
        <v>14322.64</v>
      </c>
    </row>
    <row r="479" spans="1:19" ht="13.5" customHeight="1" x14ac:dyDescent="0.3">
      <c r="A479" s="40" t="s">
        <v>873</v>
      </c>
      <c r="B479" s="40" t="s">
        <v>874</v>
      </c>
      <c r="C479" s="40" t="s">
        <v>874</v>
      </c>
      <c r="D479" s="37" t="s">
        <v>30</v>
      </c>
      <c r="E479" s="37" t="s">
        <v>31</v>
      </c>
      <c r="F479" s="37" t="s">
        <v>30</v>
      </c>
      <c r="G479" s="37" t="s">
        <v>32</v>
      </c>
      <c r="H479" s="45">
        <v>32601</v>
      </c>
      <c r="I479" s="74" t="str">
        <f>VLOOKUP(H479,Hoja1!A36:C217,3)</f>
        <v>ARRENDAMIENTO DE MAQUINARIA Y EQUIPO</v>
      </c>
      <c r="J479" s="39" t="s">
        <v>44</v>
      </c>
      <c r="K479" s="39" t="s">
        <v>903</v>
      </c>
      <c r="L479" s="39">
        <v>2024020017</v>
      </c>
      <c r="M479" s="39" t="s">
        <v>44</v>
      </c>
      <c r="N479" s="39" t="s">
        <v>44</v>
      </c>
      <c r="O479" s="39">
        <v>1600</v>
      </c>
      <c r="P479" s="39">
        <v>1</v>
      </c>
      <c r="Q479" s="46" t="s">
        <v>33</v>
      </c>
      <c r="R479" s="118">
        <v>1600</v>
      </c>
      <c r="S479" s="120">
        <f t="shared" si="34"/>
        <v>1600</v>
      </c>
    </row>
    <row r="480" spans="1:19" ht="13.5" customHeight="1" x14ac:dyDescent="0.3">
      <c r="A480" s="40" t="s">
        <v>873</v>
      </c>
      <c r="B480" s="40" t="s">
        <v>874</v>
      </c>
      <c r="C480" s="40" t="s">
        <v>874</v>
      </c>
      <c r="D480" s="37" t="s">
        <v>30</v>
      </c>
      <c r="E480" s="37" t="s">
        <v>31</v>
      </c>
      <c r="F480" s="37" t="s">
        <v>30</v>
      </c>
      <c r="G480" s="37" t="s">
        <v>48</v>
      </c>
      <c r="H480" s="45">
        <v>35801</v>
      </c>
      <c r="I480" s="74" t="str">
        <f>VLOOKUP(H480,Hoja1!A37:C218,3)</f>
        <v>SERVICIOS DE LAVANDERÍA, LIMPIEZA E HIGIENE</v>
      </c>
      <c r="J480" s="39" t="s">
        <v>44</v>
      </c>
      <c r="K480" s="39" t="s">
        <v>904</v>
      </c>
      <c r="L480" s="39">
        <v>2024020016</v>
      </c>
      <c r="M480" s="39" t="s">
        <v>44</v>
      </c>
      <c r="N480" s="39" t="s">
        <v>44</v>
      </c>
      <c r="O480" s="39">
        <v>24568.959999999999</v>
      </c>
      <c r="P480" s="39">
        <v>1</v>
      </c>
      <c r="Q480" s="46" t="s">
        <v>33</v>
      </c>
      <c r="R480" s="118">
        <v>0</v>
      </c>
      <c r="S480" s="120">
        <f t="shared" si="34"/>
        <v>0</v>
      </c>
    </row>
    <row r="481" spans="1:19" ht="13.5" customHeight="1" x14ac:dyDescent="0.3">
      <c r="A481" s="40" t="s">
        <v>873</v>
      </c>
      <c r="B481" s="40" t="s">
        <v>874</v>
      </c>
      <c r="C481" s="40" t="s">
        <v>874</v>
      </c>
      <c r="D481" s="37" t="s">
        <v>30</v>
      </c>
      <c r="E481" s="37" t="s">
        <v>31</v>
      </c>
      <c r="F481" s="37" t="s">
        <v>30</v>
      </c>
      <c r="G481" s="37" t="s">
        <v>48</v>
      </c>
      <c r="H481" s="45">
        <v>33801</v>
      </c>
      <c r="I481" s="74" t="str">
        <f>VLOOKUP(H481,Hoja1!A38:C219,3)</f>
        <v>SERVICIOS DE VIGILANCIA</v>
      </c>
      <c r="J481" s="39" t="s">
        <v>44</v>
      </c>
      <c r="K481" s="39" t="s">
        <v>905</v>
      </c>
      <c r="L481" s="39">
        <v>2024020015</v>
      </c>
      <c r="M481" s="39" t="s">
        <v>44</v>
      </c>
      <c r="N481" s="39" t="s">
        <v>44</v>
      </c>
      <c r="O481" s="39">
        <v>27800</v>
      </c>
      <c r="P481" s="39">
        <v>1</v>
      </c>
      <c r="Q481" s="46" t="s">
        <v>33</v>
      </c>
      <c r="R481" s="118">
        <v>27800</v>
      </c>
      <c r="S481" s="120">
        <f t="shared" si="34"/>
        <v>27800</v>
      </c>
    </row>
    <row r="482" spans="1:19" ht="13.5" customHeight="1" x14ac:dyDescent="0.3">
      <c r="A482" s="40" t="s">
        <v>873</v>
      </c>
      <c r="B482" s="40" t="s">
        <v>874</v>
      </c>
      <c r="C482" s="40" t="s">
        <v>874</v>
      </c>
      <c r="D482" s="37" t="s">
        <v>30</v>
      </c>
      <c r="E482" s="37" t="s">
        <v>34</v>
      </c>
      <c r="F482" s="37" t="s">
        <v>36</v>
      </c>
      <c r="G482" s="37" t="s">
        <v>37</v>
      </c>
      <c r="H482" s="45">
        <v>32201</v>
      </c>
      <c r="I482" s="74" t="str">
        <f>VLOOKUP(H482,Hoja1!A39:C220,3)</f>
        <v>ARRENDAMIENTO DE EDIFICIOS Y LOCALES</v>
      </c>
      <c r="J482" s="39" t="s">
        <v>44</v>
      </c>
      <c r="K482" s="39" t="s">
        <v>906</v>
      </c>
      <c r="L482" s="39">
        <v>2024020014</v>
      </c>
      <c r="M482" s="39" t="s">
        <v>44</v>
      </c>
      <c r="N482" s="39" t="s">
        <v>44</v>
      </c>
      <c r="O482" s="39">
        <v>7562.79</v>
      </c>
      <c r="P482" s="39">
        <v>1</v>
      </c>
      <c r="Q482" s="46" t="s">
        <v>33</v>
      </c>
      <c r="R482" s="118">
        <v>7562.79</v>
      </c>
      <c r="S482" s="120">
        <f t="shared" si="34"/>
        <v>7562.79</v>
      </c>
    </row>
    <row r="483" spans="1:19" ht="13.5" customHeight="1" x14ac:dyDescent="0.3">
      <c r="A483" s="40" t="s">
        <v>873</v>
      </c>
      <c r="B483" s="40" t="s">
        <v>874</v>
      </c>
      <c r="C483" s="40" t="s">
        <v>874</v>
      </c>
      <c r="D483" s="37" t="s">
        <v>30</v>
      </c>
      <c r="E483" s="37" t="s">
        <v>34</v>
      </c>
      <c r="F483" s="37" t="s">
        <v>36</v>
      </c>
      <c r="G483" s="37" t="s">
        <v>37</v>
      </c>
      <c r="H483" s="45">
        <v>32201</v>
      </c>
      <c r="I483" s="74" t="str">
        <f>VLOOKUP(H483,Hoja1!A40:C221,3)</f>
        <v>ARRENDAMIENTO DE EDIFICIOS Y LOCALES</v>
      </c>
      <c r="J483" s="39" t="s">
        <v>44</v>
      </c>
      <c r="K483" s="39" t="s">
        <v>907</v>
      </c>
      <c r="L483" s="39">
        <v>2024020013</v>
      </c>
      <c r="M483" s="39" t="s">
        <v>44</v>
      </c>
      <c r="N483" s="39" t="s">
        <v>44</v>
      </c>
      <c r="O483" s="39">
        <v>13890.16</v>
      </c>
      <c r="P483" s="39">
        <v>1</v>
      </c>
      <c r="Q483" s="46" t="s">
        <v>33</v>
      </c>
      <c r="R483" s="118">
        <v>0</v>
      </c>
      <c r="S483" s="120">
        <f t="shared" si="34"/>
        <v>0</v>
      </c>
    </row>
    <row r="484" spans="1:19" ht="13.5" customHeight="1" x14ac:dyDescent="0.3">
      <c r="A484" s="40" t="s">
        <v>873</v>
      </c>
      <c r="B484" s="40" t="s">
        <v>874</v>
      </c>
      <c r="C484" s="40" t="s">
        <v>874</v>
      </c>
      <c r="D484" s="37" t="s">
        <v>30</v>
      </c>
      <c r="E484" s="37" t="s">
        <v>34</v>
      </c>
      <c r="F484" s="37" t="s">
        <v>36</v>
      </c>
      <c r="G484" s="37" t="s">
        <v>37</v>
      </c>
      <c r="H484" s="45">
        <v>32201</v>
      </c>
      <c r="I484" s="74" t="str">
        <f>VLOOKUP(H484,Hoja1!A41:C222,3)</f>
        <v>ARRENDAMIENTO DE EDIFICIOS Y LOCALES</v>
      </c>
      <c r="J484" s="39" t="s">
        <v>44</v>
      </c>
      <c r="K484" s="39" t="s">
        <v>908</v>
      </c>
      <c r="L484" s="39">
        <v>2024020012</v>
      </c>
      <c r="M484" s="39" t="s">
        <v>44</v>
      </c>
      <c r="N484" s="39" t="s">
        <v>44</v>
      </c>
      <c r="O484" s="39">
        <v>11565.52</v>
      </c>
      <c r="P484" s="39">
        <v>1</v>
      </c>
      <c r="Q484" s="46" t="s">
        <v>33</v>
      </c>
      <c r="R484" s="118">
        <v>11565.52</v>
      </c>
      <c r="S484" s="120">
        <f t="shared" si="34"/>
        <v>11565.52</v>
      </c>
    </row>
    <row r="485" spans="1:19" ht="13.5" customHeight="1" x14ac:dyDescent="0.3">
      <c r="A485" s="40" t="s">
        <v>873</v>
      </c>
      <c r="B485" s="40" t="s">
        <v>874</v>
      </c>
      <c r="C485" s="40" t="s">
        <v>874</v>
      </c>
      <c r="D485" s="37" t="s">
        <v>30</v>
      </c>
      <c r="E485" s="37" t="s">
        <v>31</v>
      </c>
      <c r="F485" s="37" t="s">
        <v>30</v>
      </c>
      <c r="G485" s="37" t="s">
        <v>48</v>
      </c>
      <c r="H485" s="45">
        <v>32201</v>
      </c>
      <c r="I485" s="74" t="str">
        <f>VLOOKUP(H485,Hoja1!A42:C223,3)</f>
        <v>ARRENDAMIENTO DE EDIFICIOS Y LOCALES</v>
      </c>
      <c r="J485" s="39" t="s">
        <v>44</v>
      </c>
      <c r="K485" s="39" t="s">
        <v>909</v>
      </c>
      <c r="L485" s="39">
        <v>2024020011</v>
      </c>
      <c r="M485" s="39" t="s">
        <v>44</v>
      </c>
      <c r="N485" s="39" t="s">
        <v>44</v>
      </c>
      <c r="O485" s="39">
        <v>23444.57</v>
      </c>
      <c r="P485" s="39">
        <v>1</v>
      </c>
      <c r="Q485" s="46" t="s">
        <v>33</v>
      </c>
      <c r="R485" s="118">
        <v>23444.57</v>
      </c>
      <c r="S485" s="120">
        <f t="shared" si="34"/>
        <v>23444.57</v>
      </c>
    </row>
    <row r="486" spans="1:19" ht="14.4" x14ac:dyDescent="0.3">
      <c r="A486" s="40" t="s">
        <v>910</v>
      </c>
      <c r="B486" s="40" t="s">
        <v>911</v>
      </c>
      <c r="C486" s="40" t="s">
        <v>911</v>
      </c>
      <c r="D486" s="33" t="s">
        <v>30</v>
      </c>
      <c r="E486" s="40" t="s">
        <v>31</v>
      </c>
      <c r="F486" s="33" t="s">
        <v>30</v>
      </c>
      <c r="G486" s="40" t="s">
        <v>32</v>
      </c>
      <c r="H486" s="33">
        <v>21101</v>
      </c>
      <c r="I486" s="39" t="s">
        <v>912</v>
      </c>
      <c r="J486" s="39" t="s">
        <v>662</v>
      </c>
      <c r="K486" s="39" t="s">
        <v>663</v>
      </c>
      <c r="L486" s="39">
        <v>2024020146</v>
      </c>
      <c r="M486" s="66" t="s">
        <v>45</v>
      </c>
      <c r="N486" s="39" t="s">
        <v>212</v>
      </c>
      <c r="O486" s="39">
        <v>1</v>
      </c>
      <c r="P486" s="42">
        <v>63.74</v>
      </c>
      <c r="Q486" s="60" t="s">
        <v>534</v>
      </c>
      <c r="R486" s="118">
        <f t="shared" ref="R486:R511" si="35">O486*P486</f>
        <v>63.74</v>
      </c>
      <c r="S486" s="120">
        <f t="shared" si="34"/>
        <v>63.74</v>
      </c>
    </row>
    <row r="487" spans="1:19" ht="14.4" x14ac:dyDescent="0.3">
      <c r="A487" s="40" t="s">
        <v>910</v>
      </c>
      <c r="B487" s="40" t="s">
        <v>911</v>
      </c>
      <c r="C487" s="40" t="s">
        <v>911</v>
      </c>
      <c r="D487" s="33" t="s">
        <v>30</v>
      </c>
      <c r="E487" s="40" t="s">
        <v>31</v>
      </c>
      <c r="F487" s="33" t="s">
        <v>30</v>
      </c>
      <c r="G487" s="40" t="s">
        <v>32</v>
      </c>
      <c r="H487" s="33">
        <v>21101</v>
      </c>
      <c r="I487" s="39" t="s">
        <v>912</v>
      </c>
      <c r="J487" s="39" t="s">
        <v>121</v>
      </c>
      <c r="K487" s="39" t="s">
        <v>165</v>
      </c>
      <c r="L487" s="39">
        <v>2024020146</v>
      </c>
      <c r="M487" s="66" t="s">
        <v>45</v>
      </c>
      <c r="N487" s="39" t="s">
        <v>212</v>
      </c>
      <c r="O487" s="39">
        <v>3</v>
      </c>
      <c r="P487" s="42">
        <v>72.8</v>
      </c>
      <c r="Q487" s="60" t="s">
        <v>534</v>
      </c>
      <c r="R487" s="118">
        <f t="shared" si="35"/>
        <v>218.39999999999998</v>
      </c>
      <c r="S487" s="120">
        <f t="shared" si="34"/>
        <v>218.39999999999998</v>
      </c>
    </row>
    <row r="488" spans="1:19" ht="14.4" x14ac:dyDescent="0.3">
      <c r="A488" s="40" t="s">
        <v>910</v>
      </c>
      <c r="B488" s="40" t="s">
        <v>911</v>
      </c>
      <c r="C488" s="40" t="s">
        <v>911</v>
      </c>
      <c r="D488" s="33" t="s">
        <v>30</v>
      </c>
      <c r="E488" s="40" t="s">
        <v>31</v>
      </c>
      <c r="F488" s="33" t="s">
        <v>30</v>
      </c>
      <c r="G488" s="40" t="s">
        <v>32</v>
      </c>
      <c r="H488" s="33">
        <v>21101</v>
      </c>
      <c r="I488" s="39" t="s">
        <v>912</v>
      </c>
      <c r="J488" s="39" t="s">
        <v>664</v>
      </c>
      <c r="K488" s="39" t="s">
        <v>665</v>
      </c>
      <c r="L488" s="39">
        <v>2024020146</v>
      </c>
      <c r="M488" s="66" t="s">
        <v>45</v>
      </c>
      <c r="N488" s="39" t="s">
        <v>211</v>
      </c>
      <c r="O488" s="39">
        <v>10</v>
      </c>
      <c r="P488" s="42">
        <v>52.42</v>
      </c>
      <c r="Q488" s="60" t="s">
        <v>534</v>
      </c>
      <c r="R488" s="118">
        <f t="shared" si="35"/>
        <v>524.20000000000005</v>
      </c>
      <c r="S488" s="120">
        <f t="shared" si="34"/>
        <v>524.20000000000005</v>
      </c>
    </row>
    <row r="489" spans="1:19" ht="14.4" x14ac:dyDescent="0.3">
      <c r="A489" s="40" t="s">
        <v>910</v>
      </c>
      <c r="B489" s="40" t="s">
        <v>911</v>
      </c>
      <c r="C489" s="40" t="s">
        <v>911</v>
      </c>
      <c r="D489" s="33" t="s">
        <v>30</v>
      </c>
      <c r="E489" s="40" t="s">
        <v>31</v>
      </c>
      <c r="F489" s="33" t="s">
        <v>30</v>
      </c>
      <c r="G489" s="40" t="s">
        <v>32</v>
      </c>
      <c r="H489" s="33">
        <v>21101</v>
      </c>
      <c r="I489" s="39" t="s">
        <v>912</v>
      </c>
      <c r="J489" s="39" t="s">
        <v>699</v>
      </c>
      <c r="K489" s="39" t="s">
        <v>700</v>
      </c>
      <c r="L489" s="39">
        <v>2024020146</v>
      </c>
      <c r="M489" s="66" t="s">
        <v>45</v>
      </c>
      <c r="N489" s="39" t="s">
        <v>213</v>
      </c>
      <c r="O489" s="39">
        <v>5</v>
      </c>
      <c r="P489" s="42">
        <v>826.5</v>
      </c>
      <c r="Q489" s="60" t="s">
        <v>534</v>
      </c>
      <c r="R489" s="118">
        <f t="shared" si="35"/>
        <v>4132.5</v>
      </c>
      <c r="S489" s="120">
        <f t="shared" si="34"/>
        <v>4132.5</v>
      </c>
    </row>
    <row r="490" spans="1:19" ht="14.4" x14ac:dyDescent="0.3">
      <c r="A490" s="40" t="s">
        <v>910</v>
      </c>
      <c r="B490" s="40" t="s">
        <v>911</v>
      </c>
      <c r="C490" s="40" t="s">
        <v>911</v>
      </c>
      <c r="D490" s="33" t="s">
        <v>30</v>
      </c>
      <c r="E490" s="40" t="s">
        <v>31</v>
      </c>
      <c r="F490" s="33" t="s">
        <v>30</v>
      </c>
      <c r="G490" s="40" t="s">
        <v>32</v>
      </c>
      <c r="H490" s="33">
        <v>21101</v>
      </c>
      <c r="I490" s="39" t="s">
        <v>912</v>
      </c>
      <c r="J490" s="39" t="s">
        <v>701</v>
      </c>
      <c r="K490" s="39" t="s">
        <v>702</v>
      </c>
      <c r="L490" s="39">
        <v>2024020146</v>
      </c>
      <c r="M490" s="66" t="s">
        <v>45</v>
      </c>
      <c r="N490" s="39" t="s">
        <v>213</v>
      </c>
      <c r="O490" s="39">
        <v>2</v>
      </c>
      <c r="P490" s="42">
        <v>1058.03</v>
      </c>
      <c r="Q490" s="60" t="s">
        <v>534</v>
      </c>
      <c r="R490" s="118">
        <f t="shared" si="35"/>
        <v>2116.06</v>
      </c>
      <c r="S490" s="120">
        <f t="shared" si="34"/>
        <v>2116.06</v>
      </c>
    </row>
    <row r="491" spans="1:19" ht="14.4" x14ac:dyDescent="0.3">
      <c r="A491" s="40" t="s">
        <v>910</v>
      </c>
      <c r="B491" s="40" t="s">
        <v>911</v>
      </c>
      <c r="C491" s="40" t="s">
        <v>911</v>
      </c>
      <c r="D491" s="33" t="s">
        <v>30</v>
      </c>
      <c r="E491" s="40" t="s">
        <v>31</v>
      </c>
      <c r="F491" s="33" t="s">
        <v>30</v>
      </c>
      <c r="G491" s="40" t="s">
        <v>32</v>
      </c>
      <c r="H491" s="33">
        <v>21101</v>
      </c>
      <c r="I491" s="39" t="s">
        <v>912</v>
      </c>
      <c r="J491" s="39" t="s">
        <v>701</v>
      </c>
      <c r="K491" s="39" t="s">
        <v>702</v>
      </c>
      <c r="L491" s="39">
        <v>2024020146</v>
      </c>
      <c r="M491" s="66" t="s">
        <v>45</v>
      </c>
      <c r="N491" s="39" t="s">
        <v>213</v>
      </c>
      <c r="O491" s="39">
        <v>1</v>
      </c>
      <c r="P491" s="42">
        <v>1058.02</v>
      </c>
      <c r="Q491" s="60" t="s">
        <v>534</v>
      </c>
      <c r="R491" s="118">
        <f t="shared" si="35"/>
        <v>1058.02</v>
      </c>
      <c r="S491" s="120">
        <f t="shared" si="34"/>
        <v>1058.02</v>
      </c>
    </row>
    <row r="492" spans="1:19" ht="17.55" customHeight="1" x14ac:dyDescent="0.3">
      <c r="A492" s="40" t="s">
        <v>910</v>
      </c>
      <c r="B492" s="40" t="s">
        <v>911</v>
      </c>
      <c r="C492" s="40" t="s">
        <v>911</v>
      </c>
      <c r="D492" s="33" t="s">
        <v>30</v>
      </c>
      <c r="E492" s="40" t="s">
        <v>31</v>
      </c>
      <c r="F492" s="33" t="s">
        <v>30</v>
      </c>
      <c r="G492" s="40" t="s">
        <v>32</v>
      </c>
      <c r="H492" s="33">
        <v>22104</v>
      </c>
      <c r="I492" s="38" t="s">
        <v>77</v>
      </c>
      <c r="J492" s="39" t="s">
        <v>543</v>
      </c>
      <c r="K492" s="39" t="s">
        <v>647</v>
      </c>
      <c r="L492" s="39">
        <v>2024020158</v>
      </c>
      <c r="M492" s="66" t="s">
        <v>45</v>
      </c>
      <c r="N492" s="39" t="s">
        <v>211</v>
      </c>
      <c r="O492" s="39">
        <v>14</v>
      </c>
      <c r="P492" s="42">
        <v>43</v>
      </c>
      <c r="Q492" s="60" t="s">
        <v>534</v>
      </c>
      <c r="R492" s="118">
        <f t="shared" si="35"/>
        <v>602</v>
      </c>
      <c r="S492" s="120">
        <f t="shared" si="34"/>
        <v>602</v>
      </c>
    </row>
    <row r="493" spans="1:19" ht="17.55" customHeight="1" x14ac:dyDescent="0.3">
      <c r="A493" s="40" t="s">
        <v>910</v>
      </c>
      <c r="B493" s="40" t="s">
        <v>911</v>
      </c>
      <c r="C493" s="40" t="s">
        <v>911</v>
      </c>
      <c r="D493" s="33" t="s">
        <v>30</v>
      </c>
      <c r="E493" s="40" t="s">
        <v>31</v>
      </c>
      <c r="F493" s="33" t="s">
        <v>30</v>
      </c>
      <c r="G493" s="40" t="s">
        <v>32</v>
      </c>
      <c r="H493" s="33">
        <v>26103</v>
      </c>
      <c r="I493" s="38" t="s">
        <v>913</v>
      </c>
      <c r="J493" s="39" t="s">
        <v>120</v>
      </c>
      <c r="K493" s="39" t="s">
        <v>161</v>
      </c>
      <c r="L493" s="39">
        <v>2024020163</v>
      </c>
      <c r="M493" s="39" t="s">
        <v>44</v>
      </c>
      <c r="N493" s="39" t="s">
        <v>211</v>
      </c>
      <c r="O493" s="39">
        <v>1</v>
      </c>
      <c r="P493" s="42">
        <v>100</v>
      </c>
      <c r="Q493" s="60" t="s">
        <v>534</v>
      </c>
      <c r="R493" s="118">
        <f t="shared" si="35"/>
        <v>100</v>
      </c>
      <c r="S493" s="120">
        <f t="shared" si="34"/>
        <v>100</v>
      </c>
    </row>
    <row r="494" spans="1:19" ht="17.55" customHeight="1" x14ac:dyDescent="0.3">
      <c r="A494" s="40" t="s">
        <v>910</v>
      </c>
      <c r="B494" s="40" t="s">
        <v>911</v>
      </c>
      <c r="C494" s="40" t="s">
        <v>911</v>
      </c>
      <c r="D494" s="33" t="s">
        <v>30</v>
      </c>
      <c r="E494" s="40" t="s">
        <v>31</v>
      </c>
      <c r="F494" s="33" t="s">
        <v>30</v>
      </c>
      <c r="G494" s="40" t="s">
        <v>32</v>
      </c>
      <c r="H494" s="33">
        <v>26103</v>
      </c>
      <c r="I494" s="38" t="s">
        <v>913</v>
      </c>
      <c r="J494" s="39" t="s">
        <v>914</v>
      </c>
      <c r="K494" s="39" t="s">
        <v>915</v>
      </c>
      <c r="L494" s="39">
        <v>2024020163</v>
      </c>
      <c r="M494" s="39" t="s">
        <v>44</v>
      </c>
      <c r="N494" s="39" t="s">
        <v>211</v>
      </c>
      <c r="O494" s="39">
        <v>1</v>
      </c>
      <c r="P494" s="42">
        <v>50</v>
      </c>
      <c r="Q494" s="60" t="s">
        <v>534</v>
      </c>
      <c r="R494" s="118">
        <f t="shared" si="35"/>
        <v>50</v>
      </c>
      <c r="S494" s="120">
        <f t="shared" si="34"/>
        <v>50</v>
      </c>
    </row>
    <row r="495" spans="1:19" ht="17.55" customHeight="1" x14ac:dyDescent="0.3">
      <c r="A495" s="40" t="s">
        <v>910</v>
      </c>
      <c r="B495" s="40" t="s">
        <v>911</v>
      </c>
      <c r="C495" s="40" t="s">
        <v>911</v>
      </c>
      <c r="D495" s="33" t="s">
        <v>30</v>
      </c>
      <c r="E495" s="40" t="s">
        <v>31</v>
      </c>
      <c r="F495" s="33" t="s">
        <v>30</v>
      </c>
      <c r="G495" s="40" t="s">
        <v>32</v>
      </c>
      <c r="H495" s="33">
        <v>26103</v>
      </c>
      <c r="I495" s="38" t="s">
        <v>913</v>
      </c>
      <c r="J495" s="39" t="s">
        <v>914</v>
      </c>
      <c r="K495" s="39" t="s">
        <v>915</v>
      </c>
      <c r="L495" s="39">
        <v>2024020163</v>
      </c>
      <c r="M495" s="39" t="s">
        <v>44</v>
      </c>
      <c r="N495" s="39" t="s">
        <v>211</v>
      </c>
      <c r="O495" s="39">
        <v>1</v>
      </c>
      <c r="P495" s="42">
        <v>39.44</v>
      </c>
      <c r="Q495" s="60" t="s">
        <v>534</v>
      </c>
      <c r="R495" s="118">
        <f t="shared" si="35"/>
        <v>39.44</v>
      </c>
      <c r="S495" s="120">
        <f t="shared" si="34"/>
        <v>39.44</v>
      </c>
    </row>
    <row r="496" spans="1:19" ht="17.55" customHeight="1" x14ac:dyDescent="0.3">
      <c r="A496" s="40" t="s">
        <v>910</v>
      </c>
      <c r="B496" s="40" t="s">
        <v>911</v>
      </c>
      <c r="C496" s="40" t="s">
        <v>911</v>
      </c>
      <c r="D496" s="33" t="s">
        <v>30</v>
      </c>
      <c r="E496" s="40" t="s">
        <v>31</v>
      </c>
      <c r="F496" s="33" t="s">
        <v>30</v>
      </c>
      <c r="G496" s="40" t="s">
        <v>32</v>
      </c>
      <c r="H496" s="33">
        <v>29401</v>
      </c>
      <c r="I496" s="38" t="s">
        <v>916</v>
      </c>
      <c r="J496" s="39" t="s">
        <v>381</v>
      </c>
      <c r="K496" s="39" t="s">
        <v>382</v>
      </c>
      <c r="L496" s="39">
        <v>2024020146</v>
      </c>
      <c r="M496" s="66" t="s">
        <v>45</v>
      </c>
      <c r="N496" s="39" t="s">
        <v>211</v>
      </c>
      <c r="O496" s="39">
        <v>3</v>
      </c>
      <c r="P496" s="42">
        <v>74</v>
      </c>
      <c r="Q496" s="60" t="s">
        <v>534</v>
      </c>
      <c r="R496" s="118">
        <f t="shared" si="35"/>
        <v>222</v>
      </c>
      <c r="S496" s="120">
        <f t="shared" si="34"/>
        <v>222</v>
      </c>
    </row>
    <row r="497" spans="1:19" ht="17.55" customHeight="1" x14ac:dyDescent="0.3">
      <c r="A497" s="40" t="s">
        <v>910</v>
      </c>
      <c r="B497" s="40" t="s">
        <v>911</v>
      </c>
      <c r="C497" s="40" t="s">
        <v>911</v>
      </c>
      <c r="D497" s="33" t="s">
        <v>30</v>
      </c>
      <c r="E497" s="40" t="s">
        <v>31</v>
      </c>
      <c r="F497" s="33" t="s">
        <v>30</v>
      </c>
      <c r="G497" s="40" t="s">
        <v>32</v>
      </c>
      <c r="H497" s="33">
        <v>29401</v>
      </c>
      <c r="I497" s="38" t="s">
        <v>916</v>
      </c>
      <c r="J497" s="39" t="s">
        <v>381</v>
      </c>
      <c r="K497" s="39" t="s">
        <v>382</v>
      </c>
      <c r="L497" s="39">
        <v>2024020146</v>
      </c>
      <c r="M497" s="66" t="s">
        <v>45</v>
      </c>
      <c r="N497" s="39" t="s">
        <v>211</v>
      </c>
      <c r="O497" s="39">
        <v>1</v>
      </c>
      <c r="P497" s="42">
        <v>74.03</v>
      </c>
      <c r="Q497" s="60" t="s">
        <v>534</v>
      </c>
      <c r="R497" s="118">
        <f t="shared" si="35"/>
        <v>74.03</v>
      </c>
      <c r="S497" s="120">
        <f t="shared" si="34"/>
        <v>74.03</v>
      </c>
    </row>
    <row r="498" spans="1:19" ht="17.55" customHeight="1" x14ac:dyDescent="0.3">
      <c r="A498" s="40" t="s">
        <v>910</v>
      </c>
      <c r="B498" s="40" t="s">
        <v>911</v>
      </c>
      <c r="C498" s="40" t="s">
        <v>911</v>
      </c>
      <c r="D498" s="33" t="s">
        <v>30</v>
      </c>
      <c r="E498" s="40" t="s">
        <v>31</v>
      </c>
      <c r="F498" s="33" t="s">
        <v>30</v>
      </c>
      <c r="G498" s="40" t="s">
        <v>32</v>
      </c>
      <c r="H498" s="33">
        <v>31401</v>
      </c>
      <c r="I498" s="39" t="s">
        <v>267</v>
      </c>
      <c r="J498" s="39" t="s">
        <v>44</v>
      </c>
      <c r="K498" s="39" t="s">
        <v>917</v>
      </c>
      <c r="L498" s="39">
        <v>2024020151</v>
      </c>
      <c r="M498" s="39" t="s">
        <v>44</v>
      </c>
      <c r="N498" s="39" t="s">
        <v>44</v>
      </c>
      <c r="O498" s="39">
        <v>1</v>
      </c>
      <c r="P498" s="42">
        <v>1917.03</v>
      </c>
      <c r="Q498" s="60" t="s">
        <v>33</v>
      </c>
      <c r="R498" s="118">
        <f t="shared" si="35"/>
        <v>1917.03</v>
      </c>
      <c r="S498" s="120">
        <f t="shared" si="34"/>
        <v>1917.03</v>
      </c>
    </row>
    <row r="499" spans="1:19" ht="17.55" customHeight="1" x14ac:dyDescent="0.3">
      <c r="A499" s="40" t="s">
        <v>910</v>
      </c>
      <c r="B499" s="40" t="s">
        <v>911</v>
      </c>
      <c r="C499" s="40" t="s">
        <v>911</v>
      </c>
      <c r="D499" s="33" t="s">
        <v>30</v>
      </c>
      <c r="E499" s="40" t="s">
        <v>31</v>
      </c>
      <c r="F499" s="33" t="s">
        <v>30</v>
      </c>
      <c r="G499" s="40" t="s">
        <v>32</v>
      </c>
      <c r="H499" s="33">
        <v>31801</v>
      </c>
      <c r="I499" s="39" t="s">
        <v>918</v>
      </c>
      <c r="J499" s="39" t="s">
        <v>44</v>
      </c>
      <c r="K499" s="38" t="s">
        <v>919</v>
      </c>
      <c r="L499" s="39" t="s">
        <v>44</v>
      </c>
      <c r="M499" s="39" t="s">
        <v>44</v>
      </c>
      <c r="N499" s="39" t="s">
        <v>44</v>
      </c>
      <c r="O499" s="39">
        <v>1</v>
      </c>
      <c r="P499" s="42">
        <v>1433.16</v>
      </c>
      <c r="Q499" s="60" t="s">
        <v>33</v>
      </c>
      <c r="R499" s="118">
        <f t="shared" si="35"/>
        <v>1433.16</v>
      </c>
      <c r="S499" s="120">
        <f t="shared" si="34"/>
        <v>1433.16</v>
      </c>
    </row>
    <row r="500" spans="1:19" ht="17.55" customHeight="1" x14ac:dyDescent="0.3">
      <c r="A500" s="40" t="s">
        <v>910</v>
      </c>
      <c r="B500" s="40" t="s">
        <v>911</v>
      </c>
      <c r="C500" s="40" t="s">
        <v>911</v>
      </c>
      <c r="D500" s="33" t="s">
        <v>30</v>
      </c>
      <c r="E500" s="40" t="s">
        <v>31</v>
      </c>
      <c r="F500" s="33" t="s">
        <v>30</v>
      </c>
      <c r="G500" s="40" t="s">
        <v>32</v>
      </c>
      <c r="H500" s="33">
        <v>32601</v>
      </c>
      <c r="I500" s="38" t="s">
        <v>580</v>
      </c>
      <c r="J500" s="39" t="s">
        <v>44</v>
      </c>
      <c r="K500" s="38" t="s">
        <v>920</v>
      </c>
      <c r="L500" s="39">
        <v>2024020140</v>
      </c>
      <c r="M500" s="39" t="s">
        <v>44</v>
      </c>
      <c r="N500" s="39" t="s">
        <v>44</v>
      </c>
      <c r="O500" s="39">
        <v>1</v>
      </c>
      <c r="P500" s="42">
        <v>5241.75</v>
      </c>
      <c r="Q500" s="60" t="s">
        <v>33</v>
      </c>
      <c r="R500" s="118">
        <f t="shared" si="35"/>
        <v>5241.75</v>
      </c>
      <c r="S500" s="120">
        <f t="shared" si="34"/>
        <v>5241.75</v>
      </c>
    </row>
    <row r="501" spans="1:19" ht="17.55" customHeight="1" x14ac:dyDescent="0.3">
      <c r="A501" s="40" t="s">
        <v>910</v>
      </c>
      <c r="B501" s="40" t="s">
        <v>911</v>
      </c>
      <c r="C501" s="40" t="s">
        <v>911</v>
      </c>
      <c r="D501" s="33" t="s">
        <v>30</v>
      </c>
      <c r="E501" s="40" t="s">
        <v>31</v>
      </c>
      <c r="F501" s="33" t="s">
        <v>30</v>
      </c>
      <c r="G501" s="40" t="s">
        <v>32</v>
      </c>
      <c r="H501" s="33">
        <v>33602</v>
      </c>
      <c r="I501" s="39" t="s">
        <v>921</v>
      </c>
      <c r="J501" s="39" t="s">
        <v>44</v>
      </c>
      <c r="K501" s="38" t="s">
        <v>922</v>
      </c>
      <c r="L501" s="39">
        <v>2024020130</v>
      </c>
      <c r="M501" s="39" t="s">
        <v>44</v>
      </c>
      <c r="N501" s="39" t="s">
        <v>44</v>
      </c>
      <c r="O501" s="39">
        <v>1</v>
      </c>
      <c r="P501" s="42">
        <v>2524.5</v>
      </c>
      <c r="Q501" s="60" t="s">
        <v>33</v>
      </c>
      <c r="R501" s="118">
        <f t="shared" si="35"/>
        <v>2524.5</v>
      </c>
      <c r="S501" s="120">
        <f t="shared" si="34"/>
        <v>2524.5</v>
      </c>
    </row>
    <row r="502" spans="1:19" ht="17.55" customHeight="1" x14ac:dyDescent="0.3">
      <c r="A502" s="40" t="s">
        <v>910</v>
      </c>
      <c r="B502" s="40" t="s">
        <v>911</v>
      </c>
      <c r="C502" s="40" t="s">
        <v>911</v>
      </c>
      <c r="D502" s="33" t="s">
        <v>30</v>
      </c>
      <c r="E502" s="40" t="s">
        <v>31</v>
      </c>
      <c r="F502" s="33" t="s">
        <v>30</v>
      </c>
      <c r="G502" s="40" t="s">
        <v>48</v>
      </c>
      <c r="H502" s="33">
        <v>31301</v>
      </c>
      <c r="I502" s="39" t="s">
        <v>107</v>
      </c>
      <c r="J502" s="39" t="s">
        <v>44</v>
      </c>
      <c r="K502" s="38" t="s">
        <v>923</v>
      </c>
      <c r="L502" s="39">
        <v>2024020150</v>
      </c>
      <c r="M502" s="39" t="s">
        <v>44</v>
      </c>
      <c r="N502" s="39" t="s">
        <v>44</v>
      </c>
      <c r="O502" s="39">
        <v>1</v>
      </c>
      <c r="P502" s="42">
        <v>963</v>
      </c>
      <c r="Q502" s="60" t="s">
        <v>33</v>
      </c>
      <c r="R502" s="118">
        <f t="shared" si="35"/>
        <v>963</v>
      </c>
      <c r="S502" s="120">
        <f t="shared" si="34"/>
        <v>963</v>
      </c>
    </row>
    <row r="503" spans="1:19" ht="17.55" customHeight="1" x14ac:dyDescent="0.3">
      <c r="A503" s="40" t="s">
        <v>910</v>
      </c>
      <c r="B503" s="40" t="s">
        <v>911</v>
      </c>
      <c r="C503" s="40" t="s">
        <v>911</v>
      </c>
      <c r="D503" s="33" t="s">
        <v>30</v>
      </c>
      <c r="E503" s="40" t="s">
        <v>31</v>
      </c>
      <c r="F503" s="33" t="s">
        <v>30</v>
      </c>
      <c r="G503" s="40" t="s">
        <v>48</v>
      </c>
      <c r="H503" s="33">
        <v>35801</v>
      </c>
      <c r="I503" s="38" t="s">
        <v>309</v>
      </c>
      <c r="J503" s="39" t="s">
        <v>44</v>
      </c>
      <c r="K503" s="38" t="s">
        <v>924</v>
      </c>
      <c r="L503" s="39" t="s">
        <v>925</v>
      </c>
      <c r="M503" s="39" t="s">
        <v>44</v>
      </c>
      <c r="N503" s="39" t="s">
        <v>44</v>
      </c>
      <c r="O503" s="39">
        <v>1</v>
      </c>
      <c r="P503" s="42">
        <v>14476.8</v>
      </c>
      <c r="Q503" s="60" t="s">
        <v>33</v>
      </c>
      <c r="R503" s="118">
        <f t="shared" si="35"/>
        <v>14476.8</v>
      </c>
      <c r="S503" s="120">
        <f t="shared" si="34"/>
        <v>14476.8</v>
      </c>
    </row>
    <row r="504" spans="1:19" ht="17.55" customHeight="1" x14ac:dyDescent="0.3">
      <c r="A504" s="40" t="s">
        <v>910</v>
      </c>
      <c r="B504" s="40" t="s">
        <v>911</v>
      </c>
      <c r="C504" s="40" t="s">
        <v>911</v>
      </c>
      <c r="D504" s="33" t="s">
        <v>30</v>
      </c>
      <c r="E504" s="40" t="s">
        <v>34</v>
      </c>
      <c r="F504" s="33" t="s">
        <v>36</v>
      </c>
      <c r="G504" s="40" t="s">
        <v>37</v>
      </c>
      <c r="H504" s="33">
        <v>21101</v>
      </c>
      <c r="I504" s="39" t="s">
        <v>912</v>
      </c>
      <c r="J504" s="39" t="s">
        <v>699</v>
      </c>
      <c r="K504" s="39" t="s">
        <v>700</v>
      </c>
      <c r="L504" s="39">
        <v>2024020146</v>
      </c>
      <c r="M504" s="66" t="s">
        <v>45</v>
      </c>
      <c r="N504" s="39" t="s">
        <v>213</v>
      </c>
      <c r="O504" s="39">
        <v>2</v>
      </c>
      <c r="P504" s="42">
        <v>826.5</v>
      </c>
      <c r="Q504" s="60" t="s">
        <v>534</v>
      </c>
      <c r="R504" s="118">
        <f t="shared" si="35"/>
        <v>1653</v>
      </c>
      <c r="S504" s="120">
        <f t="shared" si="34"/>
        <v>1653</v>
      </c>
    </row>
    <row r="505" spans="1:19" ht="17.55" customHeight="1" x14ac:dyDescent="0.3">
      <c r="A505" s="40" t="s">
        <v>910</v>
      </c>
      <c r="B505" s="40" t="s">
        <v>911</v>
      </c>
      <c r="C505" s="40" t="s">
        <v>911</v>
      </c>
      <c r="D505" s="33" t="s">
        <v>30</v>
      </c>
      <c r="E505" s="40" t="s">
        <v>34</v>
      </c>
      <c r="F505" s="33" t="s">
        <v>36</v>
      </c>
      <c r="G505" s="40" t="s">
        <v>37</v>
      </c>
      <c r="H505" s="33">
        <v>21101</v>
      </c>
      <c r="I505" s="39" t="s">
        <v>912</v>
      </c>
      <c r="J505" s="39" t="s">
        <v>701</v>
      </c>
      <c r="K505" s="39" t="s">
        <v>702</v>
      </c>
      <c r="L505" s="39">
        <v>2024020146</v>
      </c>
      <c r="M505" s="66" t="s">
        <v>45</v>
      </c>
      <c r="N505" s="39" t="s">
        <v>213</v>
      </c>
      <c r="O505" s="39">
        <v>1</v>
      </c>
      <c r="P505" s="42">
        <v>1058.02</v>
      </c>
      <c r="Q505" s="60" t="s">
        <v>534</v>
      </c>
      <c r="R505" s="118">
        <f t="shared" si="35"/>
        <v>1058.02</v>
      </c>
      <c r="S505" s="120">
        <f t="shared" si="34"/>
        <v>1058.02</v>
      </c>
    </row>
    <row r="506" spans="1:19" ht="17.55" customHeight="1" x14ac:dyDescent="0.3">
      <c r="A506" s="40" t="s">
        <v>910</v>
      </c>
      <c r="B506" s="40" t="s">
        <v>911</v>
      </c>
      <c r="C506" s="40" t="s">
        <v>911</v>
      </c>
      <c r="D506" s="33" t="s">
        <v>30</v>
      </c>
      <c r="E506" s="40" t="s">
        <v>34</v>
      </c>
      <c r="F506" s="33" t="s">
        <v>36</v>
      </c>
      <c r="G506" s="40" t="s">
        <v>37</v>
      </c>
      <c r="H506" s="33">
        <v>22104</v>
      </c>
      <c r="I506" s="38" t="s">
        <v>77</v>
      </c>
      <c r="J506" s="39" t="s">
        <v>44</v>
      </c>
      <c r="K506" s="38" t="s">
        <v>926</v>
      </c>
      <c r="L506" s="39" t="s">
        <v>45</v>
      </c>
      <c r="M506" s="66" t="s">
        <v>45</v>
      </c>
      <c r="N506" s="39" t="s">
        <v>44</v>
      </c>
      <c r="O506" s="39">
        <v>1</v>
      </c>
      <c r="P506" s="42">
        <v>1500</v>
      </c>
      <c r="Q506" s="60" t="s">
        <v>534</v>
      </c>
      <c r="R506" s="118">
        <f t="shared" si="35"/>
        <v>1500</v>
      </c>
      <c r="S506" s="120">
        <f t="shared" si="34"/>
        <v>1500</v>
      </c>
    </row>
    <row r="507" spans="1:19" ht="17.55" customHeight="1" x14ac:dyDescent="0.3">
      <c r="A507" s="40" t="s">
        <v>910</v>
      </c>
      <c r="B507" s="40" t="s">
        <v>911</v>
      </c>
      <c r="C507" s="40" t="s">
        <v>911</v>
      </c>
      <c r="D507" s="33" t="s">
        <v>30</v>
      </c>
      <c r="E507" s="40" t="s">
        <v>34</v>
      </c>
      <c r="F507" s="33" t="s">
        <v>36</v>
      </c>
      <c r="G507" s="40" t="s">
        <v>37</v>
      </c>
      <c r="H507" s="33">
        <v>26102</v>
      </c>
      <c r="I507" s="38" t="s">
        <v>927</v>
      </c>
      <c r="J507" s="39" t="s">
        <v>389</v>
      </c>
      <c r="K507" s="39" t="s">
        <v>390</v>
      </c>
      <c r="L507" s="39">
        <v>2024020163</v>
      </c>
      <c r="M507" s="66" t="s">
        <v>45</v>
      </c>
      <c r="N507" s="39" t="s">
        <v>211</v>
      </c>
      <c r="O507" s="39">
        <v>5</v>
      </c>
      <c r="P507" s="42">
        <v>100</v>
      </c>
      <c r="Q507" s="60" t="s">
        <v>534</v>
      </c>
      <c r="R507" s="118">
        <f t="shared" si="35"/>
        <v>500</v>
      </c>
      <c r="S507" s="120">
        <f t="shared" si="34"/>
        <v>500</v>
      </c>
    </row>
    <row r="508" spans="1:19" ht="17.55" customHeight="1" x14ac:dyDescent="0.3">
      <c r="A508" s="40" t="s">
        <v>910</v>
      </c>
      <c r="B508" s="40" t="s">
        <v>911</v>
      </c>
      <c r="C508" s="40" t="s">
        <v>911</v>
      </c>
      <c r="D508" s="33" t="s">
        <v>30</v>
      </c>
      <c r="E508" s="40" t="s">
        <v>34</v>
      </c>
      <c r="F508" s="33" t="s">
        <v>36</v>
      </c>
      <c r="G508" s="40" t="s">
        <v>37</v>
      </c>
      <c r="H508" s="33">
        <v>26102</v>
      </c>
      <c r="I508" s="38" t="s">
        <v>927</v>
      </c>
      <c r="J508" s="39" t="s">
        <v>928</v>
      </c>
      <c r="K508" s="39" t="s">
        <v>929</v>
      </c>
      <c r="L508" s="39">
        <v>2024020163</v>
      </c>
      <c r="M508" s="66" t="s">
        <v>45</v>
      </c>
      <c r="N508" s="39" t="s">
        <v>211</v>
      </c>
      <c r="O508" s="39">
        <v>3</v>
      </c>
      <c r="P508" s="42">
        <v>25</v>
      </c>
      <c r="Q508" s="60" t="s">
        <v>534</v>
      </c>
      <c r="R508" s="118">
        <f t="shared" si="35"/>
        <v>75</v>
      </c>
      <c r="S508" s="120">
        <f t="shared" si="34"/>
        <v>75</v>
      </c>
    </row>
    <row r="509" spans="1:19" ht="14.4" x14ac:dyDescent="0.3">
      <c r="A509" s="40" t="s">
        <v>910</v>
      </c>
      <c r="B509" s="40" t="s">
        <v>911</v>
      </c>
      <c r="C509" s="40" t="s">
        <v>911</v>
      </c>
      <c r="D509" s="33" t="s">
        <v>30</v>
      </c>
      <c r="E509" s="40" t="s">
        <v>34</v>
      </c>
      <c r="F509" s="33" t="s">
        <v>36</v>
      </c>
      <c r="G509" s="40" t="s">
        <v>37</v>
      </c>
      <c r="H509" s="33">
        <v>32601</v>
      </c>
      <c r="I509" s="38" t="s">
        <v>580</v>
      </c>
      <c r="J509" s="39" t="s">
        <v>44</v>
      </c>
      <c r="K509" s="38" t="s">
        <v>930</v>
      </c>
      <c r="L509" s="39" t="s">
        <v>931</v>
      </c>
      <c r="M509" s="39" t="s">
        <v>44</v>
      </c>
      <c r="N509" s="39" t="s">
        <v>44</v>
      </c>
      <c r="O509" s="39">
        <v>1</v>
      </c>
      <c r="P509" s="42">
        <v>1669.31</v>
      </c>
      <c r="Q509" s="60" t="s">
        <v>33</v>
      </c>
      <c r="R509" s="118">
        <f t="shared" si="35"/>
        <v>1669.31</v>
      </c>
      <c r="S509" s="120">
        <f t="shared" si="34"/>
        <v>1669.31</v>
      </c>
    </row>
    <row r="510" spans="1:19" ht="14.4" x14ac:dyDescent="0.3">
      <c r="A510" s="40" t="s">
        <v>910</v>
      </c>
      <c r="B510" s="40" t="s">
        <v>911</v>
      </c>
      <c r="C510" s="40" t="s">
        <v>911</v>
      </c>
      <c r="D510" s="33" t="s">
        <v>30</v>
      </c>
      <c r="E510" s="40" t="s">
        <v>34</v>
      </c>
      <c r="F510" s="33" t="s">
        <v>36</v>
      </c>
      <c r="G510" s="40" t="s">
        <v>37</v>
      </c>
      <c r="H510" s="33">
        <v>33801</v>
      </c>
      <c r="I510" s="38" t="s">
        <v>297</v>
      </c>
      <c r="J510" s="39" t="s">
        <v>44</v>
      </c>
      <c r="K510" s="38" t="s">
        <v>932</v>
      </c>
      <c r="L510" s="39" t="s">
        <v>933</v>
      </c>
      <c r="M510" s="39" t="s">
        <v>44</v>
      </c>
      <c r="N510" s="39" t="s">
        <v>44</v>
      </c>
      <c r="O510" s="39">
        <v>1</v>
      </c>
      <c r="P510" s="42">
        <v>26634.01</v>
      </c>
      <c r="Q510" s="60" t="s">
        <v>33</v>
      </c>
      <c r="R510" s="118">
        <f t="shared" si="35"/>
        <v>26634.01</v>
      </c>
      <c r="S510" s="120">
        <f t="shared" si="34"/>
        <v>26634.01</v>
      </c>
    </row>
    <row r="511" spans="1:19" ht="14.4" x14ac:dyDescent="0.3">
      <c r="A511" s="40" t="s">
        <v>910</v>
      </c>
      <c r="B511" s="40" t="s">
        <v>911</v>
      </c>
      <c r="C511" s="40" t="s">
        <v>911</v>
      </c>
      <c r="D511" s="33" t="s">
        <v>30</v>
      </c>
      <c r="E511" s="40" t="s">
        <v>34</v>
      </c>
      <c r="F511" s="33" t="s">
        <v>36</v>
      </c>
      <c r="G511" s="40" t="s">
        <v>37</v>
      </c>
      <c r="H511" s="33">
        <v>35801</v>
      </c>
      <c r="I511" s="38" t="s">
        <v>309</v>
      </c>
      <c r="J511" s="39" t="s">
        <v>44</v>
      </c>
      <c r="K511" s="38" t="s">
        <v>934</v>
      </c>
      <c r="L511" s="39" t="s">
        <v>935</v>
      </c>
      <c r="M511" s="39" t="s">
        <v>44</v>
      </c>
      <c r="N511" s="39" t="s">
        <v>44</v>
      </c>
      <c r="O511" s="39">
        <v>1</v>
      </c>
      <c r="P511" s="42">
        <v>12249.8</v>
      </c>
      <c r="Q511" s="60" t="s">
        <v>33</v>
      </c>
      <c r="R511" s="118">
        <f t="shared" si="35"/>
        <v>12249.8</v>
      </c>
      <c r="S511" s="120">
        <f t="shared" si="34"/>
        <v>12249.8</v>
      </c>
    </row>
    <row r="512" spans="1:19" ht="14.4" x14ac:dyDescent="0.3">
      <c r="A512" s="40" t="s">
        <v>910</v>
      </c>
      <c r="B512" s="40" t="s">
        <v>911</v>
      </c>
      <c r="C512" s="40" t="s">
        <v>911</v>
      </c>
      <c r="D512" s="33" t="s">
        <v>30</v>
      </c>
      <c r="E512" s="40" t="s">
        <v>34</v>
      </c>
      <c r="F512" s="33" t="s">
        <v>36</v>
      </c>
      <c r="G512" s="40" t="s">
        <v>80</v>
      </c>
      <c r="H512" s="33">
        <v>33801</v>
      </c>
      <c r="I512" s="38" t="s">
        <v>297</v>
      </c>
      <c r="J512" s="39" t="s">
        <v>44</v>
      </c>
      <c r="K512" s="38" t="s">
        <v>932</v>
      </c>
      <c r="L512" s="39" t="s">
        <v>933</v>
      </c>
      <c r="M512" s="39" t="s">
        <v>44</v>
      </c>
      <c r="N512" s="39" t="s">
        <v>44</v>
      </c>
      <c r="O512" s="39">
        <v>1</v>
      </c>
      <c r="P512" s="42">
        <v>3989.99</v>
      </c>
      <c r="Q512" s="60" t="s">
        <v>33</v>
      </c>
      <c r="R512" s="118">
        <f>O512*P512</f>
        <v>3989.99</v>
      </c>
      <c r="S512" s="120">
        <f t="shared" si="34"/>
        <v>3989.99</v>
      </c>
    </row>
    <row r="513" spans="1:19" ht="14.4" x14ac:dyDescent="0.3">
      <c r="A513" s="40" t="s">
        <v>910</v>
      </c>
      <c r="B513" s="40" t="s">
        <v>911</v>
      </c>
      <c r="C513" s="40" t="s">
        <v>911</v>
      </c>
      <c r="D513" s="33" t="s">
        <v>30</v>
      </c>
      <c r="E513" s="40" t="s">
        <v>34</v>
      </c>
      <c r="F513" s="33" t="s">
        <v>36</v>
      </c>
      <c r="G513" s="40" t="s">
        <v>80</v>
      </c>
      <c r="H513" s="33">
        <v>35801</v>
      </c>
      <c r="I513" s="38" t="s">
        <v>309</v>
      </c>
      <c r="J513" s="39" t="s">
        <v>44</v>
      </c>
      <c r="K513" s="38" t="s">
        <v>934</v>
      </c>
      <c r="L513" s="39" t="s">
        <v>935</v>
      </c>
      <c r="M513" s="39" t="s">
        <v>44</v>
      </c>
      <c r="N513" s="39" t="s">
        <v>44</v>
      </c>
      <c r="O513" s="39">
        <v>1</v>
      </c>
      <c r="P513" s="42">
        <v>2227</v>
      </c>
      <c r="Q513" s="60" t="s">
        <v>33</v>
      </c>
      <c r="R513" s="118">
        <f t="shared" ref="R513" si="36">O513*P513</f>
        <v>2227</v>
      </c>
      <c r="S513" s="120">
        <f t="shared" si="34"/>
        <v>2227</v>
      </c>
    </row>
    <row r="514" spans="1:19" ht="14.4" x14ac:dyDescent="0.3">
      <c r="A514" s="40" t="s">
        <v>963</v>
      </c>
      <c r="B514" s="40" t="s">
        <v>936</v>
      </c>
      <c r="C514" s="40" t="s">
        <v>936</v>
      </c>
      <c r="D514" s="37" t="s">
        <v>30</v>
      </c>
      <c r="E514" s="39" t="s">
        <v>31</v>
      </c>
      <c r="F514" s="39">
        <v>1</v>
      </c>
      <c r="G514" s="39" t="s">
        <v>32</v>
      </c>
      <c r="H514" s="39">
        <v>35501</v>
      </c>
      <c r="I514" s="110" t="str">
        <f>VLOOKUP(H514,Hoja1!A1:C182,3)</f>
        <v>MANTENIMIENTO Y CONSERVACION DE VEHICULOS TERRESTRES, AÉREOS, MARÍTIMOS, LACUSTRES Y FLUVIALES</v>
      </c>
      <c r="J514" s="39" t="s">
        <v>44</v>
      </c>
      <c r="K514" s="39" t="s">
        <v>937</v>
      </c>
      <c r="L514" s="39">
        <v>2024020246</v>
      </c>
      <c r="M514" s="39" t="s">
        <v>44</v>
      </c>
      <c r="N514" s="39" t="s">
        <v>44</v>
      </c>
      <c r="O514" s="39">
        <v>1</v>
      </c>
      <c r="P514" s="39">
        <v>1</v>
      </c>
      <c r="Q514" s="46" t="s">
        <v>534</v>
      </c>
      <c r="R514" s="118">
        <v>3500</v>
      </c>
      <c r="S514" s="120">
        <f t="shared" si="34"/>
        <v>3500</v>
      </c>
    </row>
    <row r="515" spans="1:19" ht="14.4" x14ac:dyDescent="0.3">
      <c r="A515" s="40" t="s">
        <v>963</v>
      </c>
      <c r="B515" s="40" t="s">
        <v>936</v>
      </c>
      <c r="C515" s="40" t="s">
        <v>936</v>
      </c>
      <c r="D515" s="37" t="s">
        <v>30</v>
      </c>
      <c r="E515" s="39" t="s">
        <v>31</v>
      </c>
      <c r="F515" s="39">
        <v>1</v>
      </c>
      <c r="G515" s="39" t="s">
        <v>80</v>
      </c>
      <c r="H515" s="39">
        <v>24601</v>
      </c>
      <c r="I515" s="110" t="str">
        <f>VLOOKUP(H515,Hoja1!A2:C183,3)</f>
        <v>MATERIAL ELÉCTRICO Y ELECTRÓNICO</v>
      </c>
      <c r="J515" s="39" t="s">
        <v>938</v>
      </c>
      <c r="K515" s="39" t="s">
        <v>939</v>
      </c>
      <c r="L515" s="39">
        <v>2024020238</v>
      </c>
      <c r="M515" s="66" t="s">
        <v>45</v>
      </c>
      <c r="N515" s="39" t="s">
        <v>211</v>
      </c>
      <c r="O515" s="39">
        <v>5</v>
      </c>
      <c r="P515" s="39">
        <v>200</v>
      </c>
      <c r="Q515" s="46" t="s">
        <v>534</v>
      </c>
      <c r="R515" s="118">
        <v>1000</v>
      </c>
      <c r="S515" s="120">
        <f t="shared" si="34"/>
        <v>1000</v>
      </c>
    </row>
    <row r="516" spans="1:19" ht="14.4" x14ac:dyDescent="0.3">
      <c r="A516" s="40" t="s">
        <v>963</v>
      </c>
      <c r="B516" s="40" t="s">
        <v>936</v>
      </c>
      <c r="C516" s="40" t="s">
        <v>936</v>
      </c>
      <c r="D516" s="37" t="s">
        <v>30</v>
      </c>
      <c r="E516" s="39" t="s">
        <v>31</v>
      </c>
      <c r="F516" s="39">
        <v>1</v>
      </c>
      <c r="G516" s="39" t="s">
        <v>80</v>
      </c>
      <c r="H516" s="39">
        <v>24601</v>
      </c>
      <c r="I516" s="110" t="str">
        <f>VLOOKUP(H516,Hoja1!A3:C184,3)</f>
        <v>MATERIAL ELÉCTRICO Y ELECTRÓNICO</v>
      </c>
      <c r="J516" s="39" t="s">
        <v>940</v>
      </c>
      <c r="K516" s="39" t="s">
        <v>941</v>
      </c>
      <c r="L516" s="39">
        <v>2024020238</v>
      </c>
      <c r="M516" s="66" t="s">
        <v>45</v>
      </c>
      <c r="N516" s="39" t="s">
        <v>211</v>
      </c>
      <c r="O516" s="39">
        <v>5</v>
      </c>
      <c r="P516" s="39">
        <v>400</v>
      </c>
      <c r="Q516" s="46" t="s">
        <v>534</v>
      </c>
      <c r="R516" s="118">
        <v>2000</v>
      </c>
      <c r="S516" s="120">
        <f t="shared" si="34"/>
        <v>2000</v>
      </c>
    </row>
    <row r="517" spans="1:19" ht="14.4" x14ac:dyDescent="0.3">
      <c r="A517" s="40" t="s">
        <v>963</v>
      </c>
      <c r="B517" s="40" t="s">
        <v>936</v>
      </c>
      <c r="C517" s="40" t="s">
        <v>936</v>
      </c>
      <c r="D517" s="37" t="s">
        <v>30</v>
      </c>
      <c r="E517" s="39" t="s">
        <v>31</v>
      </c>
      <c r="F517" s="39">
        <v>1</v>
      </c>
      <c r="G517" s="39" t="s">
        <v>80</v>
      </c>
      <c r="H517" s="39">
        <v>21401</v>
      </c>
      <c r="I517" s="110" t="str">
        <f>VLOOKUP(H517,Hoja1!A4:C185,3)</f>
        <v>MATERIALES Y ÚTILES PARA EL PROCESAMIENTO EN EQUIPOS Y BIENES INFORMÁTICOS</v>
      </c>
      <c r="J517" s="39" t="s">
        <v>942</v>
      </c>
      <c r="K517" s="39" t="s">
        <v>943</v>
      </c>
      <c r="L517" s="39">
        <v>2024020235</v>
      </c>
      <c r="M517" s="66" t="s">
        <v>45</v>
      </c>
      <c r="N517" s="39" t="s">
        <v>211</v>
      </c>
      <c r="O517" s="39">
        <v>1</v>
      </c>
      <c r="P517" s="39">
        <v>2800</v>
      </c>
      <c r="Q517" s="46" t="s">
        <v>534</v>
      </c>
      <c r="R517" s="118">
        <v>2800</v>
      </c>
      <c r="S517" s="120">
        <f t="shared" si="34"/>
        <v>2800</v>
      </c>
    </row>
    <row r="518" spans="1:19" ht="14.4" x14ac:dyDescent="0.3">
      <c r="A518" s="40" t="s">
        <v>963</v>
      </c>
      <c r="B518" s="40" t="s">
        <v>936</v>
      </c>
      <c r="C518" s="40" t="s">
        <v>936</v>
      </c>
      <c r="D518" s="37" t="s">
        <v>30</v>
      </c>
      <c r="E518" s="39" t="s">
        <v>31</v>
      </c>
      <c r="F518" s="39">
        <v>1</v>
      </c>
      <c r="G518" s="39" t="s">
        <v>80</v>
      </c>
      <c r="H518" s="39">
        <v>21101</v>
      </c>
      <c r="I518" s="110" t="str">
        <f>VLOOKUP(H518,Hoja1!A5:C186,3)</f>
        <v>MATERIALES Y ÚTILES DE OFICINA</v>
      </c>
      <c r="J518" s="39" t="s">
        <v>699</v>
      </c>
      <c r="K518" s="39" t="s">
        <v>700</v>
      </c>
      <c r="L518" s="39">
        <v>2024020232</v>
      </c>
      <c r="M518" s="66" t="s">
        <v>45</v>
      </c>
      <c r="N518" s="39" t="s">
        <v>213</v>
      </c>
      <c r="O518" s="39">
        <v>10</v>
      </c>
      <c r="P518" s="39">
        <v>660</v>
      </c>
      <c r="Q518" s="46" t="s">
        <v>534</v>
      </c>
      <c r="R518" s="118">
        <v>6600</v>
      </c>
      <c r="S518" s="120">
        <f t="shared" si="34"/>
        <v>6600</v>
      </c>
    </row>
    <row r="519" spans="1:19" ht="14.4" x14ac:dyDescent="0.3">
      <c r="A519" s="40" t="s">
        <v>963</v>
      </c>
      <c r="B519" s="40" t="s">
        <v>936</v>
      </c>
      <c r="C519" s="40" t="s">
        <v>936</v>
      </c>
      <c r="D519" s="37" t="s">
        <v>30</v>
      </c>
      <c r="E519" s="39" t="s">
        <v>31</v>
      </c>
      <c r="F519" s="39">
        <v>1</v>
      </c>
      <c r="G519" s="39" t="s">
        <v>80</v>
      </c>
      <c r="H519" s="39">
        <v>21101</v>
      </c>
      <c r="I519" s="110" t="str">
        <f>VLOOKUP(H519,Hoja1!A6:C187,3)</f>
        <v>MATERIALES Y ÚTILES DE OFICINA</v>
      </c>
      <c r="J519" s="39" t="s">
        <v>701</v>
      </c>
      <c r="K519" s="39" t="s">
        <v>702</v>
      </c>
      <c r="L519" s="39">
        <v>2024020232</v>
      </c>
      <c r="M519" s="66" t="s">
        <v>45</v>
      </c>
      <c r="N519" s="39" t="s">
        <v>213</v>
      </c>
      <c r="O519" s="39">
        <v>6</v>
      </c>
      <c r="P519" s="39">
        <v>900</v>
      </c>
      <c r="Q519" s="46" t="s">
        <v>534</v>
      </c>
      <c r="R519" s="118">
        <v>5400</v>
      </c>
      <c r="S519" s="120">
        <f t="shared" si="34"/>
        <v>5400</v>
      </c>
    </row>
    <row r="520" spans="1:19" ht="14.4" x14ac:dyDescent="0.3">
      <c r="A520" s="40" t="s">
        <v>963</v>
      </c>
      <c r="B520" s="40" t="s">
        <v>936</v>
      </c>
      <c r="C520" s="40" t="s">
        <v>936</v>
      </c>
      <c r="D520" s="37" t="s">
        <v>30</v>
      </c>
      <c r="E520" s="39" t="s">
        <v>31</v>
      </c>
      <c r="F520" s="39">
        <v>1</v>
      </c>
      <c r="G520" s="39" t="s">
        <v>32</v>
      </c>
      <c r="H520" s="39">
        <v>29301</v>
      </c>
      <c r="I520" s="110" t="str">
        <f>VLOOKUP(H520,Hoja1!A7:C188,3)</f>
        <v>REFACCIONES Y ACCESORIOS MENORES DE MOBILIARIO Y EQUIPO DE ADMINISTRACIÓN, EDUCACIONAL Y RECREATIVO</v>
      </c>
      <c r="J520" s="39" t="s">
        <v>944</v>
      </c>
      <c r="K520" s="39" t="s">
        <v>945</v>
      </c>
      <c r="L520" s="39">
        <v>2024020231</v>
      </c>
      <c r="M520" s="66" t="s">
        <v>45</v>
      </c>
      <c r="N520" s="39" t="s">
        <v>211</v>
      </c>
      <c r="O520" s="39">
        <v>2</v>
      </c>
      <c r="P520" s="39">
        <v>5312.8</v>
      </c>
      <c r="Q520" s="46" t="s">
        <v>534</v>
      </c>
      <c r="R520" s="118">
        <v>10625.6</v>
      </c>
      <c r="S520" s="120">
        <f t="shared" si="34"/>
        <v>10625.6</v>
      </c>
    </row>
    <row r="521" spans="1:19" ht="14.4" x14ac:dyDescent="0.3">
      <c r="A521" s="40" t="s">
        <v>963</v>
      </c>
      <c r="B521" s="40" t="s">
        <v>936</v>
      </c>
      <c r="C521" s="40" t="s">
        <v>936</v>
      </c>
      <c r="D521" s="37" t="s">
        <v>30</v>
      </c>
      <c r="E521" s="39" t="s">
        <v>34</v>
      </c>
      <c r="F521" s="39">
        <v>88</v>
      </c>
      <c r="G521" s="39" t="s">
        <v>37</v>
      </c>
      <c r="H521" s="39">
        <v>32201</v>
      </c>
      <c r="I521" s="110" t="str">
        <f>VLOOKUP(H521,Hoja1!A8:C189,3)</f>
        <v>ARRENDAMIENTO DE EDIFICIOS Y LOCALES</v>
      </c>
      <c r="J521" s="39" t="s">
        <v>44</v>
      </c>
      <c r="K521" s="39" t="s">
        <v>946</v>
      </c>
      <c r="L521" s="39">
        <v>2024020220</v>
      </c>
      <c r="M521" s="39" t="s">
        <v>44</v>
      </c>
      <c r="N521" s="39" t="s">
        <v>44</v>
      </c>
      <c r="O521" s="39">
        <v>1</v>
      </c>
      <c r="P521" s="39">
        <v>1</v>
      </c>
      <c r="Q521" s="46" t="s">
        <v>404</v>
      </c>
      <c r="R521" s="118">
        <v>11974.25</v>
      </c>
      <c r="S521" s="120">
        <f t="shared" si="34"/>
        <v>11974.25</v>
      </c>
    </row>
    <row r="522" spans="1:19" ht="14.4" x14ac:dyDescent="0.3">
      <c r="A522" s="40" t="s">
        <v>963</v>
      </c>
      <c r="B522" s="40" t="s">
        <v>936</v>
      </c>
      <c r="C522" s="40" t="s">
        <v>936</v>
      </c>
      <c r="D522" s="37" t="s">
        <v>30</v>
      </c>
      <c r="E522" s="39" t="s">
        <v>34</v>
      </c>
      <c r="F522" s="39">
        <v>88</v>
      </c>
      <c r="G522" s="39" t="s">
        <v>37</v>
      </c>
      <c r="H522" s="39">
        <v>26102</v>
      </c>
      <c r="I522" s="110" t="str">
        <f>VLOOKUP(H522,Hoja1!A9:C190,3)</f>
        <v>COMBUSTIBLES, LUBRICANTES Y ADITIVOS PARA VEHÍCULOS TERRESTRES, AÉREOS, MARÍTIMOS, LACUSTRES Y FLUVI</v>
      </c>
      <c r="J522" s="39" t="s">
        <v>389</v>
      </c>
      <c r="K522" s="39" t="s">
        <v>390</v>
      </c>
      <c r="L522" s="39">
        <v>2024020218</v>
      </c>
      <c r="M522" s="66" t="s">
        <v>45</v>
      </c>
      <c r="N522" s="39" t="s">
        <v>211</v>
      </c>
      <c r="O522" s="39">
        <v>97</v>
      </c>
      <c r="P522" s="39">
        <v>100</v>
      </c>
      <c r="Q522" s="46" t="s">
        <v>534</v>
      </c>
      <c r="R522" s="118">
        <v>9700</v>
      </c>
      <c r="S522" s="120">
        <f t="shared" si="34"/>
        <v>9700</v>
      </c>
    </row>
    <row r="523" spans="1:19" ht="14.4" x14ac:dyDescent="0.3">
      <c r="A523" s="40" t="s">
        <v>963</v>
      </c>
      <c r="B523" s="40" t="s">
        <v>936</v>
      </c>
      <c r="C523" s="40" t="s">
        <v>936</v>
      </c>
      <c r="D523" s="37" t="s">
        <v>30</v>
      </c>
      <c r="E523" s="39" t="s">
        <v>34</v>
      </c>
      <c r="F523" s="39">
        <v>88</v>
      </c>
      <c r="G523" s="39" t="s">
        <v>37</v>
      </c>
      <c r="H523" s="39">
        <v>26102</v>
      </c>
      <c r="I523" s="110" t="str">
        <f>VLOOKUP(H523,Hoja1!A10:C191,3)</f>
        <v>COMBUSTIBLES, LUBRICANTES Y ADITIVOS PARA VEHÍCULOS TERRESTRES, AÉREOS, MARÍTIMOS, LACUSTRES Y FLUVI</v>
      </c>
      <c r="J523" s="39" t="s">
        <v>947</v>
      </c>
      <c r="K523" s="39" t="s">
        <v>948</v>
      </c>
      <c r="L523" s="39">
        <v>2024020218</v>
      </c>
      <c r="M523" s="66" t="s">
        <v>45</v>
      </c>
      <c r="N523" s="39" t="s">
        <v>211</v>
      </c>
      <c r="O523" s="39">
        <v>75</v>
      </c>
      <c r="P523" s="39">
        <v>1</v>
      </c>
      <c r="Q523" s="46" t="s">
        <v>534</v>
      </c>
      <c r="R523" s="118">
        <v>75</v>
      </c>
      <c r="S523" s="120">
        <f t="shared" si="34"/>
        <v>75</v>
      </c>
    </row>
    <row r="524" spans="1:19" ht="14.4" x14ac:dyDescent="0.3">
      <c r="A524" s="40" t="s">
        <v>963</v>
      </c>
      <c r="B524" s="40" t="s">
        <v>936</v>
      </c>
      <c r="C524" s="40" t="s">
        <v>936</v>
      </c>
      <c r="D524" s="37" t="s">
        <v>30</v>
      </c>
      <c r="E524" s="39" t="s">
        <v>31</v>
      </c>
      <c r="F524" s="39">
        <v>1</v>
      </c>
      <c r="G524" s="39" t="s">
        <v>32</v>
      </c>
      <c r="H524" s="39">
        <v>22104</v>
      </c>
      <c r="I524" s="110" t="str">
        <f>VLOOKUP(H524,Hoja1!A11:C192,3)</f>
        <v>PRODUCTOS ALIMENTICIOS PARA EL PERSONAL EN LAS INSTALACIONES DE LAS UNIDADES RESPONSABLES</v>
      </c>
      <c r="J524" s="39" t="s">
        <v>373</v>
      </c>
      <c r="K524" s="39" t="s">
        <v>374</v>
      </c>
      <c r="L524" s="39">
        <v>2024020215</v>
      </c>
      <c r="M524" s="66" t="s">
        <v>45</v>
      </c>
      <c r="N524" s="39" t="s">
        <v>211</v>
      </c>
      <c r="O524" s="39">
        <v>10</v>
      </c>
      <c r="P524" s="39">
        <v>42</v>
      </c>
      <c r="Q524" s="46" t="s">
        <v>534</v>
      </c>
      <c r="R524" s="118">
        <v>420</v>
      </c>
      <c r="S524" s="120">
        <f t="shared" si="34"/>
        <v>420</v>
      </c>
    </row>
    <row r="525" spans="1:19" ht="14.4" x14ac:dyDescent="0.3">
      <c r="A525" s="40" t="s">
        <v>963</v>
      </c>
      <c r="B525" s="40" t="s">
        <v>936</v>
      </c>
      <c r="C525" s="40" t="s">
        <v>936</v>
      </c>
      <c r="D525" s="37" t="s">
        <v>30</v>
      </c>
      <c r="E525" s="39" t="s">
        <v>31</v>
      </c>
      <c r="F525" s="39">
        <v>1</v>
      </c>
      <c r="G525" s="39" t="s">
        <v>32</v>
      </c>
      <c r="H525" s="39">
        <v>22104</v>
      </c>
      <c r="I525" s="110" t="str">
        <f>VLOOKUP(H525,Hoja1!A12:C193,3)</f>
        <v>PRODUCTOS ALIMENTICIOS PARA EL PERSONAL EN LAS INSTALACIONES DE LAS UNIDADES RESPONSABLES</v>
      </c>
      <c r="J525" s="39" t="s">
        <v>373</v>
      </c>
      <c r="K525" s="39" t="s">
        <v>374</v>
      </c>
      <c r="L525" s="39">
        <v>2024020210</v>
      </c>
      <c r="M525" s="66" t="s">
        <v>45</v>
      </c>
      <c r="N525" s="39" t="s">
        <v>211</v>
      </c>
      <c r="O525" s="39">
        <v>10</v>
      </c>
      <c r="P525" s="39">
        <v>42</v>
      </c>
      <c r="Q525" s="46" t="s">
        <v>534</v>
      </c>
      <c r="R525" s="118">
        <v>420</v>
      </c>
      <c r="S525" s="120">
        <f t="shared" si="34"/>
        <v>420</v>
      </c>
    </row>
    <row r="526" spans="1:19" ht="14.4" x14ac:dyDescent="0.3">
      <c r="A526" s="40" t="s">
        <v>963</v>
      </c>
      <c r="B526" s="40" t="s">
        <v>936</v>
      </c>
      <c r="C526" s="40" t="s">
        <v>936</v>
      </c>
      <c r="D526" s="37" t="s">
        <v>30</v>
      </c>
      <c r="E526" s="39" t="s">
        <v>31</v>
      </c>
      <c r="F526" s="39">
        <v>1</v>
      </c>
      <c r="G526" s="39" t="s">
        <v>48</v>
      </c>
      <c r="H526" s="39">
        <v>31401</v>
      </c>
      <c r="I526" s="110" t="str">
        <f>VLOOKUP(H526,Hoja1!A13:C194,3)</f>
        <v>SERVICIO TELEFÓNICO CONVENCIONAL</v>
      </c>
      <c r="J526" s="39" t="s">
        <v>44</v>
      </c>
      <c r="K526" s="39" t="s">
        <v>949</v>
      </c>
      <c r="L526" s="39">
        <v>2024020212</v>
      </c>
      <c r="M526" s="39" t="s">
        <v>44</v>
      </c>
      <c r="N526" s="39" t="s">
        <v>44</v>
      </c>
      <c r="O526" s="39">
        <v>1</v>
      </c>
      <c r="P526" s="39">
        <v>1</v>
      </c>
      <c r="Q526" s="46" t="s">
        <v>404</v>
      </c>
      <c r="R526" s="118">
        <v>1406.49</v>
      </c>
      <c r="S526" s="120">
        <f t="shared" si="34"/>
        <v>1406.49</v>
      </c>
    </row>
    <row r="527" spans="1:19" ht="14.4" x14ac:dyDescent="0.3">
      <c r="A527" s="40" t="s">
        <v>963</v>
      </c>
      <c r="B527" s="40" t="s">
        <v>936</v>
      </c>
      <c r="C527" s="40" t="s">
        <v>936</v>
      </c>
      <c r="D527" s="37" t="s">
        <v>30</v>
      </c>
      <c r="E527" s="39" t="s">
        <v>31</v>
      </c>
      <c r="F527" s="39">
        <v>1</v>
      </c>
      <c r="G527" s="39" t="s">
        <v>32</v>
      </c>
      <c r="H527" s="39">
        <v>22104</v>
      </c>
      <c r="I527" s="110" t="str">
        <f>VLOOKUP(H527,Hoja1!A14:C195,3)</f>
        <v>PRODUCTOS ALIMENTICIOS PARA EL PERSONAL EN LAS INSTALACIONES DE LAS UNIDADES RESPONSABLES</v>
      </c>
      <c r="J527" s="39" t="s">
        <v>373</v>
      </c>
      <c r="K527" s="39" t="s">
        <v>374</v>
      </c>
      <c r="L527" s="39">
        <v>2024020211</v>
      </c>
      <c r="M527" s="66" t="s">
        <v>45</v>
      </c>
      <c r="N527" s="39" t="s">
        <v>211</v>
      </c>
      <c r="O527" s="39">
        <v>9</v>
      </c>
      <c r="P527" s="39">
        <v>43</v>
      </c>
      <c r="Q527" s="46" t="s">
        <v>534</v>
      </c>
      <c r="R527" s="118">
        <v>387</v>
      </c>
      <c r="S527" s="120">
        <f t="shared" si="34"/>
        <v>387</v>
      </c>
    </row>
    <row r="528" spans="1:19" ht="14.4" x14ac:dyDescent="0.3">
      <c r="A528" s="40" t="s">
        <v>963</v>
      </c>
      <c r="B528" s="40" t="s">
        <v>936</v>
      </c>
      <c r="C528" s="40" t="s">
        <v>936</v>
      </c>
      <c r="D528" s="37" t="s">
        <v>30</v>
      </c>
      <c r="E528" s="39" t="s">
        <v>31</v>
      </c>
      <c r="F528" s="39">
        <v>1</v>
      </c>
      <c r="G528" s="39" t="s">
        <v>32</v>
      </c>
      <c r="H528" s="39">
        <v>32302</v>
      </c>
      <c r="I528" s="110" t="str">
        <f>VLOOKUP(H528,Hoja1!A15:C196,3)</f>
        <v>ARRENDAMIENTO DE MOBILIARIO</v>
      </c>
      <c r="J528" s="39" t="s">
        <v>44</v>
      </c>
      <c r="K528" s="39" t="s">
        <v>950</v>
      </c>
      <c r="L528" s="39">
        <v>2024020200</v>
      </c>
      <c r="M528" s="66" t="s">
        <v>45</v>
      </c>
      <c r="N528" s="39" t="s">
        <v>44</v>
      </c>
      <c r="O528" s="39">
        <v>1</v>
      </c>
      <c r="P528" s="39">
        <v>1</v>
      </c>
      <c r="Q528" s="46" t="s">
        <v>404</v>
      </c>
      <c r="R528" s="118">
        <v>3000.68</v>
      </c>
      <c r="S528" s="120">
        <f t="shared" si="34"/>
        <v>3000.68</v>
      </c>
    </row>
    <row r="529" spans="1:19" ht="14.4" x14ac:dyDescent="0.3">
      <c r="A529" s="40" t="s">
        <v>963</v>
      </c>
      <c r="B529" s="40" t="s">
        <v>936</v>
      </c>
      <c r="C529" s="40" t="s">
        <v>936</v>
      </c>
      <c r="D529" s="37" t="s">
        <v>30</v>
      </c>
      <c r="E529" s="39" t="s">
        <v>31</v>
      </c>
      <c r="F529" s="39">
        <v>1</v>
      </c>
      <c r="G529" s="39" t="s">
        <v>32</v>
      </c>
      <c r="H529" s="39">
        <v>22104</v>
      </c>
      <c r="I529" s="110" t="str">
        <f>VLOOKUP(H529,Hoja1!A16:C197,3)</f>
        <v>PRODUCTOS ALIMENTICIOS PARA EL PERSONAL EN LAS INSTALACIONES DE LAS UNIDADES RESPONSABLES</v>
      </c>
      <c r="J529" s="39" t="s">
        <v>373</v>
      </c>
      <c r="K529" s="39" t="s">
        <v>374</v>
      </c>
      <c r="L529" s="39">
        <v>2024020198</v>
      </c>
      <c r="M529" s="66" t="s">
        <v>45</v>
      </c>
      <c r="N529" s="39" t="s">
        <v>211</v>
      </c>
      <c r="O529" s="39">
        <v>10</v>
      </c>
      <c r="P529" s="39">
        <v>42</v>
      </c>
      <c r="Q529" s="46" t="s">
        <v>534</v>
      </c>
      <c r="R529" s="118">
        <v>420</v>
      </c>
      <c r="S529" s="120">
        <f t="shared" si="34"/>
        <v>420</v>
      </c>
    </row>
    <row r="530" spans="1:19" ht="14.4" x14ac:dyDescent="0.3">
      <c r="A530" s="40" t="s">
        <v>963</v>
      </c>
      <c r="B530" s="40" t="s">
        <v>936</v>
      </c>
      <c r="C530" s="40" t="s">
        <v>936</v>
      </c>
      <c r="D530" s="37" t="s">
        <v>30</v>
      </c>
      <c r="E530" s="39" t="s">
        <v>31</v>
      </c>
      <c r="F530" s="39">
        <v>1</v>
      </c>
      <c r="G530" s="39" t="s">
        <v>32</v>
      </c>
      <c r="H530" s="39">
        <v>24601</v>
      </c>
      <c r="I530" s="110" t="str">
        <f>VLOOKUP(H530,Hoja1!A17:C198,3)</f>
        <v>MATERIAL ELÉCTRICO Y ELECTRÓNICO</v>
      </c>
      <c r="J530" s="39" t="s">
        <v>951</v>
      </c>
      <c r="K530" s="39" t="s">
        <v>952</v>
      </c>
      <c r="L530" s="39">
        <v>2024020195</v>
      </c>
      <c r="M530" s="66" t="s">
        <v>45</v>
      </c>
      <c r="N530" s="39" t="s">
        <v>211</v>
      </c>
      <c r="O530" s="39">
        <v>6</v>
      </c>
      <c r="P530" s="39">
        <v>30</v>
      </c>
      <c r="Q530" s="46" t="s">
        <v>534</v>
      </c>
      <c r="R530" s="118">
        <v>180</v>
      </c>
      <c r="S530" s="120">
        <f t="shared" si="34"/>
        <v>180</v>
      </c>
    </row>
    <row r="531" spans="1:19" ht="14.4" x14ac:dyDescent="0.3">
      <c r="A531" s="40" t="s">
        <v>963</v>
      </c>
      <c r="B531" s="40" t="s">
        <v>936</v>
      </c>
      <c r="C531" s="40" t="s">
        <v>936</v>
      </c>
      <c r="D531" s="37" t="s">
        <v>30</v>
      </c>
      <c r="E531" s="39" t="s">
        <v>31</v>
      </c>
      <c r="F531" s="39">
        <v>1</v>
      </c>
      <c r="G531" s="39" t="s">
        <v>32</v>
      </c>
      <c r="H531" s="39">
        <v>24601</v>
      </c>
      <c r="I531" s="110" t="str">
        <f>VLOOKUP(H531,Hoja1!A18:C199,3)</f>
        <v>MATERIAL ELÉCTRICO Y ELECTRÓNICO</v>
      </c>
      <c r="J531" s="39" t="s">
        <v>953</v>
      </c>
      <c r="K531" s="39" t="s">
        <v>954</v>
      </c>
      <c r="L531" s="39">
        <v>2024020196</v>
      </c>
      <c r="M531" s="66" t="s">
        <v>45</v>
      </c>
      <c r="N531" s="39" t="s">
        <v>211</v>
      </c>
      <c r="O531" s="39">
        <v>1</v>
      </c>
      <c r="P531" s="39">
        <v>1052</v>
      </c>
      <c r="Q531" s="46" t="s">
        <v>534</v>
      </c>
      <c r="R531" s="118">
        <v>1052</v>
      </c>
      <c r="S531" s="120">
        <f t="shared" si="34"/>
        <v>1052</v>
      </c>
    </row>
    <row r="532" spans="1:19" ht="14.4" x14ac:dyDescent="0.3">
      <c r="A532" s="40" t="s">
        <v>963</v>
      </c>
      <c r="B532" s="40" t="s">
        <v>936</v>
      </c>
      <c r="C532" s="40" t="s">
        <v>936</v>
      </c>
      <c r="D532" s="37" t="s">
        <v>30</v>
      </c>
      <c r="E532" s="39" t="s">
        <v>31</v>
      </c>
      <c r="F532" s="39">
        <v>1</v>
      </c>
      <c r="G532" s="39" t="s">
        <v>32</v>
      </c>
      <c r="H532" s="39">
        <v>21601</v>
      </c>
      <c r="I532" s="110" t="str">
        <f>VLOOKUP(H532,Hoja1!A19:C200,3)</f>
        <v>MATERIAL DE LIMPIEZA</v>
      </c>
      <c r="J532" s="39" t="s">
        <v>955</v>
      </c>
      <c r="K532" s="39" t="s">
        <v>956</v>
      </c>
      <c r="L532" s="39">
        <v>2024020194</v>
      </c>
      <c r="M532" s="66" t="s">
        <v>45</v>
      </c>
      <c r="N532" s="39" t="s">
        <v>215</v>
      </c>
      <c r="O532" s="39">
        <v>1</v>
      </c>
      <c r="P532" s="39">
        <v>20</v>
      </c>
      <c r="Q532" s="46" t="s">
        <v>534</v>
      </c>
      <c r="R532" s="118">
        <v>20</v>
      </c>
      <c r="S532" s="120">
        <f t="shared" si="34"/>
        <v>20</v>
      </c>
    </row>
    <row r="533" spans="1:19" ht="14.4" x14ac:dyDescent="0.3">
      <c r="A533" s="40" t="s">
        <v>963</v>
      </c>
      <c r="B533" s="40" t="s">
        <v>936</v>
      </c>
      <c r="C533" s="40" t="s">
        <v>936</v>
      </c>
      <c r="D533" s="37" t="s">
        <v>30</v>
      </c>
      <c r="E533" s="39" t="s">
        <v>31</v>
      </c>
      <c r="F533" s="39">
        <v>1</v>
      </c>
      <c r="G533" s="39" t="s">
        <v>32</v>
      </c>
      <c r="H533" s="39">
        <v>22104</v>
      </c>
      <c r="I533" s="110" t="str">
        <f>VLOOKUP(H533,Hoja1!A20:C201,3)</f>
        <v>PRODUCTOS ALIMENTICIOS PARA EL PERSONAL EN LAS INSTALACIONES DE LAS UNIDADES RESPONSABLES</v>
      </c>
      <c r="J533" s="39" t="s">
        <v>373</v>
      </c>
      <c r="K533" s="39" t="s">
        <v>374</v>
      </c>
      <c r="L533" s="39">
        <v>2024020193</v>
      </c>
      <c r="M533" s="66" t="s">
        <v>45</v>
      </c>
      <c r="N533" s="39" t="s">
        <v>211</v>
      </c>
      <c r="O533" s="39">
        <v>10</v>
      </c>
      <c r="P533" s="39">
        <v>42</v>
      </c>
      <c r="Q533" s="46" t="s">
        <v>534</v>
      </c>
      <c r="R533" s="118">
        <v>420</v>
      </c>
      <c r="S533" s="120">
        <f t="shared" ref="S533:S596" si="37">R533</f>
        <v>420</v>
      </c>
    </row>
    <row r="534" spans="1:19" ht="14.4" x14ac:dyDescent="0.3">
      <c r="A534" s="40" t="s">
        <v>963</v>
      </c>
      <c r="B534" s="40" t="s">
        <v>936</v>
      </c>
      <c r="C534" s="40" t="s">
        <v>936</v>
      </c>
      <c r="D534" s="37" t="s">
        <v>30</v>
      </c>
      <c r="E534" s="39" t="s">
        <v>31</v>
      </c>
      <c r="F534" s="39">
        <v>1</v>
      </c>
      <c r="G534" s="39" t="s">
        <v>32</v>
      </c>
      <c r="H534" s="39">
        <v>22104</v>
      </c>
      <c r="I534" s="110" t="str">
        <f>VLOOKUP(H534,Hoja1!A21:C202,3)</f>
        <v>PRODUCTOS ALIMENTICIOS PARA EL PERSONAL EN LAS INSTALACIONES DE LAS UNIDADES RESPONSABLES</v>
      </c>
      <c r="J534" s="39" t="s">
        <v>373</v>
      </c>
      <c r="K534" s="39" t="s">
        <v>374</v>
      </c>
      <c r="L534" s="39">
        <v>2024020192</v>
      </c>
      <c r="M534" s="66" t="s">
        <v>45</v>
      </c>
      <c r="N534" s="39" t="s">
        <v>211</v>
      </c>
      <c r="O534" s="39">
        <v>10</v>
      </c>
      <c r="P534" s="39">
        <v>42</v>
      </c>
      <c r="Q534" s="46" t="s">
        <v>534</v>
      </c>
      <c r="R534" s="118">
        <v>420</v>
      </c>
      <c r="S534" s="120">
        <f t="shared" si="37"/>
        <v>420</v>
      </c>
    </row>
    <row r="535" spans="1:19" ht="14.4" x14ac:dyDescent="0.3">
      <c r="A535" s="40" t="s">
        <v>963</v>
      </c>
      <c r="B535" s="40" t="s">
        <v>936</v>
      </c>
      <c r="C535" s="40" t="s">
        <v>936</v>
      </c>
      <c r="D535" s="37" t="s">
        <v>30</v>
      </c>
      <c r="E535" s="39" t="s">
        <v>31</v>
      </c>
      <c r="F535" s="39">
        <v>1</v>
      </c>
      <c r="G535" s="39" t="s">
        <v>32</v>
      </c>
      <c r="H535" s="39">
        <v>22104</v>
      </c>
      <c r="I535" s="110" t="str">
        <f>VLOOKUP(H535,Hoja1!A22:C203,3)</f>
        <v>PRODUCTOS ALIMENTICIOS PARA EL PERSONAL EN LAS INSTALACIONES DE LAS UNIDADES RESPONSABLES</v>
      </c>
      <c r="J535" s="39" t="s">
        <v>373</v>
      </c>
      <c r="K535" s="39" t="s">
        <v>374</v>
      </c>
      <c r="L535" s="39">
        <v>2024020191</v>
      </c>
      <c r="M535" s="66" t="s">
        <v>45</v>
      </c>
      <c r="N535" s="39" t="s">
        <v>211</v>
      </c>
      <c r="O535" s="39">
        <v>10</v>
      </c>
      <c r="P535" s="39">
        <v>42</v>
      </c>
      <c r="Q535" s="46" t="s">
        <v>534</v>
      </c>
      <c r="R535" s="118">
        <v>420</v>
      </c>
      <c r="S535" s="120">
        <f t="shared" si="37"/>
        <v>420</v>
      </c>
    </row>
    <row r="536" spans="1:19" ht="14.4" x14ac:dyDescent="0.3">
      <c r="A536" s="40" t="s">
        <v>963</v>
      </c>
      <c r="B536" s="40" t="s">
        <v>936</v>
      </c>
      <c r="C536" s="40" t="s">
        <v>936</v>
      </c>
      <c r="D536" s="37" t="s">
        <v>30</v>
      </c>
      <c r="E536" s="39" t="s">
        <v>31</v>
      </c>
      <c r="F536" s="39">
        <v>1</v>
      </c>
      <c r="G536" s="39" t="s">
        <v>48</v>
      </c>
      <c r="H536" s="39">
        <v>33801</v>
      </c>
      <c r="I536" s="110" t="str">
        <f>VLOOKUP(H536,Hoja1!A23:C204,3)</f>
        <v>SERVICIOS DE VIGILANCIA</v>
      </c>
      <c r="J536" s="39" t="s">
        <v>44</v>
      </c>
      <c r="K536" s="39" t="s">
        <v>957</v>
      </c>
      <c r="L536" s="39">
        <v>2024020184</v>
      </c>
      <c r="M536" s="39" t="s">
        <v>44</v>
      </c>
      <c r="N536" s="39" t="s">
        <v>44</v>
      </c>
      <c r="O536" s="39">
        <v>1</v>
      </c>
      <c r="P536" s="39">
        <v>1</v>
      </c>
      <c r="Q536" s="46" t="s">
        <v>404</v>
      </c>
      <c r="R536" s="118">
        <v>38793.1</v>
      </c>
      <c r="S536" s="120">
        <f t="shared" si="37"/>
        <v>38793.1</v>
      </c>
    </row>
    <row r="537" spans="1:19" ht="14.4" x14ac:dyDescent="0.3">
      <c r="A537" s="40" t="s">
        <v>963</v>
      </c>
      <c r="B537" s="40" t="s">
        <v>936</v>
      </c>
      <c r="C537" s="40" t="s">
        <v>936</v>
      </c>
      <c r="D537" s="37" t="s">
        <v>30</v>
      </c>
      <c r="E537" s="39" t="s">
        <v>34</v>
      </c>
      <c r="F537" s="39">
        <v>88</v>
      </c>
      <c r="G537" s="39" t="s">
        <v>80</v>
      </c>
      <c r="H537" s="39">
        <v>33801</v>
      </c>
      <c r="I537" s="110" t="str">
        <f>VLOOKUP(H537,Hoja1!A24:C205,3)</f>
        <v>SERVICIOS DE VIGILANCIA</v>
      </c>
      <c r="J537" s="39" t="s">
        <v>44</v>
      </c>
      <c r="K537" s="39" t="s">
        <v>957</v>
      </c>
      <c r="L537" s="39">
        <v>2024020184</v>
      </c>
      <c r="M537" s="39" t="s">
        <v>44</v>
      </c>
      <c r="N537" s="39" t="s">
        <v>44</v>
      </c>
      <c r="O537" s="39">
        <v>1</v>
      </c>
      <c r="P537" s="39">
        <v>1</v>
      </c>
      <c r="Q537" s="46" t="s">
        <v>404</v>
      </c>
      <c r="R537" s="118">
        <v>2206.89</v>
      </c>
      <c r="S537" s="120">
        <f t="shared" si="37"/>
        <v>2206.89</v>
      </c>
    </row>
    <row r="538" spans="1:19" ht="14.4" x14ac:dyDescent="0.3">
      <c r="A538" s="40" t="s">
        <v>963</v>
      </c>
      <c r="B538" s="40" t="s">
        <v>936</v>
      </c>
      <c r="C538" s="40" t="s">
        <v>936</v>
      </c>
      <c r="D538" s="37" t="s">
        <v>30</v>
      </c>
      <c r="E538" s="39" t="s">
        <v>31</v>
      </c>
      <c r="F538" s="39">
        <v>1</v>
      </c>
      <c r="G538" s="39" t="s">
        <v>48</v>
      </c>
      <c r="H538" s="39">
        <v>35801</v>
      </c>
      <c r="I538" s="110" t="str">
        <f>VLOOKUP(H538,Hoja1!A25:C206,3)</f>
        <v>SERVICIOS DE LAVANDERÍA, LIMPIEZA E HIGIENE</v>
      </c>
      <c r="J538" s="39" t="s">
        <v>44</v>
      </c>
      <c r="K538" s="39" t="s">
        <v>958</v>
      </c>
      <c r="L538" s="39">
        <v>2024020170</v>
      </c>
      <c r="M538" s="39" t="s">
        <v>44</v>
      </c>
      <c r="N538" s="39" t="s">
        <v>44</v>
      </c>
      <c r="O538" s="39">
        <v>1</v>
      </c>
      <c r="P538" s="39">
        <v>1</v>
      </c>
      <c r="Q538" s="46" t="s">
        <v>404</v>
      </c>
      <c r="R538" s="118">
        <v>12931.04</v>
      </c>
      <c r="S538" s="120">
        <f t="shared" si="37"/>
        <v>12931.04</v>
      </c>
    </row>
    <row r="539" spans="1:19" ht="14.4" x14ac:dyDescent="0.3">
      <c r="A539" s="40" t="s">
        <v>963</v>
      </c>
      <c r="B539" s="40" t="s">
        <v>936</v>
      </c>
      <c r="C539" s="40" t="s">
        <v>936</v>
      </c>
      <c r="D539" s="37" t="s">
        <v>30</v>
      </c>
      <c r="E539" s="39" t="s">
        <v>31</v>
      </c>
      <c r="F539" s="39">
        <v>1</v>
      </c>
      <c r="G539" s="39" t="s">
        <v>48</v>
      </c>
      <c r="H539" s="39">
        <v>35801</v>
      </c>
      <c r="I539" s="110" t="str">
        <f>VLOOKUP(H539,Hoja1!A26:C207,3)</f>
        <v>SERVICIOS DE LAVANDERÍA, LIMPIEZA E HIGIENE</v>
      </c>
      <c r="J539" s="39" t="s">
        <v>44</v>
      </c>
      <c r="K539" s="39" t="s">
        <v>959</v>
      </c>
      <c r="L539" s="39">
        <v>2024020078</v>
      </c>
      <c r="M539" s="39" t="s">
        <v>44</v>
      </c>
      <c r="N539" s="39" t="s">
        <v>44</v>
      </c>
      <c r="O539" s="39">
        <v>1</v>
      </c>
      <c r="P539" s="39">
        <v>1</v>
      </c>
      <c r="Q539" s="46" t="s">
        <v>404</v>
      </c>
      <c r="R539" s="118">
        <v>13000</v>
      </c>
      <c r="S539" s="120">
        <f t="shared" si="37"/>
        <v>13000</v>
      </c>
    </row>
    <row r="540" spans="1:19" ht="14.4" x14ac:dyDescent="0.3">
      <c r="A540" s="40" t="s">
        <v>963</v>
      </c>
      <c r="B540" s="40" t="s">
        <v>936</v>
      </c>
      <c r="C540" s="40" t="s">
        <v>936</v>
      </c>
      <c r="D540" s="37" t="s">
        <v>30</v>
      </c>
      <c r="E540" s="39" t="s">
        <v>31</v>
      </c>
      <c r="F540" s="39">
        <v>1</v>
      </c>
      <c r="G540" s="39" t="s">
        <v>32</v>
      </c>
      <c r="H540" s="39">
        <v>33602</v>
      </c>
      <c r="I540" s="110" t="str">
        <f>VLOOKUP(H540,Hoja1!A27:C208,3)</f>
        <v>OTROS SERVICIOS COMERCIALES</v>
      </c>
      <c r="J540" s="39" t="s">
        <v>44</v>
      </c>
      <c r="K540" s="39" t="s">
        <v>960</v>
      </c>
      <c r="L540" s="39">
        <v>2024020054</v>
      </c>
      <c r="M540" s="39" t="s">
        <v>44</v>
      </c>
      <c r="N540" s="39" t="s">
        <v>44</v>
      </c>
      <c r="O540" s="39">
        <v>1</v>
      </c>
      <c r="P540" s="39">
        <v>1</v>
      </c>
      <c r="Q540" s="46" t="s">
        <v>404</v>
      </c>
      <c r="R540" s="118">
        <v>12068.96</v>
      </c>
      <c r="S540" s="120">
        <f t="shared" si="37"/>
        <v>12068.96</v>
      </c>
    </row>
    <row r="541" spans="1:19" ht="14.4" x14ac:dyDescent="0.3">
      <c r="A541" s="40" t="s">
        <v>963</v>
      </c>
      <c r="B541" s="40" t="s">
        <v>936</v>
      </c>
      <c r="C541" s="40" t="s">
        <v>936</v>
      </c>
      <c r="D541" s="37" t="s">
        <v>30</v>
      </c>
      <c r="E541" s="39" t="s">
        <v>31</v>
      </c>
      <c r="F541" s="39">
        <v>1</v>
      </c>
      <c r="G541" s="39" t="s">
        <v>48</v>
      </c>
      <c r="H541" s="39">
        <v>32201</v>
      </c>
      <c r="I541" s="110" t="str">
        <f>VLOOKUP(H541,Hoja1!A28:C209,3)</f>
        <v>ARRENDAMIENTO DE EDIFICIOS Y LOCALES</v>
      </c>
      <c r="J541" s="39" t="s">
        <v>44</v>
      </c>
      <c r="K541" s="39" t="s">
        <v>961</v>
      </c>
      <c r="L541" s="39">
        <v>2024020028</v>
      </c>
      <c r="M541" s="39" t="s">
        <v>44</v>
      </c>
      <c r="N541" s="39" t="s">
        <v>44</v>
      </c>
      <c r="O541" s="39">
        <v>1</v>
      </c>
      <c r="P541" s="39">
        <v>1</v>
      </c>
      <c r="Q541" s="46" t="s">
        <v>404</v>
      </c>
      <c r="R541" s="118">
        <v>68989.440000000002</v>
      </c>
      <c r="S541" s="120">
        <f t="shared" si="37"/>
        <v>68989.440000000002</v>
      </c>
    </row>
    <row r="542" spans="1:19" ht="14.4" x14ac:dyDescent="0.3">
      <c r="A542" s="40" t="s">
        <v>963</v>
      </c>
      <c r="B542" s="40" t="s">
        <v>936</v>
      </c>
      <c r="C542" s="40" t="s">
        <v>936</v>
      </c>
      <c r="D542" s="37" t="s">
        <v>30</v>
      </c>
      <c r="E542" s="39" t="s">
        <v>34</v>
      </c>
      <c r="F542" s="39">
        <v>88</v>
      </c>
      <c r="G542" s="39" t="s">
        <v>37</v>
      </c>
      <c r="H542" s="39">
        <v>32201</v>
      </c>
      <c r="I542" s="110" t="str">
        <f>VLOOKUP(H542,Hoja1!A29:C210,3)</f>
        <v>ARRENDAMIENTO DE EDIFICIOS Y LOCALES</v>
      </c>
      <c r="J542" s="39" t="s">
        <v>44</v>
      </c>
      <c r="K542" s="39" t="s">
        <v>962</v>
      </c>
      <c r="L542" s="39">
        <v>2024020027</v>
      </c>
      <c r="M542" s="39" t="s">
        <v>44</v>
      </c>
      <c r="N542" s="39" t="s">
        <v>44</v>
      </c>
      <c r="O542" s="39">
        <v>1</v>
      </c>
      <c r="P542" s="39">
        <v>1</v>
      </c>
      <c r="Q542" s="46" t="s">
        <v>404</v>
      </c>
      <c r="R542" s="118">
        <v>18949.14</v>
      </c>
      <c r="S542" s="120">
        <f t="shared" si="37"/>
        <v>18949.14</v>
      </c>
    </row>
    <row r="543" spans="1:19" ht="14.4" x14ac:dyDescent="0.3">
      <c r="A543" s="40" t="s">
        <v>964</v>
      </c>
      <c r="B543" s="40" t="s">
        <v>967</v>
      </c>
      <c r="C543" s="40" t="s">
        <v>967</v>
      </c>
      <c r="D543" s="40" t="s">
        <v>30</v>
      </c>
      <c r="E543" s="40" t="s">
        <v>31</v>
      </c>
      <c r="F543" s="40" t="s">
        <v>30</v>
      </c>
      <c r="G543" s="40" t="s">
        <v>32</v>
      </c>
      <c r="H543" s="40" t="s">
        <v>531</v>
      </c>
      <c r="I543" s="39" t="s">
        <v>912</v>
      </c>
      <c r="J543" s="39" t="s">
        <v>968</v>
      </c>
      <c r="K543" s="39" t="s">
        <v>969</v>
      </c>
      <c r="L543" s="39">
        <v>2024020202</v>
      </c>
      <c r="M543" s="66" t="s">
        <v>45</v>
      </c>
      <c r="N543" s="97" t="s">
        <v>211</v>
      </c>
      <c r="O543" s="97">
        <v>2</v>
      </c>
      <c r="P543" s="97">
        <v>177</v>
      </c>
      <c r="Q543" s="60" t="s">
        <v>534</v>
      </c>
      <c r="R543" s="126">
        <f>P543*O543</f>
        <v>354</v>
      </c>
      <c r="S543" s="120">
        <f t="shared" si="37"/>
        <v>354</v>
      </c>
    </row>
    <row r="544" spans="1:19" ht="14.4" x14ac:dyDescent="0.3">
      <c r="A544" s="40" t="s">
        <v>964</v>
      </c>
      <c r="B544" s="40" t="s">
        <v>967</v>
      </c>
      <c r="C544" s="40" t="s">
        <v>967</v>
      </c>
      <c r="D544" s="40" t="s">
        <v>30</v>
      </c>
      <c r="E544" s="40" t="s">
        <v>31</v>
      </c>
      <c r="F544" s="40" t="s">
        <v>30</v>
      </c>
      <c r="G544" s="40" t="s">
        <v>32</v>
      </c>
      <c r="H544" s="40" t="s">
        <v>531</v>
      </c>
      <c r="I544" s="39" t="s">
        <v>912</v>
      </c>
      <c r="J544" s="39" t="s">
        <v>970</v>
      </c>
      <c r="K544" s="39" t="s">
        <v>971</v>
      </c>
      <c r="L544" s="39">
        <v>2024020191</v>
      </c>
      <c r="M544" s="66" t="s">
        <v>45</v>
      </c>
      <c r="N544" s="97" t="s">
        <v>211</v>
      </c>
      <c r="O544" s="97">
        <v>2</v>
      </c>
      <c r="P544" s="97">
        <v>0.8</v>
      </c>
      <c r="Q544" s="60" t="s">
        <v>534</v>
      </c>
      <c r="R544" s="126">
        <f t="shared" ref="R544:R590" si="38">P544*O544</f>
        <v>1.6</v>
      </c>
      <c r="S544" s="120">
        <f t="shared" si="37"/>
        <v>1.6</v>
      </c>
    </row>
    <row r="545" spans="1:19" ht="14.4" x14ac:dyDescent="0.3">
      <c r="A545" s="40" t="s">
        <v>964</v>
      </c>
      <c r="B545" s="40" t="s">
        <v>967</v>
      </c>
      <c r="C545" s="40" t="s">
        <v>967</v>
      </c>
      <c r="D545" s="40" t="s">
        <v>30</v>
      </c>
      <c r="E545" s="40" t="s">
        <v>385</v>
      </c>
      <c r="F545" s="40" t="s">
        <v>30</v>
      </c>
      <c r="G545" s="40" t="s">
        <v>32</v>
      </c>
      <c r="H545" s="40" t="s">
        <v>531</v>
      </c>
      <c r="I545" s="39" t="s">
        <v>912</v>
      </c>
      <c r="J545" s="39" t="s">
        <v>970</v>
      </c>
      <c r="K545" s="39" t="s">
        <v>971</v>
      </c>
      <c r="L545" s="39">
        <v>2024020191</v>
      </c>
      <c r="M545" s="66" t="s">
        <v>45</v>
      </c>
      <c r="N545" s="97" t="s">
        <v>211</v>
      </c>
      <c r="O545" s="97">
        <v>12</v>
      </c>
      <c r="P545" s="97">
        <v>0.8</v>
      </c>
      <c r="Q545" s="60" t="s">
        <v>534</v>
      </c>
      <c r="R545" s="126">
        <f t="shared" si="38"/>
        <v>9.6000000000000014</v>
      </c>
      <c r="S545" s="120">
        <f t="shared" si="37"/>
        <v>9.6000000000000014</v>
      </c>
    </row>
    <row r="546" spans="1:19" ht="14.4" x14ac:dyDescent="0.3">
      <c r="A546" s="40" t="s">
        <v>964</v>
      </c>
      <c r="B546" s="40" t="s">
        <v>967</v>
      </c>
      <c r="C546" s="40" t="s">
        <v>967</v>
      </c>
      <c r="D546" s="40" t="s">
        <v>30</v>
      </c>
      <c r="E546" s="40" t="s">
        <v>31</v>
      </c>
      <c r="F546" s="40" t="s">
        <v>30</v>
      </c>
      <c r="G546" s="40" t="s">
        <v>32</v>
      </c>
      <c r="H546" s="40" t="s">
        <v>531</v>
      </c>
      <c r="I546" s="39" t="s">
        <v>912</v>
      </c>
      <c r="J546" s="39" t="s">
        <v>972</v>
      </c>
      <c r="K546" s="39" t="s">
        <v>973</v>
      </c>
      <c r="L546" s="39">
        <v>2024020171</v>
      </c>
      <c r="M546" s="66" t="s">
        <v>45</v>
      </c>
      <c r="N546" s="97" t="s">
        <v>213</v>
      </c>
      <c r="O546" s="97">
        <v>4</v>
      </c>
      <c r="P546" s="97">
        <v>34.65</v>
      </c>
      <c r="Q546" s="60" t="s">
        <v>534</v>
      </c>
      <c r="R546" s="126">
        <f t="shared" si="38"/>
        <v>138.6</v>
      </c>
      <c r="S546" s="120">
        <f t="shared" si="37"/>
        <v>138.6</v>
      </c>
    </row>
    <row r="547" spans="1:19" ht="14.4" x14ac:dyDescent="0.3">
      <c r="A547" s="40" t="s">
        <v>964</v>
      </c>
      <c r="B547" s="40" t="s">
        <v>967</v>
      </c>
      <c r="C547" s="40" t="s">
        <v>967</v>
      </c>
      <c r="D547" s="40" t="s">
        <v>30</v>
      </c>
      <c r="E547" s="40" t="s">
        <v>385</v>
      </c>
      <c r="F547" s="40" t="s">
        <v>30</v>
      </c>
      <c r="G547" s="40" t="s">
        <v>32</v>
      </c>
      <c r="H547" s="40" t="s">
        <v>531</v>
      </c>
      <c r="I547" s="39" t="s">
        <v>912</v>
      </c>
      <c r="J547" s="39" t="s">
        <v>972</v>
      </c>
      <c r="K547" s="39" t="s">
        <v>973</v>
      </c>
      <c r="L547" s="39">
        <v>2024020171</v>
      </c>
      <c r="M547" s="66" t="s">
        <v>45</v>
      </c>
      <c r="N547" s="97" t="s">
        <v>213</v>
      </c>
      <c r="O547" s="97">
        <v>2</v>
      </c>
      <c r="P547" s="97">
        <v>34.68</v>
      </c>
      <c r="Q547" s="60" t="s">
        <v>534</v>
      </c>
      <c r="R547" s="126">
        <f t="shared" si="38"/>
        <v>69.36</v>
      </c>
      <c r="S547" s="120">
        <f t="shared" si="37"/>
        <v>69.36</v>
      </c>
    </row>
    <row r="548" spans="1:19" ht="14.4" x14ac:dyDescent="0.3">
      <c r="A548" s="40" t="s">
        <v>964</v>
      </c>
      <c r="B548" s="40" t="s">
        <v>967</v>
      </c>
      <c r="C548" s="40" t="s">
        <v>967</v>
      </c>
      <c r="D548" s="40" t="s">
        <v>30</v>
      </c>
      <c r="E548" s="40" t="s">
        <v>31</v>
      </c>
      <c r="F548" s="40" t="s">
        <v>30</v>
      </c>
      <c r="G548" s="40" t="s">
        <v>32</v>
      </c>
      <c r="H548" s="40" t="s">
        <v>531</v>
      </c>
      <c r="I548" s="39" t="s">
        <v>912</v>
      </c>
      <c r="J548" s="39" t="s">
        <v>974</v>
      </c>
      <c r="K548" s="39" t="s">
        <v>975</v>
      </c>
      <c r="L548" s="39">
        <v>2024020171</v>
      </c>
      <c r="M548" s="66" t="s">
        <v>45</v>
      </c>
      <c r="N548" s="97" t="s">
        <v>213</v>
      </c>
      <c r="O548" s="97">
        <v>9</v>
      </c>
      <c r="P548" s="97">
        <v>62.21</v>
      </c>
      <c r="Q548" s="60" t="s">
        <v>534</v>
      </c>
      <c r="R548" s="126">
        <f t="shared" si="38"/>
        <v>559.89</v>
      </c>
      <c r="S548" s="120">
        <f t="shared" si="37"/>
        <v>559.89</v>
      </c>
    </row>
    <row r="549" spans="1:19" ht="14.4" x14ac:dyDescent="0.3">
      <c r="A549" s="40" t="s">
        <v>964</v>
      </c>
      <c r="B549" s="40" t="s">
        <v>967</v>
      </c>
      <c r="C549" s="40" t="s">
        <v>967</v>
      </c>
      <c r="D549" s="40" t="s">
        <v>30</v>
      </c>
      <c r="E549" s="40" t="s">
        <v>31</v>
      </c>
      <c r="F549" s="40" t="s">
        <v>30</v>
      </c>
      <c r="G549" s="40" t="s">
        <v>32</v>
      </c>
      <c r="H549" s="40" t="s">
        <v>531</v>
      </c>
      <c r="I549" s="39" t="s">
        <v>912</v>
      </c>
      <c r="J549" s="39" t="s">
        <v>974</v>
      </c>
      <c r="K549" s="39" t="s">
        <v>975</v>
      </c>
      <c r="L549" s="39">
        <v>2024020171</v>
      </c>
      <c r="M549" s="66" t="s">
        <v>45</v>
      </c>
      <c r="N549" s="97" t="s">
        <v>213</v>
      </c>
      <c r="O549" s="97">
        <v>1</v>
      </c>
      <c r="P549" s="97">
        <v>62.21</v>
      </c>
      <c r="Q549" s="60" t="s">
        <v>534</v>
      </c>
      <c r="R549" s="126">
        <f t="shared" si="38"/>
        <v>62.21</v>
      </c>
      <c r="S549" s="120">
        <f t="shared" si="37"/>
        <v>62.21</v>
      </c>
    </row>
    <row r="550" spans="1:19" ht="14.4" x14ac:dyDescent="0.3">
      <c r="A550" s="40" t="s">
        <v>964</v>
      </c>
      <c r="B550" s="40" t="s">
        <v>967</v>
      </c>
      <c r="C550" s="40" t="s">
        <v>967</v>
      </c>
      <c r="D550" s="40" t="s">
        <v>30</v>
      </c>
      <c r="E550" s="40" t="s">
        <v>31</v>
      </c>
      <c r="F550" s="40" t="s">
        <v>30</v>
      </c>
      <c r="G550" s="40" t="s">
        <v>32</v>
      </c>
      <c r="H550" s="40" t="s">
        <v>531</v>
      </c>
      <c r="I550" s="39" t="s">
        <v>912</v>
      </c>
      <c r="J550" s="39" t="s">
        <v>411</v>
      </c>
      <c r="K550" s="39" t="s">
        <v>412</v>
      </c>
      <c r="L550" s="39">
        <v>2024020171</v>
      </c>
      <c r="M550" s="66" t="s">
        <v>45</v>
      </c>
      <c r="N550" s="97" t="s">
        <v>212</v>
      </c>
      <c r="O550" s="97">
        <v>4</v>
      </c>
      <c r="P550" s="97">
        <v>70.599999999999994</v>
      </c>
      <c r="Q550" s="60" t="s">
        <v>534</v>
      </c>
      <c r="R550" s="126">
        <f t="shared" si="38"/>
        <v>282.39999999999998</v>
      </c>
      <c r="S550" s="120">
        <f t="shared" si="37"/>
        <v>282.39999999999998</v>
      </c>
    </row>
    <row r="551" spans="1:19" ht="14.4" x14ac:dyDescent="0.3">
      <c r="A551" s="40" t="s">
        <v>964</v>
      </c>
      <c r="B551" s="40" t="s">
        <v>967</v>
      </c>
      <c r="C551" s="40" t="s">
        <v>967</v>
      </c>
      <c r="D551" s="40" t="s">
        <v>30</v>
      </c>
      <c r="E551" s="40" t="s">
        <v>115</v>
      </c>
      <c r="F551" s="40" t="s">
        <v>116</v>
      </c>
      <c r="G551" s="40" t="s">
        <v>32</v>
      </c>
      <c r="H551" s="40" t="s">
        <v>531</v>
      </c>
      <c r="I551" s="39" t="s">
        <v>912</v>
      </c>
      <c r="J551" s="39" t="s">
        <v>411</v>
      </c>
      <c r="K551" s="39" t="s">
        <v>412</v>
      </c>
      <c r="L551" s="39">
        <v>2024020171</v>
      </c>
      <c r="M551" s="66" t="s">
        <v>45</v>
      </c>
      <c r="N551" s="97" t="s">
        <v>212</v>
      </c>
      <c r="O551" s="97">
        <v>19</v>
      </c>
      <c r="P551" s="97">
        <v>70.599999999999994</v>
      </c>
      <c r="Q551" s="60" t="s">
        <v>534</v>
      </c>
      <c r="R551" s="126">
        <f t="shared" si="38"/>
        <v>1341.3999999999999</v>
      </c>
      <c r="S551" s="120">
        <f t="shared" si="37"/>
        <v>1341.3999999999999</v>
      </c>
    </row>
    <row r="552" spans="1:19" ht="14.4" x14ac:dyDescent="0.3">
      <c r="A552" s="40" t="s">
        <v>964</v>
      </c>
      <c r="B552" s="40" t="s">
        <v>967</v>
      </c>
      <c r="C552" s="40" t="s">
        <v>967</v>
      </c>
      <c r="D552" s="40" t="s">
        <v>30</v>
      </c>
      <c r="E552" s="40" t="s">
        <v>385</v>
      </c>
      <c r="F552" s="40" t="s">
        <v>30</v>
      </c>
      <c r="G552" s="40" t="s">
        <v>32</v>
      </c>
      <c r="H552" s="40" t="s">
        <v>531</v>
      </c>
      <c r="I552" s="39" t="s">
        <v>912</v>
      </c>
      <c r="J552" s="39" t="s">
        <v>976</v>
      </c>
      <c r="K552" s="39" t="s">
        <v>977</v>
      </c>
      <c r="L552" s="39">
        <v>2024020171</v>
      </c>
      <c r="M552" s="66" t="s">
        <v>45</v>
      </c>
      <c r="N552" s="97" t="s">
        <v>213</v>
      </c>
      <c r="O552" s="97">
        <v>16</v>
      </c>
      <c r="P552" s="97">
        <v>24.87</v>
      </c>
      <c r="Q552" s="60" t="s">
        <v>534</v>
      </c>
      <c r="R552" s="126">
        <f t="shared" si="38"/>
        <v>397.92</v>
      </c>
      <c r="S552" s="120">
        <f t="shared" si="37"/>
        <v>397.92</v>
      </c>
    </row>
    <row r="553" spans="1:19" ht="14.4" x14ac:dyDescent="0.3">
      <c r="A553" s="40" t="s">
        <v>964</v>
      </c>
      <c r="B553" s="40" t="s">
        <v>967</v>
      </c>
      <c r="C553" s="40" t="s">
        <v>967</v>
      </c>
      <c r="D553" s="40" t="s">
        <v>30</v>
      </c>
      <c r="E553" s="40" t="s">
        <v>385</v>
      </c>
      <c r="F553" s="40" t="s">
        <v>30</v>
      </c>
      <c r="G553" s="40" t="s">
        <v>32</v>
      </c>
      <c r="H553" s="40" t="s">
        <v>531</v>
      </c>
      <c r="I553" s="39" t="s">
        <v>912</v>
      </c>
      <c r="J553" s="39" t="s">
        <v>150</v>
      </c>
      <c r="K553" s="39" t="s">
        <v>196</v>
      </c>
      <c r="L553" s="39">
        <v>2024020171</v>
      </c>
      <c r="M553" s="66" t="s">
        <v>45</v>
      </c>
      <c r="N553" s="97" t="s">
        <v>211</v>
      </c>
      <c r="O553" s="97">
        <v>4</v>
      </c>
      <c r="P553" s="97">
        <v>75.5</v>
      </c>
      <c r="Q553" s="60" t="s">
        <v>534</v>
      </c>
      <c r="R553" s="126">
        <f t="shared" si="38"/>
        <v>302</v>
      </c>
      <c r="S553" s="120">
        <f t="shared" si="37"/>
        <v>302</v>
      </c>
    </row>
    <row r="554" spans="1:19" ht="14.4" x14ac:dyDescent="0.3">
      <c r="A554" s="40" t="s">
        <v>964</v>
      </c>
      <c r="B554" s="40" t="s">
        <v>967</v>
      </c>
      <c r="C554" s="40" t="s">
        <v>967</v>
      </c>
      <c r="D554" s="40" t="s">
        <v>30</v>
      </c>
      <c r="E554" s="40" t="s">
        <v>31</v>
      </c>
      <c r="F554" s="40" t="s">
        <v>30</v>
      </c>
      <c r="G554" s="40" t="s">
        <v>32</v>
      </c>
      <c r="H554" s="40" t="s">
        <v>531</v>
      </c>
      <c r="I554" s="39" t="s">
        <v>912</v>
      </c>
      <c r="J554" s="39" t="s">
        <v>978</v>
      </c>
      <c r="K554" s="39" t="s">
        <v>979</v>
      </c>
      <c r="L554" s="39">
        <v>2024020170</v>
      </c>
      <c r="M554" s="66" t="s">
        <v>45</v>
      </c>
      <c r="N554" s="97" t="s">
        <v>211</v>
      </c>
      <c r="O554" s="97">
        <v>1</v>
      </c>
      <c r="P554" s="97">
        <v>1508</v>
      </c>
      <c r="Q554" s="60" t="s">
        <v>534</v>
      </c>
      <c r="R554" s="126">
        <f t="shared" si="38"/>
        <v>1508</v>
      </c>
      <c r="S554" s="120">
        <f t="shared" si="37"/>
        <v>1508</v>
      </c>
    </row>
    <row r="555" spans="1:19" ht="14.4" x14ac:dyDescent="0.3">
      <c r="A555" s="40" t="s">
        <v>964</v>
      </c>
      <c r="B555" s="40" t="s">
        <v>967</v>
      </c>
      <c r="C555" s="40" t="s">
        <v>967</v>
      </c>
      <c r="D555" s="40" t="s">
        <v>30</v>
      </c>
      <c r="E555" s="40" t="s">
        <v>110</v>
      </c>
      <c r="F555" s="40" t="s">
        <v>111</v>
      </c>
      <c r="G555" s="40" t="s">
        <v>32</v>
      </c>
      <c r="H555" s="40" t="s">
        <v>531</v>
      </c>
      <c r="I555" s="39" t="s">
        <v>912</v>
      </c>
      <c r="J555" s="39" t="s">
        <v>978</v>
      </c>
      <c r="K555" s="39" t="s">
        <v>979</v>
      </c>
      <c r="L555" s="39">
        <v>2024020170</v>
      </c>
      <c r="M555" s="66" t="s">
        <v>45</v>
      </c>
      <c r="N555" s="97" t="s">
        <v>211</v>
      </c>
      <c r="O555" s="97">
        <v>1</v>
      </c>
      <c r="P555" s="97">
        <v>1508</v>
      </c>
      <c r="Q555" s="60" t="s">
        <v>534</v>
      </c>
      <c r="R555" s="126">
        <f t="shared" si="38"/>
        <v>1508</v>
      </c>
      <c r="S555" s="120">
        <f t="shared" si="37"/>
        <v>1508</v>
      </c>
    </row>
    <row r="556" spans="1:19" ht="14.4" x14ac:dyDescent="0.3">
      <c r="A556" s="40" t="s">
        <v>964</v>
      </c>
      <c r="B556" s="40" t="s">
        <v>967</v>
      </c>
      <c r="C556" s="40" t="s">
        <v>967</v>
      </c>
      <c r="D556" s="40" t="s">
        <v>30</v>
      </c>
      <c r="E556" s="40" t="s">
        <v>31</v>
      </c>
      <c r="F556" s="40" t="s">
        <v>30</v>
      </c>
      <c r="G556" s="40" t="s">
        <v>32</v>
      </c>
      <c r="H556" s="40" t="s">
        <v>88</v>
      </c>
      <c r="I556" s="39" t="s">
        <v>232</v>
      </c>
      <c r="J556" s="39" t="s">
        <v>89</v>
      </c>
      <c r="K556" s="39" t="s">
        <v>90</v>
      </c>
      <c r="L556" s="39">
        <v>2024020158</v>
      </c>
      <c r="M556" s="66" t="s">
        <v>45</v>
      </c>
      <c r="N556" s="97" t="s">
        <v>215</v>
      </c>
      <c r="O556" s="97">
        <v>20</v>
      </c>
      <c r="P556" s="97">
        <v>35</v>
      </c>
      <c r="Q556" s="60" t="s">
        <v>534</v>
      </c>
      <c r="R556" s="126">
        <f t="shared" si="38"/>
        <v>700</v>
      </c>
      <c r="S556" s="120">
        <f t="shared" si="37"/>
        <v>700</v>
      </c>
    </row>
    <row r="557" spans="1:19" ht="14.4" x14ac:dyDescent="0.3">
      <c r="A557" s="40" t="s">
        <v>964</v>
      </c>
      <c r="B557" s="40" t="s">
        <v>967</v>
      </c>
      <c r="C557" s="40" t="s">
        <v>967</v>
      </c>
      <c r="D557" s="40" t="s">
        <v>30</v>
      </c>
      <c r="E557" s="40" t="s">
        <v>31</v>
      </c>
      <c r="F557" s="40" t="s">
        <v>30</v>
      </c>
      <c r="G557" s="40" t="s">
        <v>32</v>
      </c>
      <c r="H557" s="40" t="s">
        <v>88</v>
      </c>
      <c r="I557" s="39" t="s">
        <v>232</v>
      </c>
      <c r="J557" s="39" t="s">
        <v>144</v>
      </c>
      <c r="K557" s="39" t="s">
        <v>190</v>
      </c>
      <c r="L557" s="39">
        <v>2024020152</v>
      </c>
      <c r="M557" s="66" t="s">
        <v>45</v>
      </c>
      <c r="N557" s="97" t="s">
        <v>216</v>
      </c>
      <c r="O557" s="97">
        <v>60</v>
      </c>
      <c r="P557" s="97">
        <v>39.58</v>
      </c>
      <c r="Q557" s="60" t="s">
        <v>534</v>
      </c>
      <c r="R557" s="126">
        <f t="shared" si="38"/>
        <v>2374.7999999999997</v>
      </c>
      <c r="S557" s="120">
        <f t="shared" si="37"/>
        <v>2374.7999999999997</v>
      </c>
    </row>
    <row r="558" spans="1:19" ht="14.4" x14ac:dyDescent="0.3">
      <c r="A558" s="40" t="s">
        <v>964</v>
      </c>
      <c r="B558" s="40" t="s">
        <v>967</v>
      </c>
      <c r="C558" s="40" t="s">
        <v>967</v>
      </c>
      <c r="D558" s="40" t="s">
        <v>30</v>
      </c>
      <c r="E558" s="40" t="s">
        <v>31</v>
      </c>
      <c r="F558" s="40" t="s">
        <v>30</v>
      </c>
      <c r="G558" s="40" t="s">
        <v>32</v>
      </c>
      <c r="H558" s="40" t="s">
        <v>88</v>
      </c>
      <c r="I558" s="39" t="s">
        <v>232</v>
      </c>
      <c r="J558" s="39" t="s">
        <v>768</v>
      </c>
      <c r="K558" s="39" t="s">
        <v>192</v>
      </c>
      <c r="L558" s="39">
        <v>2024020152</v>
      </c>
      <c r="M558" s="66" t="s">
        <v>45</v>
      </c>
      <c r="N558" s="97" t="s">
        <v>212</v>
      </c>
      <c r="O558" s="97">
        <v>70</v>
      </c>
      <c r="P558" s="97">
        <v>12.5</v>
      </c>
      <c r="Q558" s="60" t="s">
        <v>534</v>
      </c>
      <c r="R558" s="126">
        <f t="shared" si="38"/>
        <v>875</v>
      </c>
      <c r="S558" s="120">
        <f t="shared" si="37"/>
        <v>875</v>
      </c>
    </row>
    <row r="559" spans="1:19" ht="14.4" x14ac:dyDescent="0.3">
      <c r="A559" s="40" t="s">
        <v>964</v>
      </c>
      <c r="B559" s="40" t="s">
        <v>967</v>
      </c>
      <c r="C559" s="40" t="s">
        <v>967</v>
      </c>
      <c r="D559" s="40" t="s">
        <v>30</v>
      </c>
      <c r="E559" s="40" t="s">
        <v>31</v>
      </c>
      <c r="F559" s="40" t="s">
        <v>30</v>
      </c>
      <c r="G559" s="40" t="s">
        <v>32</v>
      </c>
      <c r="H559" s="40" t="s">
        <v>88</v>
      </c>
      <c r="I559" s="39" t="s">
        <v>232</v>
      </c>
      <c r="J559" s="39" t="s">
        <v>980</v>
      </c>
      <c r="K559" s="39" t="s">
        <v>981</v>
      </c>
      <c r="L559" s="39">
        <v>2024020152</v>
      </c>
      <c r="M559" s="66" t="s">
        <v>45</v>
      </c>
      <c r="N559" s="97" t="s">
        <v>211</v>
      </c>
      <c r="O559" s="97">
        <v>10</v>
      </c>
      <c r="P559" s="97">
        <v>21</v>
      </c>
      <c r="Q559" s="60" t="s">
        <v>534</v>
      </c>
      <c r="R559" s="126">
        <f t="shared" si="38"/>
        <v>210</v>
      </c>
      <c r="S559" s="120">
        <f t="shared" si="37"/>
        <v>210</v>
      </c>
    </row>
    <row r="560" spans="1:19" ht="14.4" x14ac:dyDescent="0.3">
      <c r="A560" s="40" t="s">
        <v>964</v>
      </c>
      <c r="B560" s="40" t="s">
        <v>967</v>
      </c>
      <c r="C560" s="40" t="s">
        <v>967</v>
      </c>
      <c r="D560" s="40" t="s">
        <v>30</v>
      </c>
      <c r="E560" s="40" t="s">
        <v>31</v>
      </c>
      <c r="F560" s="40" t="s">
        <v>30</v>
      </c>
      <c r="G560" s="40" t="s">
        <v>32</v>
      </c>
      <c r="H560" s="40" t="s">
        <v>88</v>
      </c>
      <c r="I560" s="39" t="s">
        <v>232</v>
      </c>
      <c r="J560" s="39" t="s">
        <v>868</v>
      </c>
      <c r="K560" s="39" t="s">
        <v>869</v>
      </c>
      <c r="L560" s="39">
        <v>2024020152</v>
      </c>
      <c r="M560" s="66" t="s">
        <v>45</v>
      </c>
      <c r="N560" s="97" t="s">
        <v>211</v>
      </c>
      <c r="O560" s="97">
        <v>20</v>
      </c>
      <c r="P560" s="97">
        <v>17</v>
      </c>
      <c r="Q560" s="60" t="s">
        <v>534</v>
      </c>
      <c r="R560" s="126">
        <f t="shared" si="38"/>
        <v>340</v>
      </c>
      <c r="S560" s="120">
        <f t="shared" si="37"/>
        <v>340</v>
      </c>
    </row>
    <row r="561" spans="1:19" ht="14.4" x14ac:dyDescent="0.3">
      <c r="A561" s="40" t="s">
        <v>964</v>
      </c>
      <c r="B561" s="40" t="s">
        <v>967</v>
      </c>
      <c r="C561" s="40" t="s">
        <v>967</v>
      </c>
      <c r="D561" s="40" t="s">
        <v>30</v>
      </c>
      <c r="E561" s="40" t="s">
        <v>31</v>
      </c>
      <c r="F561" s="40" t="s">
        <v>30</v>
      </c>
      <c r="G561" s="40" t="s">
        <v>32</v>
      </c>
      <c r="H561" s="40" t="s">
        <v>76</v>
      </c>
      <c r="I561" s="39" t="s">
        <v>77</v>
      </c>
      <c r="J561" s="39" t="s">
        <v>124</v>
      </c>
      <c r="K561" s="39" t="s">
        <v>168</v>
      </c>
      <c r="L561" s="39">
        <v>2024020175</v>
      </c>
      <c r="M561" s="66" t="s">
        <v>45</v>
      </c>
      <c r="N561" s="97" t="s">
        <v>214</v>
      </c>
      <c r="O561" s="97">
        <v>1</v>
      </c>
      <c r="P561" s="97">
        <v>2043</v>
      </c>
      <c r="Q561" s="60" t="s">
        <v>534</v>
      </c>
      <c r="R561" s="126">
        <f t="shared" si="38"/>
        <v>2043</v>
      </c>
      <c r="S561" s="120">
        <f t="shared" si="37"/>
        <v>2043</v>
      </c>
    </row>
    <row r="562" spans="1:19" ht="14.4" x14ac:dyDescent="0.3">
      <c r="A562" s="40" t="s">
        <v>964</v>
      </c>
      <c r="B562" s="40" t="s">
        <v>967</v>
      </c>
      <c r="C562" s="40" t="s">
        <v>967</v>
      </c>
      <c r="D562" s="40" t="s">
        <v>30</v>
      </c>
      <c r="E562" s="40" t="s">
        <v>34</v>
      </c>
      <c r="F562" s="40" t="s">
        <v>36</v>
      </c>
      <c r="G562" s="40" t="s">
        <v>37</v>
      </c>
      <c r="H562" s="40" t="s">
        <v>76</v>
      </c>
      <c r="I562" s="39" t="s">
        <v>77</v>
      </c>
      <c r="J562" s="39" t="s">
        <v>124</v>
      </c>
      <c r="K562" s="39" t="s">
        <v>168</v>
      </c>
      <c r="L562" s="39">
        <v>2024020159</v>
      </c>
      <c r="M562" s="66" t="s">
        <v>45</v>
      </c>
      <c r="N562" s="97" t="s">
        <v>214</v>
      </c>
      <c r="O562" s="97">
        <v>1</v>
      </c>
      <c r="P562" s="97">
        <v>1155</v>
      </c>
      <c r="Q562" s="60" t="s">
        <v>534</v>
      </c>
      <c r="R562" s="126">
        <f t="shared" si="38"/>
        <v>1155</v>
      </c>
      <c r="S562" s="120">
        <f t="shared" si="37"/>
        <v>1155</v>
      </c>
    </row>
    <row r="563" spans="1:19" ht="14.4" x14ac:dyDescent="0.3">
      <c r="A563" s="40" t="s">
        <v>964</v>
      </c>
      <c r="B563" s="40" t="s">
        <v>967</v>
      </c>
      <c r="C563" s="40" t="s">
        <v>967</v>
      </c>
      <c r="D563" s="40" t="s">
        <v>30</v>
      </c>
      <c r="E563" s="40" t="s">
        <v>31</v>
      </c>
      <c r="F563" s="40" t="s">
        <v>30</v>
      </c>
      <c r="G563" s="40" t="s">
        <v>32</v>
      </c>
      <c r="H563" s="40" t="s">
        <v>982</v>
      </c>
      <c r="I563" s="39" t="s">
        <v>983</v>
      </c>
      <c r="J563" s="39" t="s">
        <v>984</v>
      </c>
      <c r="K563" s="39" t="s">
        <v>985</v>
      </c>
      <c r="L563" s="39">
        <v>2024020191</v>
      </c>
      <c r="M563" s="66" t="s">
        <v>45</v>
      </c>
      <c r="N563" s="97" t="s">
        <v>216</v>
      </c>
      <c r="O563" s="97">
        <v>4</v>
      </c>
      <c r="P563" s="97">
        <v>15</v>
      </c>
      <c r="Q563" s="60" t="s">
        <v>534</v>
      </c>
      <c r="R563" s="126">
        <f t="shared" si="38"/>
        <v>60</v>
      </c>
      <c r="S563" s="120">
        <f t="shared" si="37"/>
        <v>60</v>
      </c>
    </row>
    <row r="564" spans="1:19" ht="14.4" x14ac:dyDescent="0.3">
      <c r="A564" s="40" t="s">
        <v>964</v>
      </c>
      <c r="B564" s="40" t="s">
        <v>967</v>
      </c>
      <c r="C564" s="40" t="s">
        <v>967</v>
      </c>
      <c r="D564" s="40" t="s">
        <v>30</v>
      </c>
      <c r="E564" s="40" t="s">
        <v>31</v>
      </c>
      <c r="F564" s="40" t="s">
        <v>30</v>
      </c>
      <c r="G564" s="40" t="s">
        <v>32</v>
      </c>
      <c r="H564" s="40" t="s">
        <v>982</v>
      </c>
      <c r="I564" s="39" t="s">
        <v>983</v>
      </c>
      <c r="J564" s="39" t="s">
        <v>986</v>
      </c>
      <c r="K564" s="39" t="s">
        <v>987</v>
      </c>
      <c r="L564" s="39">
        <v>2024020191</v>
      </c>
      <c r="M564" s="66" t="s">
        <v>45</v>
      </c>
      <c r="N564" s="97" t="s">
        <v>211</v>
      </c>
      <c r="O564" s="97">
        <v>1</v>
      </c>
      <c r="P564" s="97">
        <v>25.39</v>
      </c>
      <c r="Q564" s="60" t="s">
        <v>534</v>
      </c>
      <c r="R564" s="126">
        <f t="shared" si="38"/>
        <v>25.39</v>
      </c>
      <c r="S564" s="120">
        <f t="shared" si="37"/>
        <v>25.39</v>
      </c>
    </row>
    <row r="565" spans="1:19" ht="14.4" x14ac:dyDescent="0.3">
      <c r="A565" s="40" t="s">
        <v>964</v>
      </c>
      <c r="B565" s="40" t="s">
        <v>967</v>
      </c>
      <c r="C565" s="40" t="s">
        <v>967</v>
      </c>
      <c r="D565" s="40" t="s">
        <v>30</v>
      </c>
      <c r="E565" s="40" t="s">
        <v>31</v>
      </c>
      <c r="F565" s="40" t="s">
        <v>30</v>
      </c>
      <c r="G565" s="40" t="s">
        <v>32</v>
      </c>
      <c r="H565" s="40" t="s">
        <v>982</v>
      </c>
      <c r="I565" s="39" t="s">
        <v>983</v>
      </c>
      <c r="J565" s="39" t="s">
        <v>988</v>
      </c>
      <c r="K565" s="39" t="s">
        <v>989</v>
      </c>
      <c r="L565" s="39">
        <v>2024020191</v>
      </c>
      <c r="M565" s="66" t="s">
        <v>45</v>
      </c>
      <c r="N565" s="97" t="s">
        <v>211</v>
      </c>
      <c r="O565" s="97">
        <v>1</v>
      </c>
      <c r="P565" s="97">
        <v>204.69</v>
      </c>
      <c r="Q565" s="60" t="s">
        <v>534</v>
      </c>
      <c r="R565" s="126">
        <f t="shared" si="38"/>
        <v>204.69</v>
      </c>
      <c r="S565" s="120">
        <f t="shared" si="37"/>
        <v>204.69</v>
      </c>
    </row>
    <row r="566" spans="1:19" ht="14.4" x14ac:dyDescent="0.3">
      <c r="A566" s="40" t="s">
        <v>964</v>
      </c>
      <c r="B566" s="40" t="s">
        <v>967</v>
      </c>
      <c r="C566" s="40" t="s">
        <v>967</v>
      </c>
      <c r="D566" s="40" t="s">
        <v>30</v>
      </c>
      <c r="E566" s="40" t="s">
        <v>31</v>
      </c>
      <c r="F566" s="40" t="s">
        <v>30</v>
      </c>
      <c r="G566" s="40" t="s">
        <v>32</v>
      </c>
      <c r="H566" s="40" t="s">
        <v>982</v>
      </c>
      <c r="I566" s="39" t="s">
        <v>983</v>
      </c>
      <c r="J566" s="39" t="s">
        <v>990</v>
      </c>
      <c r="K566" s="39" t="s">
        <v>991</v>
      </c>
      <c r="L566" s="39">
        <v>2024020191</v>
      </c>
      <c r="M566" s="66" t="s">
        <v>45</v>
      </c>
      <c r="N566" s="97" t="s">
        <v>211</v>
      </c>
      <c r="O566" s="97">
        <v>1</v>
      </c>
      <c r="P566" s="97">
        <v>251.91</v>
      </c>
      <c r="Q566" s="60" t="s">
        <v>534</v>
      </c>
      <c r="R566" s="126">
        <f t="shared" si="38"/>
        <v>251.91</v>
      </c>
      <c r="S566" s="120">
        <f t="shared" si="37"/>
        <v>251.91</v>
      </c>
    </row>
    <row r="567" spans="1:19" ht="14.4" x14ac:dyDescent="0.3">
      <c r="A567" s="40" t="s">
        <v>964</v>
      </c>
      <c r="B567" s="40" t="s">
        <v>967</v>
      </c>
      <c r="C567" s="40" t="s">
        <v>967</v>
      </c>
      <c r="D567" s="40" t="s">
        <v>30</v>
      </c>
      <c r="E567" s="40" t="s">
        <v>31</v>
      </c>
      <c r="F567" s="40" t="s">
        <v>30</v>
      </c>
      <c r="G567" s="40" t="s">
        <v>32</v>
      </c>
      <c r="H567" s="40" t="s">
        <v>982</v>
      </c>
      <c r="I567" s="39" t="s">
        <v>983</v>
      </c>
      <c r="J567" s="39" t="s">
        <v>990</v>
      </c>
      <c r="K567" s="39" t="s">
        <v>991</v>
      </c>
      <c r="L567" s="39">
        <v>2024020191</v>
      </c>
      <c r="M567" s="66" t="s">
        <v>45</v>
      </c>
      <c r="N567" s="97" t="s">
        <v>211</v>
      </c>
      <c r="O567" s="97">
        <v>1</v>
      </c>
      <c r="P567" s="97">
        <v>234.61</v>
      </c>
      <c r="Q567" s="60" t="s">
        <v>534</v>
      </c>
      <c r="R567" s="126">
        <f t="shared" si="38"/>
        <v>234.61</v>
      </c>
      <c r="S567" s="120">
        <f t="shared" si="37"/>
        <v>234.61</v>
      </c>
    </row>
    <row r="568" spans="1:19" ht="14.4" x14ac:dyDescent="0.3">
      <c r="A568" s="40" t="s">
        <v>964</v>
      </c>
      <c r="B568" s="40" t="s">
        <v>967</v>
      </c>
      <c r="C568" s="40" t="s">
        <v>967</v>
      </c>
      <c r="D568" s="40" t="s">
        <v>30</v>
      </c>
      <c r="E568" s="40" t="s">
        <v>31</v>
      </c>
      <c r="F568" s="40" t="s">
        <v>30</v>
      </c>
      <c r="G568" s="40" t="s">
        <v>32</v>
      </c>
      <c r="H568" s="40" t="s">
        <v>992</v>
      </c>
      <c r="I568" s="39" t="s">
        <v>993</v>
      </c>
      <c r="J568" s="39" t="s">
        <v>994</v>
      </c>
      <c r="K568" s="39" t="s">
        <v>995</v>
      </c>
      <c r="L568" s="39">
        <v>2024020191</v>
      </c>
      <c r="M568" s="66" t="s">
        <v>45</v>
      </c>
      <c r="N568" s="97" t="s">
        <v>211</v>
      </c>
      <c r="O568" s="97">
        <v>4</v>
      </c>
      <c r="P568" s="97">
        <v>1.2</v>
      </c>
      <c r="Q568" s="60" t="s">
        <v>534</v>
      </c>
      <c r="R568" s="126">
        <f t="shared" si="38"/>
        <v>4.8</v>
      </c>
      <c r="S568" s="120">
        <f t="shared" si="37"/>
        <v>4.8</v>
      </c>
    </row>
    <row r="569" spans="1:19" ht="14.4" x14ac:dyDescent="0.3">
      <c r="A569" s="40" t="s">
        <v>964</v>
      </c>
      <c r="B569" s="40" t="s">
        <v>967</v>
      </c>
      <c r="C569" s="40" t="s">
        <v>967</v>
      </c>
      <c r="D569" s="40" t="s">
        <v>30</v>
      </c>
      <c r="E569" s="40" t="s">
        <v>31</v>
      </c>
      <c r="F569" s="40" t="s">
        <v>30</v>
      </c>
      <c r="G569" s="40" t="s">
        <v>32</v>
      </c>
      <c r="H569" s="40" t="s">
        <v>996</v>
      </c>
      <c r="I569" s="39" t="s">
        <v>243</v>
      </c>
      <c r="J569" s="39" t="s">
        <v>997</v>
      </c>
      <c r="K569" s="39" t="s">
        <v>998</v>
      </c>
      <c r="L569" s="39">
        <v>2024020202</v>
      </c>
      <c r="M569" s="66" t="s">
        <v>45</v>
      </c>
      <c r="N569" s="97" t="s">
        <v>211</v>
      </c>
      <c r="O569" s="97">
        <v>1</v>
      </c>
      <c r="P569" s="97">
        <v>419</v>
      </c>
      <c r="Q569" s="60" t="s">
        <v>534</v>
      </c>
      <c r="R569" s="126">
        <f t="shared" si="38"/>
        <v>419</v>
      </c>
      <c r="S569" s="120">
        <f t="shared" si="37"/>
        <v>419</v>
      </c>
    </row>
    <row r="570" spans="1:19" ht="14.4" x14ac:dyDescent="0.3">
      <c r="A570" s="40" t="s">
        <v>964</v>
      </c>
      <c r="B570" s="40" t="s">
        <v>967</v>
      </c>
      <c r="C570" s="40" t="s">
        <v>967</v>
      </c>
      <c r="D570" s="40" t="s">
        <v>30</v>
      </c>
      <c r="E570" s="40" t="s">
        <v>31</v>
      </c>
      <c r="F570" s="40" t="s">
        <v>30</v>
      </c>
      <c r="G570" s="40" t="s">
        <v>32</v>
      </c>
      <c r="H570" s="40" t="s">
        <v>999</v>
      </c>
      <c r="I570" s="39" t="s">
        <v>1000</v>
      </c>
      <c r="J570" s="39" t="s">
        <v>1001</v>
      </c>
      <c r="K570" s="39" t="s">
        <v>1002</v>
      </c>
      <c r="L570" s="39">
        <v>2024020191</v>
      </c>
      <c r="M570" s="66" t="s">
        <v>45</v>
      </c>
      <c r="N570" s="97" t="s">
        <v>211</v>
      </c>
      <c r="O570" s="97">
        <v>4</v>
      </c>
      <c r="P570" s="97">
        <v>0.6</v>
      </c>
      <c r="Q570" s="60" t="s">
        <v>534</v>
      </c>
      <c r="R570" s="126">
        <f t="shared" si="38"/>
        <v>2.4</v>
      </c>
      <c r="S570" s="120">
        <f t="shared" si="37"/>
        <v>2.4</v>
      </c>
    </row>
    <row r="571" spans="1:19" ht="14.4" x14ac:dyDescent="0.3">
      <c r="A571" s="40" t="s">
        <v>964</v>
      </c>
      <c r="B571" s="40" t="s">
        <v>967</v>
      </c>
      <c r="C571" s="40" t="s">
        <v>967</v>
      </c>
      <c r="D571" s="40" t="s">
        <v>30</v>
      </c>
      <c r="E571" s="40" t="s">
        <v>34</v>
      </c>
      <c r="F571" s="40" t="s">
        <v>36</v>
      </c>
      <c r="G571" s="40" t="s">
        <v>37</v>
      </c>
      <c r="H571" s="40" t="s">
        <v>386</v>
      </c>
      <c r="I571" s="39" t="s">
        <v>1003</v>
      </c>
      <c r="J571" s="39" t="s">
        <v>1004</v>
      </c>
      <c r="K571" s="39" t="s">
        <v>1005</v>
      </c>
      <c r="L571" s="39">
        <v>2024020197</v>
      </c>
      <c r="M571" s="66" t="s">
        <v>45</v>
      </c>
      <c r="N571" s="97" t="s">
        <v>211</v>
      </c>
      <c r="O571" s="97">
        <v>10</v>
      </c>
      <c r="P571" s="97">
        <v>500</v>
      </c>
      <c r="Q571" s="60" t="s">
        <v>534</v>
      </c>
      <c r="R571" s="126">
        <f t="shared" si="38"/>
        <v>5000</v>
      </c>
      <c r="S571" s="120">
        <f t="shared" si="37"/>
        <v>5000</v>
      </c>
    </row>
    <row r="572" spans="1:19" ht="14.4" x14ac:dyDescent="0.3">
      <c r="A572" s="40" t="s">
        <v>964</v>
      </c>
      <c r="B572" s="40" t="s">
        <v>967</v>
      </c>
      <c r="C572" s="40" t="s">
        <v>967</v>
      </c>
      <c r="D572" s="40" t="s">
        <v>30</v>
      </c>
      <c r="E572" s="40" t="s">
        <v>34</v>
      </c>
      <c r="F572" s="40" t="s">
        <v>36</v>
      </c>
      <c r="G572" s="40" t="s">
        <v>37</v>
      </c>
      <c r="H572" s="40" t="s">
        <v>386</v>
      </c>
      <c r="I572" s="39" t="s">
        <v>1003</v>
      </c>
      <c r="J572" s="39" t="s">
        <v>889</v>
      </c>
      <c r="K572" s="39" t="s">
        <v>890</v>
      </c>
      <c r="L572" s="39">
        <v>2024020197</v>
      </c>
      <c r="M572" s="66" t="s">
        <v>45</v>
      </c>
      <c r="N572" s="97" t="s">
        <v>211</v>
      </c>
      <c r="O572" s="97">
        <v>4</v>
      </c>
      <c r="P572" s="97">
        <v>200</v>
      </c>
      <c r="Q572" s="60" t="s">
        <v>534</v>
      </c>
      <c r="R572" s="126">
        <f t="shared" si="38"/>
        <v>800</v>
      </c>
      <c r="S572" s="120">
        <f t="shared" si="37"/>
        <v>800</v>
      </c>
    </row>
    <row r="573" spans="1:19" ht="14.4" x14ac:dyDescent="0.3">
      <c r="A573" s="40" t="s">
        <v>964</v>
      </c>
      <c r="B573" s="40" t="s">
        <v>967</v>
      </c>
      <c r="C573" s="40" t="s">
        <v>967</v>
      </c>
      <c r="D573" s="40" t="s">
        <v>30</v>
      </c>
      <c r="E573" s="40" t="s">
        <v>34</v>
      </c>
      <c r="F573" s="40" t="s">
        <v>36</v>
      </c>
      <c r="G573" s="40" t="s">
        <v>37</v>
      </c>
      <c r="H573" s="40" t="s">
        <v>386</v>
      </c>
      <c r="I573" s="39" t="s">
        <v>1003</v>
      </c>
      <c r="J573" s="39" t="s">
        <v>1004</v>
      </c>
      <c r="K573" s="39" t="s">
        <v>1005</v>
      </c>
      <c r="L573" s="39">
        <v>2024020196</v>
      </c>
      <c r="M573" s="66" t="s">
        <v>45</v>
      </c>
      <c r="N573" s="97" t="s">
        <v>211</v>
      </c>
      <c r="O573" s="97">
        <v>26</v>
      </c>
      <c r="P573" s="97">
        <v>500</v>
      </c>
      <c r="Q573" s="60" t="s">
        <v>534</v>
      </c>
      <c r="R573" s="126">
        <f t="shared" si="38"/>
        <v>13000</v>
      </c>
      <c r="S573" s="120">
        <f t="shared" si="37"/>
        <v>13000</v>
      </c>
    </row>
    <row r="574" spans="1:19" ht="14.4" x14ac:dyDescent="0.3">
      <c r="A574" s="40" t="s">
        <v>964</v>
      </c>
      <c r="B574" s="40" t="s">
        <v>967</v>
      </c>
      <c r="C574" s="40" t="s">
        <v>967</v>
      </c>
      <c r="D574" s="40" t="s">
        <v>30</v>
      </c>
      <c r="E574" s="40" t="s">
        <v>34</v>
      </c>
      <c r="F574" s="40" t="s">
        <v>36</v>
      </c>
      <c r="G574" s="40" t="s">
        <v>37</v>
      </c>
      <c r="H574" s="40" t="s">
        <v>386</v>
      </c>
      <c r="I574" s="39" t="s">
        <v>1003</v>
      </c>
      <c r="J574" s="39" t="s">
        <v>889</v>
      </c>
      <c r="K574" s="39" t="s">
        <v>890</v>
      </c>
      <c r="L574" s="39">
        <v>2024020196</v>
      </c>
      <c r="M574" s="66" t="s">
        <v>45</v>
      </c>
      <c r="N574" s="97" t="s">
        <v>211</v>
      </c>
      <c r="O574" s="97">
        <v>10</v>
      </c>
      <c r="P574" s="97">
        <v>200</v>
      </c>
      <c r="Q574" s="60" t="s">
        <v>534</v>
      </c>
      <c r="R574" s="126">
        <f t="shared" si="38"/>
        <v>2000</v>
      </c>
      <c r="S574" s="120">
        <f t="shared" si="37"/>
        <v>2000</v>
      </c>
    </row>
    <row r="575" spans="1:19" ht="14.4" x14ac:dyDescent="0.3">
      <c r="A575" s="40" t="s">
        <v>964</v>
      </c>
      <c r="B575" s="40" t="s">
        <v>967</v>
      </c>
      <c r="C575" s="40" t="s">
        <v>967</v>
      </c>
      <c r="D575" s="40" t="s">
        <v>30</v>
      </c>
      <c r="E575" s="40" t="s">
        <v>31</v>
      </c>
      <c r="F575" s="40" t="s">
        <v>30</v>
      </c>
      <c r="G575" s="40" t="s">
        <v>32</v>
      </c>
      <c r="H575" s="40" t="s">
        <v>380</v>
      </c>
      <c r="I575" s="39" t="s">
        <v>1006</v>
      </c>
      <c r="J575" s="39" t="s">
        <v>1007</v>
      </c>
      <c r="K575" s="39" t="s">
        <v>1008</v>
      </c>
      <c r="L575" s="39">
        <v>2024020192</v>
      </c>
      <c r="M575" s="66" t="s">
        <v>45</v>
      </c>
      <c r="N575" s="97" t="s">
        <v>211</v>
      </c>
      <c r="O575" s="97">
        <v>1</v>
      </c>
      <c r="P575" s="97">
        <v>100.01</v>
      </c>
      <c r="Q575" s="60" t="s">
        <v>534</v>
      </c>
      <c r="R575" s="126">
        <f t="shared" si="38"/>
        <v>100.01</v>
      </c>
      <c r="S575" s="120">
        <f t="shared" si="37"/>
        <v>100.01</v>
      </c>
    </row>
    <row r="576" spans="1:19" ht="14.4" x14ac:dyDescent="0.3">
      <c r="A576" s="40" t="s">
        <v>964</v>
      </c>
      <c r="B576" s="40" t="s">
        <v>967</v>
      </c>
      <c r="C576" s="40" t="s">
        <v>967</v>
      </c>
      <c r="D576" s="40" t="s">
        <v>30</v>
      </c>
      <c r="E576" s="40" t="s">
        <v>31</v>
      </c>
      <c r="F576" s="40" t="s">
        <v>30</v>
      </c>
      <c r="G576" s="40" t="s">
        <v>32</v>
      </c>
      <c r="H576" s="40" t="s">
        <v>380</v>
      </c>
      <c r="I576" s="39" t="s">
        <v>1006</v>
      </c>
      <c r="J576" s="39" t="s">
        <v>381</v>
      </c>
      <c r="K576" s="39" t="s">
        <v>382</v>
      </c>
      <c r="L576" s="39">
        <v>2024020192</v>
      </c>
      <c r="M576" s="66" t="s">
        <v>45</v>
      </c>
      <c r="N576" s="97" t="s">
        <v>211</v>
      </c>
      <c r="O576" s="97">
        <v>4</v>
      </c>
      <c r="P576" s="97">
        <v>135</v>
      </c>
      <c r="Q576" s="60" t="s">
        <v>534</v>
      </c>
      <c r="R576" s="126">
        <f t="shared" si="38"/>
        <v>540</v>
      </c>
      <c r="S576" s="120">
        <f t="shared" si="37"/>
        <v>540</v>
      </c>
    </row>
    <row r="577" spans="1:19" ht="14.4" x14ac:dyDescent="0.3">
      <c r="A577" s="40" t="s">
        <v>964</v>
      </c>
      <c r="B577" s="40" t="s">
        <v>967</v>
      </c>
      <c r="C577" s="40" t="s">
        <v>967</v>
      </c>
      <c r="D577" s="40" t="s">
        <v>30</v>
      </c>
      <c r="E577" s="40" t="s">
        <v>31</v>
      </c>
      <c r="F577" s="40" t="s">
        <v>30</v>
      </c>
      <c r="G577" s="40" t="s">
        <v>32</v>
      </c>
      <c r="H577" s="40" t="s">
        <v>380</v>
      </c>
      <c r="I577" s="39" t="s">
        <v>1006</v>
      </c>
      <c r="J577" s="39" t="s">
        <v>1007</v>
      </c>
      <c r="K577" s="39" t="s">
        <v>1008</v>
      </c>
      <c r="L577" s="39">
        <v>2024020190</v>
      </c>
      <c r="M577" s="66" t="s">
        <v>45</v>
      </c>
      <c r="N577" s="97" t="s">
        <v>211</v>
      </c>
      <c r="O577" s="97">
        <v>1</v>
      </c>
      <c r="P577" s="97">
        <v>100.01</v>
      </c>
      <c r="Q577" s="60" t="s">
        <v>534</v>
      </c>
      <c r="R577" s="126">
        <f t="shared" si="38"/>
        <v>100.01</v>
      </c>
      <c r="S577" s="120">
        <f t="shared" si="37"/>
        <v>100.01</v>
      </c>
    </row>
    <row r="578" spans="1:19" ht="14.4" x14ac:dyDescent="0.3">
      <c r="A578" s="40" t="s">
        <v>964</v>
      </c>
      <c r="B578" s="40" t="s">
        <v>967</v>
      </c>
      <c r="C578" s="40" t="s">
        <v>967</v>
      </c>
      <c r="D578" s="40" t="s">
        <v>30</v>
      </c>
      <c r="E578" s="40" t="s">
        <v>31</v>
      </c>
      <c r="F578" s="40" t="s">
        <v>30</v>
      </c>
      <c r="G578" s="40" t="s">
        <v>32</v>
      </c>
      <c r="H578" s="40">
        <v>31401</v>
      </c>
      <c r="I578" s="39" t="s">
        <v>267</v>
      </c>
      <c r="J578" s="39" t="s">
        <v>44</v>
      </c>
      <c r="K578" s="39" t="s">
        <v>1009</v>
      </c>
      <c r="L578" s="39">
        <v>2024020198</v>
      </c>
      <c r="M578" s="39" t="s">
        <v>44</v>
      </c>
      <c r="N578" s="39" t="s">
        <v>44</v>
      </c>
      <c r="O578" s="97">
        <v>1</v>
      </c>
      <c r="P578" s="97">
        <v>2173.85</v>
      </c>
      <c r="Q578" s="60" t="s">
        <v>1010</v>
      </c>
      <c r="R578" s="126">
        <f t="shared" si="38"/>
        <v>2173.85</v>
      </c>
      <c r="S578" s="120">
        <f t="shared" si="37"/>
        <v>2173.85</v>
      </c>
    </row>
    <row r="579" spans="1:19" ht="14.4" x14ac:dyDescent="0.3">
      <c r="A579" s="40" t="s">
        <v>964</v>
      </c>
      <c r="B579" s="40" t="s">
        <v>967</v>
      </c>
      <c r="C579" s="40" t="s">
        <v>967</v>
      </c>
      <c r="D579" s="40" t="s">
        <v>30</v>
      </c>
      <c r="E579" s="40" t="s">
        <v>113</v>
      </c>
      <c r="F579" s="40" t="s">
        <v>1011</v>
      </c>
      <c r="G579" s="40" t="s">
        <v>48</v>
      </c>
      <c r="H579" s="40">
        <v>31602</v>
      </c>
      <c r="I579" s="39" t="s">
        <v>1012</v>
      </c>
      <c r="J579" s="39" t="s">
        <v>44</v>
      </c>
      <c r="K579" s="39" t="s">
        <v>1013</v>
      </c>
      <c r="L579" s="39" t="s">
        <v>44</v>
      </c>
      <c r="M579" s="39" t="s">
        <v>44</v>
      </c>
      <c r="N579" s="39" t="s">
        <v>44</v>
      </c>
      <c r="O579" s="97">
        <v>1</v>
      </c>
      <c r="P579" s="97">
        <v>299</v>
      </c>
      <c r="Q579" s="60" t="s">
        <v>1010</v>
      </c>
      <c r="R579" s="126">
        <f t="shared" si="38"/>
        <v>299</v>
      </c>
      <c r="S579" s="120">
        <f t="shared" si="37"/>
        <v>299</v>
      </c>
    </row>
    <row r="580" spans="1:19" ht="14.4" x14ac:dyDescent="0.3">
      <c r="A580" s="40" t="s">
        <v>964</v>
      </c>
      <c r="B580" s="40" t="s">
        <v>967</v>
      </c>
      <c r="C580" s="40" t="s">
        <v>967</v>
      </c>
      <c r="D580" s="40" t="s">
        <v>30</v>
      </c>
      <c r="E580" s="40" t="s">
        <v>31</v>
      </c>
      <c r="F580" s="40" t="s">
        <v>30</v>
      </c>
      <c r="G580" s="40" t="s">
        <v>32</v>
      </c>
      <c r="H580" s="40">
        <v>32601</v>
      </c>
      <c r="I580" s="39" t="s">
        <v>580</v>
      </c>
      <c r="J580" s="39" t="s">
        <v>44</v>
      </c>
      <c r="K580" s="39" t="s">
        <v>1014</v>
      </c>
      <c r="L580" s="39" t="s">
        <v>1015</v>
      </c>
      <c r="M580" s="39" t="s">
        <v>483</v>
      </c>
      <c r="N580" s="39" t="s">
        <v>44</v>
      </c>
      <c r="O580" s="97">
        <v>1</v>
      </c>
      <c r="P580" s="97">
        <v>1392</v>
      </c>
      <c r="Q580" s="60" t="s">
        <v>1010</v>
      </c>
      <c r="R580" s="126">
        <f t="shared" si="38"/>
        <v>1392</v>
      </c>
      <c r="S580" s="120">
        <f t="shared" si="37"/>
        <v>1392</v>
      </c>
    </row>
    <row r="581" spans="1:19" ht="14.4" x14ac:dyDescent="0.3">
      <c r="A581" s="40" t="s">
        <v>964</v>
      </c>
      <c r="B581" s="40" t="s">
        <v>967</v>
      </c>
      <c r="C581" s="40" t="s">
        <v>967</v>
      </c>
      <c r="D581" s="40" t="s">
        <v>30</v>
      </c>
      <c r="E581" s="40" t="s">
        <v>31</v>
      </c>
      <c r="F581" s="40" t="s">
        <v>30</v>
      </c>
      <c r="G581" s="40" t="s">
        <v>32</v>
      </c>
      <c r="H581" s="40">
        <v>32601</v>
      </c>
      <c r="I581" s="39" t="s">
        <v>580</v>
      </c>
      <c r="J581" s="39" t="s">
        <v>44</v>
      </c>
      <c r="K581" s="39" t="s">
        <v>1014</v>
      </c>
      <c r="L581" s="39" t="s">
        <v>1015</v>
      </c>
      <c r="M581" s="39" t="s">
        <v>483</v>
      </c>
      <c r="N581" s="39" t="s">
        <v>44</v>
      </c>
      <c r="O581" s="97">
        <v>1</v>
      </c>
      <c r="P581" s="97">
        <v>208</v>
      </c>
      <c r="Q581" s="60" t="s">
        <v>1010</v>
      </c>
      <c r="R581" s="126">
        <f t="shared" si="38"/>
        <v>208</v>
      </c>
      <c r="S581" s="120">
        <f t="shared" si="37"/>
        <v>208</v>
      </c>
    </row>
    <row r="582" spans="1:19" ht="14.4" x14ac:dyDescent="0.3">
      <c r="A582" s="40" t="s">
        <v>964</v>
      </c>
      <c r="B582" s="40" t="s">
        <v>967</v>
      </c>
      <c r="C582" s="40" t="s">
        <v>967</v>
      </c>
      <c r="D582" s="40" t="s">
        <v>30</v>
      </c>
      <c r="E582" s="40" t="s">
        <v>31</v>
      </c>
      <c r="F582" s="40" t="s">
        <v>30</v>
      </c>
      <c r="G582" s="40" t="s">
        <v>32</v>
      </c>
      <c r="H582" s="40">
        <v>32601</v>
      </c>
      <c r="I582" s="39" t="s">
        <v>580</v>
      </c>
      <c r="J582" s="39" t="s">
        <v>44</v>
      </c>
      <c r="K582" s="39" t="s">
        <v>1016</v>
      </c>
      <c r="L582" s="39" t="s">
        <v>1015</v>
      </c>
      <c r="M582" s="39" t="s">
        <v>483</v>
      </c>
      <c r="N582" s="39" t="s">
        <v>44</v>
      </c>
      <c r="O582" s="97">
        <v>1</v>
      </c>
      <c r="P582" s="97">
        <v>1392</v>
      </c>
      <c r="Q582" s="60" t="s">
        <v>1010</v>
      </c>
      <c r="R582" s="126">
        <f t="shared" si="38"/>
        <v>1392</v>
      </c>
      <c r="S582" s="120">
        <f t="shared" si="37"/>
        <v>1392</v>
      </c>
    </row>
    <row r="583" spans="1:19" ht="14.4" x14ac:dyDescent="0.3">
      <c r="A583" s="40" t="s">
        <v>964</v>
      </c>
      <c r="B583" s="40" t="s">
        <v>967</v>
      </c>
      <c r="C583" s="40" t="s">
        <v>967</v>
      </c>
      <c r="D583" s="40" t="s">
        <v>30</v>
      </c>
      <c r="E583" s="40" t="s">
        <v>31</v>
      </c>
      <c r="F583" s="40" t="s">
        <v>30</v>
      </c>
      <c r="G583" s="40" t="s">
        <v>48</v>
      </c>
      <c r="H583" s="40" t="s">
        <v>49</v>
      </c>
      <c r="I583" s="39" t="s">
        <v>50</v>
      </c>
      <c r="J583" s="39" t="s">
        <v>44</v>
      </c>
      <c r="K583" s="39" t="s">
        <v>1017</v>
      </c>
      <c r="L583" s="39" t="s">
        <v>1018</v>
      </c>
      <c r="M583" s="39" t="s">
        <v>483</v>
      </c>
      <c r="N583" s="39" t="s">
        <v>44</v>
      </c>
      <c r="O583" s="97">
        <v>1</v>
      </c>
      <c r="P583" s="97">
        <v>580</v>
      </c>
      <c r="Q583" s="60" t="s">
        <v>1010</v>
      </c>
      <c r="R583" s="126">
        <f t="shared" si="38"/>
        <v>580</v>
      </c>
      <c r="S583" s="120">
        <f t="shared" si="37"/>
        <v>580</v>
      </c>
    </row>
    <row r="584" spans="1:19" ht="14.4" x14ac:dyDescent="0.3">
      <c r="A584" s="40" t="s">
        <v>964</v>
      </c>
      <c r="B584" s="40" t="s">
        <v>967</v>
      </c>
      <c r="C584" s="40" t="s">
        <v>967</v>
      </c>
      <c r="D584" s="40" t="s">
        <v>30</v>
      </c>
      <c r="E584" s="40" t="s">
        <v>31</v>
      </c>
      <c r="F584" s="40" t="s">
        <v>30</v>
      </c>
      <c r="G584" s="40" t="s">
        <v>32</v>
      </c>
      <c r="H584" s="40" t="s">
        <v>396</v>
      </c>
      <c r="I584" s="39" t="s">
        <v>1019</v>
      </c>
      <c r="J584" s="39" t="s">
        <v>44</v>
      </c>
      <c r="K584" s="39" t="s">
        <v>1020</v>
      </c>
      <c r="L584" s="39">
        <v>2024020171</v>
      </c>
      <c r="M584" s="39" t="s">
        <v>44</v>
      </c>
      <c r="N584" s="39" t="s">
        <v>44</v>
      </c>
      <c r="O584" s="97">
        <v>1</v>
      </c>
      <c r="P584" s="97">
        <v>53.73</v>
      </c>
      <c r="Q584" s="60" t="s">
        <v>1010</v>
      </c>
      <c r="R584" s="126">
        <f t="shared" si="38"/>
        <v>53.73</v>
      </c>
      <c r="S584" s="120">
        <f t="shared" si="37"/>
        <v>53.73</v>
      </c>
    </row>
    <row r="585" spans="1:19" ht="14.4" x14ac:dyDescent="0.3">
      <c r="A585" s="40" t="s">
        <v>964</v>
      </c>
      <c r="B585" s="40" t="s">
        <v>967</v>
      </c>
      <c r="C585" s="40" t="s">
        <v>967</v>
      </c>
      <c r="D585" s="40" t="s">
        <v>30</v>
      </c>
      <c r="E585" s="40" t="s">
        <v>31</v>
      </c>
      <c r="F585" s="40" t="s">
        <v>30</v>
      </c>
      <c r="G585" s="40" t="s">
        <v>48</v>
      </c>
      <c r="H585" s="40" t="s">
        <v>46</v>
      </c>
      <c r="I585" s="39" t="s">
        <v>309</v>
      </c>
      <c r="J585" s="39" t="s">
        <v>44</v>
      </c>
      <c r="K585" s="39" t="s">
        <v>1021</v>
      </c>
      <c r="L585" s="39" t="s">
        <v>1022</v>
      </c>
      <c r="M585" s="39" t="s">
        <v>483</v>
      </c>
      <c r="N585" s="39" t="s">
        <v>44</v>
      </c>
      <c r="O585" s="97">
        <v>1</v>
      </c>
      <c r="P585" s="97">
        <v>15771.36</v>
      </c>
      <c r="Q585" s="60" t="s">
        <v>1010</v>
      </c>
      <c r="R585" s="126">
        <f t="shared" si="38"/>
        <v>15771.36</v>
      </c>
      <c r="S585" s="120">
        <f t="shared" si="37"/>
        <v>15771.36</v>
      </c>
    </row>
    <row r="586" spans="1:19" ht="14.4" x14ac:dyDescent="0.3">
      <c r="A586" s="40" t="s">
        <v>964</v>
      </c>
      <c r="B586" s="40" t="s">
        <v>967</v>
      </c>
      <c r="C586" s="40" t="s">
        <v>967</v>
      </c>
      <c r="D586" s="40" t="s">
        <v>30</v>
      </c>
      <c r="E586" s="40" t="s">
        <v>34</v>
      </c>
      <c r="F586" s="40" t="s">
        <v>36</v>
      </c>
      <c r="G586" s="40" t="s">
        <v>37</v>
      </c>
      <c r="H586" s="40" t="s">
        <v>46</v>
      </c>
      <c r="I586" s="39" t="s">
        <v>309</v>
      </c>
      <c r="J586" s="39" t="s">
        <v>44</v>
      </c>
      <c r="K586" s="39" t="s">
        <v>1023</v>
      </c>
      <c r="L586" s="39" t="s">
        <v>1022</v>
      </c>
      <c r="M586" s="39" t="s">
        <v>483</v>
      </c>
      <c r="N586" s="39" t="s">
        <v>44</v>
      </c>
      <c r="O586" s="97">
        <v>1</v>
      </c>
      <c r="P586" s="97">
        <v>15771.36</v>
      </c>
      <c r="Q586" s="60" t="s">
        <v>1010</v>
      </c>
      <c r="R586" s="126">
        <f t="shared" si="38"/>
        <v>15771.36</v>
      </c>
      <c r="S586" s="120">
        <f t="shared" si="37"/>
        <v>15771.36</v>
      </c>
    </row>
    <row r="587" spans="1:19" ht="14.4" x14ac:dyDescent="0.3">
      <c r="A587" s="40" t="s">
        <v>964</v>
      </c>
      <c r="B587" s="40" t="s">
        <v>967</v>
      </c>
      <c r="C587" s="40" t="s">
        <v>967</v>
      </c>
      <c r="D587" s="40" t="s">
        <v>30</v>
      </c>
      <c r="E587" s="40" t="s">
        <v>31</v>
      </c>
      <c r="F587" s="40" t="s">
        <v>30</v>
      </c>
      <c r="G587" s="40" t="s">
        <v>48</v>
      </c>
      <c r="H587" s="40">
        <v>35901</v>
      </c>
      <c r="I587" s="39" t="s">
        <v>1024</v>
      </c>
      <c r="J587" s="39" t="s">
        <v>44</v>
      </c>
      <c r="K587" s="39" t="s">
        <v>1025</v>
      </c>
      <c r="L587" s="39" t="s">
        <v>1026</v>
      </c>
      <c r="M587" s="39" t="s">
        <v>483</v>
      </c>
      <c r="N587" s="39" t="s">
        <v>44</v>
      </c>
      <c r="O587" s="97">
        <v>1</v>
      </c>
      <c r="P587" s="97">
        <v>556.79999999999995</v>
      </c>
      <c r="Q587" s="60" t="s">
        <v>1010</v>
      </c>
      <c r="R587" s="126">
        <f t="shared" si="38"/>
        <v>556.79999999999995</v>
      </c>
      <c r="S587" s="120">
        <f t="shared" si="37"/>
        <v>556.79999999999995</v>
      </c>
    </row>
    <row r="588" spans="1:19" ht="14.4" x14ac:dyDescent="0.3">
      <c r="A588" s="40" t="s">
        <v>964</v>
      </c>
      <c r="B588" s="40" t="s">
        <v>967</v>
      </c>
      <c r="C588" s="40" t="s">
        <v>967</v>
      </c>
      <c r="D588" s="40" t="s">
        <v>30</v>
      </c>
      <c r="E588" s="40" t="s">
        <v>31</v>
      </c>
      <c r="F588" s="40" t="s">
        <v>30</v>
      </c>
      <c r="G588" s="40" t="s">
        <v>32</v>
      </c>
      <c r="H588" s="40" t="s">
        <v>1027</v>
      </c>
      <c r="I588" s="39" t="s">
        <v>1028</v>
      </c>
      <c r="J588" s="39" t="s">
        <v>44</v>
      </c>
      <c r="K588" s="39" t="s">
        <v>1029</v>
      </c>
      <c r="L588" s="39" t="s">
        <v>44</v>
      </c>
      <c r="M588" s="39" t="s">
        <v>44</v>
      </c>
      <c r="N588" s="39" t="s">
        <v>44</v>
      </c>
      <c r="O588" s="97">
        <v>1</v>
      </c>
      <c r="P588" s="97">
        <v>630.02</v>
      </c>
      <c r="Q588" s="60" t="s">
        <v>534</v>
      </c>
      <c r="R588" s="126">
        <f t="shared" si="38"/>
        <v>630.02</v>
      </c>
      <c r="S588" s="120">
        <f t="shared" si="37"/>
        <v>630.02</v>
      </c>
    </row>
    <row r="589" spans="1:19" ht="14.4" x14ac:dyDescent="0.3">
      <c r="A589" s="40" t="s">
        <v>964</v>
      </c>
      <c r="B589" s="40" t="s">
        <v>967</v>
      </c>
      <c r="C589" s="40" t="s">
        <v>967</v>
      </c>
      <c r="D589" s="40" t="s">
        <v>30</v>
      </c>
      <c r="E589" s="40" t="s">
        <v>115</v>
      </c>
      <c r="F589" s="40" t="s">
        <v>116</v>
      </c>
      <c r="G589" s="40" t="s">
        <v>32</v>
      </c>
      <c r="H589" s="40" t="s">
        <v>1027</v>
      </c>
      <c r="I589" s="39" t="s">
        <v>1028</v>
      </c>
      <c r="J589" s="39" t="s">
        <v>44</v>
      </c>
      <c r="K589" s="39" t="s">
        <v>1029</v>
      </c>
      <c r="L589" s="39" t="s">
        <v>44</v>
      </c>
      <c r="M589" s="39" t="s">
        <v>44</v>
      </c>
      <c r="N589" s="39" t="s">
        <v>44</v>
      </c>
      <c r="O589" s="97">
        <v>1</v>
      </c>
      <c r="P589" s="97">
        <v>625</v>
      </c>
      <c r="Q589" s="60" t="s">
        <v>534</v>
      </c>
      <c r="R589" s="126">
        <f t="shared" si="38"/>
        <v>625</v>
      </c>
      <c r="S589" s="120">
        <f t="shared" si="37"/>
        <v>625</v>
      </c>
    </row>
    <row r="590" spans="1:19" ht="14.4" x14ac:dyDescent="0.3">
      <c r="A590" s="40" t="s">
        <v>964</v>
      </c>
      <c r="B590" s="40" t="s">
        <v>967</v>
      </c>
      <c r="C590" s="40" t="s">
        <v>967</v>
      </c>
      <c r="D590" s="40" t="s">
        <v>30</v>
      </c>
      <c r="E590" s="40" t="s">
        <v>385</v>
      </c>
      <c r="F590" s="40" t="s">
        <v>30</v>
      </c>
      <c r="G590" s="40" t="s">
        <v>32</v>
      </c>
      <c r="H590" s="40" t="s">
        <v>1027</v>
      </c>
      <c r="I590" s="39" t="s">
        <v>1028</v>
      </c>
      <c r="J590" s="39" t="s">
        <v>44</v>
      </c>
      <c r="K590" s="39" t="s">
        <v>1029</v>
      </c>
      <c r="L590" s="39" t="s">
        <v>44</v>
      </c>
      <c r="M590" s="39" t="s">
        <v>44</v>
      </c>
      <c r="N590" s="39" t="s">
        <v>44</v>
      </c>
      <c r="O590" s="97">
        <v>1</v>
      </c>
      <c r="P590" s="97">
        <v>609.99</v>
      </c>
      <c r="Q590" s="60" t="s">
        <v>534</v>
      </c>
      <c r="R590" s="126">
        <f t="shared" si="38"/>
        <v>609.99</v>
      </c>
      <c r="S590" s="120">
        <f t="shared" si="37"/>
        <v>609.99</v>
      </c>
    </row>
    <row r="591" spans="1:19" ht="13.5" customHeight="1" x14ac:dyDescent="0.3">
      <c r="A591" s="98" t="s">
        <v>965</v>
      </c>
      <c r="B591" s="111" t="s">
        <v>1030</v>
      </c>
      <c r="C591" s="111" t="s">
        <v>1030</v>
      </c>
      <c r="D591" s="37" t="s">
        <v>30</v>
      </c>
      <c r="E591" s="37" t="s">
        <v>31</v>
      </c>
      <c r="F591" s="37" t="s">
        <v>30</v>
      </c>
      <c r="G591" s="37" t="s">
        <v>32</v>
      </c>
      <c r="H591" s="37" t="s">
        <v>396</v>
      </c>
      <c r="I591" s="112" t="s">
        <v>1031</v>
      </c>
      <c r="J591" s="39" t="s">
        <v>44</v>
      </c>
      <c r="K591" s="38" t="s">
        <v>1032</v>
      </c>
      <c r="L591" s="39">
        <v>2024020248</v>
      </c>
      <c r="M591" s="39" t="s">
        <v>44</v>
      </c>
      <c r="N591" s="39" t="s">
        <v>44</v>
      </c>
      <c r="O591" s="39">
        <v>1</v>
      </c>
      <c r="P591" s="113">
        <v>1100</v>
      </c>
      <c r="Q591" s="36" t="s">
        <v>1033</v>
      </c>
      <c r="R591" s="118">
        <v>1100</v>
      </c>
      <c r="S591" s="120">
        <f t="shared" si="37"/>
        <v>1100</v>
      </c>
    </row>
    <row r="592" spans="1:19" ht="13.5" customHeight="1" x14ac:dyDescent="0.3">
      <c r="A592" s="98" t="s">
        <v>965</v>
      </c>
      <c r="B592" s="111" t="s">
        <v>1030</v>
      </c>
      <c r="C592" s="111" t="s">
        <v>1030</v>
      </c>
      <c r="D592" s="37" t="s">
        <v>30</v>
      </c>
      <c r="E592" s="37" t="s">
        <v>31</v>
      </c>
      <c r="F592" s="37" t="s">
        <v>30</v>
      </c>
      <c r="G592" s="37" t="s">
        <v>48</v>
      </c>
      <c r="H592" s="37" t="s">
        <v>40</v>
      </c>
      <c r="I592" s="38" t="s">
        <v>267</v>
      </c>
      <c r="J592" s="39" t="s">
        <v>44</v>
      </c>
      <c r="K592" s="38" t="s">
        <v>1034</v>
      </c>
      <c r="L592" s="39">
        <v>2024020247</v>
      </c>
      <c r="M592" s="39" t="s">
        <v>44</v>
      </c>
      <c r="N592" s="39" t="s">
        <v>44</v>
      </c>
      <c r="O592" s="39">
        <v>1</v>
      </c>
      <c r="P592" s="113">
        <f>870.4*1.16</f>
        <v>1009.6639999999999</v>
      </c>
      <c r="Q592" s="36" t="s">
        <v>1033</v>
      </c>
      <c r="R592" s="118">
        <v>870.4</v>
      </c>
      <c r="S592" s="120">
        <f t="shared" si="37"/>
        <v>870.4</v>
      </c>
    </row>
    <row r="593" spans="1:19" ht="14.4" x14ac:dyDescent="0.3">
      <c r="A593" s="98" t="s">
        <v>965</v>
      </c>
      <c r="B593" s="111" t="s">
        <v>1030</v>
      </c>
      <c r="C593" s="111" t="s">
        <v>1030</v>
      </c>
      <c r="D593" s="37" t="s">
        <v>30</v>
      </c>
      <c r="E593" s="37" t="s">
        <v>31</v>
      </c>
      <c r="F593" s="37" t="s">
        <v>30</v>
      </c>
      <c r="G593" s="37" t="s">
        <v>32</v>
      </c>
      <c r="H593" s="37" t="s">
        <v>98</v>
      </c>
      <c r="I593" s="38" t="s">
        <v>1035</v>
      </c>
      <c r="J593" s="39" t="s">
        <v>1036</v>
      </c>
      <c r="K593" s="38" t="s">
        <v>1037</v>
      </c>
      <c r="L593" s="39">
        <v>2024020246</v>
      </c>
      <c r="M593" s="66" t="s">
        <v>45</v>
      </c>
      <c r="N593" s="39" t="s">
        <v>211</v>
      </c>
      <c r="O593" s="39">
        <v>2</v>
      </c>
      <c r="P593" s="113">
        <v>76.2</v>
      </c>
      <c r="Q593" s="36" t="s">
        <v>534</v>
      </c>
      <c r="R593" s="118">
        <v>152.4</v>
      </c>
      <c r="S593" s="120">
        <f t="shared" si="37"/>
        <v>152.4</v>
      </c>
    </row>
    <row r="594" spans="1:19" ht="14.4" x14ac:dyDescent="0.3">
      <c r="A594" s="98" t="s">
        <v>965</v>
      </c>
      <c r="B594" s="111" t="s">
        <v>1030</v>
      </c>
      <c r="C594" s="111" t="s">
        <v>1030</v>
      </c>
      <c r="D594" s="37" t="s">
        <v>30</v>
      </c>
      <c r="E594" s="37" t="s">
        <v>31</v>
      </c>
      <c r="F594" s="37" t="s">
        <v>30</v>
      </c>
      <c r="G594" s="37" t="s">
        <v>32</v>
      </c>
      <c r="H594" s="37" t="s">
        <v>531</v>
      </c>
      <c r="I594" s="38" t="s">
        <v>228</v>
      </c>
      <c r="J594" s="39" t="s">
        <v>1038</v>
      </c>
      <c r="K594" s="38" t="s">
        <v>1039</v>
      </c>
      <c r="L594" s="39">
        <v>2024020246</v>
      </c>
      <c r="M594" s="66" t="s">
        <v>45</v>
      </c>
      <c r="N594" s="39" t="s">
        <v>211</v>
      </c>
      <c r="O594" s="39">
        <v>8</v>
      </c>
      <c r="P594" s="113">
        <v>48.6</v>
      </c>
      <c r="Q594" s="36" t="s">
        <v>534</v>
      </c>
      <c r="R594" s="118">
        <v>388.8</v>
      </c>
      <c r="S594" s="120">
        <f t="shared" si="37"/>
        <v>388.8</v>
      </c>
    </row>
    <row r="595" spans="1:19" ht="14.4" x14ac:dyDescent="0.3">
      <c r="A595" s="98" t="s">
        <v>965</v>
      </c>
      <c r="B595" s="111" t="s">
        <v>1030</v>
      </c>
      <c r="C595" s="111" t="s">
        <v>1030</v>
      </c>
      <c r="D595" s="37" t="s">
        <v>30</v>
      </c>
      <c r="E595" s="37" t="s">
        <v>31</v>
      </c>
      <c r="F595" s="37" t="s">
        <v>30</v>
      </c>
      <c r="G595" s="37" t="s">
        <v>32</v>
      </c>
      <c r="H595" s="37" t="s">
        <v>531</v>
      </c>
      <c r="I595" s="38" t="s">
        <v>228</v>
      </c>
      <c r="J595" s="39" t="s">
        <v>407</v>
      </c>
      <c r="K595" s="38" t="s">
        <v>408</v>
      </c>
      <c r="L595" s="39">
        <v>2024020246</v>
      </c>
      <c r="M595" s="39" t="s">
        <v>45</v>
      </c>
      <c r="N595" s="39" t="s">
        <v>213</v>
      </c>
      <c r="O595" s="39">
        <v>3</v>
      </c>
      <c r="P595" s="113">
        <v>34.799999999999997</v>
      </c>
      <c r="Q595" s="36" t="s">
        <v>534</v>
      </c>
      <c r="R595" s="118">
        <v>104.4</v>
      </c>
      <c r="S595" s="120">
        <f t="shared" si="37"/>
        <v>104.4</v>
      </c>
    </row>
    <row r="596" spans="1:19" ht="14.4" x14ac:dyDescent="0.3">
      <c r="A596" s="98" t="s">
        <v>965</v>
      </c>
      <c r="B596" s="111" t="s">
        <v>1030</v>
      </c>
      <c r="C596" s="111" t="s">
        <v>1030</v>
      </c>
      <c r="D596" s="37" t="s">
        <v>30</v>
      </c>
      <c r="E596" s="37" t="s">
        <v>31</v>
      </c>
      <c r="F596" s="37" t="s">
        <v>30</v>
      </c>
      <c r="G596" s="37" t="s">
        <v>32</v>
      </c>
      <c r="H596" s="37" t="s">
        <v>531</v>
      </c>
      <c r="I596" s="38" t="s">
        <v>228</v>
      </c>
      <c r="J596" s="39" t="s">
        <v>785</v>
      </c>
      <c r="K596" s="38" t="s">
        <v>786</v>
      </c>
      <c r="L596" s="39">
        <v>2024020246</v>
      </c>
      <c r="M596" s="39" t="s">
        <v>45</v>
      </c>
      <c r="N596" s="39" t="s">
        <v>213</v>
      </c>
      <c r="O596" s="39">
        <v>10</v>
      </c>
      <c r="P596" s="113">
        <v>26.42</v>
      </c>
      <c r="Q596" s="36" t="s">
        <v>534</v>
      </c>
      <c r="R596" s="118">
        <v>264.2</v>
      </c>
      <c r="S596" s="120">
        <f t="shared" si="37"/>
        <v>264.2</v>
      </c>
    </row>
    <row r="597" spans="1:19" ht="14.4" x14ac:dyDescent="0.3">
      <c r="A597" s="98" t="s">
        <v>965</v>
      </c>
      <c r="B597" s="111" t="s">
        <v>1030</v>
      </c>
      <c r="C597" s="111" t="s">
        <v>1030</v>
      </c>
      <c r="D597" s="37" t="s">
        <v>30</v>
      </c>
      <c r="E597" s="37" t="s">
        <v>31</v>
      </c>
      <c r="F597" s="37" t="s">
        <v>30</v>
      </c>
      <c r="G597" s="37" t="s">
        <v>32</v>
      </c>
      <c r="H597" s="37" t="s">
        <v>531</v>
      </c>
      <c r="I597" s="38" t="s">
        <v>228</v>
      </c>
      <c r="J597" s="39" t="s">
        <v>648</v>
      </c>
      <c r="K597" s="38" t="s">
        <v>649</v>
      </c>
      <c r="L597" s="39">
        <v>2024020246</v>
      </c>
      <c r="M597" s="39" t="s">
        <v>45</v>
      </c>
      <c r="N597" s="39" t="s">
        <v>211</v>
      </c>
      <c r="O597" s="39">
        <v>15</v>
      </c>
      <c r="P597" s="113">
        <v>38</v>
      </c>
      <c r="Q597" s="36" t="s">
        <v>534</v>
      </c>
      <c r="R597" s="118">
        <v>570</v>
      </c>
      <c r="S597" s="120">
        <f t="shared" ref="S597:S644" si="39">R597</f>
        <v>570</v>
      </c>
    </row>
    <row r="598" spans="1:19" ht="14.4" x14ac:dyDescent="0.3">
      <c r="A598" s="98" t="s">
        <v>965</v>
      </c>
      <c r="B598" s="111" t="s">
        <v>1030</v>
      </c>
      <c r="C598" s="111" t="s">
        <v>1030</v>
      </c>
      <c r="D598" s="37" t="s">
        <v>30</v>
      </c>
      <c r="E598" s="37" t="s">
        <v>31</v>
      </c>
      <c r="F598" s="37" t="s">
        <v>30</v>
      </c>
      <c r="G598" s="37" t="s">
        <v>32</v>
      </c>
      <c r="H598" s="37" t="s">
        <v>531</v>
      </c>
      <c r="I598" s="38" t="s">
        <v>228</v>
      </c>
      <c r="J598" s="39" t="s">
        <v>411</v>
      </c>
      <c r="K598" s="38" t="s">
        <v>412</v>
      </c>
      <c r="L598" s="39">
        <v>2024020246</v>
      </c>
      <c r="M598" s="39" t="s">
        <v>45</v>
      </c>
      <c r="N598" s="39" t="s">
        <v>212</v>
      </c>
      <c r="O598" s="39">
        <v>10</v>
      </c>
      <c r="P598" s="113">
        <v>66</v>
      </c>
      <c r="Q598" s="36" t="s">
        <v>534</v>
      </c>
      <c r="R598" s="118">
        <v>660</v>
      </c>
      <c r="S598" s="120">
        <f t="shared" si="39"/>
        <v>660</v>
      </c>
    </row>
    <row r="599" spans="1:19" ht="14.4" x14ac:dyDescent="0.3">
      <c r="A599" s="98" t="s">
        <v>965</v>
      </c>
      <c r="B599" s="111" t="s">
        <v>1030</v>
      </c>
      <c r="C599" s="111" t="s">
        <v>1030</v>
      </c>
      <c r="D599" s="37" t="s">
        <v>30</v>
      </c>
      <c r="E599" s="37" t="s">
        <v>31</v>
      </c>
      <c r="F599" s="37" t="s">
        <v>30</v>
      </c>
      <c r="G599" s="37" t="s">
        <v>32</v>
      </c>
      <c r="H599" s="37" t="s">
        <v>531</v>
      </c>
      <c r="I599" s="38" t="s">
        <v>228</v>
      </c>
      <c r="J599" s="39" t="s">
        <v>1040</v>
      </c>
      <c r="K599" s="38" t="s">
        <v>1041</v>
      </c>
      <c r="L599" s="39">
        <v>2024020246</v>
      </c>
      <c r="M599" s="39" t="s">
        <v>45</v>
      </c>
      <c r="N599" s="39" t="s">
        <v>211</v>
      </c>
      <c r="O599" s="39">
        <v>1</v>
      </c>
      <c r="P599" s="113">
        <v>30.6</v>
      </c>
      <c r="Q599" s="36" t="s">
        <v>534</v>
      </c>
      <c r="R599" s="118">
        <v>30.6</v>
      </c>
      <c r="S599" s="120">
        <f t="shared" si="39"/>
        <v>30.6</v>
      </c>
    </row>
    <row r="600" spans="1:19" ht="14.4" x14ac:dyDescent="0.3">
      <c r="A600" s="98" t="s">
        <v>965</v>
      </c>
      <c r="B600" s="111" t="s">
        <v>1030</v>
      </c>
      <c r="C600" s="111" t="s">
        <v>1030</v>
      </c>
      <c r="D600" s="37" t="s">
        <v>30</v>
      </c>
      <c r="E600" s="37" t="s">
        <v>34</v>
      </c>
      <c r="F600" s="37" t="s">
        <v>36</v>
      </c>
      <c r="G600" s="37" t="s">
        <v>37</v>
      </c>
      <c r="H600" s="37" t="s">
        <v>531</v>
      </c>
      <c r="I600" s="38" t="s">
        <v>228</v>
      </c>
      <c r="J600" s="39" t="s">
        <v>699</v>
      </c>
      <c r="K600" s="38" t="s">
        <v>700</v>
      </c>
      <c r="L600" s="39">
        <v>2024020244</v>
      </c>
      <c r="M600" s="39" t="s">
        <v>45</v>
      </c>
      <c r="N600" s="39" t="s">
        <v>213</v>
      </c>
      <c r="O600" s="39">
        <v>2</v>
      </c>
      <c r="P600" s="113">
        <v>660</v>
      </c>
      <c r="Q600" s="36" t="s">
        <v>534</v>
      </c>
      <c r="R600" s="118">
        <v>1320</v>
      </c>
      <c r="S600" s="120">
        <f t="shared" si="39"/>
        <v>1320</v>
      </c>
    </row>
    <row r="601" spans="1:19" ht="14.4" x14ac:dyDescent="0.3">
      <c r="A601" s="98" t="s">
        <v>965</v>
      </c>
      <c r="B601" s="111" t="s">
        <v>1030</v>
      </c>
      <c r="C601" s="111" t="s">
        <v>1030</v>
      </c>
      <c r="D601" s="37" t="s">
        <v>30</v>
      </c>
      <c r="E601" s="37" t="s">
        <v>34</v>
      </c>
      <c r="F601" s="37" t="s">
        <v>36</v>
      </c>
      <c r="G601" s="37" t="s">
        <v>37</v>
      </c>
      <c r="H601" s="37" t="s">
        <v>380</v>
      </c>
      <c r="I601" s="38" t="s">
        <v>916</v>
      </c>
      <c r="J601" s="39" t="s">
        <v>1042</v>
      </c>
      <c r="K601" s="38" t="s">
        <v>1043</v>
      </c>
      <c r="L601" s="39">
        <v>2024020243</v>
      </c>
      <c r="M601" s="39" t="s">
        <v>45</v>
      </c>
      <c r="N601" s="39" t="s">
        <v>211</v>
      </c>
      <c r="O601" s="39">
        <v>1</v>
      </c>
      <c r="P601" s="113">
        <v>167.4</v>
      </c>
      <c r="Q601" s="36" t="s">
        <v>534</v>
      </c>
      <c r="R601" s="118">
        <v>167.4</v>
      </c>
      <c r="S601" s="120">
        <f t="shared" si="39"/>
        <v>167.4</v>
      </c>
    </row>
    <row r="602" spans="1:19" ht="16.5" customHeight="1" x14ac:dyDescent="0.3">
      <c r="A602" s="98" t="s">
        <v>965</v>
      </c>
      <c r="B602" s="111" t="s">
        <v>1030</v>
      </c>
      <c r="C602" s="111" t="s">
        <v>1030</v>
      </c>
      <c r="D602" s="37" t="s">
        <v>30</v>
      </c>
      <c r="E602" s="37" t="s">
        <v>34</v>
      </c>
      <c r="F602" s="37" t="s">
        <v>36</v>
      </c>
      <c r="G602" s="37" t="s">
        <v>37</v>
      </c>
      <c r="H602" s="37" t="s">
        <v>386</v>
      </c>
      <c r="I602" s="38" t="s">
        <v>927</v>
      </c>
      <c r="J602" s="39" t="s">
        <v>1044</v>
      </c>
      <c r="K602" s="38" t="s">
        <v>1045</v>
      </c>
      <c r="L602" s="39">
        <v>2024020240</v>
      </c>
      <c r="M602" s="39" t="s">
        <v>45</v>
      </c>
      <c r="N602" s="39" t="s">
        <v>211</v>
      </c>
      <c r="O602" s="39">
        <v>713</v>
      </c>
      <c r="P602" s="113">
        <v>20</v>
      </c>
      <c r="Q602" s="36" t="s">
        <v>534</v>
      </c>
      <c r="R602" s="118">
        <v>14260</v>
      </c>
      <c r="S602" s="120">
        <f t="shared" si="39"/>
        <v>14260</v>
      </c>
    </row>
    <row r="603" spans="1:19" ht="16.5" customHeight="1" x14ac:dyDescent="0.3">
      <c r="A603" s="98" t="s">
        <v>965</v>
      </c>
      <c r="B603" s="111" t="s">
        <v>1030</v>
      </c>
      <c r="C603" s="111" t="s">
        <v>1030</v>
      </c>
      <c r="D603" s="37" t="s">
        <v>30</v>
      </c>
      <c r="E603" s="37" t="s">
        <v>31</v>
      </c>
      <c r="F603" s="37" t="s">
        <v>30</v>
      </c>
      <c r="G603" s="37" t="s">
        <v>32</v>
      </c>
      <c r="H603" s="37" t="s">
        <v>680</v>
      </c>
      <c r="I603" s="38" t="s">
        <v>247</v>
      </c>
      <c r="J603" s="39" t="s">
        <v>1046</v>
      </c>
      <c r="K603" s="38" t="s">
        <v>1047</v>
      </c>
      <c r="L603" s="39">
        <v>2024020237</v>
      </c>
      <c r="M603" s="39" t="s">
        <v>45</v>
      </c>
      <c r="N603" s="39" t="s">
        <v>211</v>
      </c>
      <c r="O603" s="39">
        <v>18</v>
      </c>
      <c r="P603" s="113">
        <v>21</v>
      </c>
      <c r="Q603" s="36" t="s">
        <v>534</v>
      </c>
      <c r="R603" s="118">
        <v>378</v>
      </c>
      <c r="S603" s="120">
        <f t="shared" si="39"/>
        <v>378</v>
      </c>
    </row>
    <row r="604" spans="1:19" ht="16.5" customHeight="1" x14ac:dyDescent="0.3">
      <c r="A604" s="98" t="s">
        <v>965</v>
      </c>
      <c r="B604" s="111" t="s">
        <v>1030</v>
      </c>
      <c r="C604" s="111" t="s">
        <v>1030</v>
      </c>
      <c r="D604" s="37" t="s">
        <v>30</v>
      </c>
      <c r="E604" s="37" t="s">
        <v>34</v>
      </c>
      <c r="F604" s="37" t="s">
        <v>36</v>
      </c>
      <c r="G604" s="37" t="s">
        <v>37</v>
      </c>
      <c r="H604" s="37" t="s">
        <v>380</v>
      </c>
      <c r="I604" s="38" t="s">
        <v>916</v>
      </c>
      <c r="J604" s="39" t="s">
        <v>1048</v>
      </c>
      <c r="K604" s="38" t="s">
        <v>1049</v>
      </c>
      <c r="L604" s="39">
        <v>2024020235</v>
      </c>
      <c r="M604" s="39" t="s">
        <v>45</v>
      </c>
      <c r="N604" s="39" t="s">
        <v>211</v>
      </c>
      <c r="O604" s="39">
        <v>1</v>
      </c>
      <c r="P604" s="113">
        <v>1090.01</v>
      </c>
      <c r="Q604" s="36" t="s">
        <v>534</v>
      </c>
      <c r="R604" s="118">
        <v>1090.01</v>
      </c>
      <c r="S604" s="120">
        <f t="shared" si="39"/>
        <v>1090.01</v>
      </c>
    </row>
    <row r="605" spans="1:19" ht="16.5" customHeight="1" x14ac:dyDescent="0.3">
      <c r="A605" s="98" t="s">
        <v>965</v>
      </c>
      <c r="B605" s="111" t="s">
        <v>1030</v>
      </c>
      <c r="C605" s="111" t="s">
        <v>1030</v>
      </c>
      <c r="D605" s="37" t="s">
        <v>30</v>
      </c>
      <c r="E605" s="37" t="s">
        <v>34</v>
      </c>
      <c r="F605" s="37" t="s">
        <v>36</v>
      </c>
      <c r="G605" s="37" t="s">
        <v>37</v>
      </c>
      <c r="H605" s="37" t="s">
        <v>88</v>
      </c>
      <c r="I605" s="38" t="s">
        <v>232</v>
      </c>
      <c r="J605" s="39" t="s">
        <v>146</v>
      </c>
      <c r="K605" s="38" t="s">
        <v>192</v>
      </c>
      <c r="L605" s="39">
        <v>2024020234</v>
      </c>
      <c r="M605" s="39" t="s">
        <v>45</v>
      </c>
      <c r="N605" s="39" t="s">
        <v>213</v>
      </c>
      <c r="O605" s="39">
        <v>2</v>
      </c>
      <c r="P605" s="113">
        <v>596</v>
      </c>
      <c r="Q605" s="36" t="s">
        <v>534</v>
      </c>
      <c r="R605" s="118">
        <v>1192</v>
      </c>
      <c r="S605" s="120">
        <f t="shared" si="39"/>
        <v>1192</v>
      </c>
    </row>
    <row r="606" spans="1:19" ht="16.5" customHeight="1" x14ac:dyDescent="0.3">
      <c r="A606" s="98" t="s">
        <v>965</v>
      </c>
      <c r="B606" s="111" t="s">
        <v>1030</v>
      </c>
      <c r="C606" s="111" t="s">
        <v>1030</v>
      </c>
      <c r="D606" s="37" t="s">
        <v>30</v>
      </c>
      <c r="E606" s="37" t="s">
        <v>31</v>
      </c>
      <c r="F606" s="37" t="s">
        <v>30</v>
      </c>
      <c r="G606" s="37" t="s">
        <v>32</v>
      </c>
      <c r="H606" s="37" t="s">
        <v>88</v>
      </c>
      <c r="I606" s="38" t="s">
        <v>232</v>
      </c>
      <c r="J606" s="39" t="s">
        <v>146</v>
      </c>
      <c r="K606" s="38" t="s">
        <v>192</v>
      </c>
      <c r="L606" s="39">
        <v>2024020234</v>
      </c>
      <c r="M606" s="39" t="s">
        <v>45</v>
      </c>
      <c r="N606" s="39" t="s">
        <v>213</v>
      </c>
      <c r="O606" s="39">
        <v>2</v>
      </c>
      <c r="P606" s="113">
        <v>596</v>
      </c>
      <c r="Q606" s="36" t="s">
        <v>534</v>
      </c>
      <c r="R606" s="118">
        <v>1192</v>
      </c>
      <c r="S606" s="120">
        <f t="shared" si="39"/>
        <v>1192</v>
      </c>
    </row>
    <row r="607" spans="1:19" ht="16.5" customHeight="1" x14ac:dyDescent="0.3">
      <c r="A607" s="98" t="s">
        <v>965</v>
      </c>
      <c r="B607" s="111" t="s">
        <v>1030</v>
      </c>
      <c r="C607" s="111" t="s">
        <v>1030</v>
      </c>
      <c r="D607" s="37" t="s">
        <v>30</v>
      </c>
      <c r="E607" s="37" t="s">
        <v>34</v>
      </c>
      <c r="F607" s="37" t="s">
        <v>36</v>
      </c>
      <c r="G607" s="37" t="s">
        <v>37</v>
      </c>
      <c r="H607" s="37" t="s">
        <v>680</v>
      </c>
      <c r="I607" s="38" t="s">
        <v>247</v>
      </c>
      <c r="J607" s="39" t="s">
        <v>681</v>
      </c>
      <c r="K607" s="38" t="s">
        <v>682</v>
      </c>
      <c r="L607" s="39">
        <v>2024020234</v>
      </c>
      <c r="M607" s="39" t="s">
        <v>45</v>
      </c>
      <c r="N607" s="39" t="s">
        <v>211</v>
      </c>
      <c r="O607" s="39">
        <v>2</v>
      </c>
      <c r="P607" s="113">
        <v>30</v>
      </c>
      <c r="Q607" s="36" t="s">
        <v>534</v>
      </c>
      <c r="R607" s="118">
        <v>60</v>
      </c>
      <c r="S607" s="120">
        <f t="shared" si="39"/>
        <v>60</v>
      </c>
    </row>
    <row r="608" spans="1:19" ht="16.5" customHeight="1" x14ac:dyDescent="0.3">
      <c r="A608" s="98" t="s">
        <v>965</v>
      </c>
      <c r="B608" s="111" t="s">
        <v>1030</v>
      </c>
      <c r="C608" s="111" t="s">
        <v>1030</v>
      </c>
      <c r="D608" s="37" t="s">
        <v>30</v>
      </c>
      <c r="E608" s="37" t="s">
        <v>34</v>
      </c>
      <c r="F608" s="37" t="s">
        <v>36</v>
      </c>
      <c r="G608" s="37" t="s">
        <v>37</v>
      </c>
      <c r="H608" s="37" t="s">
        <v>680</v>
      </c>
      <c r="I608" s="38" t="s">
        <v>247</v>
      </c>
      <c r="J608" s="39" t="s">
        <v>1050</v>
      </c>
      <c r="K608" s="38" t="s">
        <v>1051</v>
      </c>
      <c r="L608" s="39">
        <v>2024020234</v>
      </c>
      <c r="M608" s="39" t="s">
        <v>45</v>
      </c>
      <c r="N608" s="39" t="s">
        <v>211</v>
      </c>
      <c r="O608" s="39">
        <v>2</v>
      </c>
      <c r="P608" s="113">
        <v>10.5</v>
      </c>
      <c r="Q608" s="36" t="s">
        <v>534</v>
      </c>
      <c r="R608" s="118">
        <v>21</v>
      </c>
      <c r="S608" s="120">
        <f t="shared" si="39"/>
        <v>21</v>
      </c>
    </row>
    <row r="609" spans="1:19" ht="16.5" customHeight="1" x14ac:dyDescent="0.3">
      <c r="A609" s="98" t="s">
        <v>965</v>
      </c>
      <c r="B609" s="111" t="s">
        <v>1030</v>
      </c>
      <c r="C609" s="111" t="s">
        <v>1030</v>
      </c>
      <c r="D609" s="37" t="s">
        <v>30</v>
      </c>
      <c r="E609" s="37" t="s">
        <v>31</v>
      </c>
      <c r="F609" s="37" t="s">
        <v>30</v>
      </c>
      <c r="G609" s="37" t="s">
        <v>32</v>
      </c>
      <c r="H609" s="37" t="s">
        <v>42</v>
      </c>
      <c r="I609" s="112" t="s">
        <v>43</v>
      </c>
      <c r="J609" s="39" t="s">
        <v>44</v>
      </c>
      <c r="K609" s="38" t="s">
        <v>1052</v>
      </c>
      <c r="L609" s="39">
        <v>2024020232</v>
      </c>
      <c r="M609" s="39" t="s">
        <v>44</v>
      </c>
      <c r="N609" s="39" t="s">
        <v>44</v>
      </c>
      <c r="O609" s="39">
        <v>1</v>
      </c>
      <c r="P609" s="113">
        <f>2700*1.16</f>
        <v>3132</v>
      </c>
      <c r="Q609" s="36" t="s">
        <v>1033</v>
      </c>
      <c r="R609" s="118">
        <v>2700</v>
      </c>
      <c r="S609" s="120">
        <f t="shared" si="39"/>
        <v>2700</v>
      </c>
    </row>
    <row r="610" spans="1:19" ht="16.5" customHeight="1" x14ac:dyDescent="0.3">
      <c r="A610" s="98" t="s">
        <v>965</v>
      </c>
      <c r="B610" s="111" t="s">
        <v>1030</v>
      </c>
      <c r="C610" s="111" t="s">
        <v>1030</v>
      </c>
      <c r="D610" s="37" t="s">
        <v>30</v>
      </c>
      <c r="E610" s="37" t="s">
        <v>34</v>
      </c>
      <c r="F610" s="37" t="s">
        <v>36</v>
      </c>
      <c r="G610" s="37" t="s">
        <v>37</v>
      </c>
      <c r="H610" s="37" t="s">
        <v>76</v>
      </c>
      <c r="I610" s="38" t="s">
        <v>77</v>
      </c>
      <c r="J610" s="39" t="s">
        <v>124</v>
      </c>
      <c r="K610" s="38" t="s">
        <v>168</v>
      </c>
      <c r="L610" s="39">
        <v>2024020209</v>
      </c>
      <c r="M610" s="39" t="s">
        <v>45</v>
      </c>
      <c r="N610" s="39" t="s">
        <v>214</v>
      </c>
      <c r="O610" s="39">
        <v>880</v>
      </c>
      <c r="P610" s="113">
        <v>1</v>
      </c>
      <c r="Q610" s="36" t="s">
        <v>534</v>
      </c>
      <c r="R610" s="118">
        <v>880</v>
      </c>
      <c r="S610" s="120">
        <f t="shared" si="39"/>
        <v>880</v>
      </c>
    </row>
    <row r="611" spans="1:19" ht="16.5" customHeight="1" x14ac:dyDescent="0.3">
      <c r="A611" s="98" t="s">
        <v>965</v>
      </c>
      <c r="B611" s="111" t="s">
        <v>1030</v>
      </c>
      <c r="C611" s="111" t="s">
        <v>1030</v>
      </c>
      <c r="D611" s="37" t="s">
        <v>30</v>
      </c>
      <c r="E611" s="37" t="s">
        <v>31</v>
      </c>
      <c r="F611" s="37" t="s">
        <v>30</v>
      </c>
      <c r="G611" s="37" t="s">
        <v>32</v>
      </c>
      <c r="H611" s="37" t="s">
        <v>1053</v>
      </c>
      <c r="I611" s="38" t="s">
        <v>261</v>
      </c>
      <c r="J611" s="39" t="s">
        <v>1054</v>
      </c>
      <c r="K611" s="38" t="s">
        <v>1055</v>
      </c>
      <c r="L611" s="39">
        <v>2024020182</v>
      </c>
      <c r="M611" s="39" t="s">
        <v>45</v>
      </c>
      <c r="N611" s="39" t="s">
        <v>211</v>
      </c>
      <c r="O611" s="39">
        <v>1</v>
      </c>
      <c r="P611" s="113">
        <v>1704.66</v>
      </c>
      <c r="Q611" s="36" t="s">
        <v>534</v>
      </c>
      <c r="R611" s="118">
        <v>1704.66</v>
      </c>
      <c r="S611" s="120">
        <f t="shared" si="39"/>
        <v>1704.66</v>
      </c>
    </row>
    <row r="612" spans="1:19" ht="13.5" customHeight="1" x14ac:dyDescent="0.3">
      <c r="A612" s="98" t="s">
        <v>965</v>
      </c>
      <c r="B612" s="111" t="s">
        <v>1030</v>
      </c>
      <c r="C612" s="111" t="s">
        <v>1030</v>
      </c>
      <c r="D612" s="37" t="s">
        <v>30</v>
      </c>
      <c r="E612" s="37" t="s">
        <v>31</v>
      </c>
      <c r="F612" s="37" t="s">
        <v>30</v>
      </c>
      <c r="G612" s="37" t="s">
        <v>48</v>
      </c>
      <c r="H612" s="37" t="s">
        <v>46</v>
      </c>
      <c r="I612" s="112" t="s">
        <v>309</v>
      </c>
      <c r="J612" s="39" t="s">
        <v>44</v>
      </c>
      <c r="K612" s="38" t="s">
        <v>1056</v>
      </c>
      <c r="L612" s="39" t="s">
        <v>1057</v>
      </c>
      <c r="M612" s="39" t="s">
        <v>44</v>
      </c>
      <c r="N612" s="39" t="s">
        <v>44</v>
      </c>
      <c r="O612" s="39">
        <v>1</v>
      </c>
      <c r="P612" s="113">
        <f>13499.98*1.16</f>
        <v>15659.976799999999</v>
      </c>
      <c r="Q612" s="36" t="s">
        <v>1033</v>
      </c>
      <c r="R612" s="118">
        <v>13499.98</v>
      </c>
      <c r="S612" s="120">
        <f t="shared" si="39"/>
        <v>13499.98</v>
      </c>
    </row>
    <row r="613" spans="1:19" ht="13.5" customHeight="1" x14ac:dyDescent="0.3">
      <c r="A613" s="98" t="s">
        <v>965</v>
      </c>
      <c r="B613" s="111" t="s">
        <v>1030</v>
      </c>
      <c r="C613" s="111" t="s">
        <v>1030</v>
      </c>
      <c r="D613" s="37" t="s">
        <v>30</v>
      </c>
      <c r="E613" s="37" t="s">
        <v>34</v>
      </c>
      <c r="F613" s="37" t="s">
        <v>36</v>
      </c>
      <c r="G613" s="37" t="s">
        <v>37</v>
      </c>
      <c r="H613" s="37" t="s">
        <v>46</v>
      </c>
      <c r="I613" s="112" t="s">
        <v>309</v>
      </c>
      <c r="J613" s="39" t="s">
        <v>44</v>
      </c>
      <c r="K613" s="38" t="s">
        <v>1058</v>
      </c>
      <c r="L613" s="39" t="s">
        <v>1059</v>
      </c>
      <c r="M613" s="39" t="s">
        <v>44</v>
      </c>
      <c r="N613" s="39" t="s">
        <v>44</v>
      </c>
      <c r="O613" s="39">
        <v>1</v>
      </c>
      <c r="P613" s="113">
        <f>11173.95*1.16</f>
        <v>12961.781999999999</v>
      </c>
      <c r="Q613" s="36" t="s">
        <v>1033</v>
      </c>
      <c r="R613" s="118">
        <v>11173.95</v>
      </c>
      <c r="S613" s="120">
        <f t="shared" si="39"/>
        <v>11173.95</v>
      </c>
    </row>
    <row r="614" spans="1:19" ht="13.5" customHeight="1" x14ac:dyDescent="0.3">
      <c r="A614" s="98" t="s">
        <v>965</v>
      </c>
      <c r="B614" s="111" t="s">
        <v>1030</v>
      </c>
      <c r="C614" s="111" t="s">
        <v>1030</v>
      </c>
      <c r="D614" s="37" t="s">
        <v>30</v>
      </c>
      <c r="E614" s="37" t="s">
        <v>31</v>
      </c>
      <c r="F614" s="37" t="s">
        <v>30</v>
      </c>
      <c r="G614" s="37" t="s">
        <v>48</v>
      </c>
      <c r="H614" s="37" t="s">
        <v>49</v>
      </c>
      <c r="I614" s="112" t="s">
        <v>297</v>
      </c>
      <c r="J614" s="39" t="s">
        <v>44</v>
      </c>
      <c r="K614" s="38" t="s">
        <v>1060</v>
      </c>
      <c r="L614" s="39" t="s">
        <v>1061</v>
      </c>
      <c r="M614" s="39" t="s">
        <v>44</v>
      </c>
      <c r="N614" s="39" t="s">
        <v>44</v>
      </c>
      <c r="O614" s="39">
        <v>1</v>
      </c>
      <c r="P614" s="113">
        <f>20500*1.16</f>
        <v>23780</v>
      </c>
      <c r="Q614" s="36" t="s">
        <v>1033</v>
      </c>
      <c r="R614" s="118">
        <v>20500</v>
      </c>
      <c r="S614" s="120">
        <f t="shared" si="39"/>
        <v>20500</v>
      </c>
    </row>
    <row r="615" spans="1:19" ht="13.5" customHeight="1" x14ac:dyDescent="0.3">
      <c r="A615" s="98" t="s">
        <v>965</v>
      </c>
      <c r="B615" s="111" t="s">
        <v>1030</v>
      </c>
      <c r="C615" s="111" t="s">
        <v>1030</v>
      </c>
      <c r="D615" s="37" t="s">
        <v>30</v>
      </c>
      <c r="E615" s="37" t="s">
        <v>31</v>
      </c>
      <c r="F615" s="37" t="s">
        <v>30</v>
      </c>
      <c r="G615" s="37" t="s">
        <v>32</v>
      </c>
      <c r="H615" s="37" t="s">
        <v>545</v>
      </c>
      <c r="I615" s="38" t="s">
        <v>283</v>
      </c>
      <c r="J615" s="39" t="s">
        <v>44</v>
      </c>
      <c r="K615" s="38" t="s">
        <v>1062</v>
      </c>
      <c r="L615" s="39" t="s">
        <v>1063</v>
      </c>
      <c r="M615" s="39" t="s">
        <v>44</v>
      </c>
      <c r="N615" s="39" t="s">
        <v>44</v>
      </c>
      <c r="O615" s="39">
        <v>1</v>
      </c>
      <c r="P615" s="113">
        <f>1500*1.16</f>
        <v>1739.9999999999998</v>
      </c>
      <c r="Q615" s="36" t="s">
        <v>1033</v>
      </c>
      <c r="R615" s="118">
        <v>1500</v>
      </c>
      <c r="S615" s="120">
        <f t="shared" si="39"/>
        <v>1500</v>
      </c>
    </row>
    <row r="616" spans="1:19" ht="13.5" customHeight="1" x14ac:dyDescent="0.3">
      <c r="A616" s="98" t="s">
        <v>965</v>
      </c>
      <c r="B616" s="111" t="s">
        <v>1030</v>
      </c>
      <c r="C616" s="111" t="s">
        <v>1030</v>
      </c>
      <c r="D616" s="37" t="s">
        <v>30</v>
      </c>
      <c r="E616" s="37" t="s">
        <v>34</v>
      </c>
      <c r="F616" s="37" t="s">
        <v>36</v>
      </c>
      <c r="G616" s="37" t="s">
        <v>37</v>
      </c>
      <c r="H616" s="37" t="s">
        <v>51</v>
      </c>
      <c r="I616" s="38" t="s">
        <v>1064</v>
      </c>
      <c r="J616" s="39" t="s">
        <v>44</v>
      </c>
      <c r="K616" s="38" t="s">
        <v>1065</v>
      </c>
      <c r="L616" s="39" t="s">
        <v>1066</v>
      </c>
      <c r="M616" s="39" t="s">
        <v>44</v>
      </c>
      <c r="N616" s="39" t="s">
        <v>44</v>
      </c>
      <c r="O616" s="39">
        <v>1</v>
      </c>
      <c r="P616" s="113">
        <f>10164.81*1.16</f>
        <v>11791.179599999999</v>
      </c>
      <c r="Q616" s="36" t="s">
        <v>1033</v>
      </c>
      <c r="R616" s="118">
        <v>10164.81</v>
      </c>
      <c r="S616" s="120">
        <f t="shared" si="39"/>
        <v>10164.81</v>
      </c>
    </row>
    <row r="617" spans="1:19" ht="13.5" customHeight="1" x14ac:dyDescent="0.3">
      <c r="A617" s="98" t="s">
        <v>965</v>
      </c>
      <c r="B617" s="111" t="s">
        <v>1030</v>
      </c>
      <c r="C617" s="111" t="s">
        <v>1030</v>
      </c>
      <c r="D617" s="37" t="s">
        <v>30</v>
      </c>
      <c r="E617" s="37" t="s">
        <v>34</v>
      </c>
      <c r="F617" s="37" t="s">
        <v>36</v>
      </c>
      <c r="G617" s="37" t="s">
        <v>37</v>
      </c>
      <c r="H617" s="37" t="s">
        <v>51</v>
      </c>
      <c r="I617" s="38" t="s">
        <v>1064</v>
      </c>
      <c r="J617" s="39" t="s">
        <v>44</v>
      </c>
      <c r="K617" s="38" t="s">
        <v>1067</v>
      </c>
      <c r="L617" s="39" t="s">
        <v>1068</v>
      </c>
      <c r="M617" s="39" t="s">
        <v>44</v>
      </c>
      <c r="N617" s="39" t="s">
        <v>44</v>
      </c>
      <c r="O617" s="39">
        <v>1</v>
      </c>
      <c r="P617" s="113">
        <f>9773.86*1.16</f>
        <v>11337.677599999999</v>
      </c>
      <c r="Q617" s="36" t="s">
        <v>1033</v>
      </c>
      <c r="R617" s="118">
        <v>9773.86</v>
      </c>
      <c r="S617" s="120">
        <f t="shared" si="39"/>
        <v>9773.86</v>
      </c>
    </row>
    <row r="618" spans="1:19" ht="16.5" customHeight="1" x14ac:dyDescent="0.3">
      <c r="A618" s="98" t="s">
        <v>965</v>
      </c>
      <c r="B618" s="111" t="s">
        <v>1030</v>
      </c>
      <c r="C618" s="111" t="s">
        <v>1030</v>
      </c>
      <c r="D618" s="37" t="s">
        <v>30</v>
      </c>
      <c r="E618" s="37" t="s">
        <v>31</v>
      </c>
      <c r="F618" s="37" t="s">
        <v>30</v>
      </c>
      <c r="G618" s="37" t="s">
        <v>48</v>
      </c>
      <c r="H618" s="37" t="s">
        <v>51</v>
      </c>
      <c r="I618" s="38" t="s">
        <v>1064</v>
      </c>
      <c r="J618" s="39" t="s">
        <v>44</v>
      </c>
      <c r="K618" s="38" t="s">
        <v>1069</v>
      </c>
      <c r="L618" s="39" t="s">
        <v>1070</v>
      </c>
      <c r="M618" s="39" t="s">
        <v>44</v>
      </c>
      <c r="N618" s="39" t="s">
        <v>44</v>
      </c>
      <c r="O618" s="39">
        <v>1</v>
      </c>
      <c r="P618" s="113">
        <f>30592.19*1.16</f>
        <v>35486.940399999999</v>
      </c>
      <c r="Q618" s="36" t="s">
        <v>1033</v>
      </c>
      <c r="R618" s="118">
        <v>30592.19</v>
      </c>
      <c r="S618" s="120">
        <f t="shared" si="39"/>
        <v>30592.19</v>
      </c>
    </row>
    <row r="619" spans="1:19" ht="16.5" customHeight="1" x14ac:dyDescent="0.3">
      <c r="A619" s="40" t="s">
        <v>966</v>
      </c>
      <c r="B619" s="40" t="s">
        <v>1071</v>
      </c>
      <c r="C619" s="40" t="s">
        <v>1071</v>
      </c>
      <c r="D619" s="43" t="s">
        <v>30</v>
      </c>
      <c r="E619" s="47" t="s">
        <v>31</v>
      </c>
      <c r="F619" s="33" t="s">
        <v>30</v>
      </c>
      <c r="G619" s="44" t="s">
        <v>32</v>
      </c>
      <c r="H619" s="114">
        <v>22104</v>
      </c>
      <c r="I619" s="74" t="str">
        <f>VLOOKUP(H619,Hoja1!A1:C182,3)</f>
        <v>PRODUCTOS ALIMENTICIOS PARA EL PERSONAL EN LAS INSTALACIONES DE LAS UNIDADES RESPONSABLES</v>
      </c>
      <c r="J619" s="39" t="s">
        <v>543</v>
      </c>
      <c r="K619" s="115" t="s">
        <v>647</v>
      </c>
      <c r="L619" s="39">
        <v>2024020127</v>
      </c>
      <c r="M619" s="45" t="s">
        <v>45</v>
      </c>
      <c r="N619" s="116" t="s">
        <v>211</v>
      </c>
      <c r="O619" s="46">
        <v>17</v>
      </c>
      <c r="P619" s="117">
        <f>R619/O619</f>
        <v>48</v>
      </c>
      <c r="Q619" s="46" t="s">
        <v>534</v>
      </c>
      <c r="R619" s="124">
        <v>816</v>
      </c>
      <c r="S619" s="120">
        <f t="shared" si="39"/>
        <v>816</v>
      </c>
    </row>
    <row r="620" spans="1:19" ht="16.5" customHeight="1" x14ac:dyDescent="0.3">
      <c r="A620" s="40" t="s">
        <v>966</v>
      </c>
      <c r="B620" s="40" t="s">
        <v>1071</v>
      </c>
      <c r="C620" s="40" t="s">
        <v>1071</v>
      </c>
      <c r="D620" s="43" t="s">
        <v>30</v>
      </c>
      <c r="E620" s="47" t="s">
        <v>31</v>
      </c>
      <c r="F620" s="33" t="s">
        <v>30</v>
      </c>
      <c r="G620" s="44" t="s">
        <v>48</v>
      </c>
      <c r="H620" s="114">
        <v>31301</v>
      </c>
      <c r="I620" s="74" t="str">
        <f>VLOOKUP(H620,Hoja1!A2:C183,3)</f>
        <v>SERVICIO DE AGUA</v>
      </c>
      <c r="J620" s="39" t="s">
        <v>44</v>
      </c>
      <c r="K620" s="115" t="s">
        <v>1072</v>
      </c>
      <c r="L620" s="39">
        <v>2024020126</v>
      </c>
      <c r="M620" s="39" t="s">
        <v>44</v>
      </c>
      <c r="N620" s="39" t="s">
        <v>44</v>
      </c>
      <c r="O620" s="46">
        <v>1</v>
      </c>
      <c r="P620" s="117">
        <f t="shared" ref="P620:P640" si="40">R620/O620</f>
        <v>1066</v>
      </c>
      <c r="Q620" s="46" t="s">
        <v>534</v>
      </c>
      <c r="R620" s="124">
        <v>1066</v>
      </c>
      <c r="S620" s="120">
        <f t="shared" si="39"/>
        <v>1066</v>
      </c>
    </row>
    <row r="621" spans="1:19" ht="16.5" customHeight="1" x14ac:dyDescent="0.3">
      <c r="A621" s="40" t="s">
        <v>966</v>
      </c>
      <c r="B621" s="40" t="s">
        <v>1071</v>
      </c>
      <c r="C621" s="40" t="s">
        <v>1071</v>
      </c>
      <c r="D621" s="43" t="s">
        <v>30</v>
      </c>
      <c r="E621" s="47" t="s">
        <v>31</v>
      </c>
      <c r="F621" s="33" t="s">
        <v>30</v>
      </c>
      <c r="G621" s="44" t="s">
        <v>48</v>
      </c>
      <c r="H621" s="114">
        <v>31301</v>
      </c>
      <c r="I621" s="74" t="str">
        <f>VLOOKUP(H621,Hoja1!A3:C184,3)</f>
        <v>SERVICIO DE AGUA</v>
      </c>
      <c r="J621" s="39" t="s">
        <v>44</v>
      </c>
      <c r="K621" s="115" t="s">
        <v>1073</v>
      </c>
      <c r="L621" s="39">
        <v>2024020126</v>
      </c>
      <c r="M621" s="39" t="s">
        <v>44</v>
      </c>
      <c r="N621" s="39" t="s">
        <v>44</v>
      </c>
      <c r="O621" s="46">
        <v>1</v>
      </c>
      <c r="P621" s="117">
        <f t="shared" si="40"/>
        <v>1066</v>
      </c>
      <c r="Q621" s="46" t="s">
        <v>534</v>
      </c>
      <c r="R621" s="124">
        <v>1066</v>
      </c>
      <c r="S621" s="120">
        <f t="shared" si="39"/>
        <v>1066</v>
      </c>
    </row>
    <row r="622" spans="1:19" ht="16.5" customHeight="1" x14ac:dyDescent="0.3">
      <c r="A622" s="40" t="s">
        <v>966</v>
      </c>
      <c r="B622" s="40" t="s">
        <v>1071</v>
      </c>
      <c r="C622" s="40" t="s">
        <v>1071</v>
      </c>
      <c r="D622" s="43" t="s">
        <v>30</v>
      </c>
      <c r="E622" s="47" t="s">
        <v>31</v>
      </c>
      <c r="F622" s="33" t="s">
        <v>30</v>
      </c>
      <c r="G622" s="44" t="s">
        <v>48</v>
      </c>
      <c r="H622" s="114">
        <v>31301</v>
      </c>
      <c r="I622" s="74" t="str">
        <f>VLOOKUP(H622,Hoja1!A4:C185,3)</f>
        <v>SERVICIO DE AGUA</v>
      </c>
      <c r="J622" s="39" t="s">
        <v>44</v>
      </c>
      <c r="K622" s="115" t="s">
        <v>1074</v>
      </c>
      <c r="L622" s="39">
        <v>2024020126</v>
      </c>
      <c r="M622" s="39" t="s">
        <v>44</v>
      </c>
      <c r="N622" s="39" t="s">
        <v>44</v>
      </c>
      <c r="O622" s="46">
        <v>1</v>
      </c>
      <c r="P622" s="117">
        <f t="shared" si="40"/>
        <v>1066</v>
      </c>
      <c r="Q622" s="46" t="s">
        <v>534</v>
      </c>
      <c r="R622" s="124">
        <v>1066</v>
      </c>
      <c r="S622" s="120">
        <f t="shared" si="39"/>
        <v>1066</v>
      </c>
    </row>
    <row r="623" spans="1:19" ht="16.5" customHeight="1" x14ac:dyDescent="0.3">
      <c r="A623" s="40" t="s">
        <v>966</v>
      </c>
      <c r="B623" s="40" t="s">
        <v>1071</v>
      </c>
      <c r="C623" s="40" t="s">
        <v>1071</v>
      </c>
      <c r="D623" s="43" t="s">
        <v>30</v>
      </c>
      <c r="E623" s="47" t="s">
        <v>31</v>
      </c>
      <c r="F623" s="33" t="s">
        <v>30</v>
      </c>
      <c r="G623" s="44" t="s">
        <v>48</v>
      </c>
      <c r="H623" s="114">
        <v>31301</v>
      </c>
      <c r="I623" s="74" t="str">
        <f>VLOOKUP(H623,Hoja1!A5:C186,3)</f>
        <v>SERVICIO DE AGUA</v>
      </c>
      <c r="J623" s="39" t="s">
        <v>44</v>
      </c>
      <c r="K623" s="115" t="s">
        <v>1075</v>
      </c>
      <c r="L623" s="39">
        <v>2024020126</v>
      </c>
      <c r="M623" s="39" t="s">
        <v>44</v>
      </c>
      <c r="N623" s="39" t="s">
        <v>44</v>
      </c>
      <c r="O623" s="46">
        <v>1</v>
      </c>
      <c r="P623" s="117">
        <f t="shared" si="40"/>
        <v>1066</v>
      </c>
      <c r="Q623" s="46" t="s">
        <v>534</v>
      </c>
      <c r="R623" s="124">
        <v>1066</v>
      </c>
      <c r="S623" s="120">
        <f t="shared" si="39"/>
        <v>1066</v>
      </c>
    </row>
    <row r="624" spans="1:19" ht="16.5" customHeight="1" x14ac:dyDescent="0.3">
      <c r="A624" s="40" t="s">
        <v>966</v>
      </c>
      <c r="B624" s="40" t="s">
        <v>1071</v>
      </c>
      <c r="C624" s="40" t="s">
        <v>1071</v>
      </c>
      <c r="D624" s="43" t="s">
        <v>30</v>
      </c>
      <c r="E624" s="47" t="s">
        <v>31</v>
      </c>
      <c r="F624" s="33" t="s">
        <v>30</v>
      </c>
      <c r="G624" s="44" t="s">
        <v>48</v>
      </c>
      <c r="H624" s="114">
        <v>31301</v>
      </c>
      <c r="I624" s="74" t="str">
        <f>VLOOKUP(H624,Hoja1!A6:C187,3)</f>
        <v>SERVICIO DE AGUA</v>
      </c>
      <c r="J624" s="39" t="s">
        <v>44</v>
      </c>
      <c r="K624" s="115" t="s">
        <v>1076</v>
      </c>
      <c r="L624" s="39">
        <v>2024020126</v>
      </c>
      <c r="M624" s="39" t="s">
        <v>44</v>
      </c>
      <c r="N624" s="39" t="s">
        <v>44</v>
      </c>
      <c r="O624" s="46">
        <v>1</v>
      </c>
      <c r="P624" s="117">
        <f t="shared" si="40"/>
        <v>1066</v>
      </c>
      <c r="Q624" s="46" t="s">
        <v>534</v>
      </c>
      <c r="R624" s="124">
        <v>1066</v>
      </c>
      <c r="S624" s="120">
        <f t="shared" si="39"/>
        <v>1066</v>
      </c>
    </row>
    <row r="625" spans="1:19" ht="16.5" customHeight="1" x14ac:dyDescent="0.3">
      <c r="A625" s="40" t="s">
        <v>966</v>
      </c>
      <c r="B625" s="40" t="s">
        <v>1071</v>
      </c>
      <c r="C625" s="40" t="s">
        <v>1071</v>
      </c>
      <c r="D625" s="43" t="s">
        <v>30</v>
      </c>
      <c r="E625" s="47" t="s">
        <v>31</v>
      </c>
      <c r="F625" s="33" t="s">
        <v>30</v>
      </c>
      <c r="G625" s="44" t="s">
        <v>48</v>
      </c>
      <c r="H625" s="114">
        <v>31301</v>
      </c>
      <c r="I625" s="74" t="str">
        <f>VLOOKUP(H625,Hoja1!A7:C188,3)</f>
        <v>SERVICIO DE AGUA</v>
      </c>
      <c r="J625" s="39" t="s">
        <v>44</v>
      </c>
      <c r="K625" s="115" t="s">
        <v>1077</v>
      </c>
      <c r="L625" s="39">
        <v>2024020126</v>
      </c>
      <c r="M625" s="39" t="s">
        <v>44</v>
      </c>
      <c r="N625" s="39" t="s">
        <v>44</v>
      </c>
      <c r="O625" s="46">
        <v>1</v>
      </c>
      <c r="P625" s="117">
        <f t="shared" si="40"/>
        <v>1066</v>
      </c>
      <c r="Q625" s="46" t="s">
        <v>534</v>
      </c>
      <c r="R625" s="124">
        <v>1066</v>
      </c>
      <c r="S625" s="120">
        <f t="shared" si="39"/>
        <v>1066</v>
      </c>
    </row>
    <row r="626" spans="1:19" ht="16.5" customHeight="1" x14ac:dyDescent="0.3">
      <c r="A626" s="40" t="s">
        <v>966</v>
      </c>
      <c r="B626" s="40" t="s">
        <v>1071</v>
      </c>
      <c r="C626" s="40" t="s">
        <v>1071</v>
      </c>
      <c r="D626" s="43" t="s">
        <v>30</v>
      </c>
      <c r="E626" s="47" t="s">
        <v>31</v>
      </c>
      <c r="F626" s="33" t="s">
        <v>30</v>
      </c>
      <c r="G626" s="44" t="s">
        <v>48</v>
      </c>
      <c r="H626" s="114">
        <v>31301</v>
      </c>
      <c r="I626" s="74" t="str">
        <f>VLOOKUP(H626,Hoja1!A8:C189,3)</f>
        <v>SERVICIO DE AGUA</v>
      </c>
      <c r="J626" s="39" t="s">
        <v>44</v>
      </c>
      <c r="K626" s="115" t="s">
        <v>1078</v>
      </c>
      <c r="L626" s="39">
        <v>2024020126</v>
      </c>
      <c r="M626" s="39" t="s">
        <v>44</v>
      </c>
      <c r="N626" s="39" t="s">
        <v>44</v>
      </c>
      <c r="O626" s="46">
        <v>1</v>
      </c>
      <c r="P626" s="117">
        <f t="shared" si="40"/>
        <v>1066</v>
      </c>
      <c r="Q626" s="46" t="s">
        <v>534</v>
      </c>
      <c r="R626" s="124">
        <v>1066</v>
      </c>
      <c r="S626" s="120">
        <f t="shared" si="39"/>
        <v>1066</v>
      </c>
    </row>
    <row r="627" spans="1:19" ht="16.5" customHeight="1" x14ac:dyDescent="0.3">
      <c r="A627" s="40" t="s">
        <v>966</v>
      </c>
      <c r="B627" s="40" t="s">
        <v>1071</v>
      </c>
      <c r="C627" s="40" t="s">
        <v>1071</v>
      </c>
      <c r="D627" s="43" t="s">
        <v>30</v>
      </c>
      <c r="E627" s="47" t="s">
        <v>31</v>
      </c>
      <c r="F627" s="33" t="s">
        <v>30</v>
      </c>
      <c r="G627" s="44" t="s">
        <v>32</v>
      </c>
      <c r="H627" s="114">
        <v>31401</v>
      </c>
      <c r="I627" s="74" t="str">
        <f>VLOOKUP(H627,Hoja1!A9:C190,3)</f>
        <v>SERVICIO TELEFÓNICO CONVENCIONAL</v>
      </c>
      <c r="J627" s="39" t="s">
        <v>44</v>
      </c>
      <c r="K627" s="115" t="s">
        <v>542</v>
      </c>
      <c r="L627" s="39">
        <v>2024020125</v>
      </c>
      <c r="M627" s="39" t="s">
        <v>44</v>
      </c>
      <c r="N627" s="39" t="s">
        <v>44</v>
      </c>
      <c r="O627" s="46">
        <v>1</v>
      </c>
      <c r="P627" s="117">
        <f t="shared" si="40"/>
        <v>2232.4699999999998</v>
      </c>
      <c r="Q627" s="46" t="s">
        <v>534</v>
      </c>
      <c r="R627" s="124">
        <v>2232.4699999999998</v>
      </c>
      <c r="S627" s="120">
        <f t="shared" si="39"/>
        <v>2232.4699999999998</v>
      </c>
    </row>
    <row r="628" spans="1:19" ht="16.5" customHeight="1" x14ac:dyDescent="0.3">
      <c r="A628" s="40" t="s">
        <v>966</v>
      </c>
      <c r="B628" s="40" t="s">
        <v>1071</v>
      </c>
      <c r="C628" s="40" t="s">
        <v>1071</v>
      </c>
      <c r="D628" s="43" t="s">
        <v>30</v>
      </c>
      <c r="E628" s="47" t="s">
        <v>31</v>
      </c>
      <c r="F628" s="33" t="s">
        <v>30</v>
      </c>
      <c r="G628" s="44" t="s">
        <v>32</v>
      </c>
      <c r="H628" s="114">
        <v>21101</v>
      </c>
      <c r="I628" s="74" t="str">
        <f>VLOOKUP(H628,Hoja1!A10:C191,3)</f>
        <v>MATERIALES Y ÚTILES DE OFICINA</v>
      </c>
      <c r="J628" s="39" t="s">
        <v>664</v>
      </c>
      <c r="K628" s="115" t="s">
        <v>665</v>
      </c>
      <c r="L628" s="39">
        <v>2024020123</v>
      </c>
      <c r="M628" s="45" t="s">
        <v>45</v>
      </c>
      <c r="N628" s="116" t="s">
        <v>211</v>
      </c>
      <c r="O628" s="46">
        <v>12</v>
      </c>
      <c r="P628" s="117">
        <f t="shared" si="40"/>
        <v>32.584166666666668</v>
      </c>
      <c r="Q628" s="46" t="s">
        <v>534</v>
      </c>
      <c r="R628" s="124">
        <v>391.01</v>
      </c>
      <c r="S628" s="120">
        <f t="shared" si="39"/>
        <v>391.01</v>
      </c>
    </row>
    <row r="629" spans="1:19" ht="16.5" customHeight="1" x14ac:dyDescent="0.3">
      <c r="A629" s="40" t="s">
        <v>966</v>
      </c>
      <c r="B629" s="40" t="s">
        <v>1071</v>
      </c>
      <c r="C629" s="40" t="s">
        <v>1071</v>
      </c>
      <c r="D629" s="43" t="s">
        <v>30</v>
      </c>
      <c r="E629" s="47" t="s">
        <v>31</v>
      </c>
      <c r="F629" s="33" t="s">
        <v>30</v>
      </c>
      <c r="G629" s="44" t="s">
        <v>32</v>
      </c>
      <c r="H629" s="114">
        <v>29401</v>
      </c>
      <c r="I629" s="74" t="str">
        <f>VLOOKUP(H629,Hoja1!A11:C192,3)</f>
        <v>REFACCIONES Y ACCESORIOS PARA EQUIPO DE CÓMPUTO</v>
      </c>
      <c r="J629" s="39" t="s">
        <v>508</v>
      </c>
      <c r="K629" s="115" t="s">
        <v>839</v>
      </c>
      <c r="L629" s="39">
        <v>2024020123</v>
      </c>
      <c r="M629" s="45" t="s">
        <v>45</v>
      </c>
      <c r="N629" s="116" t="s">
        <v>211</v>
      </c>
      <c r="O629" s="46">
        <v>1</v>
      </c>
      <c r="P629" s="117">
        <f t="shared" si="40"/>
        <v>85.71</v>
      </c>
      <c r="Q629" s="46" t="s">
        <v>534</v>
      </c>
      <c r="R629" s="124">
        <v>85.71</v>
      </c>
      <c r="S629" s="120">
        <f t="shared" si="39"/>
        <v>85.71</v>
      </c>
    </row>
    <row r="630" spans="1:19" ht="16.5" customHeight="1" x14ac:dyDescent="0.3">
      <c r="A630" s="40" t="s">
        <v>966</v>
      </c>
      <c r="B630" s="40" t="s">
        <v>1071</v>
      </c>
      <c r="C630" s="40" t="s">
        <v>1071</v>
      </c>
      <c r="D630" s="43" t="s">
        <v>30</v>
      </c>
      <c r="E630" s="47" t="s">
        <v>31</v>
      </c>
      <c r="F630" s="33" t="s">
        <v>30</v>
      </c>
      <c r="G630" s="44" t="s">
        <v>32</v>
      </c>
      <c r="H630" s="114">
        <v>22104</v>
      </c>
      <c r="I630" s="74" t="str">
        <f>VLOOKUP(H630,Hoja1!A12:C193,3)</f>
        <v>PRODUCTOS ALIMENTICIOS PARA EL PERSONAL EN LAS INSTALACIONES DE LAS UNIDADES RESPONSABLES</v>
      </c>
      <c r="J630" s="39" t="s">
        <v>543</v>
      </c>
      <c r="K630" s="115" t="s">
        <v>647</v>
      </c>
      <c r="L630" s="39">
        <v>2024020122</v>
      </c>
      <c r="M630" s="45" t="s">
        <v>45</v>
      </c>
      <c r="N630" s="116" t="s">
        <v>211</v>
      </c>
      <c r="O630" s="46">
        <v>19</v>
      </c>
      <c r="P630" s="117">
        <f t="shared" si="40"/>
        <v>48</v>
      </c>
      <c r="Q630" s="46" t="s">
        <v>534</v>
      </c>
      <c r="R630" s="124">
        <v>912</v>
      </c>
      <c r="S630" s="120">
        <f t="shared" si="39"/>
        <v>912</v>
      </c>
    </row>
    <row r="631" spans="1:19" ht="16.5" customHeight="1" x14ac:dyDescent="0.3">
      <c r="A631" s="40" t="s">
        <v>966</v>
      </c>
      <c r="B631" s="40" t="s">
        <v>1071</v>
      </c>
      <c r="C631" s="40" t="s">
        <v>1071</v>
      </c>
      <c r="D631" s="43" t="s">
        <v>30</v>
      </c>
      <c r="E631" s="47" t="s">
        <v>31</v>
      </c>
      <c r="F631" s="33" t="s">
        <v>30</v>
      </c>
      <c r="G631" s="44" t="s">
        <v>32</v>
      </c>
      <c r="H631" s="114">
        <v>32601</v>
      </c>
      <c r="I631" s="74" t="str">
        <f>VLOOKUP(H631,Hoja1!A13:C194,3)</f>
        <v>ARRENDAMIENTO DE MAQUINARIA Y EQUIPO</v>
      </c>
      <c r="J631" s="39" t="s">
        <v>44</v>
      </c>
      <c r="K631" s="115" t="s">
        <v>1079</v>
      </c>
      <c r="L631" s="39">
        <v>2024020121</v>
      </c>
      <c r="M631" s="39" t="s">
        <v>44</v>
      </c>
      <c r="N631" s="39" t="s">
        <v>44</v>
      </c>
      <c r="O631" s="46">
        <v>1</v>
      </c>
      <c r="P631" s="117">
        <v>6194</v>
      </c>
      <c r="Q631" s="46" t="s">
        <v>534</v>
      </c>
      <c r="R631" s="124">
        <v>6194.2</v>
      </c>
      <c r="S631" s="120">
        <f t="shared" si="39"/>
        <v>6194.2</v>
      </c>
    </row>
    <row r="632" spans="1:19" ht="16.5" customHeight="1" x14ac:dyDescent="0.3">
      <c r="A632" s="40" t="s">
        <v>966</v>
      </c>
      <c r="B632" s="40" t="s">
        <v>1071</v>
      </c>
      <c r="C632" s="40" t="s">
        <v>1071</v>
      </c>
      <c r="D632" s="43" t="s">
        <v>30</v>
      </c>
      <c r="E632" s="47" t="s">
        <v>31</v>
      </c>
      <c r="F632" s="33" t="s">
        <v>30</v>
      </c>
      <c r="G632" s="44" t="s">
        <v>32</v>
      </c>
      <c r="H632" s="114">
        <v>32601</v>
      </c>
      <c r="I632" s="74" t="str">
        <f>VLOOKUP(H632,Hoja1!A14:C195,3)</f>
        <v>ARRENDAMIENTO DE MAQUINARIA Y EQUIPO</v>
      </c>
      <c r="J632" s="39" t="s">
        <v>44</v>
      </c>
      <c r="K632" s="115" t="s">
        <v>1079</v>
      </c>
      <c r="L632" s="39">
        <v>2024020121</v>
      </c>
      <c r="M632" s="39" t="s">
        <v>44</v>
      </c>
      <c r="N632" s="39" t="s">
        <v>44</v>
      </c>
      <c r="O632" s="46">
        <v>1</v>
      </c>
      <c r="P632" s="117">
        <v>3394</v>
      </c>
      <c r="Q632" s="46" t="s">
        <v>534</v>
      </c>
      <c r="R632" s="124">
        <v>3393.77</v>
      </c>
      <c r="S632" s="120">
        <f t="shared" si="39"/>
        <v>3393.77</v>
      </c>
    </row>
    <row r="633" spans="1:19" ht="16.5" customHeight="1" x14ac:dyDescent="0.3">
      <c r="A633" s="40" t="s">
        <v>966</v>
      </c>
      <c r="B633" s="40" t="s">
        <v>1071</v>
      </c>
      <c r="C633" s="40" t="s">
        <v>1071</v>
      </c>
      <c r="D633" s="43" t="s">
        <v>30</v>
      </c>
      <c r="E633" s="47" t="s">
        <v>31</v>
      </c>
      <c r="F633" s="33" t="s">
        <v>30</v>
      </c>
      <c r="G633" s="44" t="s">
        <v>32</v>
      </c>
      <c r="H633" s="114">
        <v>33901</v>
      </c>
      <c r="I633" s="74" t="str">
        <f>VLOOKUP(H633,Hoja1!A15:C196,3)</f>
        <v>SUBCONTRATACIÓN DE SERVICIOS CON TERCEROS</v>
      </c>
      <c r="J633" s="39" t="s">
        <v>44</v>
      </c>
      <c r="K633" s="115" t="s">
        <v>1080</v>
      </c>
      <c r="L633" s="39">
        <v>2024020119</v>
      </c>
      <c r="M633" s="39" t="s">
        <v>44</v>
      </c>
      <c r="N633" s="39" t="s">
        <v>44</v>
      </c>
      <c r="O633" s="46">
        <v>1</v>
      </c>
      <c r="P633" s="117">
        <v>300</v>
      </c>
      <c r="Q633" s="46" t="s">
        <v>534</v>
      </c>
      <c r="R633" s="124">
        <v>300</v>
      </c>
      <c r="S633" s="120">
        <f t="shared" si="39"/>
        <v>300</v>
      </c>
    </row>
    <row r="634" spans="1:19" ht="16.5" customHeight="1" x14ac:dyDescent="0.3">
      <c r="A634" s="40" t="s">
        <v>966</v>
      </c>
      <c r="B634" s="40" t="s">
        <v>1071</v>
      </c>
      <c r="C634" s="40" t="s">
        <v>1071</v>
      </c>
      <c r="D634" s="43" t="s">
        <v>30</v>
      </c>
      <c r="E634" s="47" t="s">
        <v>31</v>
      </c>
      <c r="F634" s="33" t="s">
        <v>30</v>
      </c>
      <c r="G634" s="44" t="s">
        <v>48</v>
      </c>
      <c r="H634" s="114">
        <v>35801</v>
      </c>
      <c r="I634" s="74" t="str">
        <f>VLOOKUP(H634,Hoja1!A16:C197,3)</f>
        <v>SERVICIOS DE LAVANDERÍA, LIMPIEZA E HIGIENE</v>
      </c>
      <c r="J634" s="39" t="s">
        <v>44</v>
      </c>
      <c r="K634" s="115" t="s">
        <v>1081</v>
      </c>
      <c r="L634" s="39">
        <v>2024020117</v>
      </c>
      <c r="M634" s="39" t="s">
        <v>44</v>
      </c>
      <c r="N634" s="39" t="s">
        <v>44</v>
      </c>
      <c r="O634" s="46">
        <v>1</v>
      </c>
      <c r="P634" s="117">
        <v>2064</v>
      </c>
      <c r="Q634" s="46" t="s">
        <v>534</v>
      </c>
      <c r="R634" s="124">
        <v>0</v>
      </c>
      <c r="S634" s="120">
        <f t="shared" si="39"/>
        <v>0</v>
      </c>
    </row>
    <row r="635" spans="1:19" ht="16.5" customHeight="1" x14ac:dyDescent="0.3">
      <c r="A635" s="40" t="s">
        <v>966</v>
      </c>
      <c r="B635" s="40" t="s">
        <v>1071</v>
      </c>
      <c r="C635" s="40" t="s">
        <v>1071</v>
      </c>
      <c r="D635" s="43" t="s">
        <v>30</v>
      </c>
      <c r="E635" s="47" t="s">
        <v>31</v>
      </c>
      <c r="F635" s="33" t="s">
        <v>30</v>
      </c>
      <c r="G635" s="44" t="s">
        <v>32</v>
      </c>
      <c r="H635" s="114">
        <v>35501</v>
      </c>
      <c r="I635" s="74" t="str">
        <f>VLOOKUP(H635,Hoja1!A17:C198,3)</f>
        <v>MANTENIMIENTO Y CONSERVACION DE VEHICULOS TERRESTRES, AÉREOS, MARÍTIMOS, LACUSTRES Y FLUVIALES</v>
      </c>
      <c r="J635" s="39" t="s">
        <v>44</v>
      </c>
      <c r="K635" s="115" t="s">
        <v>1082</v>
      </c>
      <c r="L635" s="39">
        <v>2024020112</v>
      </c>
      <c r="M635" s="39" t="s">
        <v>44</v>
      </c>
      <c r="N635" s="39" t="s">
        <v>44</v>
      </c>
      <c r="O635" s="46">
        <v>1</v>
      </c>
      <c r="P635" s="117">
        <v>514</v>
      </c>
      <c r="Q635" s="46" t="s">
        <v>534</v>
      </c>
      <c r="R635" s="124">
        <v>514.20000000000005</v>
      </c>
      <c r="S635" s="120">
        <f t="shared" si="39"/>
        <v>514.20000000000005</v>
      </c>
    </row>
    <row r="636" spans="1:19" ht="16.5" customHeight="1" x14ac:dyDescent="0.3">
      <c r="A636" s="40" t="s">
        <v>966</v>
      </c>
      <c r="B636" s="40" t="s">
        <v>1071</v>
      </c>
      <c r="C636" s="40" t="s">
        <v>1071</v>
      </c>
      <c r="D636" s="43" t="s">
        <v>30</v>
      </c>
      <c r="E636" s="47" t="s">
        <v>31</v>
      </c>
      <c r="F636" s="33" t="s">
        <v>30</v>
      </c>
      <c r="G636" s="44" t="s">
        <v>32</v>
      </c>
      <c r="H636" s="114">
        <v>22104</v>
      </c>
      <c r="I636" s="74" t="str">
        <f>VLOOKUP(H636,Hoja1!A18:C199,3)</f>
        <v>PRODUCTOS ALIMENTICIOS PARA EL PERSONAL EN LAS INSTALACIONES DE LAS UNIDADES RESPONSABLES</v>
      </c>
      <c r="J636" s="39" t="s">
        <v>124</v>
      </c>
      <c r="K636" s="115" t="s">
        <v>168</v>
      </c>
      <c r="L636" s="39">
        <v>2024020114</v>
      </c>
      <c r="M636" s="45" t="s">
        <v>45</v>
      </c>
      <c r="N636" s="116" t="s">
        <v>214</v>
      </c>
      <c r="O636" s="46">
        <v>1</v>
      </c>
      <c r="P636" s="117">
        <f t="shared" si="40"/>
        <v>576.96</v>
      </c>
      <c r="Q636" s="46" t="s">
        <v>534</v>
      </c>
      <c r="R636" s="124">
        <v>576.96</v>
      </c>
      <c r="S636" s="120">
        <f t="shared" si="39"/>
        <v>576.96</v>
      </c>
    </row>
    <row r="637" spans="1:19" ht="16.5" customHeight="1" x14ac:dyDescent="0.3">
      <c r="A637" s="40" t="s">
        <v>966</v>
      </c>
      <c r="B637" s="40" t="s">
        <v>1071</v>
      </c>
      <c r="C637" s="40" t="s">
        <v>1071</v>
      </c>
      <c r="D637" s="43" t="s">
        <v>30</v>
      </c>
      <c r="E637" s="47" t="s">
        <v>31</v>
      </c>
      <c r="F637" s="33" t="s">
        <v>30</v>
      </c>
      <c r="G637" s="44" t="s">
        <v>32</v>
      </c>
      <c r="H637" s="114">
        <v>22104</v>
      </c>
      <c r="I637" s="74" t="str">
        <f>VLOOKUP(H637,Hoja1!A19:C200,3)</f>
        <v>PRODUCTOS ALIMENTICIOS PARA EL PERSONAL EN LAS INSTALACIONES DE LAS UNIDADES RESPONSABLES</v>
      </c>
      <c r="J637" s="39" t="s">
        <v>543</v>
      </c>
      <c r="K637" s="115" t="s">
        <v>647</v>
      </c>
      <c r="L637" s="39">
        <v>2024020113</v>
      </c>
      <c r="M637" s="45" t="s">
        <v>45</v>
      </c>
      <c r="N637" s="116" t="s">
        <v>211</v>
      </c>
      <c r="O637" s="46">
        <v>20</v>
      </c>
      <c r="P637" s="117">
        <f t="shared" si="40"/>
        <v>48</v>
      </c>
      <c r="Q637" s="46" t="s">
        <v>534</v>
      </c>
      <c r="R637" s="124">
        <v>960</v>
      </c>
      <c r="S637" s="120">
        <f t="shared" si="39"/>
        <v>960</v>
      </c>
    </row>
    <row r="638" spans="1:19" ht="16.5" customHeight="1" x14ac:dyDescent="0.3">
      <c r="A638" s="40" t="s">
        <v>966</v>
      </c>
      <c r="B638" s="40" t="s">
        <v>1071</v>
      </c>
      <c r="C638" s="40" t="s">
        <v>1071</v>
      </c>
      <c r="D638" s="43" t="s">
        <v>30</v>
      </c>
      <c r="E638" s="47" t="s">
        <v>31</v>
      </c>
      <c r="F638" s="33" t="s">
        <v>30</v>
      </c>
      <c r="G638" s="44" t="s">
        <v>32</v>
      </c>
      <c r="H638" s="114">
        <v>31801</v>
      </c>
      <c r="I638" s="74" t="str">
        <f>VLOOKUP(H638,Hoja1!A20:C201,3)</f>
        <v>SERVICIO POSTAL</v>
      </c>
      <c r="J638" s="39" t="s">
        <v>44</v>
      </c>
      <c r="K638" s="115" t="s">
        <v>1083</v>
      </c>
      <c r="L638" s="39">
        <v>2024020105</v>
      </c>
      <c r="M638" s="39" t="s">
        <v>44</v>
      </c>
      <c r="N638" s="39" t="s">
        <v>44</v>
      </c>
      <c r="O638" s="46">
        <v>1</v>
      </c>
      <c r="P638" s="117">
        <f t="shared" si="40"/>
        <v>180</v>
      </c>
      <c r="Q638" s="46" t="s">
        <v>534</v>
      </c>
      <c r="R638" s="124">
        <v>180</v>
      </c>
      <c r="S638" s="120">
        <f t="shared" si="39"/>
        <v>180</v>
      </c>
    </row>
    <row r="639" spans="1:19" ht="16.5" customHeight="1" x14ac:dyDescent="0.3">
      <c r="A639" s="40" t="s">
        <v>966</v>
      </c>
      <c r="B639" s="40" t="s">
        <v>1071</v>
      </c>
      <c r="C639" s="40" t="s">
        <v>1071</v>
      </c>
      <c r="D639" s="43" t="s">
        <v>30</v>
      </c>
      <c r="E639" s="47" t="s">
        <v>31</v>
      </c>
      <c r="F639" s="33" t="s">
        <v>30</v>
      </c>
      <c r="G639" s="44" t="s">
        <v>32</v>
      </c>
      <c r="H639" s="114">
        <v>31801</v>
      </c>
      <c r="I639" s="74" t="str">
        <f>VLOOKUP(H639,Hoja1!A21:C202,3)</f>
        <v>SERVICIO POSTAL</v>
      </c>
      <c r="J639" s="39" t="s">
        <v>44</v>
      </c>
      <c r="K639" s="115" t="s">
        <v>272</v>
      </c>
      <c r="L639" s="39">
        <v>2024020109</v>
      </c>
      <c r="M639" s="39" t="s">
        <v>44</v>
      </c>
      <c r="N639" s="39" t="s">
        <v>44</v>
      </c>
      <c r="O639" s="46">
        <v>1</v>
      </c>
      <c r="P639" s="117">
        <f t="shared" si="40"/>
        <v>180</v>
      </c>
      <c r="Q639" s="46" t="s">
        <v>534</v>
      </c>
      <c r="R639" s="124">
        <v>180</v>
      </c>
      <c r="S639" s="120">
        <f t="shared" si="39"/>
        <v>180</v>
      </c>
    </row>
    <row r="640" spans="1:19" ht="16.95" customHeight="1" x14ac:dyDescent="0.3">
      <c r="A640" s="40" t="s">
        <v>966</v>
      </c>
      <c r="B640" s="40" t="s">
        <v>1071</v>
      </c>
      <c r="C640" s="40" t="s">
        <v>1071</v>
      </c>
      <c r="D640" s="43" t="s">
        <v>30</v>
      </c>
      <c r="E640" s="47" t="s">
        <v>31</v>
      </c>
      <c r="F640" s="33" t="s">
        <v>30</v>
      </c>
      <c r="G640" s="44" t="s">
        <v>32</v>
      </c>
      <c r="H640" s="114">
        <v>29301</v>
      </c>
      <c r="I640" s="74" t="str">
        <f>VLOOKUP(H640,Hoja1!A22:C203,3)</f>
        <v>REFACCIONES Y ACCESORIOS MENORES DE MOBILIARIO Y EQUIPO DE ADMINISTRACIÓN, EDUCACIONAL Y RECREATIVO</v>
      </c>
      <c r="J640" s="39" t="s">
        <v>1054</v>
      </c>
      <c r="K640" s="115" t="s">
        <v>1055</v>
      </c>
      <c r="L640" s="39">
        <v>2024020108</v>
      </c>
      <c r="M640" s="45" t="s">
        <v>45</v>
      </c>
      <c r="N640" s="116" t="s">
        <v>211</v>
      </c>
      <c r="O640" s="46">
        <v>6</v>
      </c>
      <c r="P640" s="117">
        <f t="shared" si="40"/>
        <v>1207.0033333333333</v>
      </c>
      <c r="Q640" s="46" t="s">
        <v>534</v>
      </c>
      <c r="R640" s="124">
        <v>7242.02</v>
      </c>
      <c r="S640" s="120">
        <f t="shared" si="39"/>
        <v>7242.02</v>
      </c>
    </row>
    <row r="641" spans="1:19" ht="16.95" customHeight="1" x14ac:dyDescent="0.3">
      <c r="A641" s="40" t="s">
        <v>966</v>
      </c>
      <c r="B641" s="40" t="s">
        <v>1071</v>
      </c>
      <c r="C641" s="40" t="s">
        <v>1071</v>
      </c>
      <c r="D641" s="43" t="s">
        <v>30</v>
      </c>
      <c r="E641" s="47" t="s">
        <v>31</v>
      </c>
      <c r="F641" s="33" t="s">
        <v>30</v>
      </c>
      <c r="G641" s="44" t="s">
        <v>48</v>
      </c>
      <c r="H641" s="114">
        <v>33801</v>
      </c>
      <c r="I641" s="74" t="str">
        <f>VLOOKUP(H641,Hoja1!A23:C204,3)</f>
        <v>SERVICIOS DE VIGILANCIA</v>
      </c>
      <c r="J641" s="39" t="s">
        <v>44</v>
      </c>
      <c r="K641" s="115" t="s">
        <v>1084</v>
      </c>
      <c r="L641" s="39">
        <v>2024020078</v>
      </c>
      <c r="M641" s="39" t="s">
        <v>44</v>
      </c>
      <c r="N641" s="39" t="s">
        <v>44</v>
      </c>
      <c r="O641" s="46">
        <v>1</v>
      </c>
      <c r="P641" s="117">
        <v>59814</v>
      </c>
      <c r="Q641" s="46" t="s">
        <v>534</v>
      </c>
      <c r="R641" s="124">
        <v>59814.239999999998</v>
      </c>
      <c r="S641" s="120">
        <f t="shared" si="39"/>
        <v>59814.239999999998</v>
      </c>
    </row>
    <row r="642" spans="1:19" ht="16.95" customHeight="1" x14ac:dyDescent="0.3">
      <c r="A642" s="40" t="s">
        <v>966</v>
      </c>
      <c r="B642" s="40" t="s">
        <v>1071</v>
      </c>
      <c r="C642" s="40" t="s">
        <v>1071</v>
      </c>
      <c r="D642" s="43" t="s">
        <v>30</v>
      </c>
      <c r="E642" s="47" t="s">
        <v>30</v>
      </c>
      <c r="F642" s="33" t="s">
        <v>31</v>
      </c>
      <c r="G642" s="44" t="s">
        <v>48</v>
      </c>
      <c r="H642" s="114">
        <v>35801</v>
      </c>
      <c r="I642" s="74" t="str">
        <f>VLOOKUP(H642,Hoja1!A24:C205,3)</f>
        <v>SERVICIOS DE LAVANDERÍA, LIMPIEZA E HIGIENE</v>
      </c>
      <c r="J642" s="39" t="s">
        <v>44</v>
      </c>
      <c r="K642" s="115" t="s">
        <v>309</v>
      </c>
      <c r="L642" s="39" t="s">
        <v>1085</v>
      </c>
      <c r="M642" s="39" t="s">
        <v>44</v>
      </c>
      <c r="N642" s="39" t="s">
        <v>44</v>
      </c>
      <c r="O642" s="46">
        <v>1</v>
      </c>
      <c r="P642" s="74">
        <v>55680</v>
      </c>
      <c r="Q642" s="46" t="s">
        <v>33</v>
      </c>
      <c r="R642" s="124">
        <v>55680</v>
      </c>
      <c r="S642" s="120">
        <f t="shared" si="39"/>
        <v>55680</v>
      </c>
    </row>
    <row r="643" spans="1:19" ht="16.95" customHeight="1" x14ac:dyDescent="0.3">
      <c r="A643" s="40" t="s">
        <v>966</v>
      </c>
      <c r="B643" s="40" t="s">
        <v>1071</v>
      </c>
      <c r="C643" s="40" t="s">
        <v>1071</v>
      </c>
      <c r="D643" s="43" t="s">
        <v>30</v>
      </c>
      <c r="E643" s="47" t="s">
        <v>30</v>
      </c>
      <c r="F643" s="33" t="s">
        <v>31</v>
      </c>
      <c r="G643" s="44" t="s">
        <v>48</v>
      </c>
      <c r="H643" s="114">
        <v>33801</v>
      </c>
      <c r="I643" s="74" t="str">
        <f>VLOOKUP(H643,Hoja1!A25:C206,3)</f>
        <v>SERVICIOS DE VIGILANCIA</v>
      </c>
      <c r="J643" s="39" t="s">
        <v>44</v>
      </c>
      <c r="K643" s="115" t="s">
        <v>297</v>
      </c>
      <c r="L643" s="39" t="s">
        <v>1086</v>
      </c>
      <c r="M643" s="39" t="s">
        <v>44</v>
      </c>
      <c r="N643" s="39" t="s">
        <v>44</v>
      </c>
      <c r="O643" s="46">
        <v>1</v>
      </c>
      <c r="P643" s="74">
        <v>31992.799999999999</v>
      </c>
      <c r="Q643" s="46" t="s">
        <v>1087</v>
      </c>
      <c r="R643" s="124">
        <f>P643</f>
        <v>31992.799999999999</v>
      </c>
      <c r="S643" s="120">
        <f t="shared" si="39"/>
        <v>31992.799999999999</v>
      </c>
    </row>
    <row r="644" spans="1:19" ht="16.95" customHeight="1" x14ac:dyDescent="0.3">
      <c r="A644" s="40" t="s">
        <v>966</v>
      </c>
      <c r="B644" s="40" t="s">
        <v>1071</v>
      </c>
      <c r="C644" s="40" t="s">
        <v>1071</v>
      </c>
      <c r="D644" s="43" t="s">
        <v>30</v>
      </c>
      <c r="E644" s="47" t="s">
        <v>30</v>
      </c>
      <c r="F644" s="33" t="s">
        <v>31</v>
      </c>
      <c r="G644" s="44" t="s">
        <v>48</v>
      </c>
      <c r="H644" s="45">
        <v>32201</v>
      </c>
      <c r="I644" s="74" t="str">
        <f>VLOOKUP(H644,Hoja1!A26:C207,3)</f>
        <v>ARRENDAMIENTO DE EDIFICIOS Y LOCALES</v>
      </c>
      <c r="J644" s="39" t="s">
        <v>44</v>
      </c>
      <c r="K644" s="74" t="s">
        <v>1088</v>
      </c>
      <c r="L644" s="47" t="s">
        <v>1070</v>
      </c>
      <c r="M644" s="45" t="s">
        <v>483</v>
      </c>
      <c r="N644" s="116" t="s">
        <v>483</v>
      </c>
      <c r="O644" s="46">
        <v>1</v>
      </c>
      <c r="P644" s="74">
        <v>135771.99</v>
      </c>
      <c r="Q644" s="46" t="s">
        <v>33</v>
      </c>
      <c r="R644" s="124">
        <f>P644</f>
        <v>135771.99</v>
      </c>
      <c r="S644" s="120">
        <f t="shared" si="39"/>
        <v>135771.99</v>
      </c>
    </row>
  </sheetData>
  <mergeCells count="7">
    <mergeCell ref="A7:H7"/>
    <mergeCell ref="A1:AC1"/>
    <mergeCell ref="A2:AC2"/>
    <mergeCell ref="A3:AC3"/>
    <mergeCell ref="A4:AC4"/>
    <mergeCell ref="A5:AC5"/>
    <mergeCell ref="A6:AC6"/>
  </mergeCells>
  <phoneticPr fontId="11" type="noConversion"/>
  <pageMargins left="0.7" right="0.7" top="0.75" bottom="0.75" header="0.3" footer="0.3"/>
  <pageSetup paperSize="305" scale="29" fitToHeight="0" orientation="landscape" r:id="rId1"/>
  <ignoredErrors>
    <ignoredError sqref="H67:H70 F81:F82"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C9543-F5E8-4EB0-8EE4-F6738AE9E330}">
  <dimension ref="A1:C182"/>
  <sheetViews>
    <sheetView topLeftCell="A181" workbookViewId="0">
      <selection sqref="A1:C182"/>
    </sheetView>
  </sheetViews>
  <sheetFormatPr baseColWidth="10" defaultRowHeight="14.4" x14ac:dyDescent="0.3"/>
  <cols>
    <col min="1" max="2" width="4.88671875" bestFit="1" customWidth="1"/>
    <col min="3" max="3" width="113.77734375" bestFit="1" customWidth="1"/>
  </cols>
  <sheetData>
    <row r="1" spans="1:3" x14ac:dyDescent="0.3">
      <c r="A1" s="28">
        <v>29901</v>
      </c>
      <c r="B1" s="29">
        <v>51299</v>
      </c>
      <c r="C1" s="23" t="s">
        <v>224</v>
      </c>
    </row>
    <row r="2" spans="1:3" x14ac:dyDescent="0.3">
      <c r="A2" s="24">
        <v>11301</v>
      </c>
      <c r="B2" s="25">
        <v>51111</v>
      </c>
      <c r="C2" s="26" t="s">
        <v>225</v>
      </c>
    </row>
    <row r="3" spans="1:3" x14ac:dyDescent="0.3">
      <c r="A3" s="24">
        <v>12101</v>
      </c>
      <c r="B3" s="25">
        <v>51121</v>
      </c>
      <c r="C3" s="26" t="s">
        <v>225</v>
      </c>
    </row>
    <row r="4" spans="1:3" x14ac:dyDescent="0.3">
      <c r="A4" s="24">
        <v>13101</v>
      </c>
      <c r="B4" s="25">
        <v>51131</v>
      </c>
      <c r="C4" s="26" t="s">
        <v>225</v>
      </c>
    </row>
    <row r="5" spans="1:3" x14ac:dyDescent="0.3">
      <c r="A5" s="24">
        <v>13201</v>
      </c>
      <c r="B5" s="25">
        <v>51131</v>
      </c>
      <c r="C5" s="26" t="s">
        <v>225</v>
      </c>
    </row>
    <row r="6" spans="1:3" x14ac:dyDescent="0.3">
      <c r="A6" s="24">
        <v>13202</v>
      </c>
      <c r="B6" s="25">
        <v>51131</v>
      </c>
      <c r="C6" s="26" t="s">
        <v>225</v>
      </c>
    </row>
    <row r="7" spans="1:3" x14ac:dyDescent="0.3">
      <c r="A7" s="24">
        <v>13404</v>
      </c>
      <c r="B7" s="25">
        <v>51131</v>
      </c>
      <c r="C7" s="26" t="s">
        <v>225</v>
      </c>
    </row>
    <row r="8" spans="1:3" x14ac:dyDescent="0.3">
      <c r="A8" s="24">
        <v>14101</v>
      </c>
      <c r="B8" s="25">
        <v>51141</v>
      </c>
      <c r="C8" s="26" t="s">
        <v>225</v>
      </c>
    </row>
    <row r="9" spans="1:3" x14ac:dyDescent="0.3">
      <c r="A9" s="24">
        <v>14105</v>
      </c>
      <c r="B9" s="25">
        <v>51141</v>
      </c>
      <c r="C9" s="26" t="s">
        <v>225</v>
      </c>
    </row>
    <row r="10" spans="1:3" x14ac:dyDescent="0.3">
      <c r="A10" s="24">
        <v>14201</v>
      </c>
      <c r="B10" s="25">
        <v>51141</v>
      </c>
      <c r="C10" s="26" t="s">
        <v>225</v>
      </c>
    </row>
    <row r="11" spans="1:3" x14ac:dyDescent="0.3">
      <c r="A11" s="24">
        <v>14301</v>
      </c>
      <c r="B11" s="25">
        <v>51141</v>
      </c>
      <c r="C11" s="26" t="s">
        <v>225</v>
      </c>
    </row>
    <row r="12" spans="1:3" x14ac:dyDescent="0.3">
      <c r="A12" s="24">
        <v>14302</v>
      </c>
      <c r="B12" s="25">
        <v>51141</v>
      </c>
      <c r="C12" s="26" t="s">
        <v>225</v>
      </c>
    </row>
    <row r="13" spans="1:3" x14ac:dyDescent="0.3">
      <c r="A13" s="24">
        <v>14401</v>
      </c>
      <c r="B13" s="25">
        <v>51141</v>
      </c>
      <c r="C13" s="26" t="s">
        <v>225</v>
      </c>
    </row>
    <row r="14" spans="1:3" x14ac:dyDescent="0.3">
      <c r="A14" s="24">
        <v>14403</v>
      </c>
      <c r="B14" s="25">
        <v>51141</v>
      </c>
      <c r="C14" s="26" t="s">
        <v>225</v>
      </c>
    </row>
    <row r="15" spans="1:3" x14ac:dyDescent="0.3">
      <c r="A15" s="24">
        <v>14404</v>
      </c>
      <c r="B15" s="25">
        <v>51141</v>
      </c>
      <c r="C15" s="26" t="s">
        <v>225</v>
      </c>
    </row>
    <row r="16" spans="1:3" x14ac:dyDescent="0.3">
      <c r="A16" s="24">
        <v>14405</v>
      </c>
      <c r="B16" s="25">
        <v>51141</v>
      </c>
      <c r="C16" s="26" t="s">
        <v>225</v>
      </c>
    </row>
    <row r="17" spans="1:3" x14ac:dyDescent="0.3">
      <c r="A17" s="24">
        <v>15401</v>
      </c>
      <c r="B17" s="25">
        <v>51151</v>
      </c>
      <c r="C17" s="26" t="s">
        <v>226</v>
      </c>
    </row>
    <row r="18" spans="1:3" x14ac:dyDescent="0.3">
      <c r="A18" s="24">
        <v>15402</v>
      </c>
      <c r="B18" s="25">
        <v>51151</v>
      </c>
      <c r="C18" s="26" t="s">
        <v>225</v>
      </c>
    </row>
    <row r="19" spans="1:3" x14ac:dyDescent="0.3">
      <c r="A19" s="24">
        <v>15403</v>
      </c>
      <c r="B19" s="25">
        <v>51151</v>
      </c>
      <c r="C19" s="26" t="s">
        <v>225</v>
      </c>
    </row>
    <row r="20" spans="1:3" x14ac:dyDescent="0.3">
      <c r="A20" s="24">
        <v>15501</v>
      </c>
      <c r="B20" s="25">
        <v>51151</v>
      </c>
      <c r="C20" s="26" t="s">
        <v>225</v>
      </c>
    </row>
    <row r="21" spans="1:3" x14ac:dyDescent="0.3">
      <c r="A21" s="24">
        <v>15901</v>
      </c>
      <c r="B21" s="25">
        <v>51151</v>
      </c>
      <c r="C21" s="26" t="s">
        <v>225</v>
      </c>
    </row>
    <row r="22" spans="1:3" x14ac:dyDescent="0.3">
      <c r="A22" s="24">
        <v>16101</v>
      </c>
      <c r="B22" s="25">
        <v>51141</v>
      </c>
      <c r="C22" s="26" t="s">
        <v>225</v>
      </c>
    </row>
    <row r="23" spans="1:3" x14ac:dyDescent="0.3">
      <c r="A23" s="24">
        <v>16102</v>
      </c>
      <c r="B23" s="25">
        <v>51161</v>
      </c>
      <c r="C23" s="27" t="s">
        <v>227</v>
      </c>
    </row>
    <row r="24" spans="1:3" x14ac:dyDescent="0.3">
      <c r="A24" s="24">
        <v>16103</v>
      </c>
      <c r="B24" s="25">
        <v>51141</v>
      </c>
      <c r="C24" s="26" t="s">
        <v>225</v>
      </c>
    </row>
    <row r="25" spans="1:3" x14ac:dyDescent="0.3">
      <c r="A25" s="24">
        <v>16104</v>
      </c>
      <c r="B25" s="25">
        <v>51141</v>
      </c>
      <c r="C25" s="26" t="s">
        <v>225</v>
      </c>
    </row>
    <row r="26" spans="1:3" x14ac:dyDescent="0.3">
      <c r="A26" s="24">
        <v>16105</v>
      </c>
      <c r="B26" s="25">
        <v>51141</v>
      </c>
      <c r="C26" s="26" t="s">
        <v>225</v>
      </c>
    </row>
    <row r="27" spans="1:3" x14ac:dyDescent="0.3">
      <c r="A27" s="24">
        <v>16106</v>
      </c>
      <c r="B27" s="25">
        <v>51141</v>
      </c>
      <c r="C27" s="26" t="s">
        <v>225</v>
      </c>
    </row>
    <row r="28" spans="1:3" x14ac:dyDescent="0.3">
      <c r="A28" s="24">
        <v>16107</v>
      </c>
      <c r="B28" s="25">
        <v>51141</v>
      </c>
      <c r="C28" s="26" t="s">
        <v>225</v>
      </c>
    </row>
    <row r="29" spans="1:3" x14ac:dyDescent="0.3">
      <c r="A29" s="24">
        <v>16108</v>
      </c>
      <c r="B29" s="25">
        <v>51141</v>
      </c>
      <c r="C29" s="26" t="s">
        <v>225</v>
      </c>
    </row>
    <row r="30" spans="1:3" x14ac:dyDescent="0.3">
      <c r="A30" s="24">
        <v>17101</v>
      </c>
      <c r="B30" s="25">
        <v>51161</v>
      </c>
      <c r="C30" s="26" t="s">
        <v>225</v>
      </c>
    </row>
    <row r="31" spans="1:3" x14ac:dyDescent="0.3">
      <c r="A31" s="24">
        <v>17102</v>
      </c>
      <c r="B31" s="25">
        <v>51161</v>
      </c>
      <c r="C31" s="26" t="s">
        <v>225</v>
      </c>
    </row>
    <row r="32" spans="1:3" x14ac:dyDescent="0.3">
      <c r="A32" s="30">
        <v>21101</v>
      </c>
      <c r="B32" s="31">
        <v>51211</v>
      </c>
      <c r="C32" s="27" t="s">
        <v>228</v>
      </c>
    </row>
    <row r="33" spans="1:3" x14ac:dyDescent="0.3">
      <c r="A33" s="30">
        <v>21201</v>
      </c>
      <c r="B33" s="31">
        <v>51212</v>
      </c>
      <c r="C33" s="27" t="s">
        <v>229</v>
      </c>
    </row>
    <row r="34" spans="1:3" x14ac:dyDescent="0.3">
      <c r="A34" s="30">
        <v>21301</v>
      </c>
      <c r="B34" s="31">
        <v>51213</v>
      </c>
      <c r="C34" s="27" t="s">
        <v>230</v>
      </c>
    </row>
    <row r="35" spans="1:3" x14ac:dyDescent="0.3">
      <c r="A35" s="30">
        <v>21401</v>
      </c>
      <c r="B35" s="31">
        <v>51214</v>
      </c>
      <c r="C35" s="27" t="s">
        <v>99</v>
      </c>
    </row>
    <row r="36" spans="1:3" x14ac:dyDescent="0.3">
      <c r="A36" s="30">
        <v>21501</v>
      </c>
      <c r="B36" s="31">
        <v>51215</v>
      </c>
      <c r="C36" s="27" t="s">
        <v>231</v>
      </c>
    </row>
    <row r="37" spans="1:3" x14ac:dyDescent="0.3">
      <c r="A37" s="30">
        <v>21601</v>
      </c>
      <c r="B37" s="31">
        <v>51216</v>
      </c>
      <c r="C37" s="32" t="s">
        <v>232</v>
      </c>
    </row>
    <row r="38" spans="1:3" x14ac:dyDescent="0.3">
      <c r="A38" s="24">
        <v>22103</v>
      </c>
      <c r="B38" s="25">
        <v>51221</v>
      </c>
      <c r="C38" s="26" t="s">
        <v>233</v>
      </c>
    </row>
    <row r="39" spans="1:3" x14ac:dyDescent="0.3">
      <c r="A39" s="24">
        <v>22104</v>
      </c>
      <c r="B39" s="25">
        <v>51224</v>
      </c>
      <c r="C39" s="26" t="s">
        <v>77</v>
      </c>
    </row>
    <row r="40" spans="1:3" x14ac:dyDescent="0.3">
      <c r="A40" s="24">
        <v>22106</v>
      </c>
      <c r="B40" s="25">
        <v>51226</v>
      </c>
      <c r="C40" s="26" t="s">
        <v>234</v>
      </c>
    </row>
    <row r="41" spans="1:3" x14ac:dyDescent="0.3">
      <c r="A41" s="24">
        <v>22301</v>
      </c>
      <c r="B41" s="25">
        <v>51223</v>
      </c>
      <c r="C41" s="26" t="s">
        <v>235</v>
      </c>
    </row>
    <row r="42" spans="1:3" x14ac:dyDescent="0.3">
      <c r="A42" s="30">
        <v>24101</v>
      </c>
      <c r="B42" s="31">
        <v>51241</v>
      </c>
      <c r="C42" s="27" t="s">
        <v>236</v>
      </c>
    </row>
    <row r="43" spans="1:3" x14ac:dyDescent="0.3">
      <c r="A43" s="30">
        <v>24201</v>
      </c>
      <c r="B43" s="31">
        <v>51242</v>
      </c>
      <c r="C43" s="27" t="s">
        <v>237</v>
      </c>
    </row>
    <row r="44" spans="1:3" x14ac:dyDescent="0.3">
      <c r="A44" s="30">
        <v>24301</v>
      </c>
      <c r="B44" s="31">
        <v>51243</v>
      </c>
      <c r="C44" s="27" t="s">
        <v>238</v>
      </c>
    </row>
    <row r="45" spans="1:3" x14ac:dyDescent="0.3">
      <c r="A45" s="30">
        <v>24401</v>
      </c>
      <c r="B45" s="31">
        <v>51244</v>
      </c>
      <c r="C45" s="27" t="s">
        <v>239</v>
      </c>
    </row>
    <row r="46" spans="1:3" x14ac:dyDescent="0.3">
      <c r="A46" s="30">
        <v>24501</v>
      </c>
      <c r="B46" s="31">
        <v>51245</v>
      </c>
      <c r="C46" s="27" t="s">
        <v>240</v>
      </c>
    </row>
    <row r="47" spans="1:3" x14ac:dyDescent="0.3">
      <c r="A47" s="30">
        <v>24601</v>
      </c>
      <c r="B47" s="31">
        <v>51246</v>
      </c>
      <c r="C47" s="27" t="s">
        <v>241</v>
      </c>
    </row>
    <row r="48" spans="1:3" x14ac:dyDescent="0.3">
      <c r="A48" s="30">
        <v>24701</v>
      </c>
      <c r="B48" s="31">
        <v>51247</v>
      </c>
      <c r="C48" s="27" t="s">
        <v>242</v>
      </c>
    </row>
    <row r="49" spans="1:3" x14ac:dyDescent="0.3">
      <c r="A49" s="30">
        <v>24801</v>
      </c>
      <c r="B49" s="31">
        <v>51248</v>
      </c>
      <c r="C49" s="27" t="s">
        <v>243</v>
      </c>
    </row>
    <row r="50" spans="1:3" x14ac:dyDescent="0.3">
      <c r="A50" s="30">
        <v>24901</v>
      </c>
      <c r="B50" s="31">
        <v>51249</v>
      </c>
      <c r="C50" s="27" t="s">
        <v>244</v>
      </c>
    </row>
    <row r="51" spans="1:3" x14ac:dyDescent="0.3">
      <c r="A51" s="30">
        <v>25101</v>
      </c>
      <c r="B51" s="31">
        <v>51251</v>
      </c>
      <c r="C51" s="27" t="s">
        <v>245</v>
      </c>
    </row>
    <row r="52" spans="1:3" x14ac:dyDescent="0.3">
      <c r="A52" s="30">
        <v>25201</v>
      </c>
      <c r="B52" s="31">
        <v>51252</v>
      </c>
      <c r="C52" s="27" t="s">
        <v>246</v>
      </c>
    </row>
    <row r="53" spans="1:3" x14ac:dyDescent="0.3">
      <c r="A53" s="30">
        <v>25301</v>
      </c>
      <c r="B53" s="31">
        <v>51253</v>
      </c>
      <c r="C53" s="27" t="s">
        <v>247</v>
      </c>
    </row>
    <row r="54" spans="1:3" x14ac:dyDescent="0.3">
      <c r="A54" s="24">
        <v>25401</v>
      </c>
      <c r="B54" s="25">
        <v>51254</v>
      </c>
      <c r="C54" s="26" t="s">
        <v>248</v>
      </c>
    </row>
    <row r="55" spans="1:3" x14ac:dyDescent="0.3">
      <c r="A55" s="30">
        <v>25501</v>
      </c>
      <c r="B55" s="31">
        <v>51255</v>
      </c>
      <c r="C55" s="27" t="s">
        <v>249</v>
      </c>
    </row>
    <row r="56" spans="1:3" x14ac:dyDescent="0.3">
      <c r="A56" s="30">
        <v>25901</v>
      </c>
      <c r="B56" s="31">
        <v>51259</v>
      </c>
      <c r="C56" s="27" t="s">
        <v>250</v>
      </c>
    </row>
    <row r="57" spans="1:3" x14ac:dyDescent="0.3">
      <c r="A57" s="24">
        <v>26102</v>
      </c>
      <c r="B57" s="25">
        <v>51263</v>
      </c>
      <c r="C57" s="26" t="s">
        <v>251</v>
      </c>
    </row>
    <row r="58" spans="1:3" x14ac:dyDescent="0.3">
      <c r="A58" s="24">
        <v>26103</v>
      </c>
      <c r="B58" s="25">
        <v>51263</v>
      </c>
      <c r="C58" s="26" t="s">
        <v>252</v>
      </c>
    </row>
    <row r="59" spans="1:3" x14ac:dyDescent="0.3">
      <c r="A59" s="24">
        <v>26104</v>
      </c>
      <c r="B59" s="25">
        <v>51264</v>
      </c>
      <c r="C59" s="26" t="s">
        <v>251</v>
      </c>
    </row>
    <row r="60" spans="1:3" x14ac:dyDescent="0.3">
      <c r="A60" s="24">
        <v>26105</v>
      </c>
      <c r="B60" s="25">
        <v>51264</v>
      </c>
      <c r="C60" s="26" t="s">
        <v>253</v>
      </c>
    </row>
    <row r="61" spans="1:3" x14ac:dyDescent="0.3">
      <c r="A61" s="30">
        <v>27101</v>
      </c>
      <c r="B61" s="31">
        <v>51271</v>
      </c>
      <c r="C61" s="27" t="s">
        <v>254</v>
      </c>
    </row>
    <row r="62" spans="1:3" x14ac:dyDescent="0.3">
      <c r="A62" s="30">
        <v>27201</v>
      </c>
      <c r="B62" s="31">
        <v>51272</v>
      </c>
      <c r="C62" s="27" t="s">
        <v>255</v>
      </c>
    </row>
    <row r="63" spans="1:3" x14ac:dyDescent="0.3">
      <c r="A63" s="30">
        <v>27301</v>
      </c>
      <c r="B63" s="31">
        <v>51273</v>
      </c>
      <c r="C63" s="27" t="s">
        <v>256</v>
      </c>
    </row>
    <row r="64" spans="1:3" x14ac:dyDescent="0.3">
      <c r="A64" s="30">
        <v>27401</v>
      </c>
      <c r="B64" s="31">
        <v>51274</v>
      </c>
      <c r="C64" s="27" t="s">
        <v>257</v>
      </c>
    </row>
    <row r="65" spans="1:3" x14ac:dyDescent="0.3">
      <c r="A65" s="30">
        <v>27501</v>
      </c>
      <c r="B65" s="31">
        <v>51275</v>
      </c>
      <c r="C65" s="27" t="s">
        <v>258</v>
      </c>
    </row>
    <row r="66" spans="1:3" x14ac:dyDescent="0.3">
      <c r="A66" s="30">
        <v>29101</v>
      </c>
      <c r="B66" s="31">
        <v>51291</v>
      </c>
      <c r="C66" s="27" t="s">
        <v>259</v>
      </c>
    </row>
    <row r="67" spans="1:3" x14ac:dyDescent="0.3">
      <c r="A67" s="30">
        <v>29201</v>
      </c>
      <c r="B67" s="31">
        <v>51292</v>
      </c>
      <c r="C67" s="27" t="s">
        <v>260</v>
      </c>
    </row>
    <row r="68" spans="1:3" x14ac:dyDescent="0.3">
      <c r="A68" s="30">
        <v>29301</v>
      </c>
      <c r="B68" s="31">
        <v>51293</v>
      </c>
      <c r="C68" s="27" t="s">
        <v>261</v>
      </c>
    </row>
    <row r="69" spans="1:3" x14ac:dyDescent="0.3">
      <c r="A69" s="30">
        <v>29401</v>
      </c>
      <c r="B69" s="31">
        <v>51294</v>
      </c>
      <c r="C69" s="27" t="s">
        <v>262</v>
      </c>
    </row>
    <row r="70" spans="1:3" x14ac:dyDescent="0.3">
      <c r="A70" s="24">
        <v>29501</v>
      </c>
      <c r="B70" s="25">
        <v>51295</v>
      </c>
      <c r="C70" s="27" t="s">
        <v>263</v>
      </c>
    </row>
    <row r="71" spans="1:3" x14ac:dyDescent="0.3">
      <c r="A71" s="30">
        <v>29601</v>
      </c>
      <c r="B71" s="31">
        <v>51296</v>
      </c>
      <c r="C71" s="27" t="s">
        <v>264</v>
      </c>
    </row>
    <row r="72" spans="1:3" x14ac:dyDescent="0.3">
      <c r="A72" s="30">
        <v>29801</v>
      </c>
      <c r="B72" s="31">
        <v>51298</v>
      </c>
      <c r="C72" s="27" t="s">
        <v>265</v>
      </c>
    </row>
    <row r="73" spans="1:3" x14ac:dyDescent="0.3">
      <c r="A73" s="24">
        <v>31101</v>
      </c>
      <c r="B73" s="25">
        <v>51311</v>
      </c>
      <c r="C73" s="26" t="s">
        <v>266</v>
      </c>
    </row>
    <row r="74" spans="1:3" x14ac:dyDescent="0.3">
      <c r="A74" s="24">
        <v>31301</v>
      </c>
      <c r="B74" s="25">
        <v>51313</v>
      </c>
      <c r="C74" s="26" t="s">
        <v>107</v>
      </c>
    </row>
    <row r="75" spans="1:3" x14ac:dyDescent="0.3">
      <c r="A75" s="24">
        <v>31401</v>
      </c>
      <c r="B75" s="25">
        <v>51314</v>
      </c>
      <c r="C75" s="26" t="s">
        <v>267</v>
      </c>
    </row>
    <row r="76" spans="1:3" x14ac:dyDescent="0.3">
      <c r="A76" s="24">
        <v>31501</v>
      </c>
      <c r="B76" s="25">
        <v>51315</v>
      </c>
      <c r="C76" s="26" t="s">
        <v>268</v>
      </c>
    </row>
    <row r="77" spans="1:3" x14ac:dyDescent="0.3">
      <c r="A77" s="24">
        <v>31601</v>
      </c>
      <c r="B77" s="25">
        <v>51316</v>
      </c>
      <c r="C77" s="26" t="s">
        <v>269</v>
      </c>
    </row>
    <row r="78" spans="1:3" x14ac:dyDescent="0.3">
      <c r="A78" s="24">
        <v>31602</v>
      </c>
      <c r="B78" s="25">
        <v>51316</v>
      </c>
      <c r="C78" s="26" t="s">
        <v>270</v>
      </c>
    </row>
    <row r="79" spans="1:3" x14ac:dyDescent="0.3">
      <c r="A79" s="24">
        <v>31701</v>
      </c>
      <c r="B79" s="25">
        <v>51317</v>
      </c>
      <c r="C79" s="26" t="s">
        <v>271</v>
      </c>
    </row>
    <row r="80" spans="1:3" x14ac:dyDescent="0.3">
      <c r="A80" s="24">
        <v>31801</v>
      </c>
      <c r="B80" s="25">
        <v>51318</v>
      </c>
      <c r="C80" s="26" t="s">
        <v>272</v>
      </c>
    </row>
    <row r="81" spans="1:3" x14ac:dyDescent="0.3">
      <c r="A81" s="24">
        <v>31802</v>
      </c>
      <c r="B81" s="25">
        <v>51318</v>
      </c>
      <c r="C81" s="26" t="s">
        <v>273</v>
      </c>
    </row>
    <row r="82" spans="1:3" x14ac:dyDescent="0.3">
      <c r="A82" s="24">
        <v>31901</v>
      </c>
      <c r="B82" s="25">
        <v>51319</v>
      </c>
      <c r="C82" s="26" t="s">
        <v>274</v>
      </c>
    </row>
    <row r="83" spans="1:3" x14ac:dyDescent="0.3">
      <c r="A83" s="24">
        <v>31902</v>
      </c>
      <c r="B83" s="25">
        <v>51319</v>
      </c>
      <c r="C83" s="26" t="s">
        <v>275</v>
      </c>
    </row>
    <row r="84" spans="1:3" x14ac:dyDescent="0.3">
      <c r="A84" s="24">
        <v>32101</v>
      </c>
      <c r="B84" s="25">
        <v>51321</v>
      </c>
      <c r="C84" s="27" t="s">
        <v>276</v>
      </c>
    </row>
    <row r="85" spans="1:3" x14ac:dyDescent="0.3">
      <c r="A85" s="24">
        <v>32201</v>
      </c>
      <c r="B85" s="25">
        <v>51322</v>
      </c>
      <c r="C85" s="26" t="s">
        <v>277</v>
      </c>
    </row>
    <row r="86" spans="1:3" x14ac:dyDescent="0.3">
      <c r="A86" s="24">
        <v>32301</v>
      </c>
      <c r="B86" s="25">
        <v>51329</v>
      </c>
      <c r="C86" s="26" t="s">
        <v>278</v>
      </c>
    </row>
    <row r="87" spans="1:3" x14ac:dyDescent="0.3">
      <c r="A87" s="24">
        <v>32302</v>
      </c>
      <c r="B87" s="25">
        <v>51329</v>
      </c>
      <c r="C87" s="26" t="s">
        <v>279</v>
      </c>
    </row>
    <row r="88" spans="1:3" x14ac:dyDescent="0.3">
      <c r="A88" s="24">
        <v>32502</v>
      </c>
      <c r="B88" s="25">
        <v>51325</v>
      </c>
      <c r="C88" s="27" t="s">
        <v>280</v>
      </c>
    </row>
    <row r="89" spans="1:3" x14ac:dyDescent="0.3">
      <c r="A89" s="24">
        <v>32503</v>
      </c>
      <c r="B89" s="25">
        <v>51325</v>
      </c>
      <c r="C89" s="26" t="s">
        <v>281</v>
      </c>
    </row>
    <row r="90" spans="1:3" x14ac:dyDescent="0.3">
      <c r="A90" s="24">
        <v>32505</v>
      </c>
      <c r="B90" s="25">
        <v>51325</v>
      </c>
      <c r="C90" s="26" t="s">
        <v>282</v>
      </c>
    </row>
    <row r="91" spans="1:3" x14ac:dyDescent="0.3">
      <c r="A91" s="24">
        <v>32601</v>
      </c>
      <c r="B91" s="25">
        <v>51326</v>
      </c>
      <c r="C91" s="26" t="s">
        <v>283</v>
      </c>
    </row>
    <row r="92" spans="1:3" x14ac:dyDescent="0.3">
      <c r="A92" s="24">
        <v>32701</v>
      </c>
      <c r="B92" s="25">
        <v>51327</v>
      </c>
      <c r="C92" s="26" t="s">
        <v>284</v>
      </c>
    </row>
    <row r="93" spans="1:3" x14ac:dyDescent="0.3">
      <c r="A93" s="24">
        <v>32903</v>
      </c>
      <c r="B93" s="25">
        <v>51329</v>
      </c>
      <c r="C93" s="26" t="s">
        <v>285</v>
      </c>
    </row>
    <row r="94" spans="1:3" x14ac:dyDescent="0.3">
      <c r="A94" s="24">
        <v>33104</v>
      </c>
      <c r="B94" s="25">
        <v>51331</v>
      </c>
      <c r="C94" s="26" t="s">
        <v>286</v>
      </c>
    </row>
    <row r="95" spans="1:3" x14ac:dyDescent="0.3">
      <c r="A95" s="24">
        <v>33105</v>
      </c>
      <c r="B95" s="25">
        <v>51331</v>
      </c>
      <c r="C95" s="27" t="s">
        <v>287</v>
      </c>
    </row>
    <row r="96" spans="1:3" x14ac:dyDescent="0.3">
      <c r="A96" s="24">
        <v>33301</v>
      </c>
      <c r="B96" s="25">
        <v>51333</v>
      </c>
      <c r="C96" s="26" t="s">
        <v>288</v>
      </c>
    </row>
    <row r="97" spans="1:3" x14ac:dyDescent="0.3">
      <c r="A97" s="24">
        <v>33302</v>
      </c>
      <c r="B97" s="25">
        <v>51333</v>
      </c>
      <c r="C97" s="26" t="s">
        <v>289</v>
      </c>
    </row>
    <row r="98" spans="1:3" x14ac:dyDescent="0.3">
      <c r="A98" s="24">
        <v>33303</v>
      </c>
      <c r="B98" s="25">
        <v>51333</v>
      </c>
      <c r="C98" s="26" t="s">
        <v>290</v>
      </c>
    </row>
    <row r="99" spans="1:3" x14ac:dyDescent="0.3">
      <c r="A99" s="24">
        <v>33401</v>
      </c>
      <c r="B99" s="25">
        <v>51333</v>
      </c>
      <c r="C99" s="26" t="s">
        <v>291</v>
      </c>
    </row>
    <row r="100" spans="1:3" x14ac:dyDescent="0.3">
      <c r="A100" s="24">
        <v>33501</v>
      </c>
      <c r="B100" s="25">
        <v>51335</v>
      </c>
      <c r="C100" s="26" t="s">
        <v>292</v>
      </c>
    </row>
    <row r="101" spans="1:3" x14ac:dyDescent="0.3">
      <c r="A101" s="24">
        <v>33601</v>
      </c>
      <c r="B101" s="25">
        <v>51369</v>
      </c>
      <c r="C101" s="26" t="s">
        <v>293</v>
      </c>
    </row>
    <row r="102" spans="1:3" x14ac:dyDescent="0.3">
      <c r="A102" s="24">
        <v>33602</v>
      </c>
      <c r="B102" s="25">
        <v>51319</v>
      </c>
      <c r="C102" s="26" t="s">
        <v>43</v>
      </c>
    </row>
    <row r="103" spans="1:3" x14ac:dyDescent="0.3">
      <c r="A103" s="24">
        <v>33603</v>
      </c>
      <c r="B103" s="25">
        <v>51369</v>
      </c>
      <c r="C103" s="26" t="s">
        <v>294</v>
      </c>
    </row>
    <row r="104" spans="1:3" x14ac:dyDescent="0.3">
      <c r="A104" s="24">
        <v>33604</v>
      </c>
      <c r="B104" s="25">
        <v>51369</v>
      </c>
      <c r="C104" s="26" t="s">
        <v>295</v>
      </c>
    </row>
    <row r="105" spans="1:3" x14ac:dyDescent="0.3">
      <c r="A105" s="24">
        <v>33605</v>
      </c>
      <c r="B105" s="25">
        <v>51362</v>
      </c>
      <c r="C105" s="26" t="s">
        <v>296</v>
      </c>
    </row>
    <row r="106" spans="1:3" x14ac:dyDescent="0.3">
      <c r="A106" s="24">
        <v>33801</v>
      </c>
      <c r="B106" s="25">
        <v>51319</v>
      </c>
      <c r="C106" s="26" t="s">
        <v>297</v>
      </c>
    </row>
    <row r="107" spans="1:3" x14ac:dyDescent="0.3">
      <c r="A107" s="24">
        <v>33901</v>
      </c>
      <c r="B107" s="25">
        <v>51333</v>
      </c>
      <c r="C107" s="26" t="s">
        <v>298</v>
      </c>
    </row>
    <row r="108" spans="1:3" x14ac:dyDescent="0.3">
      <c r="A108" s="24">
        <v>33903</v>
      </c>
      <c r="B108" s="25">
        <v>51339</v>
      </c>
      <c r="C108" s="27" t="s">
        <v>299</v>
      </c>
    </row>
    <row r="109" spans="1:3" x14ac:dyDescent="0.3">
      <c r="A109" s="24">
        <v>33903</v>
      </c>
      <c r="B109" s="25">
        <v>51339</v>
      </c>
      <c r="C109" s="27" t="s">
        <v>299</v>
      </c>
    </row>
    <row r="110" spans="1:3" x14ac:dyDescent="0.3">
      <c r="A110" s="24">
        <v>34101</v>
      </c>
      <c r="B110" s="25">
        <v>51341</v>
      </c>
      <c r="C110" s="26" t="s">
        <v>300</v>
      </c>
    </row>
    <row r="111" spans="1:3" x14ac:dyDescent="0.3">
      <c r="A111" s="24">
        <v>34501</v>
      </c>
      <c r="B111" s="25">
        <v>51345</v>
      </c>
      <c r="C111" s="26" t="s">
        <v>301</v>
      </c>
    </row>
    <row r="112" spans="1:3" x14ac:dyDescent="0.3">
      <c r="A112" s="24">
        <v>34601</v>
      </c>
      <c r="B112" s="25">
        <v>51319</v>
      </c>
      <c r="C112" s="26" t="s">
        <v>302</v>
      </c>
    </row>
    <row r="113" spans="1:3" x14ac:dyDescent="0.3">
      <c r="A113" s="24">
        <v>34701</v>
      </c>
      <c r="B113" s="25">
        <v>51347</v>
      </c>
      <c r="C113" s="26" t="s">
        <v>303</v>
      </c>
    </row>
    <row r="114" spans="1:3" x14ac:dyDescent="0.3">
      <c r="A114" s="24">
        <v>35101</v>
      </c>
      <c r="B114" s="25">
        <v>51351</v>
      </c>
      <c r="C114" s="26" t="s">
        <v>304</v>
      </c>
    </row>
    <row r="115" spans="1:3" x14ac:dyDescent="0.3">
      <c r="A115" s="24">
        <v>35201</v>
      </c>
      <c r="B115" s="25">
        <v>51352</v>
      </c>
      <c r="C115" s="26" t="s">
        <v>85</v>
      </c>
    </row>
    <row r="116" spans="1:3" x14ac:dyDescent="0.3">
      <c r="A116" s="24">
        <v>35301</v>
      </c>
      <c r="B116" s="25">
        <v>51353</v>
      </c>
      <c r="C116" s="26" t="s">
        <v>305</v>
      </c>
    </row>
    <row r="117" spans="1:3" x14ac:dyDescent="0.3">
      <c r="A117" s="24">
        <v>35501</v>
      </c>
      <c r="B117" s="25">
        <v>51355</v>
      </c>
      <c r="C117" s="26" t="s">
        <v>306</v>
      </c>
    </row>
    <row r="118" spans="1:3" x14ac:dyDescent="0.3">
      <c r="A118" s="24">
        <v>35601</v>
      </c>
      <c r="B118" s="25">
        <v>51356</v>
      </c>
      <c r="C118" s="27" t="s">
        <v>307</v>
      </c>
    </row>
    <row r="119" spans="1:3" x14ac:dyDescent="0.3">
      <c r="A119" s="24">
        <v>35701</v>
      </c>
      <c r="B119" s="25">
        <v>51357</v>
      </c>
      <c r="C119" s="26" t="s">
        <v>308</v>
      </c>
    </row>
    <row r="120" spans="1:3" x14ac:dyDescent="0.3">
      <c r="A120" s="24">
        <v>35801</v>
      </c>
      <c r="B120" s="25">
        <v>51358</v>
      </c>
      <c r="C120" s="26" t="s">
        <v>309</v>
      </c>
    </row>
    <row r="121" spans="1:3" x14ac:dyDescent="0.3">
      <c r="A121" s="24">
        <v>35901</v>
      </c>
      <c r="B121" s="25">
        <v>51359</v>
      </c>
      <c r="C121" s="26" t="s">
        <v>310</v>
      </c>
    </row>
    <row r="122" spans="1:3" x14ac:dyDescent="0.3">
      <c r="A122" s="24">
        <v>36101</v>
      </c>
      <c r="B122" s="25">
        <v>51362</v>
      </c>
      <c r="C122" s="26" t="s">
        <v>311</v>
      </c>
    </row>
    <row r="123" spans="1:3" x14ac:dyDescent="0.3">
      <c r="A123" s="24">
        <v>36901</v>
      </c>
      <c r="B123" s="25">
        <v>51369</v>
      </c>
      <c r="C123" s="27" t="s">
        <v>312</v>
      </c>
    </row>
    <row r="124" spans="1:3" x14ac:dyDescent="0.3">
      <c r="A124" s="24">
        <v>37101</v>
      </c>
      <c r="B124" s="25">
        <v>51371</v>
      </c>
      <c r="C124" s="26" t="s">
        <v>313</v>
      </c>
    </row>
    <row r="125" spans="1:3" x14ac:dyDescent="0.3">
      <c r="A125" s="24">
        <v>37104</v>
      </c>
      <c r="B125" s="25">
        <v>51371</v>
      </c>
      <c r="C125" s="26" t="s">
        <v>314</v>
      </c>
    </row>
    <row r="126" spans="1:3" x14ac:dyDescent="0.3">
      <c r="A126" s="24">
        <v>37106</v>
      </c>
      <c r="B126" s="25">
        <v>51371</v>
      </c>
      <c r="C126" s="26" t="s">
        <v>315</v>
      </c>
    </row>
    <row r="127" spans="1:3" x14ac:dyDescent="0.3">
      <c r="A127" s="24">
        <v>37201</v>
      </c>
      <c r="B127" s="25">
        <v>51372</v>
      </c>
      <c r="C127" s="26" t="s">
        <v>316</v>
      </c>
    </row>
    <row r="128" spans="1:3" x14ac:dyDescent="0.3">
      <c r="A128" s="24">
        <v>37204</v>
      </c>
      <c r="B128" s="25">
        <v>51372</v>
      </c>
      <c r="C128" s="26" t="s">
        <v>317</v>
      </c>
    </row>
    <row r="129" spans="1:3" x14ac:dyDescent="0.3">
      <c r="A129" s="24">
        <v>37206</v>
      </c>
      <c r="B129" s="25">
        <v>51372</v>
      </c>
      <c r="C129" s="26" t="s">
        <v>318</v>
      </c>
    </row>
    <row r="130" spans="1:3" x14ac:dyDescent="0.3">
      <c r="A130" s="24">
        <v>37501</v>
      </c>
      <c r="B130" s="25">
        <v>51375</v>
      </c>
      <c r="C130" s="26" t="s">
        <v>319</v>
      </c>
    </row>
    <row r="131" spans="1:3" x14ac:dyDescent="0.3">
      <c r="A131" s="24">
        <v>37504</v>
      </c>
      <c r="B131" s="25">
        <v>51375</v>
      </c>
      <c r="C131" s="26" t="s">
        <v>320</v>
      </c>
    </row>
    <row r="132" spans="1:3" x14ac:dyDescent="0.3">
      <c r="A132" s="24">
        <v>37602</v>
      </c>
      <c r="B132" s="25">
        <v>51376</v>
      </c>
      <c r="C132" s="26" t="s">
        <v>321</v>
      </c>
    </row>
    <row r="133" spans="1:3" x14ac:dyDescent="0.3">
      <c r="A133" s="24">
        <v>37701</v>
      </c>
      <c r="B133" s="25">
        <v>51377</v>
      </c>
      <c r="C133" s="26" t="s">
        <v>322</v>
      </c>
    </row>
    <row r="134" spans="1:3" x14ac:dyDescent="0.3">
      <c r="A134" s="24">
        <v>37801</v>
      </c>
      <c r="B134" s="25">
        <v>51378</v>
      </c>
      <c r="C134" s="27" t="s">
        <v>323</v>
      </c>
    </row>
    <row r="135" spans="1:3" x14ac:dyDescent="0.3">
      <c r="A135" s="24">
        <v>37802</v>
      </c>
      <c r="B135" s="25">
        <v>51378</v>
      </c>
      <c r="C135" s="27" t="s">
        <v>324</v>
      </c>
    </row>
    <row r="136" spans="1:3" x14ac:dyDescent="0.3">
      <c r="A136" s="24">
        <v>37901</v>
      </c>
      <c r="B136" s="25">
        <v>51379</v>
      </c>
      <c r="C136" s="26" t="s">
        <v>325</v>
      </c>
    </row>
    <row r="137" spans="1:3" x14ac:dyDescent="0.3">
      <c r="A137" s="24">
        <v>38301</v>
      </c>
      <c r="B137" s="25">
        <v>51383</v>
      </c>
      <c r="C137" s="26" t="s">
        <v>326</v>
      </c>
    </row>
    <row r="138" spans="1:3" x14ac:dyDescent="0.3">
      <c r="A138" s="24">
        <v>38401</v>
      </c>
      <c r="B138" s="25">
        <v>51384</v>
      </c>
      <c r="C138" s="27" t="s">
        <v>327</v>
      </c>
    </row>
    <row r="139" spans="1:3" x14ac:dyDescent="0.3">
      <c r="A139" s="24">
        <v>38501</v>
      </c>
      <c r="B139" s="25">
        <v>51385</v>
      </c>
      <c r="C139" s="26" t="s">
        <v>328</v>
      </c>
    </row>
    <row r="140" spans="1:3" x14ac:dyDescent="0.3">
      <c r="A140" s="24">
        <v>39101</v>
      </c>
      <c r="B140" s="25">
        <v>51391</v>
      </c>
      <c r="C140" s="26" t="s">
        <v>329</v>
      </c>
    </row>
    <row r="141" spans="1:3" x14ac:dyDescent="0.3">
      <c r="A141" s="24">
        <v>39202</v>
      </c>
      <c r="B141" s="25">
        <v>51392</v>
      </c>
      <c r="C141" s="26" t="s">
        <v>330</v>
      </c>
    </row>
    <row r="142" spans="1:3" x14ac:dyDescent="0.3">
      <c r="A142" s="24">
        <v>39401</v>
      </c>
      <c r="B142" s="25">
        <v>51394</v>
      </c>
      <c r="C142" s="26" t="s">
        <v>331</v>
      </c>
    </row>
    <row r="143" spans="1:3" x14ac:dyDescent="0.3">
      <c r="A143" s="24">
        <v>39801</v>
      </c>
      <c r="B143" s="25">
        <v>51398</v>
      </c>
      <c r="C143" s="26" t="s">
        <v>332</v>
      </c>
    </row>
    <row r="144" spans="1:3" x14ac:dyDescent="0.3">
      <c r="A144" s="24">
        <v>39908</v>
      </c>
      <c r="B144" s="25">
        <v>51399</v>
      </c>
      <c r="C144" s="27" t="s">
        <v>333</v>
      </c>
    </row>
    <row r="145" spans="1:3" x14ac:dyDescent="0.3">
      <c r="A145" s="24">
        <v>44101</v>
      </c>
      <c r="B145" s="25">
        <v>52111</v>
      </c>
      <c r="C145" s="26" t="s">
        <v>334</v>
      </c>
    </row>
    <row r="146" spans="1:3" x14ac:dyDescent="0.3">
      <c r="A146" s="24">
        <v>44102</v>
      </c>
      <c r="B146" s="25">
        <v>52112</v>
      </c>
      <c r="C146" s="26" t="s">
        <v>335</v>
      </c>
    </row>
    <row r="147" spans="1:3" x14ac:dyDescent="0.3">
      <c r="A147" s="24">
        <v>44103</v>
      </c>
      <c r="B147" s="25">
        <v>52113</v>
      </c>
      <c r="C147" s="26" t="s">
        <v>336</v>
      </c>
    </row>
    <row r="148" spans="1:3" x14ac:dyDescent="0.3">
      <c r="A148" s="24">
        <v>44105</v>
      </c>
      <c r="B148" s="25">
        <v>52115</v>
      </c>
      <c r="C148" s="27" t="s">
        <v>337</v>
      </c>
    </row>
    <row r="149" spans="1:3" x14ac:dyDescent="0.3">
      <c r="A149" s="24">
        <v>44106</v>
      </c>
      <c r="B149" s="25">
        <v>52116</v>
      </c>
      <c r="C149" s="26" t="s">
        <v>338</v>
      </c>
    </row>
    <row r="150" spans="1:3" x14ac:dyDescent="0.3">
      <c r="A150" s="24">
        <v>44107</v>
      </c>
      <c r="B150" s="25">
        <v>52117</v>
      </c>
      <c r="C150" s="26" t="s">
        <v>339</v>
      </c>
    </row>
    <row r="151" spans="1:3" x14ac:dyDescent="0.3">
      <c r="A151" s="24">
        <v>44108</v>
      </c>
      <c r="B151" s="25">
        <v>52118</v>
      </c>
      <c r="C151" s="26" t="s">
        <v>340</v>
      </c>
    </row>
    <row r="152" spans="1:3" x14ac:dyDescent="0.3">
      <c r="A152" s="24">
        <v>44109</v>
      </c>
      <c r="B152" s="25">
        <v>52120</v>
      </c>
      <c r="C152" s="27" t="s">
        <v>341</v>
      </c>
    </row>
    <row r="153" spans="1:3" x14ac:dyDescent="0.3">
      <c r="A153" s="24">
        <v>44110</v>
      </c>
      <c r="B153" s="25">
        <v>52119</v>
      </c>
      <c r="C153" s="26" t="s">
        <v>342</v>
      </c>
    </row>
    <row r="154" spans="1:3" x14ac:dyDescent="0.3">
      <c r="A154" s="24">
        <v>44401</v>
      </c>
      <c r="B154" s="25">
        <v>52433</v>
      </c>
      <c r="C154" s="27" t="s">
        <v>343</v>
      </c>
    </row>
    <row r="155" spans="1:3" x14ac:dyDescent="0.3">
      <c r="A155" s="24">
        <v>44402</v>
      </c>
      <c r="B155" s="25">
        <v>52431</v>
      </c>
      <c r="C155" s="27" t="s">
        <v>344</v>
      </c>
    </row>
    <row r="156" spans="1:3" x14ac:dyDescent="0.3">
      <c r="A156" s="24">
        <v>44501</v>
      </c>
      <c r="B156" s="25">
        <v>52431</v>
      </c>
      <c r="C156" s="26" t="s">
        <v>345</v>
      </c>
    </row>
    <row r="157" spans="1:3" x14ac:dyDescent="0.3">
      <c r="A157" s="24">
        <v>44502</v>
      </c>
      <c r="B157" s="25">
        <v>52432</v>
      </c>
      <c r="C157" s="26" t="s">
        <v>346</v>
      </c>
    </row>
    <row r="158" spans="1:3" x14ac:dyDescent="0.3">
      <c r="A158" s="24">
        <v>46101</v>
      </c>
      <c r="B158" s="25">
        <v>12131</v>
      </c>
      <c r="C158" s="26" t="s">
        <v>347</v>
      </c>
    </row>
    <row r="159" spans="1:3" x14ac:dyDescent="0.3">
      <c r="A159" s="24">
        <v>48101</v>
      </c>
      <c r="B159" s="25">
        <v>52811</v>
      </c>
      <c r="C159" s="26" t="s">
        <v>348</v>
      </c>
    </row>
    <row r="160" spans="1:3" x14ac:dyDescent="0.3">
      <c r="A160" s="24">
        <v>49201</v>
      </c>
      <c r="B160" s="25">
        <v>52911</v>
      </c>
      <c r="C160" s="27" t="s">
        <v>349</v>
      </c>
    </row>
    <row r="161" spans="1:3" x14ac:dyDescent="0.3">
      <c r="A161" s="24">
        <v>51101</v>
      </c>
      <c r="B161" s="25">
        <v>12410</v>
      </c>
      <c r="C161" s="26" t="s">
        <v>350</v>
      </c>
    </row>
    <row r="162" spans="1:3" x14ac:dyDescent="0.3">
      <c r="A162" s="24">
        <v>51501</v>
      </c>
      <c r="B162" s="25">
        <v>12410</v>
      </c>
      <c r="C162" s="26" t="s">
        <v>351</v>
      </c>
    </row>
    <row r="163" spans="1:3" x14ac:dyDescent="0.3">
      <c r="A163" s="24">
        <v>51901</v>
      </c>
      <c r="B163" s="25">
        <v>12410</v>
      </c>
      <c r="C163" s="26" t="s">
        <v>352</v>
      </c>
    </row>
    <row r="164" spans="1:3" x14ac:dyDescent="0.3">
      <c r="A164" s="24">
        <v>52101</v>
      </c>
      <c r="B164" s="25">
        <v>12420</v>
      </c>
      <c r="C164" s="26" t="s">
        <v>353</v>
      </c>
    </row>
    <row r="165" spans="1:3" x14ac:dyDescent="0.3">
      <c r="A165" s="24">
        <v>52301</v>
      </c>
      <c r="B165" s="25">
        <v>12420</v>
      </c>
      <c r="C165" s="26" t="s">
        <v>354</v>
      </c>
    </row>
    <row r="166" spans="1:3" x14ac:dyDescent="0.3">
      <c r="A166" s="24">
        <v>52901</v>
      </c>
      <c r="B166" s="25">
        <v>12420</v>
      </c>
      <c r="C166" s="27" t="s">
        <v>355</v>
      </c>
    </row>
    <row r="167" spans="1:3" x14ac:dyDescent="0.3">
      <c r="A167" s="24">
        <v>53101</v>
      </c>
      <c r="B167" s="25">
        <v>12430</v>
      </c>
      <c r="C167" s="26" t="s">
        <v>356</v>
      </c>
    </row>
    <row r="168" spans="1:3" x14ac:dyDescent="0.3">
      <c r="A168" s="24">
        <v>53201</v>
      </c>
      <c r="B168" s="25">
        <v>12430</v>
      </c>
      <c r="C168" s="26" t="s">
        <v>357</v>
      </c>
    </row>
    <row r="169" spans="1:3" x14ac:dyDescent="0.3">
      <c r="A169" s="24">
        <v>54103</v>
      </c>
      <c r="B169" s="25">
        <v>12440</v>
      </c>
      <c r="C169" s="26" t="s">
        <v>358</v>
      </c>
    </row>
    <row r="170" spans="1:3" x14ac:dyDescent="0.3">
      <c r="A170" s="24">
        <v>54104</v>
      </c>
      <c r="B170" s="25">
        <v>12440</v>
      </c>
      <c r="C170" s="27" t="s">
        <v>359</v>
      </c>
    </row>
    <row r="171" spans="1:3" x14ac:dyDescent="0.3">
      <c r="A171" s="24">
        <v>56201</v>
      </c>
      <c r="B171" s="25">
        <v>12460</v>
      </c>
      <c r="C171" s="26" t="s">
        <v>360</v>
      </c>
    </row>
    <row r="172" spans="1:3" x14ac:dyDescent="0.3">
      <c r="A172" s="24">
        <v>56501</v>
      </c>
      <c r="B172" s="25">
        <v>12460</v>
      </c>
      <c r="C172" s="26" t="s">
        <v>361</v>
      </c>
    </row>
    <row r="173" spans="1:3" x14ac:dyDescent="0.3">
      <c r="A173" s="24">
        <v>56601</v>
      </c>
      <c r="B173" s="25">
        <v>12460</v>
      </c>
      <c r="C173" s="26" t="s">
        <v>362</v>
      </c>
    </row>
    <row r="174" spans="1:3" x14ac:dyDescent="0.3">
      <c r="A174" s="24">
        <v>56701</v>
      </c>
      <c r="B174" s="25">
        <v>12460</v>
      </c>
      <c r="C174" s="26" t="s">
        <v>363</v>
      </c>
    </row>
    <row r="175" spans="1:3" x14ac:dyDescent="0.3">
      <c r="A175" s="24">
        <v>56902</v>
      </c>
      <c r="B175" s="25">
        <v>12460</v>
      </c>
      <c r="C175" s="26" t="s">
        <v>364</v>
      </c>
    </row>
    <row r="176" spans="1:3" x14ac:dyDescent="0.3">
      <c r="A176" s="24">
        <v>58101</v>
      </c>
      <c r="B176" s="25">
        <v>12311</v>
      </c>
      <c r="C176" s="26" t="s">
        <v>365</v>
      </c>
    </row>
    <row r="177" spans="1:3" x14ac:dyDescent="0.3">
      <c r="A177" s="24">
        <v>62201</v>
      </c>
      <c r="B177" s="25">
        <v>12362</v>
      </c>
      <c r="C177" s="26" t="s">
        <v>366</v>
      </c>
    </row>
    <row r="178" spans="1:3" x14ac:dyDescent="0.3">
      <c r="A178" s="24">
        <v>62202</v>
      </c>
      <c r="B178" s="25">
        <v>12360</v>
      </c>
      <c r="C178" s="27" t="s">
        <v>367</v>
      </c>
    </row>
    <row r="179" spans="1:3" x14ac:dyDescent="0.3">
      <c r="A179" s="24">
        <v>62902</v>
      </c>
      <c r="B179" s="25">
        <v>12360</v>
      </c>
      <c r="C179" s="26" t="s">
        <v>368</v>
      </c>
    </row>
    <row r="180" spans="1:3" x14ac:dyDescent="0.3">
      <c r="A180" s="24">
        <v>62903</v>
      </c>
      <c r="B180" s="25">
        <v>12369</v>
      </c>
      <c r="C180" s="27" t="s">
        <v>369</v>
      </c>
    </row>
    <row r="181" spans="1:3" x14ac:dyDescent="0.3">
      <c r="A181" s="24">
        <v>62905</v>
      </c>
      <c r="B181" s="25">
        <v>12360</v>
      </c>
      <c r="C181" s="26" t="s">
        <v>370</v>
      </c>
    </row>
    <row r="182" spans="1:3" x14ac:dyDescent="0.3">
      <c r="A182" s="24">
        <v>62905</v>
      </c>
      <c r="B182" s="25">
        <v>12369</v>
      </c>
      <c r="C182" s="27" t="s">
        <v>371</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54B60074F66A845944F5A665894DC76" ma:contentTypeVersion="10" ma:contentTypeDescription="Crear nuevo documento." ma:contentTypeScope="" ma:versionID="5043198ea7e6b768f7fb7cd770837a16">
  <xsd:schema xmlns:xsd="http://www.w3.org/2001/XMLSchema" xmlns:xs="http://www.w3.org/2001/XMLSchema" xmlns:p="http://schemas.microsoft.com/office/2006/metadata/properties" xmlns:ns2="3f27d485-b4cd-4293-9d82-63b21de41649" xmlns:ns3="34d75910-e37f-4576-95f4-c3f9cee2c9cd" targetNamespace="http://schemas.microsoft.com/office/2006/metadata/properties" ma:root="true" ma:fieldsID="15f392df664c67f8353abe549c0ed5c3" ns2:_="" ns3:_="">
    <xsd:import namespace="3f27d485-b4cd-4293-9d82-63b21de41649"/>
    <xsd:import namespace="34d75910-e37f-4576-95f4-c3f9cee2c9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27d485-b4cd-4293-9d82-63b21de416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4d75910-e37f-4576-95f4-c3f9cee2c9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2345BA-F5B9-4B4D-A6F8-95D6590EA07C}">
  <ds:schemaRefs>
    <ds:schemaRef ds:uri="http://schemas.microsoft.com/sharepoint/v3/contenttype/forms"/>
  </ds:schemaRefs>
</ds:datastoreItem>
</file>

<file path=customXml/itemProps2.xml><?xml version="1.0" encoding="utf-8"?>
<ds:datastoreItem xmlns:ds="http://schemas.openxmlformats.org/officeDocument/2006/customXml" ds:itemID="{2275E468-CAB7-48B6-9C19-81B5EA67E94E}">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E4C9966B-C306-4079-990A-9DCDF2E8AB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27d485-b4cd-4293-9d82-63b21de41649"/>
    <ds:schemaRef ds:uri="34d75910-e37f-4576-95f4-c3f9cee2c9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01JDE JUNIO 2024</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ROSAS FLORES MARIA SOLEDAD</dc:creator>
  <cp:keywords/>
  <dc:description/>
  <cp:lastModifiedBy>123</cp:lastModifiedBy>
  <cp:revision/>
  <cp:lastPrinted>2023-04-11T20:27:44Z</cp:lastPrinted>
  <dcterms:created xsi:type="dcterms:W3CDTF">2021-07-02T02:57:37Z</dcterms:created>
  <dcterms:modified xsi:type="dcterms:W3CDTF">2024-07-26T20:02:35Z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0x010100654B60074F66A845944F5A665894DC76</vt:lpwstr>
  </property>
</Properties>
</file>