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admin\Desktop\PUBLICACIONES PORTAL INE\PAAASINE\"/>
    </mc:Choice>
  </mc:AlternateContent>
  <xr:revisionPtr revIDLastSave="0" documentId="8_{1B8D7BA1-D469-4BDB-8344-70BEB3FDF9A8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hoja1" sheetId="7" r:id="rId1"/>
  </sheets>
  <definedNames>
    <definedName name="_xlnm._FilterDatabase" localSheetId="0" hidden="1">hoja1!$A$6:$AD$121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330" i="7" l="1"/>
  <c r="P330" i="7"/>
  <c r="V329" i="7"/>
  <c r="P329" i="7"/>
  <c r="V328" i="7"/>
  <c r="P328" i="7"/>
  <c r="V327" i="7"/>
  <c r="P327" i="7"/>
  <c r="V326" i="7"/>
  <c r="P326" i="7"/>
  <c r="V325" i="7"/>
  <c r="P325" i="7"/>
  <c r="V324" i="7"/>
  <c r="P324" i="7"/>
  <c r="V323" i="7"/>
  <c r="P323" i="7"/>
  <c r="V322" i="7"/>
  <c r="V321" i="7"/>
  <c r="V320" i="7"/>
  <c r="V319" i="7"/>
  <c r="V318" i="7"/>
  <c r="V317" i="7"/>
  <c r="V316" i="7"/>
  <c r="V315" i="7"/>
  <c r="V314" i="7"/>
  <c r="V313" i="7"/>
  <c r="V312" i="7"/>
  <c r="V311" i="7"/>
  <c r="V310" i="7"/>
  <c r="V309" i="7"/>
  <c r="P309" i="7"/>
  <c r="V308" i="7"/>
  <c r="P308" i="7"/>
  <c r="V307" i="7"/>
  <c r="P307" i="7"/>
  <c r="V306" i="7"/>
  <c r="P306" i="7"/>
  <c r="V305" i="7"/>
  <c r="P305" i="7"/>
  <c r="V304" i="7"/>
  <c r="P304" i="7"/>
  <c r="V303" i="7"/>
  <c r="P303" i="7"/>
  <c r="V302" i="7"/>
  <c r="P302" i="7"/>
  <c r="V301" i="7"/>
  <c r="P301" i="7"/>
  <c r="V300" i="7"/>
  <c r="P300" i="7"/>
  <c r="V299" i="7"/>
  <c r="P299" i="7"/>
  <c r="V298" i="7"/>
  <c r="P298" i="7"/>
  <c r="V297" i="7"/>
  <c r="P297" i="7"/>
  <c r="V296" i="7"/>
  <c r="P296" i="7"/>
  <c r="V295" i="7"/>
  <c r="P295" i="7"/>
  <c r="V294" i="7"/>
  <c r="V293" i="7"/>
  <c r="V292" i="7"/>
  <c r="V291" i="7"/>
  <c r="P291" i="7"/>
  <c r="V290" i="7"/>
  <c r="P290" i="7"/>
  <c r="V289" i="7"/>
  <c r="P289" i="7"/>
  <c r="V288" i="7"/>
  <c r="P288" i="7"/>
  <c r="V287" i="7"/>
  <c r="P287" i="7"/>
  <c r="V286" i="7"/>
  <c r="P286" i="7"/>
  <c r="V285" i="7"/>
  <c r="P285" i="7"/>
  <c r="V284" i="7"/>
  <c r="P284" i="7"/>
  <c r="V283" i="7"/>
  <c r="P283" i="7"/>
  <c r="V282" i="7"/>
  <c r="P282" i="7"/>
  <c r="V281" i="7"/>
  <c r="P281" i="7"/>
  <c r="V280" i="7"/>
  <c r="P280" i="7"/>
  <c r="V279" i="7"/>
  <c r="P279" i="7"/>
  <c r="V278" i="7"/>
  <c r="P278" i="7"/>
  <c r="V277" i="7"/>
  <c r="P277" i="7"/>
  <c r="V276" i="7"/>
  <c r="P276" i="7"/>
  <c r="V275" i="7"/>
  <c r="P275" i="7"/>
  <c r="V274" i="7"/>
  <c r="P274" i="7"/>
  <c r="V273" i="7"/>
  <c r="P273" i="7"/>
  <c r="V272" i="7"/>
  <c r="P272" i="7"/>
  <c r="V271" i="7"/>
  <c r="P271" i="7"/>
  <c r="V270" i="7"/>
  <c r="P270" i="7"/>
  <c r="V269" i="7"/>
  <c r="P269" i="7"/>
  <c r="V268" i="7"/>
  <c r="P268" i="7"/>
  <c r="V267" i="7"/>
  <c r="P267" i="7"/>
  <c r="V266" i="7"/>
  <c r="P266" i="7"/>
  <c r="V265" i="7"/>
  <c r="P265" i="7"/>
  <c r="V264" i="7"/>
  <c r="P264" i="7"/>
  <c r="V263" i="7"/>
  <c r="P263" i="7"/>
  <c r="V262" i="7"/>
  <c r="P262" i="7"/>
  <c r="V261" i="7"/>
  <c r="P261" i="7"/>
  <c r="V260" i="7"/>
  <c r="P260" i="7"/>
  <c r="V259" i="7"/>
  <c r="P259" i="7"/>
  <c r="V258" i="7"/>
  <c r="P258" i="7"/>
  <c r="V257" i="7"/>
  <c r="P257" i="7"/>
  <c r="V256" i="7"/>
  <c r="P256" i="7"/>
  <c r="V255" i="7"/>
  <c r="P255" i="7"/>
  <c r="V254" i="7"/>
  <c r="P254" i="7"/>
  <c r="V253" i="7"/>
  <c r="P253" i="7"/>
  <c r="V252" i="7"/>
  <c r="P252" i="7"/>
  <c r="V251" i="7"/>
  <c r="P251" i="7"/>
  <c r="V250" i="7"/>
  <c r="P250" i="7"/>
  <c r="V249" i="7"/>
  <c r="P249" i="7"/>
  <c r="V248" i="7"/>
  <c r="P248" i="7"/>
  <c r="V247" i="7"/>
  <c r="P247" i="7"/>
  <c r="R246" i="7"/>
  <c r="R245" i="7"/>
  <c r="R244" i="7"/>
  <c r="R243" i="7"/>
  <c r="R242" i="7"/>
  <c r="R241" i="7"/>
  <c r="R240" i="7"/>
  <c r="R239" i="7"/>
  <c r="R238" i="7"/>
  <c r="R237" i="7"/>
  <c r="R236" i="7"/>
  <c r="R235" i="7"/>
  <c r="R234" i="7"/>
  <c r="R233" i="7"/>
  <c r="P232" i="7"/>
  <c r="R232" i="7" s="1"/>
  <c r="P231" i="7"/>
  <c r="R231" i="7" s="1"/>
  <c r="R230" i="7"/>
  <c r="R229" i="7"/>
  <c r="P228" i="7"/>
  <c r="R228" i="7" s="1"/>
  <c r="R227" i="7"/>
  <c r="R226" i="7"/>
  <c r="P225" i="7"/>
  <c r="R225" i="7" s="1"/>
  <c r="R224" i="7"/>
  <c r="R223" i="7"/>
  <c r="R222" i="7"/>
  <c r="R221" i="7"/>
  <c r="R220" i="7"/>
  <c r="R219" i="7"/>
  <c r="R218" i="7"/>
  <c r="R217" i="7"/>
  <c r="R216" i="7"/>
  <c r="R215" i="7"/>
  <c r="R214" i="7"/>
  <c r="R213" i="7"/>
  <c r="R212" i="7"/>
  <c r="R211" i="7"/>
  <c r="R210" i="7"/>
  <c r="R209" i="7"/>
  <c r="P208" i="7"/>
  <c r="R208" i="7" s="1"/>
  <c r="R207" i="7"/>
  <c r="P206" i="7"/>
  <c r="R206" i="7" s="1"/>
  <c r="R205" i="7"/>
  <c r="R204" i="7"/>
  <c r="R203" i="7"/>
  <c r="R202" i="7"/>
  <c r="R201" i="7"/>
  <c r="P200" i="7"/>
  <c r="R200" i="7" s="1"/>
  <c r="R199" i="7"/>
  <c r="R198" i="7"/>
  <c r="P197" i="7"/>
  <c r="R197" i="7" s="1"/>
  <c r="R196" i="7"/>
  <c r="R195" i="7"/>
  <c r="R194" i="7"/>
  <c r="R193" i="7"/>
  <c r="R192" i="7"/>
  <c r="P191" i="7"/>
  <c r="R191" i="7" s="1"/>
  <c r="P190" i="7"/>
  <c r="R190" i="7" s="1"/>
  <c r="P189" i="7"/>
  <c r="R189" i="7" s="1"/>
  <c r="R188" i="7"/>
  <c r="R187" i="7"/>
  <c r="R186" i="7"/>
  <c r="R185" i="7"/>
  <c r="P184" i="7"/>
  <c r="R184" i="7" s="1"/>
  <c r="R183" i="7"/>
  <c r="P182" i="7"/>
  <c r="R182" i="7" s="1"/>
  <c r="R181" i="7"/>
  <c r="R180" i="7"/>
  <c r="P179" i="7"/>
  <c r="R179" i="7" s="1"/>
  <c r="P178" i="7"/>
  <c r="R178" i="7" s="1"/>
  <c r="P177" i="7"/>
  <c r="R177" i="7" s="1"/>
  <c r="R176" i="7"/>
  <c r="R175" i="7"/>
  <c r="R174" i="7"/>
  <c r="R173" i="7"/>
  <c r="R172" i="7"/>
  <c r="R171" i="7"/>
  <c r="R170" i="7"/>
  <c r="R169" i="7"/>
  <c r="R168" i="7"/>
  <c r="R167" i="7"/>
  <c r="R166" i="7"/>
  <c r="R165" i="7"/>
  <c r="P164" i="7"/>
  <c r="R164" i="7" s="1"/>
  <c r="R163" i="7"/>
  <c r="R162" i="7"/>
  <c r="R161" i="7"/>
  <c r="R160" i="7"/>
  <c r="R159" i="7"/>
  <c r="R158" i="7"/>
  <c r="R157" i="7"/>
  <c r="R156" i="7"/>
  <c r="R155" i="7"/>
  <c r="P154" i="7"/>
  <c r="R154" i="7" s="1"/>
  <c r="R153" i="7"/>
  <c r="P152" i="7"/>
  <c r="R152" i="7" s="1"/>
  <c r="R107" i="7" l="1"/>
  <c r="V107" i="7" s="1"/>
  <c r="R108" i="7"/>
  <c r="V108" i="7" s="1"/>
  <c r="R109" i="7"/>
  <c r="V109" i="7" s="1"/>
  <c r="R110" i="7"/>
  <c r="V110" i="7" s="1"/>
  <c r="R111" i="7"/>
  <c r="V111" i="7" s="1"/>
  <c r="R112" i="7"/>
  <c r="V112" i="7" s="1"/>
  <c r="R113" i="7"/>
  <c r="V113" i="7" s="1"/>
  <c r="R114" i="7"/>
  <c r="V114" i="7" s="1"/>
  <c r="R115" i="7"/>
  <c r="V115" i="7" s="1"/>
  <c r="R116" i="7"/>
  <c r="V116" i="7" s="1"/>
  <c r="R117" i="7"/>
  <c r="V117" i="7" s="1"/>
  <c r="R118" i="7"/>
  <c r="V118" i="7" s="1"/>
  <c r="R119" i="7"/>
  <c r="V119" i="7" s="1"/>
  <c r="R120" i="7"/>
  <c r="V120" i="7" s="1"/>
  <c r="R121" i="7"/>
  <c r="V121" i="7" s="1"/>
  <c r="R102" i="7"/>
  <c r="V102" i="7" s="1"/>
  <c r="R103" i="7"/>
  <c r="V103" i="7" s="1"/>
  <c r="R104" i="7"/>
  <c r="V104" i="7" s="1"/>
  <c r="R105" i="7"/>
  <c r="V105" i="7" s="1"/>
  <c r="R106" i="7"/>
  <c r="V106" i="7" s="1"/>
  <c r="R86" i="7"/>
  <c r="R87" i="7"/>
  <c r="V87" i="7" s="1"/>
  <c r="R88" i="7"/>
  <c r="V88" i="7" s="1"/>
  <c r="R89" i="7"/>
  <c r="V89" i="7" s="1"/>
  <c r="R90" i="7"/>
  <c r="R91" i="7"/>
  <c r="V91" i="7" s="1"/>
  <c r="R92" i="7"/>
  <c r="V92" i="7" s="1"/>
  <c r="R93" i="7"/>
  <c r="V93" i="7" s="1"/>
  <c r="R94" i="7"/>
  <c r="V94" i="7" s="1"/>
  <c r="R95" i="7"/>
  <c r="V95" i="7" s="1"/>
  <c r="R96" i="7"/>
  <c r="V96" i="7" s="1"/>
  <c r="R97" i="7"/>
  <c r="V97" i="7" s="1"/>
  <c r="R98" i="7"/>
  <c r="V98" i="7" s="1"/>
  <c r="R99" i="7"/>
  <c r="V99" i="7" s="1"/>
  <c r="R100" i="7"/>
  <c r="V100" i="7" s="1"/>
  <c r="R101" i="7"/>
  <c r="V101" i="7" s="1"/>
  <c r="R82" i="7"/>
  <c r="V82" i="7" s="1"/>
  <c r="R83" i="7"/>
  <c r="V83" i="7" s="1"/>
  <c r="R84" i="7"/>
  <c r="V84" i="7" s="1"/>
  <c r="R85" i="7"/>
  <c r="V85" i="7" s="1"/>
  <c r="V86" i="7"/>
  <c r="V90" i="7"/>
  <c r="R81" i="7"/>
  <c r="R79" i="7"/>
  <c r="V79" i="7" s="1"/>
  <c r="R80" i="7"/>
  <c r="V80" i="7" s="1"/>
  <c r="R69" i="7"/>
  <c r="V69" i="7" s="1"/>
  <c r="R70" i="7"/>
  <c r="V70" i="7" s="1"/>
  <c r="R71" i="7"/>
  <c r="V71" i="7" s="1"/>
  <c r="R72" i="7"/>
  <c r="V72" i="7" s="1"/>
  <c r="R73" i="7"/>
  <c r="V73" i="7" s="1"/>
  <c r="R74" i="7"/>
  <c r="V74" i="7" s="1"/>
  <c r="R75" i="7"/>
  <c r="V75" i="7" s="1"/>
  <c r="R76" i="7"/>
  <c r="V76" i="7" s="1"/>
  <c r="R77" i="7"/>
  <c r="V77" i="7" s="1"/>
  <c r="R78" i="7"/>
  <c r="V78" i="7" s="1"/>
  <c r="R8" i="7"/>
  <c r="V8" i="7" s="1"/>
  <c r="R9" i="7"/>
  <c r="V9" i="7" s="1"/>
  <c r="R10" i="7"/>
  <c r="V10" i="7" s="1"/>
  <c r="R11" i="7"/>
  <c r="V11" i="7" s="1"/>
  <c r="R12" i="7"/>
  <c r="V12" i="7" s="1"/>
  <c r="R13" i="7"/>
  <c r="V13" i="7" s="1"/>
  <c r="R14" i="7"/>
  <c r="V14" i="7" s="1"/>
  <c r="R15" i="7"/>
  <c r="V15" i="7" s="1"/>
  <c r="R16" i="7"/>
  <c r="V16" i="7" s="1"/>
  <c r="R17" i="7"/>
  <c r="V17" i="7" s="1"/>
  <c r="R18" i="7"/>
  <c r="V18" i="7" s="1"/>
  <c r="R19" i="7"/>
  <c r="V19" i="7" s="1"/>
  <c r="R20" i="7"/>
  <c r="V20" i="7" s="1"/>
  <c r="R21" i="7"/>
  <c r="V21" i="7" s="1"/>
  <c r="R22" i="7"/>
  <c r="V22" i="7" s="1"/>
  <c r="R23" i="7"/>
  <c r="V23" i="7" s="1"/>
  <c r="R24" i="7"/>
  <c r="V24" i="7" s="1"/>
  <c r="R25" i="7"/>
  <c r="V25" i="7" s="1"/>
  <c r="R26" i="7"/>
  <c r="V26" i="7" s="1"/>
  <c r="R27" i="7"/>
  <c r="V27" i="7" s="1"/>
  <c r="R28" i="7"/>
  <c r="V28" i="7" s="1"/>
  <c r="R29" i="7"/>
  <c r="V29" i="7" s="1"/>
  <c r="R30" i="7"/>
  <c r="V30" i="7" s="1"/>
  <c r="R31" i="7"/>
  <c r="V31" i="7" s="1"/>
  <c r="R32" i="7"/>
  <c r="V32" i="7" s="1"/>
  <c r="R33" i="7"/>
  <c r="V33" i="7" s="1"/>
  <c r="R34" i="7"/>
  <c r="V34" i="7" s="1"/>
  <c r="R35" i="7"/>
  <c r="V35" i="7" s="1"/>
  <c r="R36" i="7"/>
  <c r="V36" i="7" s="1"/>
  <c r="R37" i="7"/>
  <c r="V37" i="7" s="1"/>
  <c r="R38" i="7"/>
  <c r="V38" i="7"/>
  <c r="R39" i="7"/>
  <c r="V39" i="7" s="1"/>
  <c r="R40" i="7"/>
  <c r="V40" i="7" s="1"/>
  <c r="R41" i="7"/>
  <c r="V41" i="7" s="1"/>
  <c r="R42" i="7"/>
  <c r="V42" i="7" s="1"/>
  <c r="R43" i="7"/>
  <c r="V43" i="7" s="1"/>
  <c r="R44" i="7"/>
  <c r="V44" i="7" s="1"/>
  <c r="R45" i="7"/>
  <c r="V45" i="7" s="1"/>
  <c r="R46" i="7"/>
  <c r="V46" i="7" s="1"/>
  <c r="R47" i="7"/>
  <c r="V47" i="7" s="1"/>
  <c r="R48" i="7"/>
  <c r="V48" i="7" s="1"/>
  <c r="R49" i="7"/>
  <c r="V49" i="7" s="1"/>
  <c r="R50" i="7"/>
  <c r="V50" i="7" s="1"/>
  <c r="R51" i="7"/>
  <c r="V51" i="7" s="1"/>
  <c r="R52" i="7"/>
  <c r="V52" i="7" s="1"/>
  <c r="R53" i="7"/>
  <c r="V53" i="7" s="1"/>
  <c r="R54" i="7"/>
  <c r="V54" i="7" s="1"/>
  <c r="R55" i="7"/>
  <c r="V55" i="7" s="1"/>
  <c r="R56" i="7"/>
  <c r="V56" i="7" s="1"/>
  <c r="R57" i="7"/>
  <c r="V57" i="7" s="1"/>
  <c r="R58" i="7"/>
  <c r="V58" i="7" s="1"/>
  <c r="R59" i="7"/>
  <c r="V59" i="7" s="1"/>
  <c r="R60" i="7"/>
  <c r="V60" i="7" s="1"/>
  <c r="R61" i="7"/>
  <c r="V61" i="7" s="1"/>
  <c r="R62" i="7"/>
  <c r="V62" i="7" s="1"/>
  <c r="R63" i="7"/>
  <c r="V63" i="7" s="1"/>
  <c r="R64" i="7"/>
  <c r="V64" i="7" s="1"/>
  <c r="R65" i="7"/>
  <c r="V65" i="7" s="1"/>
  <c r="R66" i="7"/>
  <c r="V66" i="7" s="1"/>
  <c r="R67" i="7"/>
  <c r="V67" i="7" s="1"/>
  <c r="R68" i="7"/>
  <c r="V68" i="7" s="1"/>
  <c r="V81" i="7"/>
  <c r="R7" i="7"/>
  <c r="V7" i="7" s="1"/>
</calcChain>
</file>

<file path=xl/sharedStrings.xml><?xml version="1.0" encoding="utf-8"?>
<sst xmlns="http://schemas.openxmlformats.org/spreadsheetml/2006/main" count="3608" uniqueCount="362">
  <si>
    <t>CLIP ESTANDAR # 1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</si>
  <si>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</si>
  <si>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</si>
  <si>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</si>
  <si>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</si>
  <si>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</si>
  <si>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</si>
  <si>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</si>
  <si>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</si>
  <si>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</si>
  <si>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</si>
  <si>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</si>
  <si>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</si>
  <si>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</si>
  <si>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</si>
  <si>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</si>
  <si>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</si>
  <si>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</si>
  <si>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</si>
  <si>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</si>
  <si>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</si>
  <si>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</si>
  <si>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</si>
  <si>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</si>
  <si>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</si>
  <si>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</si>
  <si>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</si>
  <si>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</si>
  <si>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</si>
  <si>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</si>
  <si>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</si>
  <si>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</si>
  <si>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</si>
  <si>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</si>
  <si>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</si>
  <si>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</si>
  <si>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ADJUDICACIÓN DIRECTA</t>
  </si>
  <si>
    <t>B00OD01</t>
  </si>
  <si>
    <t>R005</t>
  </si>
  <si>
    <t xml:space="preserve"> Materiales y útiles de oficina</t>
  </si>
  <si>
    <t>Material de limpieza</t>
  </si>
  <si>
    <t>Refacciones y accesorios para equipo de cómputo y telecomunicaciones.</t>
  </si>
  <si>
    <t>CUBREBOCAS</t>
  </si>
  <si>
    <t>Productos Alimenticios</t>
  </si>
  <si>
    <t xml:space="preserve"> Materiales de informatica</t>
  </si>
  <si>
    <t>SOBRE BOLSA T/CARTA S/IMP.</t>
  </si>
  <si>
    <t>Material Electrico</t>
  </si>
  <si>
    <t>MARCADOR TINTA PERMANENTE NEGRO</t>
  </si>
  <si>
    <t xml:space="preserve">Medicinas, productos farmaceuticos </t>
  </si>
  <si>
    <t>REGISTRADOR  LEFORT T/CARTA</t>
  </si>
  <si>
    <t>TIJERA DEL  # 7</t>
  </si>
  <si>
    <t>PAPEL BOND T/CARTA C/5000 hjs.</t>
  </si>
  <si>
    <t>BOLIGRAFO (VARIOS)</t>
  </si>
  <si>
    <t>R003</t>
  </si>
  <si>
    <t>044</t>
  </si>
  <si>
    <t>F15611I</t>
  </si>
  <si>
    <t>R009</t>
  </si>
  <si>
    <t>B20FI01</t>
  </si>
  <si>
    <t>TONER HP</t>
  </si>
  <si>
    <t>Material Complementarios</t>
  </si>
  <si>
    <t>PERSIANAS</t>
  </si>
  <si>
    <t>Combustible</t>
  </si>
  <si>
    <t xml:space="preserve">GASOLINA </t>
  </si>
  <si>
    <t>CAMARA WEB - GASTO</t>
  </si>
  <si>
    <t>CUCHARA DESECHABLE</t>
  </si>
  <si>
    <t>VASO  THERMICO DESECHABLE</t>
  </si>
  <si>
    <t>MARCADOR (VARIOS)</t>
  </si>
  <si>
    <t>PAPEL OPALINA T/CARTA</t>
  </si>
  <si>
    <t>SOBRE BOLSA T/OFICIO S/IMP.</t>
  </si>
  <si>
    <t>R002</t>
  </si>
  <si>
    <t>045</t>
  </si>
  <si>
    <t xml:space="preserve"> Materiales Informativo</t>
  </si>
  <si>
    <t>SUSCRIPCIONES DE PERIODICOS Y/O REVISTAS</t>
  </si>
  <si>
    <t>AROMATIZANTE DE AMBIENTE EN SPRAY GLADE</t>
  </si>
  <si>
    <t>ALIMENTOS</t>
  </si>
  <si>
    <t>IMPRESORA LASER - GASTO</t>
  </si>
  <si>
    <t>ETIQUETA ADHESIVA T/CARTA</t>
  </si>
  <si>
    <t>PAPEL BOND T/CARTA</t>
  </si>
  <si>
    <t>BOLIGRAFO PUNTO FINO</t>
  </si>
  <si>
    <t>MARCADOR DE ACETATO</t>
  </si>
  <si>
    <t>CAJA DE CARTON</t>
  </si>
  <si>
    <t>APUNTADOR LASER TIPO PLUMA</t>
  </si>
  <si>
    <t>LIBRETA 1/6 DE LARGO</t>
  </si>
  <si>
    <t>CUADERNO TIPO FRANCES</t>
  </si>
  <si>
    <t>BLOCK DE NOTAS POST-IT COLOR</t>
  </si>
  <si>
    <t>LIBRETA PROFESIONAL DE RAYA 100 hjs.</t>
  </si>
  <si>
    <t>SOBRE BOLSA T/LEGAL S/IMP.</t>
  </si>
  <si>
    <t>CINTA MASKING TAPE  24 X 50</t>
  </si>
  <si>
    <t>PLANTILLA DE CIRCULOS PARA DIBUJO</t>
  </si>
  <si>
    <t>MARCATEXTO</t>
  </si>
  <si>
    <t>CINTA DE DOS CARAS</t>
  </si>
  <si>
    <t>TARJETA BRISTOL 5 X 8 BLANCA</t>
  </si>
  <si>
    <t>SUJETADOR DE DOCUMENTOS PRES. CHICO</t>
  </si>
  <si>
    <t>BORRADOR CON REPUESTO</t>
  </si>
  <si>
    <t>CHAROLA ORGANITODO</t>
  </si>
  <si>
    <t>SERVILLETAS DESECHABLES 500 PiezaS</t>
  </si>
  <si>
    <t>PLATO No. 12 O CHAROLA DE PLASTICO</t>
  </si>
  <si>
    <t>CHAROLA DE UNICEL</t>
  </si>
  <si>
    <t>BOLSA DE PLASTICO TRANSP. V/MEDIDAS</t>
  </si>
  <si>
    <t>PAPEL P/ROTAFOLIO</t>
  </si>
  <si>
    <t>LIBRETA F/FRANCESA PASTA DURA</t>
  </si>
  <si>
    <t>LAPIZ</t>
  </si>
  <si>
    <t>CLIP ESTANDAR # 3</t>
  </si>
  <si>
    <t>PEGAMENTO ADHESIVO T/ LAPIZ</t>
  </si>
  <si>
    <t>TARJETA BRISTOL 3 X 5</t>
  </si>
  <si>
    <t>CORRECTOR LIQUIDO T/LAPIZ</t>
  </si>
  <si>
    <t>ETIQUETA LASER-JET HP</t>
  </si>
  <si>
    <t>ETIQUETA LASER-JET 8.5 X 11</t>
  </si>
  <si>
    <t>PIZARRON MIXTO CORCHO Y BLANCO - GASTO</t>
  </si>
  <si>
    <t>CHINCHES</t>
  </si>
  <si>
    <t>BORRADOR T/LAPIZ P/LAPIZ # 855</t>
  </si>
  <si>
    <t>SELLO ESTANDAR PARA ACUSE - SIN CARACTERISTICAS RELACIONADAS AL INE</t>
  </si>
  <si>
    <t>F13461I</t>
  </si>
  <si>
    <t>043</t>
  </si>
  <si>
    <t>F13201I</t>
  </si>
  <si>
    <t>TONER LEXMARK NEGRO RENDIMIENTO EXTRA ALTO C2535dw</t>
  </si>
  <si>
    <t>AIRE COMPRIMIDO PROPELENTE</t>
  </si>
  <si>
    <t>ALCOHOL ISOPROPILICO PARA LIMPIEZA DE EQUIPO DE COMPUTO</t>
  </si>
  <si>
    <t>TOALLA DE LIMPieza NP 855535981</t>
  </si>
  <si>
    <t>DISCO DURO INTERNO DE ESTADO SOLIDO</t>
  </si>
  <si>
    <t>DISCO DURO 2TB EXT 2.5</t>
  </si>
  <si>
    <t>TONER BROTHER NEGRO TN-750</t>
  </si>
  <si>
    <t>AZUCAR</t>
  </si>
  <si>
    <t>Vidrios</t>
  </si>
  <si>
    <t>Espejo</t>
  </si>
  <si>
    <t>CABLE DE AUDIO PLUG 3.5 A 2 PLUG RCA</t>
  </si>
  <si>
    <t>CABLE PARA AUDIO RCA</t>
  </si>
  <si>
    <t>MULTI-CONTACTO</t>
  </si>
  <si>
    <t>ANTENA AEREA PARA SEÑAL DIGITAL</t>
  </si>
  <si>
    <t>CABLE COAXIAL FABRICADO TERMINADO EN CONECTOR TIPO F</t>
  </si>
  <si>
    <t>CONECTOR RJ-11 4 PIN</t>
  </si>
  <si>
    <t>CABLE THW CAL. 12</t>
  </si>
  <si>
    <t>CLAVIJA ELECTRICA</t>
  </si>
  <si>
    <t>CINCHOS DE PLASTICO</t>
  </si>
  <si>
    <t>SILLA EJECUTIVA - GASTO</t>
  </si>
  <si>
    <t>ROTAFOLIO - GASTO</t>
  </si>
  <si>
    <t>SOPORTE TIPO BRAZO</t>
  </si>
  <si>
    <t>SUJETADOR DE DOCUMENTOS</t>
  </si>
  <si>
    <t xml:space="preserve">EQUIPO DE MOBILIARIO </t>
  </si>
  <si>
    <t>ADAPTADOR DE VGA A RCA</t>
  </si>
  <si>
    <t>ADAPTADOR P/MOUSE (RATON)</t>
  </si>
  <si>
    <t>TAPETE PARA MOUSE (RATON)</t>
  </si>
  <si>
    <t>MEMORIA USB 64 GB</t>
  </si>
  <si>
    <t>DISCO DURO INTERNO</t>
  </si>
  <si>
    <t>HUB - GASTO</t>
  </si>
  <si>
    <t>AUDIFONO C/MIROFONO O P/RADIO</t>
  </si>
  <si>
    <t>MOUSE OPTICO INALAMBRICO</t>
  </si>
  <si>
    <t>SWITCH 16 PUERTOS - GASTO</t>
  </si>
  <si>
    <t xml:space="preserve">Programa Anual de Adquisiciones, Arrendamientos y Servicios del INE  2024 (PAAASINE) modificado del mes de abril del ejercicio presupuestal 2024 </t>
  </si>
  <si>
    <t>SUBDELEGACIONAL</t>
  </si>
  <si>
    <t>NT01</t>
  </si>
  <si>
    <t>MATERIALES Y ÚTILES DE OFICINA</t>
  </si>
  <si>
    <t>BLOCK DE NOTAS POST-IT  # 656</t>
  </si>
  <si>
    <t>BLOC</t>
  </si>
  <si>
    <t>ADJUDICACION DIRECTA</t>
  </si>
  <si>
    <t>CUTTER CHICO</t>
  </si>
  <si>
    <t>PIEZA</t>
  </si>
  <si>
    <t xml:space="preserve"> MARCA TEXTO FLUORESCENTE PUNTA BISELADA</t>
  </si>
  <si>
    <t xml:space="preserve"> PEGAMENTO ADHESIVO T/ LAPIZ</t>
  </si>
  <si>
    <t>PLUMA PUNTO MEDIANO</t>
  </si>
  <si>
    <t>CAJA</t>
  </si>
  <si>
    <t>KIT MOUSE Y TECLADO US</t>
  </si>
  <si>
    <t xml:space="preserve"> JUEGO</t>
  </si>
  <si>
    <t>SELLO AUTOENTINTABLE</t>
  </si>
  <si>
    <t>SERVICIO TELEFONICO CONVENCIONAL</t>
  </si>
  <si>
    <t>SERVICIO TELEFÓNICO CONVENCIONAL</t>
  </si>
  <si>
    <t>SERVICIO</t>
  </si>
  <si>
    <t>ARRENDAMIENTO DE MAQUINARIA Y EQUIPO</t>
  </si>
  <si>
    <t xml:space="preserve">RENTA DE MULTIFUNCIONAL </t>
  </si>
  <si>
    <t>B00PE02</t>
  </si>
  <si>
    <t>COMBUSTIBLES, LUBRICANTES Y ADITIVOS PARA VEHÍCULOS TERRESTRES, AÉREOS, MARÍTIMOS, LACUSTRES Y  FLUVIALES DESTINADOS A SERVICIOS PÚBLICOS Y LA OPERACIÓN DE PROGRAMAS PÚBLICOS</t>
  </si>
  <si>
    <t>VALE DE GASOLINA DE $500 PESOS</t>
  </si>
  <si>
    <t>COMBUSTIBLES, LUBRICANTES Y ADITIVOS PARA VEHÍCULOS TERRESTRES, AÉREOS, MARÍTIMOS, LACUSTRES Y FLUVIALES DESTINADOS A SERVICIOS ADMINISTRATIVOS</t>
  </si>
  <si>
    <t>VALE DE GASOLINA DE $100 PESOS</t>
  </si>
  <si>
    <t>VALE DE GASOLINA DE $300 PESOS</t>
  </si>
  <si>
    <t>REFACCIONES Y ACCESORIOS MENORES DE MOBILIARIO Y EQUIPO DE ADMINISTRACIÓN, EDUCACIONAL Y RECREATIVO</t>
  </si>
  <si>
    <t>MESA PLEGABLE</t>
  </si>
  <si>
    <t>R11051I</t>
  </si>
  <si>
    <t xml:space="preserve"> VALE DE GASOLINA DE $2 PESOS</t>
  </si>
  <si>
    <t>VALE DE GASOLINA DE $30 PESOS</t>
  </si>
  <si>
    <t>088</t>
  </si>
  <si>
    <t>B00MO02</t>
  </si>
  <si>
    <t xml:space="preserve">SOBRE BOLSA T/DOBLE CARTA S/IMP. </t>
  </si>
  <si>
    <t>SOBRE OPALINA T/CARTA S/IMP.</t>
  </si>
  <si>
    <t xml:space="preserve">PAPEL OPALINA T/C </t>
  </si>
  <si>
    <t>PAQUETE</t>
  </si>
  <si>
    <t xml:space="preserve">  BOLSA DE PLASTICO</t>
  </si>
  <si>
    <t>KILOGRAMO</t>
  </si>
  <si>
    <t xml:space="preserve"> FOLDER T/C</t>
  </si>
  <si>
    <t xml:space="preserve">FOLDER T/O </t>
  </si>
  <si>
    <t xml:space="preserve">VALE DE GASOLINA DE $200 PESOS </t>
  </si>
  <si>
    <t xml:space="preserve">VALE DE GASOLINA DE $2 PESOS </t>
  </si>
  <si>
    <t>REFACCIONES Y ACCESORIOS PARA EQUIPO DE CÓMPUTO</t>
  </si>
  <si>
    <t>IMPRESION Y ELABORACIÓN DE MATERIAL INFORMATIVO DERIVADO DE LA OPERACIÓN Y ADMINISTRACIÓN DE LAS UNI</t>
  </si>
  <si>
    <t>IMPRESION DE LONAS</t>
  </si>
  <si>
    <t>NT02</t>
  </si>
  <si>
    <t>Materiales y útiles de oficina</t>
  </si>
  <si>
    <t>Boligrafo tinta azul</t>
  </si>
  <si>
    <t>Pieza</t>
  </si>
  <si>
    <t>Papel bond t/ca</t>
  </si>
  <si>
    <t>Caja</t>
  </si>
  <si>
    <t>Papel bond t/o</t>
  </si>
  <si>
    <t>Refacciones y accesorios menores de mobiliario y equipo de administración, educacional y recreativo</t>
  </si>
  <si>
    <t>Pantalla led</t>
  </si>
  <si>
    <t xml:space="preserve">R002 </t>
  </si>
  <si>
    <t>Frigobar</t>
  </si>
  <si>
    <t>F13331I</t>
  </si>
  <si>
    <t>Materiales y útiles para el procesamiento en equipos y bienes informáticos</t>
  </si>
  <si>
    <t>Toner kyocera</t>
  </si>
  <si>
    <t>Vaso Thermico desechable</t>
  </si>
  <si>
    <t>Paquete</t>
  </si>
  <si>
    <t>Servilletas desechables 500 pzas</t>
  </si>
  <si>
    <t>Cuchara desechable</t>
  </si>
  <si>
    <t>Productos alimenticios para el personal</t>
  </si>
  <si>
    <t>Café molido</t>
  </si>
  <si>
    <t>Bote</t>
  </si>
  <si>
    <t>Galleta surtido especial</t>
  </si>
  <si>
    <t>Agua embotellada</t>
  </si>
  <si>
    <t>Refresco de lata</t>
  </si>
  <si>
    <t>Garrafón de agua 20 lts</t>
  </si>
  <si>
    <t>Disco compacto cd-r</t>
  </si>
  <si>
    <t>Torre</t>
  </si>
  <si>
    <t>Otros materiales y artículos de construcción y reparación</t>
  </si>
  <si>
    <t>Hub</t>
  </si>
  <si>
    <t>Materiales y útiles de limpieza</t>
  </si>
  <si>
    <t>Jabon liquido p/utencilios de cocina</t>
  </si>
  <si>
    <t>Papel higienico</t>
  </si>
  <si>
    <t>Toalla interdoblada</t>
  </si>
  <si>
    <t>Funda para mop</t>
  </si>
  <si>
    <t>Detergente en polvo</t>
  </si>
  <si>
    <t>Kilogramo</t>
  </si>
  <si>
    <t>Papel toalla en rollo</t>
  </si>
  <si>
    <t>Bolsa de plastico transp 70 x 90</t>
  </si>
  <si>
    <t>Desinfectante limpiador fabuloso</t>
  </si>
  <si>
    <t>Jabon p/manos</t>
  </si>
  <si>
    <t>Bolsa jumbo para basura</t>
  </si>
  <si>
    <t>Pinol</t>
  </si>
  <si>
    <t>Cloro</t>
  </si>
  <si>
    <t>Bolsa de plastico p-basura 60 x 90</t>
  </si>
  <si>
    <t xml:space="preserve">Bolsa de plastico p-basura 50 x 70 </t>
  </si>
  <si>
    <t>Pastillas de cloro</t>
  </si>
  <si>
    <t>Herramientas menores</t>
  </si>
  <si>
    <t>Brocha de 6"</t>
  </si>
  <si>
    <t>Sellador</t>
  </si>
  <si>
    <t>Pintura de esmalte 19 lts</t>
  </si>
  <si>
    <t>Cubeta</t>
  </si>
  <si>
    <t>Crema en polvo</t>
  </si>
  <si>
    <t>Café soluble</t>
  </si>
  <si>
    <t>Frasco</t>
  </si>
  <si>
    <t>Azucar</t>
  </si>
  <si>
    <t>Bolsa de plastico 35 X 45</t>
  </si>
  <si>
    <t>Combustibles, lubricantes y aditivos para vehículos terrestres, aéreos, marítimos, lacustres y fluviales destinados a servicios administrativos</t>
  </si>
  <si>
    <t>Aflojatodo</t>
  </si>
  <si>
    <t>B00MO2</t>
  </si>
  <si>
    <t>F13301I</t>
  </si>
  <si>
    <t>Azuca en sobre</t>
  </si>
  <si>
    <t>Bolsa de plastico 08 x 22</t>
  </si>
  <si>
    <t>Papel opalina t/c</t>
  </si>
  <si>
    <t>Etiqueta adhesiva t/c</t>
  </si>
  <si>
    <t>Mica termica 11.5 x 17.5</t>
  </si>
  <si>
    <t>Marcador tinta permanente negro</t>
  </si>
  <si>
    <t>Block de notas post-it</t>
  </si>
  <si>
    <t>Bloc</t>
  </si>
  <si>
    <t>Cinta magica 18 x 65</t>
  </si>
  <si>
    <t>Papel bond t/c</t>
  </si>
  <si>
    <t>Broche bacco</t>
  </si>
  <si>
    <t>Sobre bolsa t/c papel manila s/hilo</t>
  </si>
  <si>
    <t>Arrendamiento de maquinaria</t>
  </si>
  <si>
    <t>Arrendamiento de fotocopiadora</t>
  </si>
  <si>
    <t>Servicio</t>
  </si>
  <si>
    <t xml:space="preserve">Servicio </t>
  </si>
  <si>
    <t>Difusión de mensajes sobre programas y actividades gubernamentales</t>
  </si>
  <si>
    <t>Servicio perifonea</t>
  </si>
  <si>
    <t>B16AM01</t>
  </si>
  <si>
    <t>Servicio de vigilancia</t>
  </si>
  <si>
    <t>Servicio vigilancia</t>
  </si>
  <si>
    <t>B00OD02</t>
  </si>
  <si>
    <t>Servicio telefónico convencional</t>
  </si>
  <si>
    <t>Servicio telefónico</t>
  </si>
  <si>
    <t>Otros servicios comerciales</t>
  </si>
  <si>
    <t>Mantenimiento de edificios</t>
  </si>
  <si>
    <t>Servicio de limpieza e higiene</t>
  </si>
  <si>
    <t>Servicio de limpieza</t>
  </si>
  <si>
    <t>Pensión vehicular</t>
  </si>
  <si>
    <t>Impresión y elaboración de material informativo derivado de la operación y administración de las unidades responsables</t>
  </si>
  <si>
    <t>Impresión de lona</t>
  </si>
  <si>
    <t>Productos alimenticios para el personal derivado de actividades extraordinarias</t>
  </si>
  <si>
    <t>Alimentos</t>
  </si>
  <si>
    <t>Servicio de agua potable</t>
  </si>
  <si>
    <t>NT03</t>
  </si>
  <si>
    <t>Materiales y Útiles de Oficina</t>
  </si>
  <si>
    <t>ESPIRAL PARA ENGARGOLAR</t>
  </si>
  <si>
    <t>bls</t>
  </si>
  <si>
    <t>ESPIRAL/P ENGARGOLAR DE 3/8 PULGADAS</t>
  </si>
  <si>
    <t>pkg</t>
  </si>
  <si>
    <t>PASTA O CUBIERTA PARA ENGARGOLAR T/C</t>
  </si>
  <si>
    <t>jgo</t>
  </si>
  <si>
    <t>CUBIERTA PARA PARA ENGARGOLAR TIPO CANADA T/C</t>
  </si>
  <si>
    <t>SOBRE PAGO MANILA</t>
  </si>
  <si>
    <t>cja</t>
  </si>
  <si>
    <t>CUTTER GRANDE</t>
  </si>
  <si>
    <t>MARCADOR PARA PINTARRON</t>
  </si>
  <si>
    <t>BLOCK DE NOTAS POST-IT  N 654</t>
  </si>
  <si>
    <t>BOLIGRAFO TINTA AZUL</t>
  </si>
  <si>
    <t>BOLIGRAFO TINTA NEGRO</t>
  </si>
  <si>
    <t>BORRADOR DE MIGAJON M-20</t>
  </si>
  <si>
    <t>CAJA DE ARCHIVO MUERTO T/OFICIO</t>
  </si>
  <si>
    <t>CERA PARA CONTAR (CUENTA FACIL)</t>
  </si>
  <si>
    <t>CINTA CANELA 48 X 150</t>
  </si>
  <si>
    <t>CINTA DIUREX 18 X 33</t>
  </si>
  <si>
    <t>CINTA DIUREX 48 X 100</t>
  </si>
  <si>
    <t>CLIP MARIPOSA  # 1</t>
  </si>
  <si>
    <t>CLIP MARIPOSA  # 2</t>
  </si>
  <si>
    <t>CLIPS JUMBO</t>
  </si>
  <si>
    <t>CORRECTOR LIQUIDO (ESCOBETILLA)</t>
  </si>
  <si>
    <t>DESENGRAPADORA</t>
  </si>
  <si>
    <t>ENGRAPADORA</t>
  </si>
  <si>
    <t>GRAPA STANDAR</t>
  </si>
  <si>
    <t>MARCADOR TINTA PERMANENTE</t>
  </si>
  <si>
    <t>MARCATEXTO AMARILLO</t>
  </si>
  <si>
    <t>MARCATEXTO NARANJA</t>
  </si>
  <si>
    <t>MARCATEXTO VERDE</t>
  </si>
  <si>
    <t>PAPEL BOND T/DOBLE CARTA C/500 hjs.</t>
  </si>
  <si>
    <t>RAFIA</t>
  </si>
  <si>
    <t>REPUESTO P/CUTTER GRANDE</t>
  </si>
  <si>
    <t>SACAPUNTAS ELECTRICO</t>
  </si>
  <si>
    <t>SOBRE BOLSA T/C</t>
  </si>
  <si>
    <t>SUJETADOR DE DOCUMENTOS PRES. MEDIANO</t>
  </si>
  <si>
    <t>TIJERAS DE PUNTA ROMA</t>
  </si>
  <si>
    <t>TONER BROTHER</t>
  </si>
  <si>
    <t>TONER LEXMARK MS621DN  N/P  56F4U00</t>
  </si>
  <si>
    <t>TOALLA LIMPIADORA DE EQUIPOS DE CÓMPUTO CON 30 PIEZAS PROLICOM TOALLAS</t>
  </si>
  <si>
    <t>Productos alimenticios para el personal en las instalaciones de las Unidades
Responsables</t>
  </si>
  <si>
    <t>SUMINISTRO DE AGUA EMBOTELLADA ( GARRAFON )</t>
  </si>
  <si>
    <t>$</t>
  </si>
  <si>
    <t>Combustibles, lubricantes y aditivos para vehículos terrestres, aéreos,
marítimos, lacustres y fluviales destinados a servicios públicos y la operación de
programas públicos</t>
  </si>
  <si>
    <t>VALE DE GASOLINA DE $100 PESOS - SERVICIOS PUBLICOS</t>
  </si>
  <si>
    <t>VALE DE GASOLINA DE $5 PESOS - SERVICIOS PUBLICOS</t>
  </si>
  <si>
    <t>VALE DE GASOLINA DE $30 PESOS - SERVICIOS PUBLICOS</t>
  </si>
  <si>
    <t>VALE DE GASOLINA DE $200 PESOS - SERVICIOS PUBLICOS</t>
  </si>
  <si>
    <t>VALE DE GASOLINA DE $10 PESOS - SERVICIOS PUBLICOS</t>
  </si>
  <si>
    <t>R11081I</t>
  </si>
  <si>
    <t>VALE DE GASOLINA DE $1 PESO - SERVICIOS PUBLICOS</t>
  </si>
  <si>
    <t>F20531I</t>
  </si>
  <si>
    <t>Combustibles, lubricantes y aditivos para vehículos terrestres, aéreos,
marítimos, lacustres y fluviales destinados a servicios administrativos</t>
  </si>
  <si>
    <t>VALE DE GASOLINA DE $200 PESOS - SERVICIOS ADMINISTRATIVOS</t>
  </si>
  <si>
    <t>VALE DE GASOLINA DE $30 PESOS - SERVICIOS ADMINISTRATIVOS</t>
  </si>
  <si>
    <t>Refacciones y accesorios menores de mobiliario y equipo de administración,
educacional y recreativo</t>
  </si>
  <si>
    <t>ANAQUEL METALICO - GASTO</t>
  </si>
  <si>
    <t>Servicio de estacionamiento mes de marzo</t>
  </si>
  <si>
    <t>Arrendamiento de Maquinaria y Equipo</t>
  </si>
  <si>
    <t>Arrendamiento de equipo de fotocopiado de la 03 JDE mes de marzo</t>
  </si>
  <si>
    <t>Servicios de Vigilancia</t>
  </si>
  <si>
    <t>Servicio de Vigilancia de la 03 JDE mes de marzo</t>
  </si>
  <si>
    <t>Mantenimiento y conservación de vehículos terrestres, aéreos, marítimos,
lacustres y fluviales</t>
  </si>
  <si>
    <t>Mantenimiento vehicular</t>
  </si>
  <si>
    <t>Servicios de Lavandería, Limpieza e Higiene</t>
  </si>
  <si>
    <t>Servicio de limpieza del MAC 180352 mes de marzo</t>
  </si>
  <si>
    <t>Servicio de limpieza JDE mes de marzo</t>
  </si>
  <si>
    <t>Servicio Telefónico Convencional</t>
  </si>
  <si>
    <t>Servicio telefónico convencional de la JDE mes de marzo</t>
  </si>
  <si>
    <t xml:space="preserve"> del estado de Nayarit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</si>
</sst>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20"/>
      <color rgb="FF00000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"/>
      <family val="2"/>
    </font>
    <font>
      <sz val="8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" fillId="0" borderId="0"/>
    <xf numFmtId="44" fontId="1" fillId="0" borderId="0" applyFont="0" applyFill="0" applyBorder="0" applyAlignment="0" applyProtection="0"/>
  </cellStyleXfs>
  <cellXfs count="56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2" fillId="2" borderId="1" xfId="3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1" fontId="8" fillId="2" borderId="1" xfId="3" applyNumberFormat="1" applyFont="1" applyFill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49" fontId="9" fillId="0" borderId="1" xfId="3" applyNumberFormat="1" applyFont="1" applyBorder="1" applyAlignment="1">
      <alignment horizontal="center" vertical="center" wrapText="1"/>
    </xf>
    <xf numFmtId="4" fontId="9" fillId="0" borderId="2" xfId="4" applyNumberFormat="1" applyFont="1" applyFill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164" fontId="9" fillId="0" borderId="1" xfId="4" applyNumberFormat="1" applyFont="1" applyFill="1" applyBorder="1" applyAlignment="1">
      <alignment horizontal="center" vertical="center" wrapText="1"/>
    </xf>
    <xf numFmtId="0" fontId="6" fillId="0" borderId="0" xfId="0" applyFont="1"/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3" fontId="7" fillId="0" borderId="1" xfId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164" fontId="2" fillId="2" borderId="1" xfId="3" applyNumberFormat="1" applyFont="1" applyFill="1" applyBorder="1" applyAlignment="1">
      <alignment horizontal="right" vertical="center" wrapText="1"/>
    </xf>
    <xf numFmtId="164" fontId="6" fillId="0" borderId="1" xfId="2" applyNumberFormat="1" applyFont="1" applyFill="1" applyBorder="1" applyAlignment="1">
      <alignment horizontal="right" vertical="center"/>
    </xf>
    <xf numFmtId="164" fontId="6" fillId="0" borderId="1" xfId="0" applyNumberFormat="1" applyFont="1" applyBorder="1" applyAlignment="1">
      <alignment horizontal="right" vertical="center"/>
    </xf>
    <xf numFmtId="164" fontId="0" fillId="0" borderId="0" xfId="0" applyNumberFormat="1" applyAlignment="1">
      <alignment horizontal="right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0" fillId="0" borderId="0" xfId="5" applyFont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0" fontId="12" fillId="0" borderId="0" xfId="7" applyFont="1"/>
    <xf numFmtId="0" fontId="0" fillId="0" borderId="0" xfId="8" applyFont="1"/>
    <xf numFmtId="0" fontId="12" fillId="0" borderId="0" xfId="7" applyFont="1" applyAlignment="1">
      <alignment horizontal="center" vertical="center" wrapText="1"/>
    </xf>
    <xf numFmtId="0" fontId="0" fillId="0" borderId="0" xfId="8" applyFont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9" fillId="0" borderId="1" xfId="5" quotePrefix="1" applyNumberFormat="1" applyFont="1" applyBorder="1" applyAlignment="1">
      <alignment horizontal="center" vertical="center" wrapText="1"/>
    </xf>
    <xf numFmtId="0" fontId="6" fillId="0" borderId="1" xfId="0" applyFont="1" applyBorder="1"/>
    <xf numFmtId="43" fontId="6" fillId="0" borderId="1" xfId="1" applyFont="1" applyFill="1" applyBorder="1"/>
    <xf numFmtId="2" fontId="6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0" fillId="0" borderId="1" xfId="0" applyBorder="1"/>
    <xf numFmtId="0" fontId="13" fillId="0" borderId="3" xfId="0" applyFont="1" applyBorder="1" applyAlignment="1">
      <alignment horizontal="center" vertical="center" wrapText="1"/>
    </xf>
    <xf numFmtId="7" fontId="9" fillId="0" borderId="1" xfId="2" applyNumberFormat="1" applyFont="1" applyFill="1" applyBorder="1" applyAlignment="1">
      <alignment horizontal="center" vertical="center" wrapText="1"/>
    </xf>
    <xf numFmtId="7" fontId="9" fillId="0" borderId="1" xfId="9" applyNumberFormat="1" applyFont="1" applyFill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</cellXfs>
  <cellStyles count="10">
    <cellStyle name="Millares" xfId="1" builtinId="3"/>
    <cellStyle name="Millares 2" xfId="4" xr:uid="{00000000-0005-0000-0000-000001000000}"/>
    <cellStyle name="Moneda" xfId="2" builtinId="4"/>
    <cellStyle name="Moneda 2" xfId="9" xr:uid="{7FCB1FE3-C64A-41D4-94E1-DB9509A9EC91}"/>
    <cellStyle name="Normal" xfId="0" builtinId="0"/>
    <cellStyle name="Normal 2 2" xfId="5" xr:uid="{00000000-0005-0000-0000-000004000000}"/>
    <cellStyle name="Normal 3" xfId="6" xr:uid="{00000000-0005-0000-0000-000005000000}"/>
    <cellStyle name="Normal 4 2" xfId="7" xr:uid="{7F1C86A9-7E19-411E-9FF6-08A3134291EF}"/>
    <cellStyle name="Normal 5" xfId="8" xr:uid="{B1B49B6A-F189-466B-8AED-C8AB5625A9D7}"/>
    <cellStyle name="Normal 8" xfId="3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121</xdr:row>
      <xdr:rowOff>0</xdr:rowOff>
    </xdr:from>
    <xdr:ext cx="45720" cy="45720"/>
    <xdr:pic>
      <xdr:nvPicPr>
        <xdr:cNvPr id="17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15</xdr:col>
      <xdr:colOff>0</xdr:colOff>
      <xdr:row>121</xdr:row>
      <xdr:rowOff>0</xdr:rowOff>
    </xdr:from>
    <xdr:to>
      <xdr:col>15</xdr:col>
      <xdr:colOff>45720</xdr:colOff>
      <xdr:row>121</xdr:row>
      <xdr:rowOff>45720</xdr:rowOff>
    </xdr:to>
    <xdr:pic>
      <xdr:nvPicPr>
        <xdr:cNvPr id="17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0</xdr:colOff>
      <xdr:row>121</xdr:row>
      <xdr:rowOff>0</xdr:rowOff>
    </xdr:from>
    <xdr:to>
      <xdr:col>15</xdr:col>
      <xdr:colOff>45720</xdr:colOff>
      <xdr:row>121</xdr:row>
      <xdr:rowOff>45720</xdr:rowOff>
    </xdr:to>
    <xdr:pic>
      <xdr:nvPicPr>
        <xdr:cNvPr id="17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0</xdr:colOff>
      <xdr:row>121</xdr:row>
      <xdr:rowOff>0</xdr:rowOff>
    </xdr:from>
    <xdr:to>
      <xdr:col>15</xdr:col>
      <xdr:colOff>45720</xdr:colOff>
      <xdr:row>121</xdr:row>
      <xdr:rowOff>45720</xdr:rowOff>
    </xdr:to>
    <xdr:pic>
      <xdr:nvPicPr>
        <xdr:cNvPr id="17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17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15</xdr:col>
      <xdr:colOff>0</xdr:colOff>
      <xdr:row>121</xdr:row>
      <xdr:rowOff>0</xdr:rowOff>
    </xdr:from>
    <xdr:to>
      <xdr:col>15</xdr:col>
      <xdr:colOff>45720</xdr:colOff>
      <xdr:row>121</xdr:row>
      <xdr:rowOff>45720</xdr:rowOff>
    </xdr:to>
    <xdr:pic>
      <xdr:nvPicPr>
        <xdr:cNvPr id="17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0</xdr:colOff>
      <xdr:row>121</xdr:row>
      <xdr:rowOff>0</xdr:rowOff>
    </xdr:from>
    <xdr:to>
      <xdr:col>15</xdr:col>
      <xdr:colOff>45720</xdr:colOff>
      <xdr:row>121</xdr:row>
      <xdr:rowOff>45720</xdr:rowOff>
    </xdr:to>
    <xdr:pic>
      <xdr:nvPicPr>
        <xdr:cNvPr id="17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0</xdr:colOff>
      <xdr:row>121</xdr:row>
      <xdr:rowOff>0</xdr:rowOff>
    </xdr:from>
    <xdr:to>
      <xdr:col>15</xdr:col>
      <xdr:colOff>45720</xdr:colOff>
      <xdr:row>121</xdr:row>
      <xdr:rowOff>45720</xdr:rowOff>
    </xdr:to>
    <xdr:pic>
      <xdr:nvPicPr>
        <xdr:cNvPr id="17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17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15</xdr:col>
      <xdr:colOff>0</xdr:colOff>
      <xdr:row>121</xdr:row>
      <xdr:rowOff>0</xdr:rowOff>
    </xdr:from>
    <xdr:to>
      <xdr:col>15</xdr:col>
      <xdr:colOff>45720</xdr:colOff>
      <xdr:row>121</xdr:row>
      <xdr:rowOff>45720</xdr:rowOff>
    </xdr:to>
    <xdr:pic>
      <xdr:nvPicPr>
        <xdr:cNvPr id="17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0</xdr:colOff>
      <xdr:row>121</xdr:row>
      <xdr:rowOff>0</xdr:rowOff>
    </xdr:from>
    <xdr:to>
      <xdr:col>15</xdr:col>
      <xdr:colOff>45720</xdr:colOff>
      <xdr:row>121</xdr:row>
      <xdr:rowOff>45720</xdr:rowOff>
    </xdr:to>
    <xdr:pic>
      <xdr:nvPicPr>
        <xdr:cNvPr id="18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0</xdr:colOff>
      <xdr:row>121</xdr:row>
      <xdr:rowOff>0</xdr:rowOff>
    </xdr:from>
    <xdr:to>
      <xdr:col>15</xdr:col>
      <xdr:colOff>45720</xdr:colOff>
      <xdr:row>121</xdr:row>
      <xdr:rowOff>45720</xdr:rowOff>
    </xdr:to>
    <xdr:pic>
      <xdr:nvPicPr>
        <xdr:cNvPr id="18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18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18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18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18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18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18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18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18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19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19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19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19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19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19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19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19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19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19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0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0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0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0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0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0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0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0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0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0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1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1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1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1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1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1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1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1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1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1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2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2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22" name="Picture 1" descr="https://sia.ife.org.mx/OA_HTML/cabo/images/swan/t.gif">
          <a:extLst>
            <a:ext uri="{FF2B5EF4-FFF2-40B4-BE49-F238E27FC236}">
              <a16:creationId xmlns:a16="http://schemas.microsoft.com/office/drawing/2014/main" id="{6D4A40F5-8620-4808-9E7B-494A68A9D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23" name="Picture 1" descr="https://sia.ife.org.mx/OA_HTML/cabo/images/swan/t.gif">
          <a:extLst>
            <a:ext uri="{FF2B5EF4-FFF2-40B4-BE49-F238E27FC236}">
              <a16:creationId xmlns:a16="http://schemas.microsoft.com/office/drawing/2014/main" id="{BEC324D8-6BDA-47D6-91CE-08E5058CB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24" name="Picture 1" descr="https://sia.ife.org.mx/OA_HTML/cabo/images/swan/t.gif">
          <a:extLst>
            <a:ext uri="{FF2B5EF4-FFF2-40B4-BE49-F238E27FC236}">
              <a16:creationId xmlns:a16="http://schemas.microsoft.com/office/drawing/2014/main" id="{834085A3-074A-48D4-9C8F-F21EBCBAC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25" name="Picture 1" descr="https://sia.ife.org.mx/OA_HTML/cabo/images/swan/t.gif">
          <a:extLst>
            <a:ext uri="{FF2B5EF4-FFF2-40B4-BE49-F238E27FC236}">
              <a16:creationId xmlns:a16="http://schemas.microsoft.com/office/drawing/2014/main" id="{8382DB8F-CCF2-4BAB-88E8-A20D76759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26" name="Picture 1" descr="https://sia.ife.org.mx/OA_HTML/cabo/images/swan/t.gif">
          <a:extLst>
            <a:ext uri="{FF2B5EF4-FFF2-40B4-BE49-F238E27FC236}">
              <a16:creationId xmlns:a16="http://schemas.microsoft.com/office/drawing/2014/main" id="{A2A19004-3373-4781-B65E-ADBC277E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27" name="Picture 1" descr="https://sia.ife.org.mx/OA_HTML/cabo/images/swan/t.gif">
          <a:extLst>
            <a:ext uri="{FF2B5EF4-FFF2-40B4-BE49-F238E27FC236}">
              <a16:creationId xmlns:a16="http://schemas.microsoft.com/office/drawing/2014/main" id="{876F47E8-1B31-4B2D-A9C3-9F314C8A9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28" name="Picture 1" descr="https://sia.ife.org.mx/OA_HTML/cabo/images/swan/t.gif">
          <a:extLst>
            <a:ext uri="{FF2B5EF4-FFF2-40B4-BE49-F238E27FC236}">
              <a16:creationId xmlns:a16="http://schemas.microsoft.com/office/drawing/2014/main" id="{A2B46829-B1E6-4C86-9DD4-4707919CB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29" name="Picture 1" descr="https://sia.ife.org.mx/OA_HTML/cabo/images/swan/t.gif">
          <a:extLst>
            <a:ext uri="{FF2B5EF4-FFF2-40B4-BE49-F238E27FC236}">
              <a16:creationId xmlns:a16="http://schemas.microsoft.com/office/drawing/2014/main" id="{BD92770A-6CC8-41E7-9B1D-A2BF195BA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30" name="Picture 1" descr="https://sia.ife.org.mx/OA_HTML/cabo/images/swan/t.gif">
          <a:extLst>
            <a:ext uri="{FF2B5EF4-FFF2-40B4-BE49-F238E27FC236}">
              <a16:creationId xmlns:a16="http://schemas.microsoft.com/office/drawing/2014/main" id="{941F2E09-5005-404A-A0CD-513F90C57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31" name="Picture 1" descr="https://sia.ife.org.mx/OA_HTML/cabo/images/swan/t.gif">
          <a:extLst>
            <a:ext uri="{FF2B5EF4-FFF2-40B4-BE49-F238E27FC236}">
              <a16:creationId xmlns:a16="http://schemas.microsoft.com/office/drawing/2014/main" id="{821C0545-1431-432F-9C41-B543405CD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32" name="Picture 1" descr="https://sia.ife.org.mx/OA_HTML/cabo/images/swan/t.gif">
          <a:extLst>
            <a:ext uri="{FF2B5EF4-FFF2-40B4-BE49-F238E27FC236}">
              <a16:creationId xmlns:a16="http://schemas.microsoft.com/office/drawing/2014/main" id="{A2F96C01-2DFB-49CA-8212-9801EAD0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33" name="Picture 1" descr="https://sia.ife.org.mx/OA_HTML/cabo/images/swan/t.gif">
          <a:extLst>
            <a:ext uri="{FF2B5EF4-FFF2-40B4-BE49-F238E27FC236}">
              <a16:creationId xmlns:a16="http://schemas.microsoft.com/office/drawing/2014/main" id="{48AF51EC-2948-4125-BC83-49C5693C5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34" name="Picture 1" descr="https://sia.ife.org.mx/OA_HTML/cabo/images/swan/t.gif">
          <a:extLst>
            <a:ext uri="{FF2B5EF4-FFF2-40B4-BE49-F238E27FC236}">
              <a16:creationId xmlns:a16="http://schemas.microsoft.com/office/drawing/2014/main" id="{612D0ADA-FFDF-4347-BFC4-5EE99157C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35" name="Picture 1" descr="https://sia.ife.org.mx/OA_HTML/cabo/images/swan/t.gif">
          <a:extLst>
            <a:ext uri="{FF2B5EF4-FFF2-40B4-BE49-F238E27FC236}">
              <a16:creationId xmlns:a16="http://schemas.microsoft.com/office/drawing/2014/main" id="{0119E34B-6938-4DDE-A731-4B135623F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36" name="Picture 1" descr="https://sia.ife.org.mx/OA_HTML/cabo/images/swan/t.gif">
          <a:extLst>
            <a:ext uri="{FF2B5EF4-FFF2-40B4-BE49-F238E27FC236}">
              <a16:creationId xmlns:a16="http://schemas.microsoft.com/office/drawing/2014/main" id="{429823D9-A3CF-4D9A-A0CA-CCCF0AAB8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37" name="Picture 1" descr="https://sia.ife.org.mx/OA_HTML/cabo/images/swan/t.gif">
          <a:extLst>
            <a:ext uri="{FF2B5EF4-FFF2-40B4-BE49-F238E27FC236}">
              <a16:creationId xmlns:a16="http://schemas.microsoft.com/office/drawing/2014/main" id="{0A6DCA13-24A1-46A6-9081-8A3FBCD91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38" name="Picture 1" descr="https://sia.ife.org.mx/OA_HTML/cabo/images/swan/t.gif">
          <a:extLst>
            <a:ext uri="{FF2B5EF4-FFF2-40B4-BE49-F238E27FC236}">
              <a16:creationId xmlns:a16="http://schemas.microsoft.com/office/drawing/2014/main" id="{F2721363-7312-49FE-839B-2CCC10A7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39" name="Picture 1" descr="https://sia.ife.org.mx/OA_HTML/cabo/images/swan/t.gif">
          <a:extLst>
            <a:ext uri="{FF2B5EF4-FFF2-40B4-BE49-F238E27FC236}">
              <a16:creationId xmlns:a16="http://schemas.microsoft.com/office/drawing/2014/main" id="{53151881-7D69-42D3-97FB-8BCFB6BA3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40" name="Picture 1" descr="https://sia.ife.org.mx/OA_HTML/cabo/images/swan/t.gif">
          <a:extLst>
            <a:ext uri="{FF2B5EF4-FFF2-40B4-BE49-F238E27FC236}">
              <a16:creationId xmlns:a16="http://schemas.microsoft.com/office/drawing/2014/main" id="{6BDA28C4-55AE-4F18-988D-15F9531D1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41" name="Picture 1" descr="https://sia.ife.org.mx/OA_HTML/cabo/images/swan/t.gif">
          <a:extLst>
            <a:ext uri="{FF2B5EF4-FFF2-40B4-BE49-F238E27FC236}">
              <a16:creationId xmlns:a16="http://schemas.microsoft.com/office/drawing/2014/main" id="{8A59ED29-E3B9-4D70-A47A-3DE1CBCC2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42" name="Picture 1" descr="https://sia.ife.org.mx/OA_HTML/cabo/images/swan/t.gif">
          <a:extLst>
            <a:ext uri="{FF2B5EF4-FFF2-40B4-BE49-F238E27FC236}">
              <a16:creationId xmlns:a16="http://schemas.microsoft.com/office/drawing/2014/main" id="{76B05955-CCBC-4C1D-B2B8-C588425AC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43" name="Picture 1" descr="https://sia.ife.org.mx/OA_HTML/cabo/images/swan/t.gif">
          <a:extLst>
            <a:ext uri="{FF2B5EF4-FFF2-40B4-BE49-F238E27FC236}">
              <a16:creationId xmlns:a16="http://schemas.microsoft.com/office/drawing/2014/main" id="{CA33E330-8715-41EF-A9B9-FDE3386DE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44" name="Picture 1" descr="https://sia.ife.org.mx/OA_HTML/cabo/images/swan/t.gif">
          <a:extLst>
            <a:ext uri="{FF2B5EF4-FFF2-40B4-BE49-F238E27FC236}">
              <a16:creationId xmlns:a16="http://schemas.microsoft.com/office/drawing/2014/main" id="{043B9A69-16C0-446F-AF3C-FD3033CD1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45" name="Picture 1" descr="https://sia.ife.org.mx/OA_HTML/cabo/images/swan/t.gif">
          <a:extLst>
            <a:ext uri="{FF2B5EF4-FFF2-40B4-BE49-F238E27FC236}">
              <a16:creationId xmlns:a16="http://schemas.microsoft.com/office/drawing/2014/main" id="{75848105-5347-4EEE-B580-DDA47A3FF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46" name="Picture 1" descr="https://sia.ife.org.mx/OA_HTML/cabo/images/swan/t.gif">
          <a:extLst>
            <a:ext uri="{FF2B5EF4-FFF2-40B4-BE49-F238E27FC236}">
              <a16:creationId xmlns:a16="http://schemas.microsoft.com/office/drawing/2014/main" id="{AFF241EE-2B6C-4122-B20C-C19026B6C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47" name="Picture 1" descr="https://sia.ife.org.mx/OA_HTML/cabo/images/swan/t.gif">
          <a:extLst>
            <a:ext uri="{FF2B5EF4-FFF2-40B4-BE49-F238E27FC236}">
              <a16:creationId xmlns:a16="http://schemas.microsoft.com/office/drawing/2014/main" id="{2F5980A4-852F-49C1-B59C-46B3A70FD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48" name="Picture 1" descr="https://sia.ife.org.mx/OA_HTML/cabo/images/swan/t.gif">
          <a:extLst>
            <a:ext uri="{FF2B5EF4-FFF2-40B4-BE49-F238E27FC236}">
              <a16:creationId xmlns:a16="http://schemas.microsoft.com/office/drawing/2014/main" id="{99F5B1AF-19BA-49A2-8466-D17002455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49" name="Picture 1" descr="https://sia.ife.org.mx/OA_HTML/cabo/images/swan/t.gif">
          <a:extLst>
            <a:ext uri="{FF2B5EF4-FFF2-40B4-BE49-F238E27FC236}">
              <a16:creationId xmlns:a16="http://schemas.microsoft.com/office/drawing/2014/main" id="{94701137-4551-4659-8518-8089E4B9A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50" name="Picture 1" descr="https://sia.ife.org.mx/OA_HTML/cabo/images/swan/t.gif">
          <a:extLst>
            <a:ext uri="{FF2B5EF4-FFF2-40B4-BE49-F238E27FC236}">
              <a16:creationId xmlns:a16="http://schemas.microsoft.com/office/drawing/2014/main" id="{AA871DA1-E254-4F57-B379-89CD143D9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51" name="Picture 1" descr="https://sia.ife.org.mx/OA_HTML/cabo/images/swan/t.gif">
          <a:extLst>
            <a:ext uri="{FF2B5EF4-FFF2-40B4-BE49-F238E27FC236}">
              <a16:creationId xmlns:a16="http://schemas.microsoft.com/office/drawing/2014/main" id="{15A34CFD-9243-4554-81ED-3F84A4ABC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52" name="Picture 1" descr="https://sia.ife.org.mx/OA_HTML/cabo/images/swan/t.gif">
          <a:extLst>
            <a:ext uri="{FF2B5EF4-FFF2-40B4-BE49-F238E27FC236}">
              <a16:creationId xmlns:a16="http://schemas.microsoft.com/office/drawing/2014/main" id="{A5EEBFF6-CD07-4315-A2D2-728883742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53" name="Picture 1" descr="https://sia.ife.org.mx/OA_HTML/cabo/images/swan/t.gif">
          <a:extLst>
            <a:ext uri="{FF2B5EF4-FFF2-40B4-BE49-F238E27FC236}">
              <a16:creationId xmlns:a16="http://schemas.microsoft.com/office/drawing/2014/main" id="{05AAFA78-4137-47DB-8B57-E4B35325E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54" name="Picture 1" descr="https://sia.ife.org.mx/OA_HTML/cabo/images/swan/t.gif">
          <a:extLst>
            <a:ext uri="{FF2B5EF4-FFF2-40B4-BE49-F238E27FC236}">
              <a16:creationId xmlns:a16="http://schemas.microsoft.com/office/drawing/2014/main" id="{FDBE973A-71A0-4936-8D32-37DDE19F7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55" name="Picture 1" descr="https://sia.ife.org.mx/OA_HTML/cabo/images/swan/t.gif">
          <a:extLst>
            <a:ext uri="{FF2B5EF4-FFF2-40B4-BE49-F238E27FC236}">
              <a16:creationId xmlns:a16="http://schemas.microsoft.com/office/drawing/2014/main" id="{2630A97D-706E-4A5F-80C6-E51BF01DB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56" name="Picture 1" descr="https://sia.ife.org.mx/OA_HTML/cabo/images/swan/t.gif">
          <a:extLst>
            <a:ext uri="{FF2B5EF4-FFF2-40B4-BE49-F238E27FC236}">
              <a16:creationId xmlns:a16="http://schemas.microsoft.com/office/drawing/2014/main" id="{321F29AC-6770-473F-9B84-4882A4606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57" name="Picture 1" descr="https://sia.ife.org.mx/OA_HTML/cabo/images/swan/t.gif">
          <a:extLst>
            <a:ext uri="{FF2B5EF4-FFF2-40B4-BE49-F238E27FC236}">
              <a16:creationId xmlns:a16="http://schemas.microsoft.com/office/drawing/2014/main" id="{1229822E-EF95-4D0D-840B-0C1841660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58" name="Picture 1" descr="https://sia.ife.org.mx/OA_HTML/cabo/images/swan/t.gif">
          <a:extLst>
            <a:ext uri="{FF2B5EF4-FFF2-40B4-BE49-F238E27FC236}">
              <a16:creationId xmlns:a16="http://schemas.microsoft.com/office/drawing/2014/main" id="{1F168226-A9F7-44D7-B82C-93AEE1880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59" name="Picture 1" descr="https://sia.ife.org.mx/OA_HTML/cabo/images/swan/t.gif">
          <a:extLst>
            <a:ext uri="{FF2B5EF4-FFF2-40B4-BE49-F238E27FC236}">
              <a16:creationId xmlns:a16="http://schemas.microsoft.com/office/drawing/2014/main" id="{276A841A-BBE7-4C59-B790-0CFA076E8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60" name="Picture 1" descr="https://sia.ife.org.mx/OA_HTML/cabo/images/swan/t.gif">
          <a:extLst>
            <a:ext uri="{FF2B5EF4-FFF2-40B4-BE49-F238E27FC236}">
              <a16:creationId xmlns:a16="http://schemas.microsoft.com/office/drawing/2014/main" id="{AD3B5117-EAEB-4D50-9C9A-681F01D12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61" name="Picture 1" descr="https://sia.ife.org.mx/OA_HTML/cabo/images/swan/t.gif">
          <a:extLst>
            <a:ext uri="{FF2B5EF4-FFF2-40B4-BE49-F238E27FC236}">
              <a16:creationId xmlns:a16="http://schemas.microsoft.com/office/drawing/2014/main" id="{FD6C8457-DFCE-4F3D-95DE-B2270EBE5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62" name="Picture 1" descr="https://sia.ife.org.mx/OA_HTML/cabo/images/swan/t.gif">
          <a:extLst>
            <a:ext uri="{FF2B5EF4-FFF2-40B4-BE49-F238E27FC236}">
              <a16:creationId xmlns:a16="http://schemas.microsoft.com/office/drawing/2014/main" id="{488E09A2-C076-45C9-932C-8AAE288E3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63" name="Picture 1" descr="https://sia.ife.org.mx/OA_HTML/cabo/images/swan/t.gif">
          <a:extLst>
            <a:ext uri="{FF2B5EF4-FFF2-40B4-BE49-F238E27FC236}">
              <a16:creationId xmlns:a16="http://schemas.microsoft.com/office/drawing/2014/main" id="{95DC9207-EA15-4AC9-9E59-598C27A77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64" name="Picture 1" descr="https://sia.ife.org.mx/OA_HTML/cabo/images/swan/t.gif">
          <a:extLst>
            <a:ext uri="{FF2B5EF4-FFF2-40B4-BE49-F238E27FC236}">
              <a16:creationId xmlns:a16="http://schemas.microsoft.com/office/drawing/2014/main" id="{A64708E3-767B-4AD8-8E6F-C99EF4A75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65" name="Picture 1" descr="https://sia.ife.org.mx/OA_HTML/cabo/images/swan/t.gif">
          <a:extLst>
            <a:ext uri="{FF2B5EF4-FFF2-40B4-BE49-F238E27FC236}">
              <a16:creationId xmlns:a16="http://schemas.microsoft.com/office/drawing/2014/main" id="{2332E098-3DA0-4C95-A246-3973B9EE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66" name="Picture 1" descr="https://sia.ife.org.mx/OA_HTML/cabo/images/swan/t.gif">
          <a:extLst>
            <a:ext uri="{FF2B5EF4-FFF2-40B4-BE49-F238E27FC236}">
              <a16:creationId xmlns:a16="http://schemas.microsoft.com/office/drawing/2014/main" id="{25D019C3-D5B5-4723-8EF2-5E4479979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67" name="Picture 1" descr="https://sia.ife.org.mx/OA_HTML/cabo/images/swan/t.gif">
          <a:extLst>
            <a:ext uri="{FF2B5EF4-FFF2-40B4-BE49-F238E27FC236}">
              <a16:creationId xmlns:a16="http://schemas.microsoft.com/office/drawing/2014/main" id="{7A24481D-46B9-4541-AF24-8808CD7E2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68" name="Picture 1" descr="https://sia.ife.org.mx/OA_HTML/cabo/images/swan/t.gif">
          <a:extLst>
            <a:ext uri="{FF2B5EF4-FFF2-40B4-BE49-F238E27FC236}">
              <a16:creationId xmlns:a16="http://schemas.microsoft.com/office/drawing/2014/main" id="{BCC89242-1F14-49A5-9495-5660C0DB3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69" name="Picture 1" descr="https://sia.ife.org.mx/OA_HTML/cabo/images/swan/t.gif">
          <a:extLst>
            <a:ext uri="{FF2B5EF4-FFF2-40B4-BE49-F238E27FC236}">
              <a16:creationId xmlns:a16="http://schemas.microsoft.com/office/drawing/2014/main" id="{E60B9734-6DB0-4046-9CAD-BCEE1F73C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70" name="Picture 1" descr="https://sia.ife.org.mx/OA_HTML/cabo/images/swan/t.gif">
          <a:extLst>
            <a:ext uri="{FF2B5EF4-FFF2-40B4-BE49-F238E27FC236}">
              <a16:creationId xmlns:a16="http://schemas.microsoft.com/office/drawing/2014/main" id="{B3683D61-1E38-4B45-B8EF-6F4D9BA04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71" name="Picture 1" descr="https://sia.ife.org.mx/OA_HTML/cabo/images/swan/t.gif">
          <a:extLst>
            <a:ext uri="{FF2B5EF4-FFF2-40B4-BE49-F238E27FC236}">
              <a16:creationId xmlns:a16="http://schemas.microsoft.com/office/drawing/2014/main" id="{C93DAFBD-75FD-4485-A50B-AB93447B8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72" name="Picture 1" descr="https://sia.ife.org.mx/OA_HTML/cabo/images/swan/t.gif">
          <a:extLst>
            <a:ext uri="{FF2B5EF4-FFF2-40B4-BE49-F238E27FC236}">
              <a16:creationId xmlns:a16="http://schemas.microsoft.com/office/drawing/2014/main" id="{3617C720-E722-4000-8957-CF9475E99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73" name="Picture 1" descr="https://sia.ife.org.mx/OA_HTML/cabo/images/swan/t.gif">
          <a:extLst>
            <a:ext uri="{FF2B5EF4-FFF2-40B4-BE49-F238E27FC236}">
              <a16:creationId xmlns:a16="http://schemas.microsoft.com/office/drawing/2014/main" id="{523EB63D-0D12-47A7-A2B7-0B69515F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74" name="Picture 1" descr="https://sia.ife.org.mx/OA_HTML/cabo/images/swan/t.gif">
          <a:extLst>
            <a:ext uri="{FF2B5EF4-FFF2-40B4-BE49-F238E27FC236}">
              <a16:creationId xmlns:a16="http://schemas.microsoft.com/office/drawing/2014/main" id="{F5310100-8BA1-4F30-9C70-CF837C393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75" name="Picture 1" descr="https://sia.ife.org.mx/OA_HTML/cabo/images/swan/t.gif">
          <a:extLst>
            <a:ext uri="{FF2B5EF4-FFF2-40B4-BE49-F238E27FC236}">
              <a16:creationId xmlns:a16="http://schemas.microsoft.com/office/drawing/2014/main" id="{3F88604D-E61E-457C-A788-E42CF97D9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76" name="Picture 1" descr="https://sia.ife.org.mx/OA_HTML/cabo/images/swan/t.gif">
          <a:extLst>
            <a:ext uri="{FF2B5EF4-FFF2-40B4-BE49-F238E27FC236}">
              <a16:creationId xmlns:a16="http://schemas.microsoft.com/office/drawing/2014/main" id="{AD6DAC91-329E-436B-8B2A-E2F43CD63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77" name="Picture 1" descr="https://sia.ife.org.mx/OA_HTML/cabo/images/swan/t.gif">
          <a:extLst>
            <a:ext uri="{FF2B5EF4-FFF2-40B4-BE49-F238E27FC236}">
              <a16:creationId xmlns:a16="http://schemas.microsoft.com/office/drawing/2014/main" id="{87519DB8-A9AA-443E-91C2-2608B50AE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78" name="Picture 1" descr="https://sia.ife.org.mx/OA_HTML/cabo/images/swan/t.gif">
          <a:extLst>
            <a:ext uri="{FF2B5EF4-FFF2-40B4-BE49-F238E27FC236}">
              <a16:creationId xmlns:a16="http://schemas.microsoft.com/office/drawing/2014/main" id="{1A332023-A23B-4844-AA28-334F0021C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79" name="Picture 1" descr="https://sia.ife.org.mx/OA_HTML/cabo/images/swan/t.gif">
          <a:extLst>
            <a:ext uri="{FF2B5EF4-FFF2-40B4-BE49-F238E27FC236}">
              <a16:creationId xmlns:a16="http://schemas.microsoft.com/office/drawing/2014/main" id="{35C49BC4-0568-469F-984B-4E65D0041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80" name="Picture 1" descr="https://sia.ife.org.mx/OA_HTML/cabo/images/swan/t.gif">
          <a:extLst>
            <a:ext uri="{FF2B5EF4-FFF2-40B4-BE49-F238E27FC236}">
              <a16:creationId xmlns:a16="http://schemas.microsoft.com/office/drawing/2014/main" id="{D1EEE1E5-E559-4747-9D14-7F5AC3862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81" name="Picture 1" descr="https://sia.ife.org.mx/OA_HTML/cabo/images/swan/t.gif">
          <a:extLst>
            <a:ext uri="{FF2B5EF4-FFF2-40B4-BE49-F238E27FC236}">
              <a16:creationId xmlns:a16="http://schemas.microsoft.com/office/drawing/2014/main" id="{81FAB4A6-E154-428A-9F2B-F62B93569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82" name="Picture 1" descr="https://sia.ife.org.mx/OA_HTML/cabo/images/swan/t.gif">
          <a:extLst>
            <a:ext uri="{FF2B5EF4-FFF2-40B4-BE49-F238E27FC236}">
              <a16:creationId xmlns:a16="http://schemas.microsoft.com/office/drawing/2014/main" id="{EFEBBFA8-EE03-422D-8CB7-BCD7B2200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83" name="Picture 1" descr="https://sia.ife.org.mx/OA_HTML/cabo/images/swan/t.gif">
          <a:extLst>
            <a:ext uri="{FF2B5EF4-FFF2-40B4-BE49-F238E27FC236}">
              <a16:creationId xmlns:a16="http://schemas.microsoft.com/office/drawing/2014/main" id="{B73934FB-BB1A-4064-BD9E-A7E8F3599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84" name="Picture 1" descr="https://sia.ife.org.mx/OA_HTML/cabo/images/swan/t.gif">
          <a:extLst>
            <a:ext uri="{FF2B5EF4-FFF2-40B4-BE49-F238E27FC236}">
              <a16:creationId xmlns:a16="http://schemas.microsoft.com/office/drawing/2014/main" id="{FA815795-E406-4D3E-9423-E6C7C1814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85" name="Picture 1" descr="https://sia.ife.org.mx/OA_HTML/cabo/images/swan/t.gif">
          <a:extLst>
            <a:ext uri="{FF2B5EF4-FFF2-40B4-BE49-F238E27FC236}">
              <a16:creationId xmlns:a16="http://schemas.microsoft.com/office/drawing/2014/main" id="{A58F57FA-EE94-4904-B6B2-BD37C6516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86" name="Picture 1" descr="https://sia.ife.org.mx/OA_HTML/cabo/images/swan/t.gif">
          <a:extLst>
            <a:ext uri="{FF2B5EF4-FFF2-40B4-BE49-F238E27FC236}">
              <a16:creationId xmlns:a16="http://schemas.microsoft.com/office/drawing/2014/main" id="{09F38814-A242-4D00-BE23-DB3B47BDA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87" name="Picture 1" descr="https://sia.ife.org.mx/OA_HTML/cabo/images/swan/t.gif">
          <a:extLst>
            <a:ext uri="{FF2B5EF4-FFF2-40B4-BE49-F238E27FC236}">
              <a16:creationId xmlns:a16="http://schemas.microsoft.com/office/drawing/2014/main" id="{E8A10F3E-6D5F-423A-AB49-545D75D1A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88" name="Picture 1" descr="https://sia.ife.org.mx/OA_HTML/cabo/images/swan/t.gif">
          <a:extLst>
            <a:ext uri="{FF2B5EF4-FFF2-40B4-BE49-F238E27FC236}">
              <a16:creationId xmlns:a16="http://schemas.microsoft.com/office/drawing/2014/main" id="{36094322-D5C0-4F27-95B7-8B7F66496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89" name="Picture 1" descr="https://sia.ife.org.mx/OA_HTML/cabo/images/swan/t.gif">
          <a:extLst>
            <a:ext uri="{FF2B5EF4-FFF2-40B4-BE49-F238E27FC236}">
              <a16:creationId xmlns:a16="http://schemas.microsoft.com/office/drawing/2014/main" id="{00FA1B80-D73C-4EFD-A228-B289DA95B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90" name="Picture 1" descr="https://sia.ife.org.mx/OA_HTML/cabo/images/swan/t.gif">
          <a:extLst>
            <a:ext uri="{FF2B5EF4-FFF2-40B4-BE49-F238E27FC236}">
              <a16:creationId xmlns:a16="http://schemas.microsoft.com/office/drawing/2014/main" id="{78850D46-3135-4395-99D9-827397E7C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91" name="Picture 1" descr="https://sia.ife.org.mx/OA_HTML/cabo/images/swan/t.gif">
          <a:extLst>
            <a:ext uri="{FF2B5EF4-FFF2-40B4-BE49-F238E27FC236}">
              <a16:creationId xmlns:a16="http://schemas.microsoft.com/office/drawing/2014/main" id="{3054E59D-C9D3-4440-89F7-837D924F1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92" name="Picture 1" descr="https://sia.ife.org.mx/OA_HTML/cabo/images/swan/t.gif">
          <a:extLst>
            <a:ext uri="{FF2B5EF4-FFF2-40B4-BE49-F238E27FC236}">
              <a16:creationId xmlns:a16="http://schemas.microsoft.com/office/drawing/2014/main" id="{2CBD6C8B-2906-40AA-8ADD-BA2B87CFB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93" name="Picture 1" descr="https://sia.ife.org.mx/OA_HTML/cabo/images/swan/t.gif">
          <a:extLst>
            <a:ext uri="{FF2B5EF4-FFF2-40B4-BE49-F238E27FC236}">
              <a16:creationId xmlns:a16="http://schemas.microsoft.com/office/drawing/2014/main" id="{6792F472-36C6-469D-AC07-008A5A181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94" name="Picture 1" descr="https://sia.ife.org.mx/OA_HTML/cabo/images/swan/t.gif">
          <a:extLst>
            <a:ext uri="{FF2B5EF4-FFF2-40B4-BE49-F238E27FC236}">
              <a16:creationId xmlns:a16="http://schemas.microsoft.com/office/drawing/2014/main" id="{E63A95DE-F3EE-4F6A-A350-1A6078C20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95" name="Picture 1" descr="https://sia.ife.org.mx/OA_HTML/cabo/images/swan/t.gif">
          <a:extLst>
            <a:ext uri="{FF2B5EF4-FFF2-40B4-BE49-F238E27FC236}">
              <a16:creationId xmlns:a16="http://schemas.microsoft.com/office/drawing/2014/main" id="{39B1EA6B-592B-41E7-8318-6ABA69D1E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96" name="Picture 1" descr="https://sia.ife.org.mx/OA_HTML/cabo/images/swan/t.gif">
          <a:extLst>
            <a:ext uri="{FF2B5EF4-FFF2-40B4-BE49-F238E27FC236}">
              <a16:creationId xmlns:a16="http://schemas.microsoft.com/office/drawing/2014/main" id="{C5310A5A-5E3A-4DE7-8860-803C89856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97" name="Picture 1" descr="https://sia.ife.org.mx/OA_HTML/cabo/images/swan/t.gif">
          <a:extLst>
            <a:ext uri="{FF2B5EF4-FFF2-40B4-BE49-F238E27FC236}">
              <a16:creationId xmlns:a16="http://schemas.microsoft.com/office/drawing/2014/main" id="{D6118C1E-1B8E-46CB-AE8B-AA2E4E409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98" name="Picture 1" descr="https://sia.ife.org.mx/OA_HTML/cabo/images/swan/t.gif">
          <a:extLst>
            <a:ext uri="{FF2B5EF4-FFF2-40B4-BE49-F238E27FC236}">
              <a16:creationId xmlns:a16="http://schemas.microsoft.com/office/drawing/2014/main" id="{D2478E98-A056-4775-B27B-C3CFDF571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299" name="Picture 1" descr="https://sia.ife.org.mx/OA_HTML/cabo/images/swan/t.gif">
          <a:extLst>
            <a:ext uri="{FF2B5EF4-FFF2-40B4-BE49-F238E27FC236}">
              <a16:creationId xmlns:a16="http://schemas.microsoft.com/office/drawing/2014/main" id="{787AAB04-6BF8-4117-9E91-BC33C6403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00" name="Picture 1" descr="https://sia.ife.org.mx/OA_HTML/cabo/images/swan/t.gif">
          <a:extLst>
            <a:ext uri="{FF2B5EF4-FFF2-40B4-BE49-F238E27FC236}">
              <a16:creationId xmlns:a16="http://schemas.microsoft.com/office/drawing/2014/main" id="{73A1F2D7-E238-4530-A1B0-8BE7C319D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01" name="Picture 1" descr="https://sia.ife.org.mx/OA_HTML/cabo/images/swan/t.gif">
          <a:extLst>
            <a:ext uri="{FF2B5EF4-FFF2-40B4-BE49-F238E27FC236}">
              <a16:creationId xmlns:a16="http://schemas.microsoft.com/office/drawing/2014/main" id="{2E7EC2B6-17BD-45D1-98E5-9E475C1FB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02" name="Picture 1" descr="https://sia.ife.org.mx/OA_HTML/cabo/images/swan/t.gif">
          <a:extLst>
            <a:ext uri="{FF2B5EF4-FFF2-40B4-BE49-F238E27FC236}">
              <a16:creationId xmlns:a16="http://schemas.microsoft.com/office/drawing/2014/main" id="{B0B1BEA6-9260-4678-9E11-EF761AB00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03" name="Picture 1" descr="https://sia.ife.org.mx/OA_HTML/cabo/images/swan/t.gif">
          <a:extLst>
            <a:ext uri="{FF2B5EF4-FFF2-40B4-BE49-F238E27FC236}">
              <a16:creationId xmlns:a16="http://schemas.microsoft.com/office/drawing/2014/main" id="{E1D3C40C-EE06-406B-A50D-4782B7426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04" name="Picture 1" descr="https://sia.ife.org.mx/OA_HTML/cabo/images/swan/t.gif">
          <a:extLst>
            <a:ext uri="{FF2B5EF4-FFF2-40B4-BE49-F238E27FC236}">
              <a16:creationId xmlns:a16="http://schemas.microsoft.com/office/drawing/2014/main" id="{170D1A72-7AB4-4DC9-9DE8-E4AD49C20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05" name="Picture 1" descr="https://sia.ife.org.mx/OA_HTML/cabo/images/swan/t.gif">
          <a:extLst>
            <a:ext uri="{FF2B5EF4-FFF2-40B4-BE49-F238E27FC236}">
              <a16:creationId xmlns:a16="http://schemas.microsoft.com/office/drawing/2014/main" id="{64EEE442-ADC2-4501-987E-3BB652968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06" name="Picture 1" descr="https://sia.ife.org.mx/OA_HTML/cabo/images/swan/t.gif">
          <a:extLst>
            <a:ext uri="{FF2B5EF4-FFF2-40B4-BE49-F238E27FC236}">
              <a16:creationId xmlns:a16="http://schemas.microsoft.com/office/drawing/2014/main" id="{905F9798-A02F-45DE-9271-93CE12D32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07" name="Picture 1" descr="https://sia.ife.org.mx/OA_HTML/cabo/images/swan/t.gif">
          <a:extLst>
            <a:ext uri="{FF2B5EF4-FFF2-40B4-BE49-F238E27FC236}">
              <a16:creationId xmlns:a16="http://schemas.microsoft.com/office/drawing/2014/main" id="{B4CA7C59-BD80-45F9-AF7F-22BF7725D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08" name="Picture 1" descr="https://sia.ife.org.mx/OA_HTML/cabo/images/swan/t.gif">
          <a:extLst>
            <a:ext uri="{FF2B5EF4-FFF2-40B4-BE49-F238E27FC236}">
              <a16:creationId xmlns:a16="http://schemas.microsoft.com/office/drawing/2014/main" id="{B6F11B86-F81A-4A3A-AB8E-A184E696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09" name="Picture 1" descr="https://sia.ife.org.mx/OA_HTML/cabo/images/swan/t.gif">
          <a:extLst>
            <a:ext uri="{FF2B5EF4-FFF2-40B4-BE49-F238E27FC236}">
              <a16:creationId xmlns:a16="http://schemas.microsoft.com/office/drawing/2014/main" id="{4B4BE1E8-0C66-4C63-BCA0-920127DBA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10" name="Picture 1" descr="https://sia.ife.org.mx/OA_HTML/cabo/images/swan/t.gif">
          <a:extLst>
            <a:ext uri="{FF2B5EF4-FFF2-40B4-BE49-F238E27FC236}">
              <a16:creationId xmlns:a16="http://schemas.microsoft.com/office/drawing/2014/main" id="{69436AFD-9D0A-470F-A676-952B09A61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11" name="Picture 1" descr="https://sia.ife.org.mx/OA_HTML/cabo/images/swan/t.gif">
          <a:extLst>
            <a:ext uri="{FF2B5EF4-FFF2-40B4-BE49-F238E27FC236}">
              <a16:creationId xmlns:a16="http://schemas.microsoft.com/office/drawing/2014/main" id="{C7230F22-1BA5-46C7-BEB0-7C9409086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12" name="Picture 1" descr="https://sia.ife.org.mx/OA_HTML/cabo/images/swan/t.gif">
          <a:extLst>
            <a:ext uri="{FF2B5EF4-FFF2-40B4-BE49-F238E27FC236}">
              <a16:creationId xmlns:a16="http://schemas.microsoft.com/office/drawing/2014/main" id="{76AD360C-A1F5-4F19-A37D-06B308AB1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13" name="Picture 1" descr="https://sia.ife.org.mx/OA_HTML/cabo/images/swan/t.gif">
          <a:extLst>
            <a:ext uri="{FF2B5EF4-FFF2-40B4-BE49-F238E27FC236}">
              <a16:creationId xmlns:a16="http://schemas.microsoft.com/office/drawing/2014/main" id="{0B4DDEE5-09D1-42A7-9487-2080BB120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14" name="Picture 1" descr="https://sia.ife.org.mx/OA_HTML/cabo/images/swan/t.gif">
          <a:extLst>
            <a:ext uri="{FF2B5EF4-FFF2-40B4-BE49-F238E27FC236}">
              <a16:creationId xmlns:a16="http://schemas.microsoft.com/office/drawing/2014/main" id="{3C98590F-7EEF-49B7-A03A-8DE886A2E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15" name="Picture 1" descr="https://sia.ife.org.mx/OA_HTML/cabo/images/swan/t.gif">
          <a:extLst>
            <a:ext uri="{FF2B5EF4-FFF2-40B4-BE49-F238E27FC236}">
              <a16:creationId xmlns:a16="http://schemas.microsoft.com/office/drawing/2014/main" id="{5BC0BFD4-FD31-4A0A-A87D-B028C860D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16" name="Picture 1" descr="https://sia.ife.org.mx/OA_HTML/cabo/images/swan/t.gif">
          <a:extLst>
            <a:ext uri="{FF2B5EF4-FFF2-40B4-BE49-F238E27FC236}">
              <a16:creationId xmlns:a16="http://schemas.microsoft.com/office/drawing/2014/main" id="{9DDA9BFE-D3A0-4241-AB8A-55B3E3AFE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17" name="Picture 1" descr="https://sia.ife.org.mx/OA_HTML/cabo/images/swan/t.gif">
          <a:extLst>
            <a:ext uri="{FF2B5EF4-FFF2-40B4-BE49-F238E27FC236}">
              <a16:creationId xmlns:a16="http://schemas.microsoft.com/office/drawing/2014/main" id="{3E3FA84B-519E-4FC0-B5D0-A2CA520F1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18" name="Picture 1" descr="https://sia.ife.org.mx/OA_HTML/cabo/images/swan/t.gif">
          <a:extLst>
            <a:ext uri="{FF2B5EF4-FFF2-40B4-BE49-F238E27FC236}">
              <a16:creationId xmlns:a16="http://schemas.microsoft.com/office/drawing/2014/main" id="{FA1EB336-D6B5-4EA5-B377-B00D59A77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19" name="Picture 1" descr="https://sia.ife.org.mx/OA_HTML/cabo/images/swan/t.gif">
          <a:extLst>
            <a:ext uri="{FF2B5EF4-FFF2-40B4-BE49-F238E27FC236}">
              <a16:creationId xmlns:a16="http://schemas.microsoft.com/office/drawing/2014/main" id="{A3E1F059-BA9F-48A5-8D4B-3CF6F690E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20" name="Picture 1" descr="https://sia.ife.org.mx/OA_HTML/cabo/images/swan/t.gif">
          <a:extLst>
            <a:ext uri="{FF2B5EF4-FFF2-40B4-BE49-F238E27FC236}">
              <a16:creationId xmlns:a16="http://schemas.microsoft.com/office/drawing/2014/main" id="{A75C8769-4B85-4E8C-AC99-64148121E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21" name="Picture 1" descr="https://sia.ife.org.mx/OA_HTML/cabo/images/swan/t.gif">
          <a:extLst>
            <a:ext uri="{FF2B5EF4-FFF2-40B4-BE49-F238E27FC236}">
              <a16:creationId xmlns:a16="http://schemas.microsoft.com/office/drawing/2014/main" id="{8871AEC8-4ECF-40E8-9D29-0BFC6B89E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22" name="Picture 1" descr="https://sia.ife.org.mx/OA_HTML/cabo/images/swan/t.gif">
          <a:extLst>
            <a:ext uri="{FF2B5EF4-FFF2-40B4-BE49-F238E27FC236}">
              <a16:creationId xmlns:a16="http://schemas.microsoft.com/office/drawing/2014/main" id="{9F130A3F-3A51-4BCF-B3F7-2394B3230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23" name="Picture 1" descr="https://sia.ife.org.mx/OA_HTML/cabo/images/swan/t.gif">
          <a:extLst>
            <a:ext uri="{FF2B5EF4-FFF2-40B4-BE49-F238E27FC236}">
              <a16:creationId xmlns:a16="http://schemas.microsoft.com/office/drawing/2014/main" id="{59F34782-D7C0-4CD2-8813-60A629581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24" name="Picture 1" descr="https://sia.ife.org.mx/OA_HTML/cabo/images/swan/t.gif">
          <a:extLst>
            <a:ext uri="{FF2B5EF4-FFF2-40B4-BE49-F238E27FC236}">
              <a16:creationId xmlns:a16="http://schemas.microsoft.com/office/drawing/2014/main" id="{6147802A-F8EC-4C16-BAF8-7111E530E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25" name="Picture 1" descr="https://sia.ife.org.mx/OA_HTML/cabo/images/swan/t.gif">
          <a:extLst>
            <a:ext uri="{FF2B5EF4-FFF2-40B4-BE49-F238E27FC236}">
              <a16:creationId xmlns:a16="http://schemas.microsoft.com/office/drawing/2014/main" id="{D0E304E3-A11E-45D9-8309-D87E7152C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26" name="Picture 1" descr="https://sia.ife.org.mx/OA_HTML/cabo/images/swan/t.gif">
          <a:extLst>
            <a:ext uri="{FF2B5EF4-FFF2-40B4-BE49-F238E27FC236}">
              <a16:creationId xmlns:a16="http://schemas.microsoft.com/office/drawing/2014/main" id="{4BA00931-00A4-4BBC-ABE0-6FD10E9C0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27" name="Picture 1" descr="https://sia.ife.org.mx/OA_HTML/cabo/images/swan/t.gif">
          <a:extLst>
            <a:ext uri="{FF2B5EF4-FFF2-40B4-BE49-F238E27FC236}">
              <a16:creationId xmlns:a16="http://schemas.microsoft.com/office/drawing/2014/main" id="{983BF4DD-A9BC-474D-AD51-BAC2B8184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28" name="Picture 1" descr="https://sia.ife.org.mx/OA_HTML/cabo/images/swan/t.gif">
          <a:extLst>
            <a:ext uri="{FF2B5EF4-FFF2-40B4-BE49-F238E27FC236}">
              <a16:creationId xmlns:a16="http://schemas.microsoft.com/office/drawing/2014/main" id="{32DF9060-85B7-46FE-B89D-82178A136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29" name="Picture 1" descr="https://sia.ife.org.mx/OA_HTML/cabo/images/swan/t.gif">
          <a:extLst>
            <a:ext uri="{FF2B5EF4-FFF2-40B4-BE49-F238E27FC236}">
              <a16:creationId xmlns:a16="http://schemas.microsoft.com/office/drawing/2014/main" id="{A2B0FC10-BFCB-4719-9D3F-7CCBFFB84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30" name="Picture 1" descr="https://sia.ife.org.mx/OA_HTML/cabo/images/swan/t.gif">
          <a:extLst>
            <a:ext uri="{FF2B5EF4-FFF2-40B4-BE49-F238E27FC236}">
              <a16:creationId xmlns:a16="http://schemas.microsoft.com/office/drawing/2014/main" id="{9E99BB0B-B64B-49FD-9C46-6DF100D6D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31" name="Picture 1" descr="https://sia.ife.org.mx/OA_HTML/cabo/images/swan/t.gif">
          <a:extLst>
            <a:ext uri="{FF2B5EF4-FFF2-40B4-BE49-F238E27FC236}">
              <a16:creationId xmlns:a16="http://schemas.microsoft.com/office/drawing/2014/main" id="{096062E2-F7B7-48C8-AF66-D2CB14419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32" name="Picture 1" descr="https://sia.ife.org.mx/OA_HTML/cabo/images/swan/t.gif">
          <a:extLst>
            <a:ext uri="{FF2B5EF4-FFF2-40B4-BE49-F238E27FC236}">
              <a16:creationId xmlns:a16="http://schemas.microsoft.com/office/drawing/2014/main" id="{ACABC73D-447F-41D8-A6F3-283A55618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33" name="Picture 1" descr="https://sia.ife.org.mx/OA_HTML/cabo/images/swan/t.gif">
          <a:extLst>
            <a:ext uri="{FF2B5EF4-FFF2-40B4-BE49-F238E27FC236}">
              <a16:creationId xmlns:a16="http://schemas.microsoft.com/office/drawing/2014/main" id="{A54A93DF-575F-4F62-BFD0-39BE3FD94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34" name="Picture 1" descr="https://sia.ife.org.mx/OA_HTML/cabo/images/swan/t.gif">
          <a:extLst>
            <a:ext uri="{FF2B5EF4-FFF2-40B4-BE49-F238E27FC236}">
              <a16:creationId xmlns:a16="http://schemas.microsoft.com/office/drawing/2014/main" id="{2F8CD0C1-2AD2-4ADB-B26E-2585E1378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35" name="Picture 1" descr="https://sia.ife.org.mx/OA_HTML/cabo/images/swan/t.gif">
          <a:extLst>
            <a:ext uri="{FF2B5EF4-FFF2-40B4-BE49-F238E27FC236}">
              <a16:creationId xmlns:a16="http://schemas.microsoft.com/office/drawing/2014/main" id="{E19B55E5-B5DD-4BED-B26A-D2F28DEAD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36" name="Picture 1" descr="https://sia.ife.org.mx/OA_HTML/cabo/images/swan/t.gif">
          <a:extLst>
            <a:ext uri="{FF2B5EF4-FFF2-40B4-BE49-F238E27FC236}">
              <a16:creationId xmlns:a16="http://schemas.microsoft.com/office/drawing/2014/main" id="{26673E12-62D4-4A63-BD14-165D65133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121</xdr:row>
      <xdr:rowOff>0</xdr:rowOff>
    </xdr:from>
    <xdr:ext cx="45720" cy="45720"/>
    <xdr:pic>
      <xdr:nvPicPr>
        <xdr:cNvPr id="337" name="Picture 1" descr="https://sia.ife.org.mx/OA_HTML/cabo/images/swan/t.gif">
          <a:extLst>
            <a:ext uri="{FF2B5EF4-FFF2-40B4-BE49-F238E27FC236}">
              <a16:creationId xmlns:a16="http://schemas.microsoft.com/office/drawing/2014/main" id="{1A650919-2458-4371-A0F4-88B629607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330"/>
  <sheetViews>
    <sheetView tabSelected="1" zoomScale="110" zoomScaleNormal="110" workbookViewId="0">
      <selection activeCell="D9" sqref="D9"/>
    </sheetView>
  </sheetViews>
  <sheetFormatPr baseColWidth="10" defaultRowHeight="14.5" x14ac:dyDescent="0.35"/>
  <cols>
    <col min="1" max="1" width="14.453125" bestFit="1" customWidth="1"/>
    <col min="2" max="2" width="14.7265625" customWidth="1"/>
    <col min="7" max="7" width="12.7265625" customWidth="1"/>
    <col min="10" max="10" width="20.1796875" style="26" bestFit="1" customWidth="1"/>
    <col min="11" max="11" width="39.453125" style="12" customWidth="1"/>
    <col min="15" max="15" width="11.453125" style="10"/>
    <col min="16" max="16" width="11.453125" style="30"/>
    <col min="17" max="17" width="12.7265625" style="8" customWidth="1"/>
    <col min="18" max="18" width="12.54296875" bestFit="1" customWidth="1"/>
  </cols>
  <sheetData>
    <row r="1" spans="1:31" ht="26" x14ac:dyDescent="0.6">
      <c r="A1" s="54" t="s">
        <v>148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</row>
    <row r="2" spans="1:31" ht="26" x14ac:dyDescent="0.35">
      <c r="A2" s="55" t="s">
        <v>361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</row>
    <row r="6" spans="1:31" ht="43.5" x14ac:dyDescent="0.35">
      <c r="A6" s="1" t="s">
        <v>1</v>
      </c>
      <c r="B6" s="1" t="s">
        <v>2</v>
      </c>
      <c r="C6" s="1" t="s">
        <v>3</v>
      </c>
      <c r="D6" s="1" t="s">
        <v>4</v>
      </c>
      <c r="E6" s="1" t="s">
        <v>5</v>
      </c>
      <c r="F6" s="1" t="s">
        <v>6</v>
      </c>
      <c r="G6" s="1" t="s">
        <v>7</v>
      </c>
      <c r="H6" s="1" t="s">
        <v>8</v>
      </c>
      <c r="I6" s="2" t="s">
        <v>9</v>
      </c>
      <c r="J6" s="13" t="s">
        <v>10</v>
      </c>
      <c r="K6" s="3" t="s">
        <v>11</v>
      </c>
      <c r="L6" s="2" t="s">
        <v>12</v>
      </c>
      <c r="M6" s="2" t="s">
        <v>13</v>
      </c>
      <c r="N6" s="2" t="s">
        <v>14</v>
      </c>
      <c r="O6" s="9" t="s">
        <v>15</v>
      </c>
      <c r="P6" s="27" t="s">
        <v>16</v>
      </c>
      <c r="Q6" s="4" t="s">
        <v>17</v>
      </c>
      <c r="R6" s="5" t="s">
        <v>18</v>
      </c>
      <c r="S6" s="5" t="s">
        <v>19</v>
      </c>
      <c r="T6" s="5" t="s">
        <v>20</v>
      </c>
      <c r="U6" s="5" t="s">
        <v>21</v>
      </c>
      <c r="V6" s="5" t="s">
        <v>22</v>
      </c>
      <c r="W6" s="5" t="s">
        <v>23</v>
      </c>
      <c r="X6" s="5" t="s">
        <v>24</v>
      </c>
      <c r="Y6" s="5" t="s">
        <v>25</v>
      </c>
      <c r="Z6" s="5" t="s">
        <v>26</v>
      </c>
      <c r="AA6" s="5" t="s">
        <v>27</v>
      </c>
      <c r="AB6" s="5" t="s">
        <v>28</v>
      </c>
      <c r="AC6" s="5" t="s">
        <v>29</v>
      </c>
      <c r="AD6" s="11" t="s">
        <v>30</v>
      </c>
    </row>
    <row r="7" spans="1:31" s="20" customFormat="1" ht="21" x14ac:dyDescent="0.25">
      <c r="A7" s="18" t="s">
        <v>31</v>
      </c>
      <c r="B7" s="18" t="s">
        <v>32</v>
      </c>
      <c r="C7" s="18">
        <v>11510</v>
      </c>
      <c r="D7" s="18" t="s">
        <v>32</v>
      </c>
      <c r="E7" s="18" t="s">
        <v>33</v>
      </c>
      <c r="F7" s="18" t="s">
        <v>34</v>
      </c>
      <c r="G7" s="18" t="s">
        <v>33</v>
      </c>
      <c r="H7" s="18" t="s">
        <v>37</v>
      </c>
      <c r="I7" s="14">
        <v>21101</v>
      </c>
      <c r="J7" s="24" t="s">
        <v>39</v>
      </c>
      <c r="K7" s="23" t="s">
        <v>76</v>
      </c>
      <c r="L7" s="17"/>
      <c r="M7" s="17"/>
      <c r="N7" s="7" t="s">
        <v>35</v>
      </c>
      <c r="O7" s="7">
        <v>1</v>
      </c>
      <c r="P7" s="28">
        <v>49</v>
      </c>
      <c r="Q7" s="6" t="s">
        <v>36</v>
      </c>
      <c r="R7" s="16">
        <f>(O7*P7)</f>
        <v>49</v>
      </c>
      <c r="S7" s="19">
        <v>0</v>
      </c>
      <c r="T7" s="19">
        <v>0</v>
      </c>
      <c r="U7" s="19">
        <v>0</v>
      </c>
      <c r="V7" s="19">
        <f>R7</f>
        <v>49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</row>
    <row r="8" spans="1:31" s="20" customFormat="1" ht="21" x14ac:dyDescent="0.25">
      <c r="A8" s="18" t="s">
        <v>31</v>
      </c>
      <c r="B8" s="18" t="s">
        <v>32</v>
      </c>
      <c r="C8" s="18">
        <v>11510</v>
      </c>
      <c r="D8" s="18" t="s">
        <v>32</v>
      </c>
      <c r="E8" s="18" t="s">
        <v>33</v>
      </c>
      <c r="F8" s="18" t="s">
        <v>34</v>
      </c>
      <c r="G8" s="18" t="s">
        <v>33</v>
      </c>
      <c r="H8" s="18" t="s">
        <v>37</v>
      </c>
      <c r="I8" s="14">
        <v>21101</v>
      </c>
      <c r="J8" s="24" t="s">
        <v>39</v>
      </c>
      <c r="K8" s="23" t="s">
        <v>77</v>
      </c>
      <c r="L8" s="17"/>
      <c r="M8" s="17"/>
      <c r="N8" s="7" t="s">
        <v>35</v>
      </c>
      <c r="O8" s="7">
        <v>2</v>
      </c>
      <c r="P8" s="28">
        <v>170</v>
      </c>
      <c r="Q8" s="6" t="s">
        <v>36</v>
      </c>
      <c r="R8" s="16">
        <f t="shared" ref="R8:R71" si="0">(O8*P8)</f>
        <v>340</v>
      </c>
      <c r="S8" s="19">
        <v>0</v>
      </c>
      <c r="T8" s="19">
        <v>0</v>
      </c>
      <c r="U8" s="19">
        <v>0</v>
      </c>
      <c r="V8" s="19">
        <f t="shared" ref="V8:V71" si="1">R8</f>
        <v>340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19">
        <v>0</v>
      </c>
      <c r="AC8" s="19">
        <v>0</v>
      </c>
      <c r="AD8" s="19">
        <v>0</v>
      </c>
    </row>
    <row r="9" spans="1:31" s="20" customFormat="1" ht="21" x14ac:dyDescent="0.25">
      <c r="A9" s="18" t="s">
        <v>31</v>
      </c>
      <c r="B9" s="18" t="s">
        <v>32</v>
      </c>
      <c r="C9" s="18">
        <v>11510</v>
      </c>
      <c r="D9" s="18" t="s">
        <v>32</v>
      </c>
      <c r="E9" s="18" t="s">
        <v>33</v>
      </c>
      <c r="F9" s="18" t="s">
        <v>34</v>
      </c>
      <c r="G9" s="18" t="s">
        <v>33</v>
      </c>
      <c r="H9" s="18" t="s">
        <v>37</v>
      </c>
      <c r="I9" s="14">
        <v>21101</v>
      </c>
      <c r="J9" s="24" t="s">
        <v>39</v>
      </c>
      <c r="K9" s="23" t="s">
        <v>78</v>
      </c>
      <c r="L9" s="17"/>
      <c r="M9" s="17"/>
      <c r="N9" s="7" t="s">
        <v>35</v>
      </c>
      <c r="O9" s="7">
        <v>72</v>
      </c>
      <c r="P9" s="28">
        <v>4</v>
      </c>
      <c r="Q9" s="6" t="s">
        <v>36</v>
      </c>
      <c r="R9" s="16">
        <f t="shared" si="0"/>
        <v>288</v>
      </c>
      <c r="S9" s="19">
        <v>0</v>
      </c>
      <c r="T9" s="19">
        <v>0</v>
      </c>
      <c r="U9" s="19">
        <v>0</v>
      </c>
      <c r="V9" s="19">
        <f t="shared" si="1"/>
        <v>288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</row>
    <row r="10" spans="1:31" s="20" customFormat="1" ht="21" x14ac:dyDescent="0.25">
      <c r="A10" s="18" t="s">
        <v>31</v>
      </c>
      <c r="B10" s="18" t="s">
        <v>32</v>
      </c>
      <c r="C10" s="18">
        <v>11510</v>
      </c>
      <c r="D10" s="18" t="s">
        <v>32</v>
      </c>
      <c r="E10" s="18" t="s">
        <v>33</v>
      </c>
      <c r="F10" s="18" t="s">
        <v>34</v>
      </c>
      <c r="G10" s="18" t="s">
        <v>33</v>
      </c>
      <c r="H10" s="18" t="s">
        <v>37</v>
      </c>
      <c r="I10" s="14">
        <v>21101</v>
      </c>
      <c r="J10" s="24" t="s">
        <v>39</v>
      </c>
      <c r="K10" s="23" t="s">
        <v>79</v>
      </c>
      <c r="L10" s="17"/>
      <c r="M10" s="17"/>
      <c r="N10" s="7" t="s">
        <v>35</v>
      </c>
      <c r="O10" s="7">
        <v>3</v>
      </c>
      <c r="P10" s="28">
        <v>88</v>
      </c>
      <c r="Q10" s="6" t="s">
        <v>36</v>
      </c>
      <c r="R10" s="16">
        <f t="shared" si="0"/>
        <v>264</v>
      </c>
      <c r="S10" s="19">
        <v>0</v>
      </c>
      <c r="T10" s="19">
        <v>0</v>
      </c>
      <c r="U10" s="19">
        <v>0</v>
      </c>
      <c r="V10" s="19">
        <f t="shared" si="1"/>
        <v>264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</row>
    <row r="11" spans="1:31" s="20" customFormat="1" ht="21" x14ac:dyDescent="0.25">
      <c r="A11" s="18" t="s">
        <v>31</v>
      </c>
      <c r="B11" s="18" t="s">
        <v>32</v>
      </c>
      <c r="C11" s="18">
        <v>11510</v>
      </c>
      <c r="D11" s="18" t="s">
        <v>32</v>
      </c>
      <c r="E11" s="18" t="s">
        <v>33</v>
      </c>
      <c r="F11" s="18" t="s">
        <v>34</v>
      </c>
      <c r="G11" s="18" t="s">
        <v>33</v>
      </c>
      <c r="H11" s="18" t="s">
        <v>37</v>
      </c>
      <c r="I11" s="14">
        <v>21101</v>
      </c>
      <c r="J11" s="24" t="s">
        <v>39</v>
      </c>
      <c r="K11" s="23" t="s">
        <v>80</v>
      </c>
      <c r="L11" s="17"/>
      <c r="M11" s="17"/>
      <c r="N11" s="7" t="s">
        <v>35</v>
      </c>
      <c r="O11" s="7">
        <v>13</v>
      </c>
      <c r="P11" s="28">
        <v>47</v>
      </c>
      <c r="Q11" s="6" t="s">
        <v>36</v>
      </c>
      <c r="R11" s="16">
        <f t="shared" si="0"/>
        <v>611</v>
      </c>
      <c r="S11" s="19">
        <v>0</v>
      </c>
      <c r="T11" s="19">
        <v>0</v>
      </c>
      <c r="U11" s="19">
        <v>0</v>
      </c>
      <c r="V11" s="19">
        <f t="shared" si="1"/>
        <v>611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</row>
    <row r="12" spans="1:31" s="20" customFormat="1" ht="21" x14ac:dyDescent="0.25">
      <c r="A12" s="18" t="s">
        <v>31</v>
      </c>
      <c r="B12" s="18" t="s">
        <v>32</v>
      </c>
      <c r="C12" s="18">
        <v>11510</v>
      </c>
      <c r="D12" s="18" t="s">
        <v>32</v>
      </c>
      <c r="E12" s="18" t="s">
        <v>33</v>
      </c>
      <c r="F12" s="18" t="s">
        <v>34</v>
      </c>
      <c r="G12" s="18" t="s">
        <v>33</v>
      </c>
      <c r="H12" s="18" t="s">
        <v>37</v>
      </c>
      <c r="I12" s="14">
        <v>21101</v>
      </c>
      <c r="J12" s="24" t="s">
        <v>39</v>
      </c>
      <c r="K12" s="23" t="s">
        <v>0</v>
      </c>
      <c r="L12" s="17"/>
      <c r="M12" s="17"/>
      <c r="N12" s="7" t="s">
        <v>35</v>
      </c>
      <c r="O12" s="7">
        <v>3</v>
      </c>
      <c r="P12" s="28">
        <v>11</v>
      </c>
      <c r="Q12" s="6" t="s">
        <v>36</v>
      </c>
      <c r="R12" s="16">
        <f t="shared" si="0"/>
        <v>33</v>
      </c>
      <c r="S12" s="19">
        <v>0</v>
      </c>
      <c r="T12" s="19">
        <v>0</v>
      </c>
      <c r="U12" s="19">
        <v>0</v>
      </c>
      <c r="V12" s="19">
        <f t="shared" si="1"/>
        <v>33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</row>
    <row r="13" spans="1:31" s="20" customFormat="1" ht="21" x14ac:dyDescent="0.25">
      <c r="A13" s="18" t="s">
        <v>31</v>
      </c>
      <c r="B13" s="18" t="s">
        <v>32</v>
      </c>
      <c r="C13" s="18">
        <v>11510</v>
      </c>
      <c r="D13" s="18" t="s">
        <v>32</v>
      </c>
      <c r="E13" s="18" t="s">
        <v>33</v>
      </c>
      <c r="F13" s="18" t="s">
        <v>34</v>
      </c>
      <c r="G13" s="18" t="s">
        <v>33</v>
      </c>
      <c r="H13" s="18" t="s">
        <v>37</v>
      </c>
      <c r="I13" s="14">
        <v>21101</v>
      </c>
      <c r="J13" s="24" t="s">
        <v>39</v>
      </c>
      <c r="K13" s="23" t="s">
        <v>81</v>
      </c>
      <c r="L13" s="17"/>
      <c r="M13" s="17"/>
      <c r="N13" s="7" t="s">
        <v>35</v>
      </c>
      <c r="O13" s="7">
        <v>2</v>
      </c>
      <c r="P13" s="28">
        <v>257</v>
      </c>
      <c r="Q13" s="6" t="s">
        <v>36</v>
      </c>
      <c r="R13" s="16">
        <f t="shared" si="0"/>
        <v>514</v>
      </c>
      <c r="S13" s="19">
        <v>0</v>
      </c>
      <c r="T13" s="19">
        <v>0</v>
      </c>
      <c r="U13" s="19">
        <v>0</v>
      </c>
      <c r="V13" s="19">
        <f t="shared" si="1"/>
        <v>514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</row>
    <row r="14" spans="1:31" s="20" customFormat="1" ht="21" x14ac:dyDescent="0.25">
      <c r="A14" s="18" t="s">
        <v>31</v>
      </c>
      <c r="B14" s="18" t="s">
        <v>32</v>
      </c>
      <c r="C14" s="18">
        <v>11510</v>
      </c>
      <c r="D14" s="18" t="s">
        <v>32</v>
      </c>
      <c r="E14" s="18" t="s">
        <v>33</v>
      </c>
      <c r="F14" s="18" t="s">
        <v>34</v>
      </c>
      <c r="G14" s="18" t="s">
        <v>33</v>
      </c>
      <c r="H14" s="18" t="s">
        <v>37</v>
      </c>
      <c r="I14" s="14">
        <v>21101</v>
      </c>
      <c r="J14" s="24" t="s">
        <v>39</v>
      </c>
      <c r="K14" s="23" t="s">
        <v>82</v>
      </c>
      <c r="L14" s="17"/>
      <c r="M14" s="17"/>
      <c r="N14" s="7" t="s">
        <v>35</v>
      </c>
      <c r="O14" s="7">
        <v>3</v>
      </c>
      <c r="P14" s="28">
        <v>16</v>
      </c>
      <c r="Q14" s="6" t="s">
        <v>36</v>
      </c>
      <c r="R14" s="16">
        <f t="shared" si="0"/>
        <v>48</v>
      </c>
      <c r="S14" s="19">
        <v>0</v>
      </c>
      <c r="T14" s="19">
        <v>0</v>
      </c>
      <c r="U14" s="19">
        <v>0</v>
      </c>
      <c r="V14" s="19">
        <f t="shared" si="1"/>
        <v>48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</row>
    <row r="15" spans="1:31" s="20" customFormat="1" ht="21" x14ac:dyDescent="0.25">
      <c r="A15" s="18" t="s">
        <v>31</v>
      </c>
      <c r="B15" s="18" t="s">
        <v>32</v>
      </c>
      <c r="C15" s="18">
        <v>11510</v>
      </c>
      <c r="D15" s="18" t="s">
        <v>32</v>
      </c>
      <c r="E15" s="18" t="s">
        <v>33</v>
      </c>
      <c r="F15" s="18" t="s">
        <v>34</v>
      </c>
      <c r="G15" s="18" t="s">
        <v>33</v>
      </c>
      <c r="H15" s="18" t="s">
        <v>37</v>
      </c>
      <c r="I15" s="14">
        <v>21101</v>
      </c>
      <c r="J15" s="24" t="s">
        <v>39</v>
      </c>
      <c r="K15" s="23" t="s">
        <v>83</v>
      </c>
      <c r="L15" s="17"/>
      <c r="M15" s="17"/>
      <c r="N15" s="7" t="s">
        <v>35</v>
      </c>
      <c r="O15" s="7">
        <v>3</v>
      </c>
      <c r="P15" s="28">
        <v>38</v>
      </c>
      <c r="Q15" s="6" t="s">
        <v>36</v>
      </c>
      <c r="R15" s="16">
        <f t="shared" si="0"/>
        <v>114</v>
      </c>
      <c r="S15" s="19">
        <v>0</v>
      </c>
      <c r="T15" s="19">
        <v>0</v>
      </c>
      <c r="U15" s="19">
        <v>0</v>
      </c>
      <c r="V15" s="19">
        <f t="shared" si="1"/>
        <v>114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0</v>
      </c>
      <c r="AC15" s="19">
        <v>0</v>
      </c>
      <c r="AD15" s="19">
        <v>0</v>
      </c>
    </row>
    <row r="16" spans="1:31" s="20" customFormat="1" ht="21" x14ac:dyDescent="0.25">
      <c r="A16" s="18" t="s">
        <v>31</v>
      </c>
      <c r="B16" s="18" t="s">
        <v>32</v>
      </c>
      <c r="C16" s="18">
        <v>11510</v>
      </c>
      <c r="D16" s="18" t="s">
        <v>32</v>
      </c>
      <c r="E16" s="18" t="s">
        <v>33</v>
      </c>
      <c r="F16" s="18" t="s">
        <v>34</v>
      </c>
      <c r="G16" s="18" t="s">
        <v>33</v>
      </c>
      <c r="H16" s="18" t="s">
        <v>37</v>
      </c>
      <c r="I16" s="14">
        <v>21101</v>
      </c>
      <c r="J16" s="24" t="s">
        <v>39</v>
      </c>
      <c r="K16" s="23" t="s">
        <v>84</v>
      </c>
      <c r="L16" s="17"/>
      <c r="M16" s="17"/>
      <c r="N16" s="7" t="s">
        <v>35</v>
      </c>
      <c r="O16" s="7">
        <v>12</v>
      </c>
      <c r="P16" s="28">
        <v>43</v>
      </c>
      <c r="Q16" s="6" t="s">
        <v>36</v>
      </c>
      <c r="R16" s="16">
        <f t="shared" si="0"/>
        <v>516</v>
      </c>
      <c r="S16" s="19">
        <v>0</v>
      </c>
      <c r="T16" s="19">
        <v>0</v>
      </c>
      <c r="U16" s="19">
        <v>0</v>
      </c>
      <c r="V16" s="19">
        <f t="shared" si="1"/>
        <v>516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</row>
    <row r="17" spans="1:30" s="20" customFormat="1" ht="21" x14ac:dyDescent="0.25">
      <c r="A17" s="18" t="s">
        <v>31</v>
      </c>
      <c r="B17" s="18" t="s">
        <v>32</v>
      </c>
      <c r="C17" s="18">
        <v>11510</v>
      </c>
      <c r="D17" s="18" t="s">
        <v>32</v>
      </c>
      <c r="E17" s="18" t="s">
        <v>33</v>
      </c>
      <c r="F17" s="18" t="s">
        <v>34</v>
      </c>
      <c r="G17" s="18" t="s">
        <v>33</v>
      </c>
      <c r="H17" s="18" t="s">
        <v>37</v>
      </c>
      <c r="I17" s="14">
        <v>21101</v>
      </c>
      <c r="J17" s="24" t="s">
        <v>39</v>
      </c>
      <c r="K17" s="23" t="s">
        <v>85</v>
      </c>
      <c r="L17" s="17"/>
      <c r="M17" s="17"/>
      <c r="N17" s="7" t="s">
        <v>35</v>
      </c>
      <c r="O17" s="7">
        <v>3</v>
      </c>
      <c r="P17" s="28">
        <v>49</v>
      </c>
      <c r="Q17" s="6" t="s">
        <v>36</v>
      </c>
      <c r="R17" s="16">
        <f t="shared" si="0"/>
        <v>147</v>
      </c>
      <c r="S17" s="19">
        <v>0</v>
      </c>
      <c r="T17" s="19">
        <v>0</v>
      </c>
      <c r="U17" s="19">
        <v>0</v>
      </c>
      <c r="V17" s="19">
        <f t="shared" si="1"/>
        <v>147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</row>
    <row r="18" spans="1:30" s="20" customFormat="1" ht="21" x14ac:dyDescent="0.25">
      <c r="A18" s="18" t="s">
        <v>31</v>
      </c>
      <c r="B18" s="18" t="s">
        <v>32</v>
      </c>
      <c r="C18" s="18">
        <v>11510</v>
      </c>
      <c r="D18" s="18" t="s">
        <v>32</v>
      </c>
      <c r="E18" s="18" t="s">
        <v>33</v>
      </c>
      <c r="F18" s="18" t="s">
        <v>34</v>
      </c>
      <c r="G18" s="18" t="s">
        <v>33</v>
      </c>
      <c r="H18" s="18" t="s">
        <v>37</v>
      </c>
      <c r="I18" s="14">
        <v>21101</v>
      </c>
      <c r="J18" s="24" t="s">
        <v>39</v>
      </c>
      <c r="K18" s="23" t="s">
        <v>76</v>
      </c>
      <c r="L18" s="17"/>
      <c r="M18" s="17"/>
      <c r="N18" s="7" t="s">
        <v>35</v>
      </c>
      <c r="O18" s="7">
        <v>2</v>
      </c>
      <c r="P18" s="28">
        <v>49</v>
      </c>
      <c r="Q18" s="6" t="s">
        <v>36</v>
      </c>
      <c r="R18" s="16">
        <f t="shared" si="0"/>
        <v>98</v>
      </c>
      <c r="S18" s="19">
        <v>0</v>
      </c>
      <c r="T18" s="19">
        <v>0</v>
      </c>
      <c r="U18" s="19">
        <v>0</v>
      </c>
      <c r="V18" s="19">
        <f t="shared" si="1"/>
        <v>98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</row>
    <row r="19" spans="1:30" s="20" customFormat="1" ht="21" x14ac:dyDescent="0.25">
      <c r="A19" s="18" t="s">
        <v>31</v>
      </c>
      <c r="B19" s="18" t="s">
        <v>32</v>
      </c>
      <c r="C19" s="18">
        <v>11510</v>
      </c>
      <c r="D19" s="18" t="s">
        <v>32</v>
      </c>
      <c r="E19" s="18" t="s">
        <v>33</v>
      </c>
      <c r="F19" s="18" t="s">
        <v>34</v>
      </c>
      <c r="G19" s="18" t="s">
        <v>33</v>
      </c>
      <c r="H19" s="18" t="s">
        <v>37</v>
      </c>
      <c r="I19" s="14">
        <v>21101</v>
      </c>
      <c r="J19" s="24" t="s">
        <v>39</v>
      </c>
      <c r="K19" s="23" t="s">
        <v>67</v>
      </c>
      <c r="L19" s="17"/>
      <c r="M19" s="17"/>
      <c r="N19" s="7" t="s">
        <v>35</v>
      </c>
      <c r="O19" s="7">
        <v>3</v>
      </c>
      <c r="P19" s="28">
        <v>120</v>
      </c>
      <c r="Q19" s="6" t="s">
        <v>36</v>
      </c>
      <c r="R19" s="16">
        <f t="shared" si="0"/>
        <v>360</v>
      </c>
      <c r="S19" s="19">
        <v>0</v>
      </c>
      <c r="T19" s="19">
        <v>0</v>
      </c>
      <c r="U19" s="19">
        <v>0</v>
      </c>
      <c r="V19" s="19">
        <f t="shared" si="1"/>
        <v>360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0</v>
      </c>
      <c r="AC19" s="19">
        <v>0</v>
      </c>
      <c r="AD19" s="19">
        <v>0</v>
      </c>
    </row>
    <row r="20" spans="1:30" s="20" customFormat="1" ht="21" x14ac:dyDescent="0.25">
      <c r="A20" s="18" t="s">
        <v>31</v>
      </c>
      <c r="B20" s="18" t="s">
        <v>32</v>
      </c>
      <c r="C20" s="18">
        <v>11510</v>
      </c>
      <c r="D20" s="18" t="s">
        <v>32</v>
      </c>
      <c r="E20" s="18" t="s">
        <v>33</v>
      </c>
      <c r="F20" s="18" t="s">
        <v>34</v>
      </c>
      <c r="G20" s="18" t="s">
        <v>33</v>
      </c>
      <c r="H20" s="18" t="s">
        <v>37</v>
      </c>
      <c r="I20" s="14">
        <v>21101</v>
      </c>
      <c r="J20" s="24" t="s">
        <v>39</v>
      </c>
      <c r="K20" s="23" t="s">
        <v>86</v>
      </c>
      <c r="L20" s="17"/>
      <c r="M20" s="17"/>
      <c r="N20" s="7" t="s">
        <v>35</v>
      </c>
      <c r="O20" s="7">
        <v>100</v>
      </c>
      <c r="P20" s="28">
        <v>7</v>
      </c>
      <c r="Q20" s="6" t="s">
        <v>36</v>
      </c>
      <c r="R20" s="16">
        <f t="shared" si="0"/>
        <v>700</v>
      </c>
      <c r="S20" s="19">
        <v>0</v>
      </c>
      <c r="T20" s="19">
        <v>0</v>
      </c>
      <c r="U20" s="19">
        <v>0</v>
      </c>
      <c r="V20" s="19">
        <f t="shared" si="1"/>
        <v>700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</row>
    <row r="21" spans="1:30" s="20" customFormat="1" ht="21" x14ac:dyDescent="0.25">
      <c r="A21" s="18" t="s">
        <v>31</v>
      </c>
      <c r="B21" s="18" t="s">
        <v>32</v>
      </c>
      <c r="C21" s="18">
        <v>11510</v>
      </c>
      <c r="D21" s="18" t="s">
        <v>32</v>
      </c>
      <c r="E21" s="18" t="s">
        <v>33</v>
      </c>
      <c r="F21" s="18" t="s">
        <v>34</v>
      </c>
      <c r="G21" s="18" t="s">
        <v>33</v>
      </c>
      <c r="H21" s="18" t="s">
        <v>37</v>
      </c>
      <c r="I21" s="14">
        <v>21101</v>
      </c>
      <c r="J21" s="24" t="s">
        <v>39</v>
      </c>
      <c r="K21" s="23" t="s">
        <v>87</v>
      </c>
      <c r="L21" s="17"/>
      <c r="M21" s="17"/>
      <c r="N21" s="7" t="s">
        <v>35</v>
      </c>
      <c r="O21" s="7">
        <v>2</v>
      </c>
      <c r="P21" s="28">
        <v>26</v>
      </c>
      <c r="Q21" s="6" t="s">
        <v>36</v>
      </c>
      <c r="R21" s="16">
        <f t="shared" si="0"/>
        <v>52</v>
      </c>
      <c r="S21" s="19">
        <v>0</v>
      </c>
      <c r="T21" s="19">
        <v>0</v>
      </c>
      <c r="U21" s="19">
        <v>0</v>
      </c>
      <c r="V21" s="19">
        <f t="shared" si="1"/>
        <v>52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</row>
    <row r="22" spans="1:30" s="20" customFormat="1" ht="21" x14ac:dyDescent="0.25">
      <c r="A22" s="18" t="s">
        <v>31</v>
      </c>
      <c r="B22" s="18" t="s">
        <v>32</v>
      </c>
      <c r="C22" s="18">
        <v>11510</v>
      </c>
      <c r="D22" s="18" t="s">
        <v>32</v>
      </c>
      <c r="E22" s="18" t="s">
        <v>33</v>
      </c>
      <c r="F22" s="18" t="s">
        <v>34</v>
      </c>
      <c r="G22" s="18" t="s">
        <v>33</v>
      </c>
      <c r="H22" s="18" t="s">
        <v>37</v>
      </c>
      <c r="I22" s="14">
        <v>21101</v>
      </c>
      <c r="J22" s="24" t="s">
        <v>39</v>
      </c>
      <c r="K22" s="23" t="s">
        <v>68</v>
      </c>
      <c r="L22" s="17"/>
      <c r="M22" s="17"/>
      <c r="N22" s="7" t="s">
        <v>35</v>
      </c>
      <c r="O22" s="7">
        <v>50</v>
      </c>
      <c r="P22" s="28">
        <v>15</v>
      </c>
      <c r="Q22" s="6" t="s">
        <v>36</v>
      </c>
      <c r="R22" s="16">
        <f t="shared" si="0"/>
        <v>750</v>
      </c>
      <c r="S22" s="19">
        <v>0</v>
      </c>
      <c r="T22" s="19">
        <v>0</v>
      </c>
      <c r="U22" s="19">
        <v>0</v>
      </c>
      <c r="V22" s="19">
        <f t="shared" si="1"/>
        <v>750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</row>
    <row r="23" spans="1:30" s="20" customFormat="1" ht="21" x14ac:dyDescent="0.25">
      <c r="A23" s="18" t="s">
        <v>31</v>
      </c>
      <c r="B23" s="18" t="s">
        <v>32</v>
      </c>
      <c r="C23" s="18">
        <v>11510</v>
      </c>
      <c r="D23" s="18" t="s">
        <v>32</v>
      </c>
      <c r="E23" s="18" t="s">
        <v>33</v>
      </c>
      <c r="F23" s="18" t="s">
        <v>34</v>
      </c>
      <c r="G23" s="18" t="s">
        <v>33</v>
      </c>
      <c r="H23" s="18" t="s">
        <v>37</v>
      </c>
      <c r="I23" s="14">
        <v>21101</v>
      </c>
      <c r="J23" s="24" t="s">
        <v>39</v>
      </c>
      <c r="K23" s="23" t="s">
        <v>88</v>
      </c>
      <c r="L23" s="17"/>
      <c r="M23" s="17"/>
      <c r="N23" s="7" t="s">
        <v>35</v>
      </c>
      <c r="O23" s="7">
        <v>1</v>
      </c>
      <c r="P23" s="28">
        <v>98</v>
      </c>
      <c r="Q23" s="6" t="s">
        <v>36</v>
      </c>
      <c r="R23" s="16">
        <f t="shared" si="0"/>
        <v>98</v>
      </c>
      <c r="S23" s="19">
        <v>0</v>
      </c>
      <c r="T23" s="19">
        <v>0</v>
      </c>
      <c r="U23" s="19">
        <v>0</v>
      </c>
      <c r="V23" s="19">
        <f t="shared" si="1"/>
        <v>98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0</v>
      </c>
      <c r="AC23" s="19">
        <v>0</v>
      </c>
      <c r="AD23" s="19">
        <v>0</v>
      </c>
    </row>
    <row r="24" spans="1:30" s="20" customFormat="1" ht="21" x14ac:dyDescent="0.25">
      <c r="A24" s="18" t="s">
        <v>31</v>
      </c>
      <c r="B24" s="18" t="s">
        <v>32</v>
      </c>
      <c r="C24" s="18">
        <v>11510</v>
      </c>
      <c r="D24" s="18" t="s">
        <v>32</v>
      </c>
      <c r="E24" s="18" t="s">
        <v>33</v>
      </c>
      <c r="F24" s="18" t="s">
        <v>34</v>
      </c>
      <c r="G24" s="18" t="s">
        <v>33</v>
      </c>
      <c r="H24" s="18" t="s">
        <v>37</v>
      </c>
      <c r="I24" s="14">
        <v>21101</v>
      </c>
      <c r="J24" s="24" t="s">
        <v>39</v>
      </c>
      <c r="K24" s="23" t="s">
        <v>88</v>
      </c>
      <c r="L24" s="17"/>
      <c r="M24" s="17"/>
      <c r="N24" s="7" t="s">
        <v>35</v>
      </c>
      <c r="O24" s="7">
        <v>1</v>
      </c>
      <c r="P24" s="28">
        <v>98</v>
      </c>
      <c r="Q24" s="6" t="s">
        <v>36</v>
      </c>
      <c r="R24" s="16">
        <f t="shared" si="0"/>
        <v>98</v>
      </c>
      <c r="S24" s="19">
        <v>0</v>
      </c>
      <c r="T24" s="19">
        <v>0</v>
      </c>
      <c r="U24" s="19">
        <v>0</v>
      </c>
      <c r="V24" s="19">
        <f t="shared" si="1"/>
        <v>98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v>0</v>
      </c>
    </row>
    <row r="25" spans="1:30" s="20" customFormat="1" ht="21" x14ac:dyDescent="0.25">
      <c r="A25" s="18" t="s">
        <v>31</v>
      </c>
      <c r="B25" s="18" t="s">
        <v>32</v>
      </c>
      <c r="C25" s="18">
        <v>11510</v>
      </c>
      <c r="D25" s="18" t="s">
        <v>32</v>
      </c>
      <c r="E25" s="18" t="s">
        <v>33</v>
      </c>
      <c r="F25" s="18" t="s">
        <v>34</v>
      </c>
      <c r="G25" s="18" t="s">
        <v>33</v>
      </c>
      <c r="H25" s="18" t="s">
        <v>37</v>
      </c>
      <c r="I25" s="14">
        <v>21101</v>
      </c>
      <c r="J25" s="24" t="s">
        <v>39</v>
      </c>
      <c r="K25" s="23" t="s">
        <v>88</v>
      </c>
      <c r="L25" s="17"/>
      <c r="M25" s="17"/>
      <c r="N25" s="7" t="s">
        <v>35</v>
      </c>
      <c r="O25" s="7">
        <v>1</v>
      </c>
      <c r="P25" s="28">
        <v>98</v>
      </c>
      <c r="Q25" s="6" t="s">
        <v>36</v>
      </c>
      <c r="R25" s="16">
        <f t="shared" si="0"/>
        <v>98</v>
      </c>
      <c r="S25" s="19">
        <v>0</v>
      </c>
      <c r="T25" s="19">
        <v>0</v>
      </c>
      <c r="U25" s="19">
        <v>0</v>
      </c>
      <c r="V25" s="19">
        <f t="shared" si="1"/>
        <v>98</v>
      </c>
      <c r="W25" s="19">
        <v>0</v>
      </c>
      <c r="X25" s="19">
        <v>0</v>
      </c>
      <c r="Y25" s="19">
        <v>0</v>
      </c>
      <c r="Z25" s="19">
        <v>0</v>
      </c>
      <c r="AA25" s="19">
        <v>0</v>
      </c>
      <c r="AB25" s="19">
        <v>0</v>
      </c>
      <c r="AC25" s="19">
        <v>0</v>
      </c>
      <c r="AD25" s="19">
        <v>0</v>
      </c>
    </row>
    <row r="26" spans="1:30" s="20" customFormat="1" ht="21" x14ac:dyDescent="0.25">
      <c r="A26" s="18" t="s">
        <v>31</v>
      </c>
      <c r="B26" s="18" t="s">
        <v>32</v>
      </c>
      <c r="C26" s="18">
        <v>11510</v>
      </c>
      <c r="D26" s="18" t="s">
        <v>32</v>
      </c>
      <c r="E26" s="18" t="s">
        <v>33</v>
      </c>
      <c r="F26" s="18" t="s">
        <v>34</v>
      </c>
      <c r="G26" s="18" t="s">
        <v>33</v>
      </c>
      <c r="H26" s="18" t="s">
        <v>37</v>
      </c>
      <c r="I26" s="14">
        <v>21101</v>
      </c>
      <c r="J26" s="24" t="s">
        <v>39</v>
      </c>
      <c r="K26" s="23" t="s">
        <v>89</v>
      </c>
      <c r="L26" s="17"/>
      <c r="M26" s="17"/>
      <c r="N26" s="7" t="s">
        <v>35</v>
      </c>
      <c r="O26" s="7">
        <v>1</v>
      </c>
      <c r="P26" s="28">
        <v>16</v>
      </c>
      <c r="Q26" s="6" t="s">
        <v>36</v>
      </c>
      <c r="R26" s="16">
        <f t="shared" si="0"/>
        <v>16</v>
      </c>
      <c r="S26" s="19">
        <v>0</v>
      </c>
      <c r="T26" s="19">
        <v>0</v>
      </c>
      <c r="U26" s="19">
        <v>0</v>
      </c>
      <c r="V26" s="19">
        <f t="shared" si="1"/>
        <v>16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</row>
    <row r="27" spans="1:30" s="20" customFormat="1" ht="21" x14ac:dyDescent="0.25">
      <c r="A27" s="18" t="s">
        <v>31</v>
      </c>
      <c r="B27" s="18" t="s">
        <v>32</v>
      </c>
      <c r="C27" s="18">
        <v>11510</v>
      </c>
      <c r="D27" s="18" t="s">
        <v>32</v>
      </c>
      <c r="E27" s="18" t="s">
        <v>33</v>
      </c>
      <c r="F27" s="18" t="s">
        <v>34</v>
      </c>
      <c r="G27" s="18" t="s">
        <v>33</v>
      </c>
      <c r="H27" s="18" t="s">
        <v>37</v>
      </c>
      <c r="I27" s="14">
        <v>21101</v>
      </c>
      <c r="J27" s="24" t="s">
        <v>39</v>
      </c>
      <c r="K27" s="23" t="s">
        <v>90</v>
      </c>
      <c r="L27" s="17"/>
      <c r="M27" s="17"/>
      <c r="N27" s="7" t="s">
        <v>35</v>
      </c>
      <c r="O27" s="7">
        <v>4</v>
      </c>
      <c r="P27" s="28">
        <v>48</v>
      </c>
      <c r="Q27" s="6" t="s">
        <v>36</v>
      </c>
      <c r="R27" s="16">
        <f t="shared" si="0"/>
        <v>192</v>
      </c>
      <c r="S27" s="19">
        <v>0</v>
      </c>
      <c r="T27" s="19">
        <v>0</v>
      </c>
      <c r="U27" s="19">
        <v>0</v>
      </c>
      <c r="V27" s="19">
        <f t="shared" si="1"/>
        <v>192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19">
        <v>0</v>
      </c>
      <c r="AC27" s="19">
        <v>0</v>
      </c>
      <c r="AD27" s="19">
        <v>0</v>
      </c>
    </row>
    <row r="28" spans="1:30" s="20" customFormat="1" ht="21" x14ac:dyDescent="0.25">
      <c r="A28" s="18" t="s">
        <v>31</v>
      </c>
      <c r="B28" s="18" t="s">
        <v>32</v>
      </c>
      <c r="C28" s="18">
        <v>11510</v>
      </c>
      <c r="D28" s="18" t="s">
        <v>32</v>
      </c>
      <c r="E28" s="18" t="s">
        <v>33</v>
      </c>
      <c r="F28" s="18" t="s">
        <v>34</v>
      </c>
      <c r="G28" s="18" t="s">
        <v>33</v>
      </c>
      <c r="H28" s="18" t="s">
        <v>37</v>
      </c>
      <c r="I28" s="14">
        <v>21101</v>
      </c>
      <c r="J28" s="24" t="s">
        <v>39</v>
      </c>
      <c r="K28" s="23" t="s">
        <v>45</v>
      </c>
      <c r="L28" s="17"/>
      <c r="M28" s="17"/>
      <c r="N28" s="7" t="s">
        <v>35</v>
      </c>
      <c r="O28" s="7">
        <v>1</v>
      </c>
      <c r="P28" s="28">
        <v>198</v>
      </c>
      <c r="Q28" s="6" t="s">
        <v>36</v>
      </c>
      <c r="R28" s="16">
        <f t="shared" si="0"/>
        <v>198</v>
      </c>
      <c r="S28" s="19">
        <v>0</v>
      </c>
      <c r="T28" s="19">
        <v>0</v>
      </c>
      <c r="U28" s="19">
        <v>0</v>
      </c>
      <c r="V28" s="19">
        <f t="shared" si="1"/>
        <v>198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0</v>
      </c>
      <c r="AC28" s="19">
        <v>0</v>
      </c>
      <c r="AD28" s="19">
        <v>0</v>
      </c>
    </row>
    <row r="29" spans="1:30" s="20" customFormat="1" ht="21" x14ac:dyDescent="0.25">
      <c r="A29" s="18" t="s">
        <v>31</v>
      </c>
      <c r="B29" s="18" t="s">
        <v>32</v>
      </c>
      <c r="C29" s="18">
        <v>11510</v>
      </c>
      <c r="D29" s="18" t="s">
        <v>32</v>
      </c>
      <c r="E29" s="18" t="s">
        <v>33</v>
      </c>
      <c r="F29" s="18" t="s">
        <v>34</v>
      </c>
      <c r="G29" s="18" t="s">
        <v>33</v>
      </c>
      <c r="H29" s="18" t="s">
        <v>37</v>
      </c>
      <c r="I29" s="14">
        <v>21101</v>
      </c>
      <c r="J29" s="24" t="s">
        <v>39</v>
      </c>
      <c r="K29" s="23" t="s">
        <v>68</v>
      </c>
      <c r="L29" s="17"/>
      <c r="M29" s="17"/>
      <c r="N29" s="7" t="s">
        <v>35</v>
      </c>
      <c r="O29" s="7">
        <v>3</v>
      </c>
      <c r="P29" s="28">
        <v>15</v>
      </c>
      <c r="Q29" s="6" t="s">
        <v>36</v>
      </c>
      <c r="R29" s="16">
        <f t="shared" si="0"/>
        <v>45</v>
      </c>
      <c r="S29" s="19">
        <v>0</v>
      </c>
      <c r="T29" s="19">
        <v>0</v>
      </c>
      <c r="U29" s="19">
        <v>0</v>
      </c>
      <c r="V29" s="19">
        <f t="shared" si="1"/>
        <v>45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0</v>
      </c>
      <c r="AC29" s="19">
        <v>0</v>
      </c>
      <c r="AD29" s="19">
        <v>0</v>
      </c>
    </row>
    <row r="30" spans="1:30" s="20" customFormat="1" ht="21" x14ac:dyDescent="0.25">
      <c r="A30" s="18" t="s">
        <v>31</v>
      </c>
      <c r="B30" s="18" t="s">
        <v>32</v>
      </c>
      <c r="C30" s="18">
        <v>11510</v>
      </c>
      <c r="D30" s="18" t="s">
        <v>32</v>
      </c>
      <c r="E30" s="18" t="s">
        <v>33</v>
      </c>
      <c r="F30" s="18" t="s">
        <v>34</v>
      </c>
      <c r="G30" s="18" t="s">
        <v>33</v>
      </c>
      <c r="H30" s="18" t="s">
        <v>37</v>
      </c>
      <c r="I30" s="14">
        <v>21101</v>
      </c>
      <c r="J30" s="24" t="s">
        <v>39</v>
      </c>
      <c r="K30" s="23" t="s">
        <v>52</v>
      </c>
      <c r="L30" s="17"/>
      <c r="M30" s="17"/>
      <c r="N30" s="7" t="s">
        <v>35</v>
      </c>
      <c r="O30" s="7">
        <v>2</v>
      </c>
      <c r="P30" s="28">
        <v>19</v>
      </c>
      <c r="Q30" s="6" t="s">
        <v>36</v>
      </c>
      <c r="R30" s="16">
        <f t="shared" si="0"/>
        <v>38</v>
      </c>
      <c r="S30" s="19">
        <v>0</v>
      </c>
      <c r="T30" s="19">
        <v>0</v>
      </c>
      <c r="U30" s="19">
        <v>0</v>
      </c>
      <c r="V30" s="19">
        <f t="shared" si="1"/>
        <v>38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0</v>
      </c>
    </row>
    <row r="31" spans="1:30" s="20" customFormat="1" ht="21" x14ac:dyDescent="0.25">
      <c r="A31" s="18" t="s">
        <v>31</v>
      </c>
      <c r="B31" s="18" t="s">
        <v>32</v>
      </c>
      <c r="C31" s="18">
        <v>11510</v>
      </c>
      <c r="D31" s="18" t="s">
        <v>32</v>
      </c>
      <c r="E31" s="18" t="s">
        <v>33</v>
      </c>
      <c r="F31" s="18" t="s">
        <v>34</v>
      </c>
      <c r="G31" s="18" t="s">
        <v>33</v>
      </c>
      <c r="H31" s="18" t="s">
        <v>37</v>
      </c>
      <c r="I31" s="14">
        <v>21101</v>
      </c>
      <c r="J31" s="24" t="s">
        <v>39</v>
      </c>
      <c r="K31" s="23" t="s">
        <v>91</v>
      </c>
      <c r="L31" s="17"/>
      <c r="M31" s="17"/>
      <c r="N31" s="7" t="s">
        <v>35</v>
      </c>
      <c r="O31" s="7">
        <v>3</v>
      </c>
      <c r="P31" s="28">
        <v>59</v>
      </c>
      <c r="Q31" s="6" t="s">
        <v>36</v>
      </c>
      <c r="R31" s="16">
        <f t="shared" si="0"/>
        <v>177</v>
      </c>
      <c r="S31" s="19">
        <v>0</v>
      </c>
      <c r="T31" s="19">
        <v>0</v>
      </c>
      <c r="U31" s="19">
        <v>0</v>
      </c>
      <c r="V31" s="19">
        <f t="shared" si="1"/>
        <v>177</v>
      </c>
      <c r="W31" s="19">
        <v>0</v>
      </c>
      <c r="X31" s="19">
        <v>0</v>
      </c>
      <c r="Y31" s="19">
        <v>0</v>
      </c>
      <c r="Z31" s="19">
        <v>0</v>
      </c>
      <c r="AA31" s="19">
        <v>0</v>
      </c>
      <c r="AB31" s="19">
        <v>0</v>
      </c>
      <c r="AC31" s="19">
        <v>0</v>
      </c>
      <c r="AD31" s="19">
        <v>0</v>
      </c>
    </row>
    <row r="32" spans="1:30" s="20" customFormat="1" ht="21" x14ac:dyDescent="0.25">
      <c r="A32" s="18" t="s">
        <v>31</v>
      </c>
      <c r="B32" s="18" t="s">
        <v>32</v>
      </c>
      <c r="C32" s="18">
        <v>11510</v>
      </c>
      <c r="D32" s="18" t="s">
        <v>32</v>
      </c>
      <c r="E32" s="18" t="s">
        <v>33</v>
      </c>
      <c r="F32" s="18" t="s">
        <v>34</v>
      </c>
      <c r="G32" s="18" t="s">
        <v>33</v>
      </c>
      <c r="H32" s="18" t="s">
        <v>37</v>
      </c>
      <c r="I32" s="14">
        <v>21101</v>
      </c>
      <c r="J32" s="24" t="s">
        <v>39</v>
      </c>
      <c r="K32" s="23" t="s">
        <v>92</v>
      </c>
      <c r="L32" s="17"/>
      <c r="M32" s="17"/>
      <c r="N32" s="7" t="s">
        <v>35</v>
      </c>
      <c r="O32" s="7">
        <v>10</v>
      </c>
      <c r="P32" s="28">
        <v>13</v>
      </c>
      <c r="Q32" s="6" t="s">
        <v>36</v>
      </c>
      <c r="R32" s="16">
        <f t="shared" si="0"/>
        <v>130</v>
      </c>
      <c r="S32" s="19">
        <v>0</v>
      </c>
      <c r="T32" s="19">
        <v>0</v>
      </c>
      <c r="U32" s="19">
        <v>0</v>
      </c>
      <c r="V32" s="19">
        <f t="shared" si="1"/>
        <v>130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19">
        <v>0</v>
      </c>
      <c r="AC32" s="19">
        <v>0</v>
      </c>
      <c r="AD32" s="19">
        <v>0</v>
      </c>
    </row>
    <row r="33" spans="1:30" s="20" customFormat="1" ht="21" x14ac:dyDescent="0.25">
      <c r="A33" s="18" t="s">
        <v>31</v>
      </c>
      <c r="B33" s="18" t="s">
        <v>32</v>
      </c>
      <c r="C33" s="18">
        <v>11510</v>
      </c>
      <c r="D33" s="18" t="s">
        <v>32</v>
      </c>
      <c r="E33" s="18" t="s">
        <v>33</v>
      </c>
      <c r="F33" s="18" t="s">
        <v>34</v>
      </c>
      <c r="G33" s="18" t="s">
        <v>33</v>
      </c>
      <c r="H33" s="18" t="s">
        <v>37</v>
      </c>
      <c r="I33" s="14">
        <v>21101</v>
      </c>
      <c r="J33" s="24" t="s">
        <v>39</v>
      </c>
      <c r="K33" s="23" t="s">
        <v>93</v>
      </c>
      <c r="L33" s="17"/>
      <c r="M33" s="17"/>
      <c r="N33" s="7" t="s">
        <v>35</v>
      </c>
      <c r="O33" s="7">
        <v>1</v>
      </c>
      <c r="P33" s="28">
        <v>17</v>
      </c>
      <c r="Q33" s="6" t="s">
        <v>36</v>
      </c>
      <c r="R33" s="16">
        <f t="shared" si="0"/>
        <v>17</v>
      </c>
      <c r="S33" s="19">
        <v>0</v>
      </c>
      <c r="T33" s="19">
        <v>0</v>
      </c>
      <c r="U33" s="19">
        <v>0</v>
      </c>
      <c r="V33" s="19">
        <f t="shared" si="1"/>
        <v>17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</row>
    <row r="34" spans="1:30" s="20" customFormat="1" ht="21" x14ac:dyDescent="0.25">
      <c r="A34" s="18" t="s">
        <v>31</v>
      </c>
      <c r="B34" s="18" t="s">
        <v>32</v>
      </c>
      <c r="C34" s="18">
        <v>11510</v>
      </c>
      <c r="D34" s="18" t="s">
        <v>32</v>
      </c>
      <c r="E34" s="18" t="s">
        <v>33</v>
      </c>
      <c r="F34" s="18" t="s">
        <v>34</v>
      </c>
      <c r="G34" s="18" t="s">
        <v>33</v>
      </c>
      <c r="H34" s="18" t="s">
        <v>37</v>
      </c>
      <c r="I34" s="14">
        <v>21101</v>
      </c>
      <c r="J34" s="24" t="s">
        <v>39</v>
      </c>
      <c r="K34" s="23" t="s">
        <v>94</v>
      </c>
      <c r="L34" s="17"/>
      <c r="M34" s="17"/>
      <c r="N34" s="7" t="s">
        <v>35</v>
      </c>
      <c r="O34" s="7">
        <v>1</v>
      </c>
      <c r="P34" s="28">
        <v>244</v>
      </c>
      <c r="Q34" s="6" t="s">
        <v>36</v>
      </c>
      <c r="R34" s="16">
        <f t="shared" si="0"/>
        <v>244</v>
      </c>
      <c r="S34" s="19">
        <v>0</v>
      </c>
      <c r="T34" s="19">
        <v>0</v>
      </c>
      <c r="U34" s="19">
        <v>0</v>
      </c>
      <c r="V34" s="19">
        <f t="shared" si="1"/>
        <v>244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</row>
    <row r="35" spans="1:30" s="20" customFormat="1" ht="21" x14ac:dyDescent="0.25">
      <c r="A35" s="18" t="s">
        <v>31</v>
      </c>
      <c r="B35" s="18" t="s">
        <v>32</v>
      </c>
      <c r="C35" s="18">
        <v>11510</v>
      </c>
      <c r="D35" s="18" t="s">
        <v>32</v>
      </c>
      <c r="E35" s="18" t="s">
        <v>33</v>
      </c>
      <c r="F35" s="18" t="s">
        <v>34</v>
      </c>
      <c r="G35" s="18" t="s">
        <v>33</v>
      </c>
      <c r="H35" s="18" t="s">
        <v>37</v>
      </c>
      <c r="I35" s="14">
        <v>21101</v>
      </c>
      <c r="J35" s="24" t="s">
        <v>39</v>
      </c>
      <c r="K35" s="23" t="s">
        <v>95</v>
      </c>
      <c r="L35" s="17"/>
      <c r="M35" s="17"/>
      <c r="N35" s="7" t="s">
        <v>35</v>
      </c>
      <c r="O35" s="7">
        <v>8</v>
      </c>
      <c r="P35" s="28">
        <v>54</v>
      </c>
      <c r="Q35" s="6" t="s">
        <v>36</v>
      </c>
      <c r="R35" s="16">
        <f t="shared" si="0"/>
        <v>432</v>
      </c>
      <c r="S35" s="19">
        <v>0</v>
      </c>
      <c r="T35" s="19">
        <v>0</v>
      </c>
      <c r="U35" s="19">
        <v>0</v>
      </c>
      <c r="V35" s="19">
        <f t="shared" si="1"/>
        <v>432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</row>
    <row r="36" spans="1:30" s="20" customFormat="1" ht="21" x14ac:dyDescent="0.25">
      <c r="A36" s="18" t="s">
        <v>31</v>
      </c>
      <c r="B36" s="18" t="s">
        <v>32</v>
      </c>
      <c r="C36" s="18">
        <v>11510</v>
      </c>
      <c r="D36" s="18" t="s">
        <v>32</v>
      </c>
      <c r="E36" s="18" t="s">
        <v>33</v>
      </c>
      <c r="F36" s="18" t="s">
        <v>34</v>
      </c>
      <c r="G36" s="18" t="s">
        <v>33</v>
      </c>
      <c r="H36" s="18" t="s">
        <v>37</v>
      </c>
      <c r="I36" s="14">
        <v>21101</v>
      </c>
      <c r="J36" s="24" t="s">
        <v>39</v>
      </c>
      <c r="K36" s="23" t="s">
        <v>64</v>
      </c>
      <c r="L36" s="17"/>
      <c r="M36" s="17"/>
      <c r="N36" s="7" t="s">
        <v>35</v>
      </c>
      <c r="O36" s="7">
        <v>20</v>
      </c>
      <c r="P36" s="28">
        <v>8</v>
      </c>
      <c r="Q36" s="6" t="s">
        <v>36</v>
      </c>
      <c r="R36" s="16">
        <f t="shared" si="0"/>
        <v>160</v>
      </c>
      <c r="S36" s="19">
        <v>0</v>
      </c>
      <c r="T36" s="19">
        <v>0</v>
      </c>
      <c r="U36" s="19">
        <v>0</v>
      </c>
      <c r="V36" s="19">
        <f t="shared" si="1"/>
        <v>160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0</v>
      </c>
      <c r="AC36" s="19">
        <v>0</v>
      </c>
      <c r="AD36" s="19">
        <v>0</v>
      </c>
    </row>
    <row r="37" spans="1:30" s="20" customFormat="1" ht="21" x14ac:dyDescent="0.25">
      <c r="A37" s="18" t="s">
        <v>31</v>
      </c>
      <c r="B37" s="18" t="s">
        <v>32</v>
      </c>
      <c r="C37" s="18">
        <v>11510</v>
      </c>
      <c r="D37" s="18" t="s">
        <v>32</v>
      </c>
      <c r="E37" s="18" t="s">
        <v>33</v>
      </c>
      <c r="F37" s="18" t="s">
        <v>34</v>
      </c>
      <c r="G37" s="18" t="s">
        <v>33</v>
      </c>
      <c r="H37" s="18" t="s">
        <v>37</v>
      </c>
      <c r="I37" s="14">
        <v>21101</v>
      </c>
      <c r="J37" s="24" t="s">
        <v>39</v>
      </c>
      <c r="K37" s="23" t="s">
        <v>65</v>
      </c>
      <c r="L37" s="17"/>
      <c r="M37" s="17"/>
      <c r="N37" s="7" t="s">
        <v>35</v>
      </c>
      <c r="O37" s="7">
        <v>30</v>
      </c>
      <c r="P37" s="28">
        <v>16</v>
      </c>
      <c r="Q37" s="6" t="s">
        <v>36</v>
      </c>
      <c r="R37" s="16">
        <f t="shared" si="0"/>
        <v>480</v>
      </c>
      <c r="S37" s="19">
        <v>0</v>
      </c>
      <c r="T37" s="19">
        <v>0</v>
      </c>
      <c r="U37" s="19">
        <v>0</v>
      </c>
      <c r="V37" s="19">
        <f t="shared" si="1"/>
        <v>480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</row>
    <row r="38" spans="1:30" s="20" customFormat="1" ht="21" x14ac:dyDescent="0.25">
      <c r="A38" s="18" t="s">
        <v>31</v>
      </c>
      <c r="B38" s="18" t="s">
        <v>32</v>
      </c>
      <c r="C38" s="18">
        <v>11510</v>
      </c>
      <c r="D38" s="18" t="s">
        <v>32</v>
      </c>
      <c r="E38" s="18" t="s">
        <v>33</v>
      </c>
      <c r="F38" s="18" t="s">
        <v>34</v>
      </c>
      <c r="G38" s="18" t="s">
        <v>33</v>
      </c>
      <c r="H38" s="18" t="s">
        <v>37</v>
      </c>
      <c r="I38" s="14">
        <v>21101</v>
      </c>
      <c r="J38" s="24" t="s">
        <v>39</v>
      </c>
      <c r="K38" s="23" t="s">
        <v>96</v>
      </c>
      <c r="L38" s="17"/>
      <c r="M38" s="17"/>
      <c r="N38" s="7" t="s">
        <v>35</v>
      </c>
      <c r="O38" s="7">
        <v>12</v>
      </c>
      <c r="P38" s="28">
        <v>27</v>
      </c>
      <c r="Q38" s="6" t="s">
        <v>36</v>
      </c>
      <c r="R38" s="16">
        <f t="shared" si="0"/>
        <v>324</v>
      </c>
      <c r="S38" s="19">
        <v>0</v>
      </c>
      <c r="T38" s="19">
        <v>0</v>
      </c>
      <c r="U38" s="19">
        <v>0</v>
      </c>
      <c r="V38" s="19">
        <f t="shared" si="1"/>
        <v>324</v>
      </c>
      <c r="W38" s="19">
        <v>0</v>
      </c>
      <c r="X38" s="19">
        <v>0</v>
      </c>
      <c r="Y38" s="19">
        <v>0</v>
      </c>
      <c r="Z38" s="19">
        <v>0</v>
      </c>
      <c r="AA38" s="19">
        <v>0</v>
      </c>
      <c r="AB38" s="19">
        <v>0</v>
      </c>
      <c r="AC38" s="19">
        <v>0</v>
      </c>
      <c r="AD38" s="19">
        <v>0</v>
      </c>
    </row>
    <row r="39" spans="1:30" s="20" customFormat="1" ht="21" x14ac:dyDescent="0.25">
      <c r="A39" s="18" t="s">
        <v>31</v>
      </c>
      <c r="B39" s="18" t="s">
        <v>32</v>
      </c>
      <c r="C39" s="18">
        <v>11510</v>
      </c>
      <c r="D39" s="18" t="s">
        <v>32</v>
      </c>
      <c r="E39" s="18" t="s">
        <v>33</v>
      </c>
      <c r="F39" s="18" t="s">
        <v>34</v>
      </c>
      <c r="G39" s="18" t="s">
        <v>33</v>
      </c>
      <c r="H39" s="18" t="s">
        <v>37</v>
      </c>
      <c r="I39" s="14">
        <v>21101</v>
      </c>
      <c r="J39" s="24" t="s">
        <v>39</v>
      </c>
      <c r="K39" s="23" t="s">
        <v>97</v>
      </c>
      <c r="L39" s="17"/>
      <c r="M39" s="17"/>
      <c r="N39" s="7" t="s">
        <v>35</v>
      </c>
      <c r="O39" s="7">
        <v>6</v>
      </c>
      <c r="P39" s="28">
        <v>16</v>
      </c>
      <c r="Q39" s="6" t="s">
        <v>36</v>
      </c>
      <c r="R39" s="16">
        <f t="shared" si="0"/>
        <v>96</v>
      </c>
      <c r="S39" s="19">
        <v>0</v>
      </c>
      <c r="T39" s="19">
        <v>0</v>
      </c>
      <c r="U39" s="19">
        <v>0</v>
      </c>
      <c r="V39" s="19">
        <f t="shared" si="1"/>
        <v>96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</row>
    <row r="40" spans="1:30" s="20" customFormat="1" ht="21" x14ac:dyDescent="0.25">
      <c r="A40" s="18" t="s">
        <v>31</v>
      </c>
      <c r="B40" s="18" t="s">
        <v>32</v>
      </c>
      <c r="C40" s="18">
        <v>11510</v>
      </c>
      <c r="D40" s="18" t="s">
        <v>32</v>
      </c>
      <c r="E40" s="18" t="s">
        <v>33</v>
      </c>
      <c r="F40" s="18" t="s">
        <v>34</v>
      </c>
      <c r="G40" s="18" t="s">
        <v>33</v>
      </c>
      <c r="H40" s="18" t="s">
        <v>37</v>
      </c>
      <c r="I40" s="14">
        <v>21101</v>
      </c>
      <c r="J40" s="24" t="s">
        <v>39</v>
      </c>
      <c r="K40" s="23" t="s">
        <v>98</v>
      </c>
      <c r="L40" s="17"/>
      <c r="M40" s="17"/>
      <c r="N40" s="7" t="s">
        <v>35</v>
      </c>
      <c r="O40" s="7">
        <v>2</v>
      </c>
      <c r="P40" s="28">
        <v>90</v>
      </c>
      <c r="Q40" s="6" t="s">
        <v>36</v>
      </c>
      <c r="R40" s="16">
        <f t="shared" si="0"/>
        <v>180</v>
      </c>
      <c r="S40" s="19">
        <v>0</v>
      </c>
      <c r="T40" s="19">
        <v>0</v>
      </c>
      <c r="U40" s="19">
        <v>0</v>
      </c>
      <c r="V40" s="19">
        <f t="shared" si="1"/>
        <v>180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0</v>
      </c>
      <c r="AC40" s="19">
        <v>0</v>
      </c>
      <c r="AD40" s="19">
        <v>0</v>
      </c>
    </row>
    <row r="41" spans="1:30" s="20" customFormat="1" ht="21" x14ac:dyDescent="0.25">
      <c r="A41" s="18" t="s">
        <v>31</v>
      </c>
      <c r="B41" s="18" t="s">
        <v>32</v>
      </c>
      <c r="C41" s="18">
        <v>11510</v>
      </c>
      <c r="D41" s="18" t="s">
        <v>32</v>
      </c>
      <c r="E41" s="18" t="s">
        <v>33</v>
      </c>
      <c r="F41" s="18" t="s">
        <v>34</v>
      </c>
      <c r="G41" s="18" t="s">
        <v>33</v>
      </c>
      <c r="H41" s="18" t="s">
        <v>37</v>
      </c>
      <c r="I41" s="14">
        <v>21101</v>
      </c>
      <c r="J41" s="24" t="s">
        <v>39</v>
      </c>
      <c r="K41" s="23" t="s">
        <v>99</v>
      </c>
      <c r="L41" s="17"/>
      <c r="M41" s="17"/>
      <c r="N41" s="7" t="s">
        <v>35</v>
      </c>
      <c r="O41" s="7">
        <v>2</v>
      </c>
      <c r="P41" s="28">
        <v>17</v>
      </c>
      <c r="Q41" s="6" t="s">
        <v>36</v>
      </c>
      <c r="R41" s="16">
        <f t="shared" si="0"/>
        <v>34</v>
      </c>
      <c r="S41" s="19">
        <v>0</v>
      </c>
      <c r="T41" s="19">
        <v>0</v>
      </c>
      <c r="U41" s="19">
        <v>0</v>
      </c>
      <c r="V41" s="19">
        <f t="shared" si="1"/>
        <v>34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0</v>
      </c>
      <c r="AC41" s="19">
        <v>0</v>
      </c>
      <c r="AD41" s="19">
        <v>0</v>
      </c>
    </row>
    <row r="42" spans="1:30" s="20" customFormat="1" ht="21" x14ac:dyDescent="0.25">
      <c r="A42" s="18" t="s">
        <v>31</v>
      </c>
      <c r="B42" s="18" t="s">
        <v>32</v>
      </c>
      <c r="C42" s="18">
        <v>11510</v>
      </c>
      <c r="D42" s="18" t="s">
        <v>32</v>
      </c>
      <c r="E42" s="18" t="s">
        <v>33</v>
      </c>
      <c r="F42" s="18" t="s">
        <v>34</v>
      </c>
      <c r="G42" s="18" t="s">
        <v>33</v>
      </c>
      <c r="H42" s="18" t="s">
        <v>37</v>
      </c>
      <c r="I42" s="14">
        <v>21101</v>
      </c>
      <c r="J42" s="24" t="s">
        <v>39</v>
      </c>
      <c r="K42" s="23" t="s">
        <v>100</v>
      </c>
      <c r="L42" s="17"/>
      <c r="M42" s="17"/>
      <c r="N42" s="7" t="s">
        <v>35</v>
      </c>
      <c r="O42" s="7">
        <v>4</v>
      </c>
      <c r="P42" s="28">
        <v>82</v>
      </c>
      <c r="Q42" s="6" t="s">
        <v>36</v>
      </c>
      <c r="R42" s="16">
        <f t="shared" si="0"/>
        <v>328</v>
      </c>
      <c r="S42" s="19">
        <v>0</v>
      </c>
      <c r="T42" s="19">
        <v>0</v>
      </c>
      <c r="U42" s="19">
        <v>0</v>
      </c>
      <c r="V42" s="19">
        <f t="shared" si="1"/>
        <v>328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  <c r="AD42" s="19">
        <v>0</v>
      </c>
    </row>
    <row r="43" spans="1:30" s="20" customFormat="1" ht="21" x14ac:dyDescent="0.25">
      <c r="A43" s="18" t="s">
        <v>31</v>
      </c>
      <c r="B43" s="18" t="s">
        <v>32</v>
      </c>
      <c r="C43" s="18">
        <v>11510</v>
      </c>
      <c r="D43" s="18" t="s">
        <v>32</v>
      </c>
      <c r="E43" s="18" t="s">
        <v>33</v>
      </c>
      <c r="F43" s="18" t="s">
        <v>34</v>
      </c>
      <c r="G43" s="18" t="s">
        <v>33</v>
      </c>
      <c r="H43" s="18" t="s">
        <v>37</v>
      </c>
      <c r="I43" s="14">
        <v>21101</v>
      </c>
      <c r="J43" s="24" t="s">
        <v>39</v>
      </c>
      <c r="K43" s="23" t="s">
        <v>52</v>
      </c>
      <c r="L43" s="17"/>
      <c r="M43" s="17"/>
      <c r="N43" s="7" t="s">
        <v>35</v>
      </c>
      <c r="O43" s="7">
        <v>19</v>
      </c>
      <c r="P43" s="28">
        <v>19</v>
      </c>
      <c r="Q43" s="6" t="s">
        <v>36</v>
      </c>
      <c r="R43" s="16">
        <f t="shared" si="0"/>
        <v>361</v>
      </c>
      <c r="S43" s="19">
        <v>0</v>
      </c>
      <c r="T43" s="19">
        <v>0</v>
      </c>
      <c r="U43" s="19">
        <v>0</v>
      </c>
      <c r="V43" s="19">
        <f t="shared" si="1"/>
        <v>361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v>0</v>
      </c>
    </row>
    <row r="44" spans="1:30" s="20" customFormat="1" ht="21" x14ac:dyDescent="0.25">
      <c r="A44" s="18" t="s">
        <v>31</v>
      </c>
      <c r="B44" s="18" t="s">
        <v>32</v>
      </c>
      <c r="C44" s="18">
        <v>11510</v>
      </c>
      <c r="D44" s="18" t="s">
        <v>32</v>
      </c>
      <c r="E44" s="18" t="s">
        <v>33</v>
      </c>
      <c r="F44" s="18" t="s">
        <v>34</v>
      </c>
      <c r="G44" s="18" t="s">
        <v>33</v>
      </c>
      <c r="H44" s="18" t="s">
        <v>37</v>
      </c>
      <c r="I44" s="14">
        <v>21101</v>
      </c>
      <c r="J44" s="24" t="s">
        <v>39</v>
      </c>
      <c r="K44" s="23" t="s">
        <v>101</v>
      </c>
      <c r="L44" s="17"/>
      <c r="M44" s="17"/>
      <c r="N44" s="7" t="s">
        <v>35</v>
      </c>
      <c r="O44" s="7">
        <v>5</v>
      </c>
      <c r="P44" s="28">
        <v>4</v>
      </c>
      <c r="Q44" s="6" t="s">
        <v>36</v>
      </c>
      <c r="R44" s="16">
        <f t="shared" si="0"/>
        <v>20</v>
      </c>
      <c r="S44" s="19">
        <v>0</v>
      </c>
      <c r="T44" s="19">
        <v>0</v>
      </c>
      <c r="U44" s="19">
        <v>0</v>
      </c>
      <c r="V44" s="19">
        <f t="shared" si="1"/>
        <v>20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</row>
    <row r="45" spans="1:30" s="20" customFormat="1" ht="21" x14ac:dyDescent="0.25">
      <c r="A45" s="18" t="s">
        <v>31</v>
      </c>
      <c r="B45" s="18" t="s">
        <v>32</v>
      </c>
      <c r="C45" s="18">
        <v>11510</v>
      </c>
      <c r="D45" s="18" t="s">
        <v>32</v>
      </c>
      <c r="E45" s="18" t="s">
        <v>33</v>
      </c>
      <c r="F45" s="18" t="s">
        <v>34</v>
      </c>
      <c r="G45" s="18" t="s">
        <v>33</v>
      </c>
      <c r="H45" s="18" t="s">
        <v>37</v>
      </c>
      <c r="I45" s="14">
        <v>21101</v>
      </c>
      <c r="J45" s="24" t="s">
        <v>39</v>
      </c>
      <c r="K45" s="23" t="s">
        <v>50</v>
      </c>
      <c r="L45" s="17"/>
      <c r="M45" s="17"/>
      <c r="N45" s="7" t="s">
        <v>35</v>
      </c>
      <c r="O45" s="7">
        <v>3</v>
      </c>
      <c r="P45" s="28">
        <v>31</v>
      </c>
      <c r="Q45" s="6" t="s">
        <v>36</v>
      </c>
      <c r="R45" s="16">
        <f t="shared" si="0"/>
        <v>93</v>
      </c>
      <c r="S45" s="19">
        <v>0</v>
      </c>
      <c r="T45" s="19">
        <v>0</v>
      </c>
      <c r="U45" s="19">
        <v>0</v>
      </c>
      <c r="V45" s="19">
        <f t="shared" si="1"/>
        <v>93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0</v>
      </c>
      <c r="AD45" s="19">
        <v>0</v>
      </c>
    </row>
    <row r="46" spans="1:30" s="20" customFormat="1" ht="21" x14ac:dyDescent="0.25">
      <c r="A46" s="18" t="s">
        <v>31</v>
      </c>
      <c r="B46" s="18" t="s">
        <v>32</v>
      </c>
      <c r="C46" s="18">
        <v>11510</v>
      </c>
      <c r="D46" s="18" t="s">
        <v>32</v>
      </c>
      <c r="E46" s="18" t="s">
        <v>33</v>
      </c>
      <c r="F46" s="18" t="s">
        <v>34</v>
      </c>
      <c r="G46" s="18" t="s">
        <v>33</v>
      </c>
      <c r="H46" s="18" t="s">
        <v>37</v>
      </c>
      <c r="I46" s="14">
        <v>21101</v>
      </c>
      <c r="J46" s="24" t="s">
        <v>39</v>
      </c>
      <c r="K46" s="23" t="s">
        <v>102</v>
      </c>
      <c r="L46" s="17"/>
      <c r="M46" s="17"/>
      <c r="N46" s="7" t="s">
        <v>35</v>
      </c>
      <c r="O46" s="7">
        <v>1</v>
      </c>
      <c r="P46" s="28">
        <v>10</v>
      </c>
      <c r="Q46" s="6" t="s">
        <v>36</v>
      </c>
      <c r="R46" s="16">
        <f t="shared" si="0"/>
        <v>10</v>
      </c>
      <c r="S46" s="19">
        <v>0</v>
      </c>
      <c r="T46" s="19">
        <v>0</v>
      </c>
      <c r="U46" s="19">
        <v>0</v>
      </c>
      <c r="V46" s="19">
        <f t="shared" si="1"/>
        <v>10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</row>
    <row r="47" spans="1:30" s="20" customFormat="1" ht="21" x14ac:dyDescent="0.25">
      <c r="A47" s="18" t="s">
        <v>31</v>
      </c>
      <c r="B47" s="18" t="s">
        <v>32</v>
      </c>
      <c r="C47" s="18">
        <v>11510</v>
      </c>
      <c r="D47" s="18" t="s">
        <v>32</v>
      </c>
      <c r="E47" s="18" t="s">
        <v>33</v>
      </c>
      <c r="F47" s="18" t="s">
        <v>34</v>
      </c>
      <c r="G47" s="18" t="s">
        <v>33</v>
      </c>
      <c r="H47" s="18" t="s">
        <v>37</v>
      </c>
      <c r="I47" s="14">
        <v>21101</v>
      </c>
      <c r="J47" s="24" t="s">
        <v>39</v>
      </c>
      <c r="K47" s="23" t="s">
        <v>103</v>
      </c>
      <c r="L47" s="17"/>
      <c r="M47" s="17"/>
      <c r="N47" s="7" t="s">
        <v>35</v>
      </c>
      <c r="O47" s="7">
        <v>1</v>
      </c>
      <c r="P47" s="28">
        <v>49</v>
      </c>
      <c r="Q47" s="6" t="s">
        <v>36</v>
      </c>
      <c r="R47" s="16">
        <f t="shared" si="0"/>
        <v>49</v>
      </c>
      <c r="S47" s="19">
        <v>0</v>
      </c>
      <c r="T47" s="19">
        <v>0</v>
      </c>
      <c r="U47" s="19">
        <v>0</v>
      </c>
      <c r="V47" s="19">
        <f t="shared" si="1"/>
        <v>49</v>
      </c>
      <c r="W47" s="19">
        <v>0</v>
      </c>
      <c r="X47" s="19">
        <v>0</v>
      </c>
      <c r="Y47" s="19">
        <v>0</v>
      </c>
      <c r="Z47" s="19">
        <v>0</v>
      </c>
      <c r="AA47" s="19">
        <v>0</v>
      </c>
      <c r="AB47" s="19">
        <v>0</v>
      </c>
      <c r="AC47" s="19">
        <v>0</v>
      </c>
      <c r="AD47" s="19">
        <v>0</v>
      </c>
    </row>
    <row r="48" spans="1:30" s="20" customFormat="1" ht="21" x14ac:dyDescent="0.25">
      <c r="A48" s="18" t="s">
        <v>31</v>
      </c>
      <c r="B48" s="18" t="s">
        <v>32</v>
      </c>
      <c r="C48" s="18">
        <v>11510</v>
      </c>
      <c r="D48" s="18" t="s">
        <v>32</v>
      </c>
      <c r="E48" s="18" t="s">
        <v>33</v>
      </c>
      <c r="F48" s="18" t="s">
        <v>34</v>
      </c>
      <c r="G48" s="18" t="s">
        <v>33</v>
      </c>
      <c r="H48" s="18" t="s">
        <v>37</v>
      </c>
      <c r="I48" s="14">
        <v>21101</v>
      </c>
      <c r="J48" s="24" t="s">
        <v>39</v>
      </c>
      <c r="K48" s="23" t="s">
        <v>104</v>
      </c>
      <c r="L48" s="17"/>
      <c r="M48" s="17"/>
      <c r="N48" s="7" t="s">
        <v>35</v>
      </c>
      <c r="O48" s="7">
        <v>2</v>
      </c>
      <c r="P48" s="28">
        <v>13</v>
      </c>
      <c r="Q48" s="6" t="s">
        <v>36</v>
      </c>
      <c r="R48" s="16">
        <f t="shared" si="0"/>
        <v>26</v>
      </c>
      <c r="S48" s="19">
        <v>0</v>
      </c>
      <c r="T48" s="19">
        <v>0</v>
      </c>
      <c r="U48" s="19">
        <v>0</v>
      </c>
      <c r="V48" s="19">
        <f t="shared" si="1"/>
        <v>26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  <c r="AD48" s="19">
        <v>0</v>
      </c>
    </row>
    <row r="49" spans="1:30" s="20" customFormat="1" ht="21" x14ac:dyDescent="0.25">
      <c r="A49" s="18" t="s">
        <v>31</v>
      </c>
      <c r="B49" s="18" t="s">
        <v>32</v>
      </c>
      <c r="C49" s="18">
        <v>11510</v>
      </c>
      <c r="D49" s="18" t="s">
        <v>32</v>
      </c>
      <c r="E49" s="18" t="s">
        <v>33</v>
      </c>
      <c r="F49" s="18" t="s">
        <v>34</v>
      </c>
      <c r="G49" s="18" t="s">
        <v>33</v>
      </c>
      <c r="H49" s="18" t="s">
        <v>37</v>
      </c>
      <c r="I49" s="14">
        <v>21101</v>
      </c>
      <c r="J49" s="24" t="s">
        <v>39</v>
      </c>
      <c r="K49" s="23" t="s">
        <v>105</v>
      </c>
      <c r="L49" s="17"/>
      <c r="M49" s="17"/>
      <c r="N49" s="7" t="s">
        <v>35</v>
      </c>
      <c r="O49" s="7">
        <v>5</v>
      </c>
      <c r="P49" s="28">
        <v>12</v>
      </c>
      <c r="Q49" s="6" t="s">
        <v>36</v>
      </c>
      <c r="R49" s="16">
        <f t="shared" si="0"/>
        <v>60</v>
      </c>
      <c r="S49" s="19">
        <v>0</v>
      </c>
      <c r="T49" s="19">
        <v>0</v>
      </c>
      <c r="U49" s="19">
        <v>0</v>
      </c>
      <c r="V49" s="19">
        <f t="shared" si="1"/>
        <v>60</v>
      </c>
      <c r="W49" s="19">
        <v>0</v>
      </c>
      <c r="X49" s="19">
        <v>0</v>
      </c>
      <c r="Y49" s="19">
        <v>0</v>
      </c>
      <c r="Z49" s="19">
        <v>0</v>
      </c>
      <c r="AA49" s="19">
        <v>0</v>
      </c>
      <c r="AB49" s="19">
        <v>0</v>
      </c>
      <c r="AC49" s="19">
        <v>0</v>
      </c>
      <c r="AD49" s="19">
        <v>0</v>
      </c>
    </row>
    <row r="50" spans="1:30" s="20" customFormat="1" ht="21" x14ac:dyDescent="0.25">
      <c r="A50" s="18" t="s">
        <v>31</v>
      </c>
      <c r="B50" s="18" t="s">
        <v>32</v>
      </c>
      <c r="C50" s="18">
        <v>11510</v>
      </c>
      <c r="D50" s="18" t="s">
        <v>32</v>
      </c>
      <c r="E50" s="18" t="s">
        <v>33</v>
      </c>
      <c r="F50" s="18" t="s">
        <v>34</v>
      </c>
      <c r="G50" s="18" t="s">
        <v>33</v>
      </c>
      <c r="H50" s="18" t="s">
        <v>37</v>
      </c>
      <c r="I50" s="14">
        <v>21101</v>
      </c>
      <c r="J50" s="24" t="s">
        <v>39</v>
      </c>
      <c r="K50" s="23" t="s">
        <v>47</v>
      </c>
      <c r="L50" s="17"/>
      <c r="M50" s="17"/>
      <c r="N50" s="7" t="s">
        <v>35</v>
      </c>
      <c r="O50" s="7">
        <v>16</v>
      </c>
      <c r="P50" s="28">
        <v>28</v>
      </c>
      <c r="Q50" s="6" t="s">
        <v>36</v>
      </c>
      <c r="R50" s="16">
        <f t="shared" si="0"/>
        <v>448</v>
      </c>
      <c r="S50" s="19">
        <v>0</v>
      </c>
      <c r="T50" s="19">
        <v>0</v>
      </c>
      <c r="U50" s="19">
        <v>0</v>
      </c>
      <c r="V50" s="19">
        <f t="shared" si="1"/>
        <v>448</v>
      </c>
      <c r="W50" s="19">
        <v>0</v>
      </c>
      <c r="X50" s="19">
        <v>0</v>
      </c>
      <c r="Y50" s="19">
        <v>0</v>
      </c>
      <c r="Z50" s="19">
        <v>0</v>
      </c>
      <c r="AA50" s="19">
        <v>0</v>
      </c>
      <c r="AB50" s="19">
        <v>0</v>
      </c>
      <c r="AC50" s="19">
        <v>0</v>
      </c>
      <c r="AD50" s="19">
        <v>0</v>
      </c>
    </row>
    <row r="51" spans="1:30" s="20" customFormat="1" ht="21" x14ac:dyDescent="0.25">
      <c r="A51" s="18" t="s">
        <v>31</v>
      </c>
      <c r="B51" s="18" t="s">
        <v>32</v>
      </c>
      <c r="C51" s="18">
        <v>11510</v>
      </c>
      <c r="D51" s="18" t="s">
        <v>32</v>
      </c>
      <c r="E51" s="18" t="s">
        <v>33</v>
      </c>
      <c r="F51" s="18" t="s">
        <v>34</v>
      </c>
      <c r="G51" s="18" t="s">
        <v>33</v>
      </c>
      <c r="H51" s="18" t="s">
        <v>37</v>
      </c>
      <c r="I51" s="14">
        <v>21101</v>
      </c>
      <c r="J51" s="24" t="s">
        <v>39</v>
      </c>
      <c r="K51" s="23" t="s">
        <v>89</v>
      </c>
      <c r="L51" s="17"/>
      <c r="M51" s="17"/>
      <c r="N51" s="7" t="s">
        <v>35</v>
      </c>
      <c r="O51" s="7">
        <v>10</v>
      </c>
      <c r="P51" s="28">
        <v>16</v>
      </c>
      <c r="Q51" s="6" t="s">
        <v>36</v>
      </c>
      <c r="R51" s="16">
        <f t="shared" si="0"/>
        <v>160</v>
      </c>
      <c r="S51" s="19">
        <v>0</v>
      </c>
      <c r="T51" s="19">
        <v>0</v>
      </c>
      <c r="U51" s="19">
        <v>0</v>
      </c>
      <c r="V51" s="19">
        <f t="shared" si="1"/>
        <v>160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</row>
    <row r="52" spans="1:30" s="20" customFormat="1" ht="21" x14ac:dyDescent="0.25">
      <c r="A52" s="18" t="s">
        <v>31</v>
      </c>
      <c r="B52" s="18" t="s">
        <v>32</v>
      </c>
      <c r="C52" s="18">
        <v>11510</v>
      </c>
      <c r="D52" s="18" t="s">
        <v>32</v>
      </c>
      <c r="E52" s="18" t="s">
        <v>33</v>
      </c>
      <c r="F52" s="18" t="s">
        <v>34</v>
      </c>
      <c r="G52" s="18" t="s">
        <v>33</v>
      </c>
      <c r="H52" s="18" t="s">
        <v>37</v>
      </c>
      <c r="I52" s="14">
        <v>21101</v>
      </c>
      <c r="J52" s="24" t="s">
        <v>39</v>
      </c>
      <c r="K52" s="23" t="s">
        <v>92</v>
      </c>
      <c r="L52" s="17"/>
      <c r="M52" s="17"/>
      <c r="N52" s="7" t="s">
        <v>35</v>
      </c>
      <c r="O52" s="7">
        <v>1</v>
      </c>
      <c r="P52" s="28">
        <v>13</v>
      </c>
      <c r="Q52" s="6" t="s">
        <v>36</v>
      </c>
      <c r="R52" s="16">
        <f t="shared" si="0"/>
        <v>13</v>
      </c>
      <c r="S52" s="19">
        <v>0</v>
      </c>
      <c r="T52" s="19">
        <v>0</v>
      </c>
      <c r="U52" s="19">
        <v>0</v>
      </c>
      <c r="V52" s="19">
        <f t="shared" si="1"/>
        <v>13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</row>
    <row r="53" spans="1:30" s="20" customFormat="1" ht="21" x14ac:dyDescent="0.25">
      <c r="A53" s="18" t="s">
        <v>31</v>
      </c>
      <c r="B53" s="18" t="s">
        <v>32</v>
      </c>
      <c r="C53" s="18">
        <v>11510</v>
      </c>
      <c r="D53" s="18" t="s">
        <v>32</v>
      </c>
      <c r="E53" s="18" t="s">
        <v>33</v>
      </c>
      <c r="F53" s="18" t="s">
        <v>34</v>
      </c>
      <c r="G53" s="18" t="s">
        <v>33</v>
      </c>
      <c r="H53" s="18" t="s">
        <v>37</v>
      </c>
      <c r="I53" s="14">
        <v>21101</v>
      </c>
      <c r="J53" s="24" t="s">
        <v>39</v>
      </c>
      <c r="K53" s="23" t="s">
        <v>0</v>
      </c>
      <c r="L53" s="17"/>
      <c r="M53" s="17"/>
      <c r="N53" s="7" t="s">
        <v>35</v>
      </c>
      <c r="O53" s="7">
        <v>1</v>
      </c>
      <c r="P53" s="28">
        <v>11</v>
      </c>
      <c r="Q53" s="6" t="s">
        <v>36</v>
      </c>
      <c r="R53" s="16">
        <f t="shared" si="0"/>
        <v>11</v>
      </c>
      <c r="S53" s="19">
        <v>0</v>
      </c>
      <c r="T53" s="19">
        <v>0</v>
      </c>
      <c r="U53" s="19">
        <v>0</v>
      </c>
      <c r="V53" s="19">
        <f t="shared" si="1"/>
        <v>11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0</v>
      </c>
    </row>
    <row r="54" spans="1:30" s="20" customFormat="1" ht="21" x14ac:dyDescent="0.25">
      <c r="A54" s="18" t="s">
        <v>31</v>
      </c>
      <c r="B54" s="18" t="s">
        <v>32</v>
      </c>
      <c r="C54" s="18">
        <v>11510</v>
      </c>
      <c r="D54" s="18" t="s">
        <v>32</v>
      </c>
      <c r="E54" s="18" t="s">
        <v>33</v>
      </c>
      <c r="F54" s="18" t="s">
        <v>69</v>
      </c>
      <c r="G54" s="15" t="s">
        <v>113</v>
      </c>
      <c r="H54" s="18" t="s">
        <v>114</v>
      </c>
      <c r="I54" s="14">
        <v>21101</v>
      </c>
      <c r="J54" s="24" t="s">
        <v>39</v>
      </c>
      <c r="K54" s="23" t="s">
        <v>106</v>
      </c>
      <c r="L54" s="17"/>
      <c r="M54" s="17"/>
      <c r="N54" s="7" t="s">
        <v>35</v>
      </c>
      <c r="O54" s="7">
        <v>20</v>
      </c>
      <c r="P54" s="28">
        <v>89</v>
      </c>
      <c r="Q54" s="6" t="s">
        <v>36</v>
      </c>
      <c r="R54" s="16">
        <f t="shared" si="0"/>
        <v>1780</v>
      </c>
      <c r="S54" s="19">
        <v>0</v>
      </c>
      <c r="T54" s="19">
        <v>0</v>
      </c>
      <c r="U54" s="19">
        <v>0</v>
      </c>
      <c r="V54" s="19">
        <f t="shared" si="1"/>
        <v>1780</v>
      </c>
      <c r="W54" s="19">
        <v>0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v>0</v>
      </c>
      <c r="AD54" s="19">
        <v>0</v>
      </c>
    </row>
    <row r="55" spans="1:30" s="20" customFormat="1" ht="21" x14ac:dyDescent="0.25">
      <c r="A55" s="18" t="s">
        <v>31</v>
      </c>
      <c r="B55" s="18" t="s">
        <v>32</v>
      </c>
      <c r="C55" s="18">
        <v>11510</v>
      </c>
      <c r="D55" s="18" t="s">
        <v>32</v>
      </c>
      <c r="E55" s="18" t="s">
        <v>33</v>
      </c>
      <c r="F55" s="18" t="s">
        <v>69</v>
      </c>
      <c r="G55" s="15" t="s">
        <v>113</v>
      </c>
      <c r="H55" s="18" t="s">
        <v>114</v>
      </c>
      <c r="I55" s="14">
        <v>21101</v>
      </c>
      <c r="J55" s="24" t="s">
        <v>39</v>
      </c>
      <c r="K55" s="23" t="s">
        <v>51</v>
      </c>
      <c r="L55" s="17"/>
      <c r="M55" s="17"/>
      <c r="N55" s="7" t="s">
        <v>35</v>
      </c>
      <c r="O55" s="7">
        <v>2</v>
      </c>
      <c r="P55" s="28">
        <v>1028</v>
      </c>
      <c r="Q55" s="6" t="s">
        <v>36</v>
      </c>
      <c r="R55" s="16">
        <f t="shared" si="0"/>
        <v>2056</v>
      </c>
      <c r="S55" s="19">
        <v>0</v>
      </c>
      <c r="T55" s="19">
        <v>0</v>
      </c>
      <c r="U55" s="19">
        <v>0</v>
      </c>
      <c r="V55" s="19">
        <f t="shared" si="1"/>
        <v>2056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0</v>
      </c>
      <c r="AC55" s="19">
        <v>0</v>
      </c>
      <c r="AD55" s="19">
        <v>0</v>
      </c>
    </row>
    <row r="56" spans="1:30" s="20" customFormat="1" ht="21" x14ac:dyDescent="0.25">
      <c r="A56" s="18" t="s">
        <v>31</v>
      </c>
      <c r="B56" s="18" t="s">
        <v>32</v>
      </c>
      <c r="C56" s="18">
        <v>11510</v>
      </c>
      <c r="D56" s="18" t="s">
        <v>32</v>
      </c>
      <c r="E56" s="18" t="s">
        <v>33</v>
      </c>
      <c r="F56" s="18" t="s">
        <v>69</v>
      </c>
      <c r="G56" s="15" t="s">
        <v>113</v>
      </c>
      <c r="H56" s="18" t="s">
        <v>112</v>
      </c>
      <c r="I56" s="14">
        <v>21101</v>
      </c>
      <c r="J56" s="24" t="s">
        <v>39</v>
      </c>
      <c r="K56" s="23" t="s">
        <v>107</v>
      </c>
      <c r="L56" s="17"/>
      <c r="M56" s="17"/>
      <c r="N56" s="7" t="s">
        <v>35</v>
      </c>
      <c r="O56" s="7">
        <v>10</v>
      </c>
      <c r="P56" s="28">
        <v>87</v>
      </c>
      <c r="Q56" s="6" t="s">
        <v>36</v>
      </c>
      <c r="R56" s="16">
        <f t="shared" si="0"/>
        <v>870</v>
      </c>
      <c r="S56" s="19">
        <v>0</v>
      </c>
      <c r="T56" s="19">
        <v>0</v>
      </c>
      <c r="U56" s="19">
        <v>0</v>
      </c>
      <c r="V56" s="19">
        <f t="shared" si="1"/>
        <v>870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0</v>
      </c>
      <c r="AC56" s="19">
        <v>0</v>
      </c>
      <c r="AD56" s="19">
        <v>0</v>
      </c>
    </row>
    <row r="57" spans="1:30" s="20" customFormat="1" ht="21" x14ac:dyDescent="0.25">
      <c r="A57" s="18" t="s">
        <v>31</v>
      </c>
      <c r="B57" s="18" t="s">
        <v>32</v>
      </c>
      <c r="C57" s="18">
        <v>11510</v>
      </c>
      <c r="D57" s="18" t="s">
        <v>32</v>
      </c>
      <c r="E57" s="18" t="s">
        <v>33</v>
      </c>
      <c r="F57" s="18" t="s">
        <v>53</v>
      </c>
      <c r="G57" s="15" t="s">
        <v>54</v>
      </c>
      <c r="H57" s="18" t="s">
        <v>55</v>
      </c>
      <c r="I57" s="14">
        <v>21101</v>
      </c>
      <c r="J57" s="24" t="s">
        <v>39</v>
      </c>
      <c r="K57" s="23" t="s">
        <v>99</v>
      </c>
      <c r="L57" s="17"/>
      <c r="M57" s="17"/>
      <c r="N57" s="7" t="s">
        <v>35</v>
      </c>
      <c r="O57" s="7">
        <v>10</v>
      </c>
      <c r="P57" s="28">
        <v>17</v>
      </c>
      <c r="Q57" s="6" t="s">
        <v>36</v>
      </c>
      <c r="R57" s="16">
        <f t="shared" si="0"/>
        <v>170</v>
      </c>
      <c r="S57" s="19">
        <v>0</v>
      </c>
      <c r="T57" s="19">
        <v>0</v>
      </c>
      <c r="U57" s="19">
        <v>0</v>
      </c>
      <c r="V57" s="19">
        <f t="shared" si="1"/>
        <v>170</v>
      </c>
      <c r="W57" s="19">
        <v>0</v>
      </c>
      <c r="X57" s="19">
        <v>0</v>
      </c>
      <c r="Y57" s="19">
        <v>0</v>
      </c>
      <c r="Z57" s="19">
        <v>0</v>
      </c>
      <c r="AA57" s="19">
        <v>0</v>
      </c>
      <c r="AB57" s="19">
        <v>0</v>
      </c>
      <c r="AC57" s="19">
        <v>0</v>
      </c>
      <c r="AD57" s="19">
        <v>0</v>
      </c>
    </row>
    <row r="58" spans="1:30" s="20" customFormat="1" ht="21" x14ac:dyDescent="0.25">
      <c r="A58" s="18" t="s">
        <v>31</v>
      </c>
      <c r="B58" s="18" t="s">
        <v>32</v>
      </c>
      <c r="C58" s="18">
        <v>11510</v>
      </c>
      <c r="D58" s="18" t="s">
        <v>32</v>
      </c>
      <c r="E58" s="18" t="s">
        <v>33</v>
      </c>
      <c r="F58" s="18" t="s">
        <v>53</v>
      </c>
      <c r="G58" s="15" t="s">
        <v>54</v>
      </c>
      <c r="H58" s="18" t="s">
        <v>55</v>
      </c>
      <c r="I58" s="14">
        <v>21101</v>
      </c>
      <c r="J58" s="24" t="s">
        <v>39</v>
      </c>
      <c r="K58" s="23" t="s">
        <v>66</v>
      </c>
      <c r="L58" s="17"/>
      <c r="M58" s="17"/>
      <c r="N58" s="7" t="s">
        <v>35</v>
      </c>
      <c r="O58" s="7">
        <v>10</v>
      </c>
      <c r="P58" s="28">
        <v>15</v>
      </c>
      <c r="Q58" s="6" t="s">
        <v>36</v>
      </c>
      <c r="R58" s="16">
        <f t="shared" si="0"/>
        <v>150</v>
      </c>
      <c r="S58" s="19">
        <v>0</v>
      </c>
      <c r="T58" s="19">
        <v>0</v>
      </c>
      <c r="U58" s="19">
        <v>0</v>
      </c>
      <c r="V58" s="19">
        <f t="shared" si="1"/>
        <v>150</v>
      </c>
      <c r="W58" s="19">
        <v>0</v>
      </c>
      <c r="X58" s="19">
        <v>0</v>
      </c>
      <c r="Y58" s="19">
        <v>0</v>
      </c>
      <c r="Z58" s="19">
        <v>0</v>
      </c>
      <c r="AA58" s="19">
        <v>0</v>
      </c>
      <c r="AB58" s="19">
        <v>0</v>
      </c>
      <c r="AC58" s="19">
        <v>0</v>
      </c>
      <c r="AD58" s="19">
        <v>0</v>
      </c>
    </row>
    <row r="59" spans="1:30" s="20" customFormat="1" ht="21" x14ac:dyDescent="0.25">
      <c r="A59" s="18" t="s">
        <v>31</v>
      </c>
      <c r="B59" s="18" t="s">
        <v>32</v>
      </c>
      <c r="C59" s="18">
        <v>11510</v>
      </c>
      <c r="D59" s="18" t="s">
        <v>32</v>
      </c>
      <c r="E59" s="18" t="s">
        <v>33</v>
      </c>
      <c r="F59" s="18" t="s">
        <v>53</v>
      </c>
      <c r="G59" s="15" t="s">
        <v>54</v>
      </c>
      <c r="H59" s="18" t="s">
        <v>55</v>
      </c>
      <c r="I59" s="14">
        <v>21101</v>
      </c>
      <c r="J59" s="24" t="s">
        <v>39</v>
      </c>
      <c r="K59" s="23" t="s">
        <v>51</v>
      </c>
      <c r="L59" s="17"/>
      <c r="M59" s="17"/>
      <c r="N59" s="7" t="s">
        <v>35</v>
      </c>
      <c r="O59" s="7">
        <v>3</v>
      </c>
      <c r="P59" s="28">
        <v>1028</v>
      </c>
      <c r="Q59" s="6" t="s">
        <v>36</v>
      </c>
      <c r="R59" s="16">
        <f t="shared" si="0"/>
        <v>3084</v>
      </c>
      <c r="S59" s="19">
        <v>0</v>
      </c>
      <c r="T59" s="19">
        <v>0</v>
      </c>
      <c r="U59" s="19">
        <v>0</v>
      </c>
      <c r="V59" s="19">
        <f t="shared" si="1"/>
        <v>3084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0</v>
      </c>
      <c r="AC59" s="19">
        <v>0</v>
      </c>
      <c r="AD59" s="19">
        <v>0</v>
      </c>
    </row>
    <row r="60" spans="1:30" s="20" customFormat="1" ht="21" x14ac:dyDescent="0.25">
      <c r="A60" s="18" t="s">
        <v>31</v>
      </c>
      <c r="B60" s="18" t="s">
        <v>32</v>
      </c>
      <c r="C60" s="18">
        <v>11510</v>
      </c>
      <c r="D60" s="18" t="s">
        <v>32</v>
      </c>
      <c r="E60" s="18" t="s">
        <v>33</v>
      </c>
      <c r="F60" s="18" t="s">
        <v>53</v>
      </c>
      <c r="G60" s="15" t="s">
        <v>54</v>
      </c>
      <c r="H60" s="18" t="s">
        <v>55</v>
      </c>
      <c r="I60" s="14">
        <v>21101</v>
      </c>
      <c r="J60" s="24" t="s">
        <v>39</v>
      </c>
      <c r="K60" s="23" t="s">
        <v>52</v>
      </c>
      <c r="L60" s="17"/>
      <c r="M60" s="17"/>
      <c r="N60" s="7" t="s">
        <v>35</v>
      </c>
      <c r="O60" s="7">
        <v>6</v>
      </c>
      <c r="P60" s="28">
        <v>19</v>
      </c>
      <c r="Q60" s="6" t="s">
        <v>36</v>
      </c>
      <c r="R60" s="16">
        <f t="shared" si="0"/>
        <v>114</v>
      </c>
      <c r="S60" s="19">
        <v>0</v>
      </c>
      <c r="T60" s="19">
        <v>0</v>
      </c>
      <c r="U60" s="19">
        <v>0</v>
      </c>
      <c r="V60" s="19">
        <f t="shared" si="1"/>
        <v>114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0</v>
      </c>
      <c r="AC60" s="19">
        <v>0</v>
      </c>
      <c r="AD60" s="19">
        <v>0</v>
      </c>
    </row>
    <row r="61" spans="1:30" s="20" customFormat="1" ht="21" x14ac:dyDescent="0.25">
      <c r="A61" s="18" t="s">
        <v>31</v>
      </c>
      <c r="B61" s="18" t="s">
        <v>32</v>
      </c>
      <c r="C61" s="18">
        <v>11510</v>
      </c>
      <c r="D61" s="18" t="s">
        <v>32</v>
      </c>
      <c r="E61" s="18" t="s">
        <v>33</v>
      </c>
      <c r="F61" s="18" t="s">
        <v>53</v>
      </c>
      <c r="G61" s="15" t="s">
        <v>54</v>
      </c>
      <c r="H61" s="18" t="s">
        <v>55</v>
      </c>
      <c r="I61" s="14">
        <v>21101</v>
      </c>
      <c r="J61" s="24" t="s">
        <v>39</v>
      </c>
      <c r="K61" s="23" t="s">
        <v>49</v>
      </c>
      <c r="L61" s="17"/>
      <c r="M61" s="17"/>
      <c r="N61" s="7" t="s">
        <v>35</v>
      </c>
      <c r="O61" s="7">
        <v>5</v>
      </c>
      <c r="P61" s="28">
        <v>55</v>
      </c>
      <c r="Q61" s="6" t="s">
        <v>36</v>
      </c>
      <c r="R61" s="16">
        <f t="shared" si="0"/>
        <v>275</v>
      </c>
      <c r="S61" s="19">
        <v>0</v>
      </c>
      <c r="T61" s="19">
        <v>0</v>
      </c>
      <c r="U61" s="19">
        <v>0</v>
      </c>
      <c r="V61" s="19">
        <f t="shared" si="1"/>
        <v>275</v>
      </c>
      <c r="W61" s="19">
        <v>0</v>
      </c>
      <c r="X61" s="19">
        <v>0</v>
      </c>
      <c r="Y61" s="19">
        <v>0</v>
      </c>
      <c r="Z61" s="19">
        <v>0</v>
      </c>
      <c r="AA61" s="19">
        <v>0</v>
      </c>
      <c r="AB61" s="19">
        <v>0</v>
      </c>
      <c r="AC61" s="19">
        <v>0</v>
      </c>
      <c r="AD61" s="19">
        <v>0</v>
      </c>
    </row>
    <row r="62" spans="1:30" s="20" customFormat="1" ht="21" x14ac:dyDescent="0.25">
      <c r="A62" s="18" t="s">
        <v>31</v>
      </c>
      <c r="B62" s="18" t="s">
        <v>32</v>
      </c>
      <c r="C62" s="18">
        <v>11510</v>
      </c>
      <c r="D62" s="18" t="s">
        <v>32</v>
      </c>
      <c r="E62" s="18" t="s">
        <v>33</v>
      </c>
      <c r="F62" s="18" t="s">
        <v>38</v>
      </c>
      <c r="G62" s="15" t="s">
        <v>70</v>
      </c>
      <c r="H62" s="18" t="s">
        <v>37</v>
      </c>
      <c r="I62" s="14">
        <v>21101</v>
      </c>
      <c r="J62" s="24" t="s">
        <v>39</v>
      </c>
      <c r="K62" s="23" t="s">
        <v>108</v>
      </c>
      <c r="L62" s="17"/>
      <c r="M62" s="17"/>
      <c r="N62" s="7" t="s">
        <v>35</v>
      </c>
      <c r="O62" s="7">
        <v>1</v>
      </c>
      <c r="P62" s="28">
        <v>420</v>
      </c>
      <c r="Q62" s="6" t="s">
        <v>36</v>
      </c>
      <c r="R62" s="16">
        <f t="shared" si="0"/>
        <v>420</v>
      </c>
      <c r="S62" s="19">
        <v>0</v>
      </c>
      <c r="T62" s="19">
        <v>0</v>
      </c>
      <c r="U62" s="19">
        <v>0</v>
      </c>
      <c r="V62" s="19">
        <f t="shared" si="1"/>
        <v>420</v>
      </c>
      <c r="W62" s="19">
        <v>0</v>
      </c>
      <c r="X62" s="19">
        <v>0</v>
      </c>
      <c r="Y62" s="19">
        <v>0</v>
      </c>
      <c r="Z62" s="19">
        <v>0</v>
      </c>
      <c r="AA62" s="19">
        <v>0</v>
      </c>
      <c r="AB62" s="19">
        <v>0</v>
      </c>
      <c r="AC62" s="19">
        <v>0</v>
      </c>
      <c r="AD62" s="19">
        <v>0</v>
      </c>
    </row>
    <row r="63" spans="1:30" s="20" customFormat="1" ht="21" x14ac:dyDescent="0.25">
      <c r="A63" s="18" t="s">
        <v>31</v>
      </c>
      <c r="B63" s="18" t="s">
        <v>32</v>
      </c>
      <c r="C63" s="18">
        <v>11510</v>
      </c>
      <c r="D63" s="18" t="s">
        <v>32</v>
      </c>
      <c r="E63" s="18" t="s">
        <v>33</v>
      </c>
      <c r="F63" s="18" t="s">
        <v>38</v>
      </c>
      <c r="G63" s="15" t="s">
        <v>70</v>
      </c>
      <c r="H63" s="18" t="s">
        <v>37</v>
      </c>
      <c r="I63" s="14">
        <v>21101</v>
      </c>
      <c r="J63" s="24" t="s">
        <v>39</v>
      </c>
      <c r="K63" s="23" t="s">
        <v>109</v>
      </c>
      <c r="L63" s="17"/>
      <c r="M63" s="17"/>
      <c r="N63" s="7" t="s">
        <v>35</v>
      </c>
      <c r="O63" s="7">
        <v>2</v>
      </c>
      <c r="P63" s="28">
        <v>39</v>
      </c>
      <c r="Q63" s="6" t="s">
        <v>36</v>
      </c>
      <c r="R63" s="16">
        <f t="shared" si="0"/>
        <v>78</v>
      </c>
      <c r="S63" s="19">
        <v>0</v>
      </c>
      <c r="T63" s="19">
        <v>0</v>
      </c>
      <c r="U63" s="19">
        <v>0</v>
      </c>
      <c r="V63" s="19">
        <f t="shared" si="1"/>
        <v>78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</row>
    <row r="64" spans="1:30" s="20" customFormat="1" ht="21" x14ac:dyDescent="0.25">
      <c r="A64" s="18" t="s">
        <v>31</v>
      </c>
      <c r="B64" s="18" t="s">
        <v>32</v>
      </c>
      <c r="C64" s="18">
        <v>11510</v>
      </c>
      <c r="D64" s="18" t="s">
        <v>32</v>
      </c>
      <c r="E64" s="18" t="s">
        <v>33</v>
      </c>
      <c r="F64" s="18" t="s">
        <v>38</v>
      </c>
      <c r="G64" s="15" t="s">
        <v>70</v>
      </c>
      <c r="H64" s="18" t="s">
        <v>37</v>
      </c>
      <c r="I64" s="14">
        <v>21101</v>
      </c>
      <c r="J64" s="24" t="s">
        <v>39</v>
      </c>
      <c r="K64" s="23" t="s">
        <v>79</v>
      </c>
      <c r="L64" s="17"/>
      <c r="M64" s="17"/>
      <c r="N64" s="7" t="s">
        <v>35</v>
      </c>
      <c r="O64" s="7">
        <v>2</v>
      </c>
      <c r="P64" s="28">
        <v>88</v>
      </c>
      <c r="Q64" s="6" t="s">
        <v>36</v>
      </c>
      <c r="R64" s="16">
        <f t="shared" si="0"/>
        <v>176</v>
      </c>
      <c r="S64" s="19">
        <v>0</v>
      </c>
      <c r="T64" s="19">
        <v>0</v>
      </c>
      <c r="U64" s="19">
        <v>0</v>
      </c>
      <c r="V64" s="19">
        <f t="shared" si="1"/>
        <v>176</v>
      </c>
      <c r="W64" s="19">
        <v>0</v>
      </c>
      <c r="X64" s="19">
        <v>0</v>
      </c>
      <c r="Y64" s="19">
        <v>0</v>
      </c>
      <c r="Z64" s="19">
        <v>0</v>
      </c>
      <c r="AA64" s="19">
        <v>0</v>
      </c>
      <c r="AB64" s="19">
        <v>0</v>
      </c>
      <c r="AC64" s="19">
        <v>0</v>
      </c>
      <c r="AD64" s="19">
        <v>0</v>
      </c>
    </row>
    <row r="65" spans="1:30" s="20" customFormat="1" ht="21" x14ac:dyDescent="0.25">
      <c r="A65" s="18" t="s">
        <v>31</v>
      </c>
      <c r="B65" s="18" t="s">
        <v>32</v>
      </c>
      <c r="C65" s="18">
        <v>11510</v>
      </c>
      <c r="D65" s="18" t="s">
        <v>32</v>
      </c>
      <c r="E65" s="18" t="s">
        <v>33</v>
      </c>
      <c r="F65" s="18" t="s">
        <v>38</v>
      </c>
      <c r="G65" s="15" t="s">
        <v>70</v>
      </c>
      <c r="H65" s="18" t="s">
        <v>37</v>
      </c>
      <c r="I65" s="14">
        <v>21101</v>
      </c>
      <c r="J65" s="24" t="s">
        <v>39</v>
      </c>
      <c r="K65" s="23" t="s">
        <v>110</v>
      </c>
      <c r="L65" s="17"/>
      <c r="M65" s="17"/>
      <c r="N65" s="7" t="s">
        <v>35</v>
      </c>
      <c r="O65" s="7">
        <v>1</v>
      </c>
      <c r="P65" s="28">
        <v>34</v>
      </c>
      <c r="Q65" s="6" t="s">
        <v>36</v>
      </c>
      <c r="R65" s="16">
        <f t="shared" si="0"/>
        <v>34</v>
      </c>
      <c r="S65" s="19">
        <v>0</v>
      </c>
      <c r="T65" s="19">
        <v>0</v>
      </c>
      <c r="U65" s="19">
        <v>0</v>
      </c>
      <c r="V65" s="19">
        <f t="shared" si="1"/>
        <v>34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0</v>
      </c>
      <c r="AC65" s="19">
        <v>0</v>
      </c>
      <c r="AD65" s="19">
        <v>0</v>
      </c>
    </row>
    <row r="66" spans="1:30" s="20" customFormat="1" ht="21" x14ac:dyDescent="0.25">
      <c r="A66" s="18" t="s">
        <v>31</v>
      </c>
      <c r="B66" s="18" t="s">
        <v>32</v>
      </c>
      <c r="C66" s="18">
        <v>11510</v>
      </c>
      <c r="D66" s="18" t="s">
        <v>32</v>
      </c>
      <c r="E66" s="18" t="s">
        <v>33</v>
      </c>
      <c r="F66" s="18" t="s">
        <v>38</v>
      </c>
      <c r="G66" s="15" t="s">
        <v>70</v>
      </c>
      <c r="H66" s="18" t="s">
        <v>37</v>
      </c>
      <c r="I66" s="14">
        <v>21101</v>
      </c>
      <c r="J66" s="24" t="s">
        <v>39</v>
      </c>
      <c r="K66" s="23" t="s">
        <v>80</v>
      </c>
      <c r="L66" s="17"/>
      <c r="M66" s="17"/>
      <c r="N66" s="7" t="s">
        <v>35</v>
      </c>
      <c r="O66" s="7">
        <v>12</v>
      </c>
      <c r="P66" s="28">
        <v>47</v>
      </c>
      <c r="Q66" s="6" t="s">
        <v>36</v>
      </c>
      <c r="R66" s="16">
        <f t="shared" si="0"/>
        <v>564</v>
      </c>
      <c r="S66" s="19">
        <v>0</v>
      </c>
      <c r="T66" s="19">
        <v>0</v>
      </c>
      <c r="U66" s="19">
        <v>0</v>
      </c>
      <c r="V66" s="19">
        <f t="shared" si="1"/>
        <v>564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0</v>
      </c>
    </row>
    <row r="67" spans="1:30" s="20" customFormat="1" ht="21" x14ac:dyDescent="0.25">
      <c r="A67" s="18" t="s">
        <v>31</v>
      </c>
      <c r="B67" s="18" t="s">
        <v>32</v>
      </c>
      <c r="C67" s="18">
        <v>11510</v>
      </c>
      <c r="D67" s="18" t="s">
        <v>32</v>
      </c>
      <c r="E67" s="18" t="s">
        <v>33</v>
      </c>
      <c r="F67" s="18" t="s">
        <v>38</v>
      </c>
      <c r="G67" s="15" t="s">
        <v>70</v>
      </c>
      <c r="H67" s="18" t="s">
        <v>37</v>
      </c>
      <c r="I67" s="14">
        <v>21101</v>
      </c>
      <c r="J67" s="24" t="s">
        <v>39</v>
      </c>
      <c r="K67" s="23" t="s">
        <v>111</v>
      </c>
      <c r="L67" s="17"/>
      <c r="M67" s="17"/>
      <c r="N67" s="7" t="s">
        <v>35</v>
      </c>
      <c r="O67" s="7">
        <v>3</v>
      </c>
      <c r="P67" s="28">
        <v>326</v>
      </c>
      <c r="Q67" s="6" t="s">
        <v>36</v>
      </c>
      <c r="R67" s="16">
        <f t="shared" si="0"/>
        <v>978</v>
      </c>
      <c r="S67" s="19">
        <v>0</v>
      </c>
      <c r="T67" s="19">
        <v>0</v>
      </c>
      <c r="U67" s="19">
        <v>0</v>
      </c>
      <c r="V67" s="19">
        <f t="shared" si="1"/>
        <v>978</v>
      </c>
      <c r="W67" s="19">
        <v>0</v>
      </c>
      <c r="X67" s="19">
        <v>0</v>
      </c>
      <c r="Y67" s="19">
        <v>0</v>
      </c>
      <c r="Z67" s="19">
        <v>0</v>
      </c>
      <c r="AA67" s="19">
        <v>0</v>
      </c>
      <c r="AB67" s="19">
        <v>0</v>
      </c>
      <c r="AC67" s="19">
        <v>0</v>
      </c>
      <c r="AD67" s="19">
        <v>0</v>
      </c>
    </row>
    <row r="68" spans="1:30" s="20" customFormat="1" ht="21" x14ac:dyDescent="0.25">
      <c r="A68" s="18" t="s">
        <v>31</v>
      </c>
      <c r="B68" s="18" t="s">
        <v>32</v>
      </c>
      <c r="C68" s="18">
        <v>11510</v>
      </c>
      <c r="D68" s="18" t="s">
        <v>32</v>
      </c>
      <c r="E68" s="18" t="s">
        <v>33</v>
      </c>
      <c r="F68" s="18" t="s">
        <v>38</v>
      </c>
      <c r="G68" s="15" t="s">
        <v>70</v>
      </c>
      <c r="H68" s="18" t="s">
        <v>37</v>
      </c>
      <c r="I68" s="14">
        <v>21101</v>
      </c>
      <c r="J68" s="24" t="s">
        <v>39</v>
      </c>
      <c r="K68" s="23" t="s">
        <v>111</v>
      </c>
      <c r="L68" s="17"/>
      <c r="M68" s="17"/>
      <c r="N68" s="7" t="s">
        <v>35</v>
      </c>
      <c r="O68" s="7">
        <v>1</v>
      </c>
      <c r="P68" s="28">
        <v>326</v>
      </c>
      <c r="Q68" s="6" t="s">
        <v>36</v>
      </c>
      <c r="R68" s="16">
        <f t="shared" si="0"/>
        <v>326</v>
      </c>
      <c r="S68" s="19">
        <v>0</v>
      </c>
      <c r="T68" s="19">
        <v>0</v>
      </c>
      <c r="U68" s="19">
        <v>0</v>
      </c>
      <c r="V68" s="19">
        <f t="shared" si="1"/>
        <v>326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</row>
    <row r="69" spans="1:30" s="20" customFormat="1" ht="21" x14ac:dyDescent="0.25">
      <c r="A69" s="18" t="s">
        <v>31</v>
      </c>
      <c r="B69" s="18" t="s">
        <v>32</v>
      </c>
      <c r="C69" s="18">
        <v>11510</v>
      </c>
      <c r="D69" s="18" t="s">
        <v>32</v>
      </c>
      <c r="E69" s="18" t="s">
        <v>33</v>
      </c>
      <c r="F69" s="18" t="s">
        <v>34</v>
      </c>
      <c r="G69" s="18" t="s">
        <v>33</v>
      </c>
      <c r="H69" s="18" t="s">
        <v>37</v>
      </c>
      <c r="I69" s="14">
        <v>21401</v>
      </c>
      <c r="J69" s="24" t="s">
        <v>44</v>
      </c>
      <c r="K69" s="23" t="s">
        <v>115</v>
      </c>
      <c r="L69" s="17"/>
      <c r="M69" s="17"/>
      <c r="N69" s="7" t="s">
        <v>35</v>
      </c>
      <c r="O69" s="7">
        <v>1</v>
      </c>
      <c r="P69" s="28">
        <v>960</v>
      </c>
      <c r="Q69" s="6" t="s">
        <v>36</v>
      </c>
      <c r="R69" s="16">
        <f t="shared" si="0"/>
        <v>960</v>
      </c>
      <c r="S69" s="19">
        <v>0</v>
      </c>
      <c r="T69" s="19">
        <v>0</v>
      </c>
      <c r="U69" s="19">
        <v>0</v>
      </c>
      <c r="V69" s="19">
        <f t="shared" si="1"/>
        <v>960</v>
      </c>
      <c r="W69" s="19">
        <v>0</v>
      </c>
      <c r="X69" s="19">
        <v>0</v>
      </c>
      <c r="Y69" s="19">
        <v>0</v>
      </c>
      <c r="Z69" s="19">
        <v>0</v>
      </c>
      <c r="AA69" s="19">
        <v>0</v>
      </c>
      <c r="AB69" s="19">
        <v>0</v>
      </c>
      <c r="AC69" s="19">
        <v>0</v>
      </c>
      <c r="AD69" s="19">
        <v>0</v>
      </c>
    </row>
    <row r="70" spans="1:30" s="20" customFormat="1" ht="21" x14ac:dyDescent="0.25">
      <c r="A70" s="18" t="s">
        <v>31</v>
      </c>
      <c r="B70" s="18" t="s">
        <v>32</v>
      </c>
      <c r="C70" s="18">
        <v>11510</v>
      </c>
      <c r="D70" s="18" t="s">
        <v>32</v>
      </c>
      <c r="E70" s="18" t="s">
        <v>33</v>
      </c>
      <c r="F70" s="18" t="s">
        <v>34</v>
      </c>
      <c r="G70" s="18" t="s">
        <v>33</v>
      </c>
      <c r="H70" s="18" t="s">
        <v>37</v>
      </c>
      <c r="I70" s="14">
        <v>21401</v>
      </c>
      <c r="J70" s="24" t="s">
        <v>44</v>
      </c>
      <c r="K70" s="23" t="s">
        <v>116</v>
      </c>
      <c r="L70" s="17"/>
      <c r="M70" s="17"/>
      <c r="N70" s="7" t="s">
        <v>35</v>
      </c>
      <c r="O70" s="7">
        <v>5</v>
      </c>
      <c r="P70" s="28">
        <v>77</v>
      </c>
      <c r="Q70" s="6" t="s">
        <v>36</v>
      </c>
      <c r="R70" s="16">
        <f t="shared" si="0"/>
        <v>385</v>
      </c>
      <c r="S70" s="19">
        <v>0</v>
      </c>
      <c r="T70" s="19">
        <v>0</v>
      </c>
      <c r="U70" s="19">
        <v>0</v>
      </c>
      <c r="V70" s="19">
        <f t="shared" si="1"/>
        <v>385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</row>
    <row r="71" spans="1:30" s="20" customFormat="1" ht="21" x14ac:dyDescent="0.25">
      <c r="A71" s="18" t="s">
        <v>31</v>
      </c>
      <c r="B71" s="18" t="s">
        <v>32</v>
      </c>
      <c r="C71" s="18">
        <v>11510</v>
      </c>
      <c r="D71" s="18" t="s">
        <v>32</v>
      </c>
      <c r="E71" s="18" t="s">
        <v>33</v>
      </c>
      <c r="F71" s="18" t="s">
        <v>34</v>
      </c>
      <c r="G71" s="18" t="s">
        <v>33</v>
      </c>
      <c r="H71" s="18" t="s">
        <v>37</v>
      </c>
      <c r="I71" s="14">
        <v>21401</v>
      </c>
      <c r="J71" s="24" t="s">
        <v>44</v>
      </c>
      <c r="K71" s="23" t="s">
        <v>117</v>
      </c>
      <c r="L71" s="17"/>
      <c r="M71" s="17"/>
      <c r="N71" s="7" t="s">
        <v>35</v>
      </c>
      <c r="O71" s="7">
        <v>3</v>
      </c>
      <c r="P71" s="28">
        <v>53</v>
      </c>
      <c r="Q71" s="6" t="s">
        <v>36</v>
      </c>
      <c r="R71" s="16">
        <f t="shared" si="0"/>
        <v>159</v>
      </c>
      <c r="S71" s="19">
        <v>0</v>
      </c>
      <c r="T71" s="19">
        <v>0</v>
      </c>
      <c r="U71" s="19">
        <v>0</v>
      </c>
      <c r="V71" s="19">
        <f t="shared" si="1"/>
        <v>159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v>0</v>
      </c>
      <c r="AC71" s="19">
        <v>0</v>
      </c>
      <c r="AD71" s="19">
        <v>0</v>
      </c>
    </row>
    <row r="72" spans="1:30" s="20" customFormat="1" ht="21" x14ac:dyDescent="0.25">
      <c r="A72" s="18" t="s">
        <v>31</v>
      </c>
      <c r="B72" s="18" t="s">
        <v>32</v>
      </c>
      <c r="C72" s="18">
        <v>11510</v>
      </c>
      <c r="D72" s="18" t="s">
        <v>32</v>
      </c>
      <c r="E72" s="18" t="s">
        <v>33</v>
      </c>
      <c r="F72" s="18" t="s">
        <v>34</v>
      </c>
      <c r="G72" s="18" t="s">
        <v>33</v>
      </c>
      <c r="H72" s="18" t="s">
        <v>37</v>
      </c>
      <c r="I72" s="14">
        <v>21401</v>
      </c>
      <c r="J72" s="24" t="s">
        <v>44</v>
      </c>
      <c r="K72" s="23" t="s">
        <v>118</v>
      </c>
      <c r="L72" s="17"/>
      <c r="M72" s="17"/>
      <c r="N72" s="7" t="s">
        <v>35</v>
      </c>
      <c r="O72" s="7">
        <v>6</v>
      </c>
      <c r="P72" s="28">
        <v>44</v>
      </c>
      <c r="Q72" s="6" t="s">
        <v>36</v>
      </c>
      <c r="R72" s="16">
        <f t="shared" ref="R72:R121" si="2">(O72*P72)</f>
        <v>264</v>
      </c>
      <c r="S72" s="19">
        <v>0</v>
      </c>
      <c r="T72" s="19">
        <v>0</v>
      </c>
      <c r="U72" s="19">
        <v>0</v>
      </c>
      <c r="V72" s="19">
        <f t="shared" ref="V72:V121" si="3">R72</f>
        <v>264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</row>
    <row r="73" spans="1:30" s="20" customFormat="1" ht="21" x14ac:dyDescent="0.25">
      <c r="A73" s="18" t="s">
        <v>31</v>
      </c>
      <c r="B73" s="18" t="s">
        <v>32</v>
      </c>
      <c r="C73" s="18">
        <v>11510</v>
      </c>
      <c r="D73" s="18" t="s">
        <v>32</v>
      </c>
      <c r="E73" s="18" t="s">
        <v>33</v>
      </c>
      <c r="F73" s="18" t="s">
        <v>34</v>
      </c>
      <c r="G73" s="18" t="s">
        <v>33</v>
      </c>
      <c r="H73" s="18" t="s">
        <v>37</v>
      </c>
      <c r="I73" s="14">
        <v>21401</v>
      </c>
      <c r="J73" s="24" t="s">
        <v>44</v>
      </c>
      <c r="K73" s="23" t="s">
        <v>119</v>
      </c>
      <c r="L73" s="17"/>
      <c r="M73" s="17"/>
      <c r="N73" s="7" t="s">
        <v>35</v>
      </c>
      <c r="O73" s="7">
        <v>2</v>
      </c>
      <c r="P73" s="28">
        <v>2230</v>
      </c>
      <c r="Q73" s="6" t="s">
        <v>36</v>
      </c>
      <c r="R73" s="16">
        <f t="shared" si="2"/>
        <v>4460</v>
      </c>
      <c r="S73" s="19">
        <v>0</v>
      </c>
      <c r="T73" s="19">
        <v>0</v>
      </c>
      <c r="U73" s="19">
        <v>0</v>
      </c>
      <c r="V73" s="19">
        <f t="shared" si="3"/>
        <v>4460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</row>
    <row r="74" spans="1:30" s="20" customFormat="1" ht="21" x14ac:dyDescent="0.25">
      <c r="A74" s="18" t="s">
        <v>31</v>
      </c>
      <c r="B74" s="18" t="s">
        <v>32</v>
      </c>
      <c r="C74" s="18">
        <v>11510</v>
      </c>
      <c r="D74" s="18" t="s">
        <v>32</v>
      </c>
      <c r="E74" s="18" t="s">
        <v>33</v>
      </c>
      <c r="F74" s="18" t="s">
        <v>34</v>
      </c>
      <c r="G74" s="18" t="s">
        <v>33</v>
      </c>
      <c r="H74" s="18" t="s">
        <v>37</v>
      </c>
      <c r="I74" s="14">
        <v>21401</v>
      </c>
      <c r="J74" s="24" t="s">
        <v>44</v>
      </c>
      <c r="K74" s="23" t="s">
        <v>120</v>
      </c>
      <c r="L74" s="17"/>
      <c r="M74" s="17"/>
      <c r="N74" s="7" t="s">
        <v>35</v>
      </c>
      <c r="O74" s="7">
        <v>1</v>
      </c>
      <c r="P74" s="28">
        <v>1806</v>
      </c>
      <c r="Q74" s="6" t="s">
        <v>36</v>
      </c>
      <c r="R74" s="16">
        <f t="shared" si="2"/>
        <v>1806</v>
      </c>
      <c r="S74" s="19">
        <v>0</v>
      </c>
      <c r="T74" s="19">
        <v>0</v>
      </c>
      <c r="U74" s="19">
        <v>0</v>
      </c>
      <c r="V74" s="19">
        <f t="shared" si="3"/>
        <v>1806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</row>
    <row r="75" spans="1:30" s="20" customFormat="1" ht="21" x14ac:dyDescent="0.25">
      <c r="A75" s="18" t="s">
        <v>31</v>
      </c>
      <c r="B75" s="18" t="s">
        <v>32</v>
      </c>
      <c r="C75" s="18">
        <v>11510</v>
      </c>
      <c r="D75" s="18" t="s">
        <v>32</v>
      </c>
      <c r="E75" s="18" t="s">
        <v>33</v>
      </c>
      <c r="F75" s="18" t="s">
        <v>34</v>
      </c>
      <c r="G75" s="18" t="s">
        <v>33</v>
      </c>
      <c r="H75" s="18" t="s">
        <v>37</v>
      </c>
      <c r="I75" s="14">
        <v>21401</v>
      </c>
      <c r="J75" s="24" t="s">
        <v>44</v>
      </c>
      <c r="K75" s="23" t="s">
        <v>58</v>
      </c>
      <c r="L75" s="17"/>
      <c r="M75" s="17"/>
      <c r="N75" s="7" t="s">
        <v>35</v>
      </c>
      <c r="O75" s="7">
        <v>1</v>
      </c>
      <c r="P75" s="28">
        <v>3806</v>
      </c>
      <c r="Q75" s="6" t="s">
        <v>36</v>
      </c>
      <c r="R75" s="16">
        <f t="shared" si="2"/>
        <v>3806</v>
      </c>
      <c r="S75" s="19">
        <v>0</v>
      </c>
      <c r="T75" s="19">
        <v>0</v>
      </c>
      <c r="U75" s="19">
        <v>0</v>
      </c>
      <c r="V75" s="19">
        <f t="shared" si="3"/>
        <v>3806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0</v>
      </c>
    </row>
    <row r="76" spans="1:30" s="20" customFormat="1" ht="21" x14ac:dyDescent="0.25">
      <c r="A76" s="18" t="s">
        <v>31</v>
      </c>
      <c r="B76" s="18" t="s">
        <v>32</v>
      </c>
      <c r="C76" s="18">
        <v>11510</v>
      </c>
      <c r="D76" s="18" t="s">
        <v>32</v>
      </c>
      <c r="E76" s="18" t="s">
        <v>33</v>
      </c>
      <c r="F76" s="18" t="s">
        <v>34</v>
      </c>
      <c r="G76" s="18" t="s">
        <v>33</v>
      </c>
      <c r="H76" s="18" t="s">
        <v>37</v>
      </c>
      <c r="I76" s="14">
        <v>21401</v>
      </c>
      <c r="J76" s="24" t="s">
        <v>44</v>
      </c>
      <c r="K76" s="23" t="s">
        <v>58</v>
      </c>
      <c r="L76" s="17"/>
      <c r="M76" s="17"/>
      <c r="N76" s="7" t="s">
        <v>35</v>
      </c>
      <c r="O76" s="7">
        <v>1</v>
      </c>
      <c r="P76" s="28">
        <v>3806</v>
      </c>
      <c r="Q76" s="6" t="s">
        <v>36</v>
      </c>
      <c r="R76" s="16">
        <f t="shared" si="2"/>
        <v>3806</v>
      </c>
      <c r="S76" s="19">
        <v>0</v>
      </c>
      <c r="T76" s="19">
        <v>0</v>
      </c>
      <c r="U76" s="19">
        <v>0</v>
      </c>
      <c r="V76" s="19">
        <f t="shared" si="3"/>
        <v>3806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  <c r="AD76" s="19">
        <v>0</v>
      </c>
    </row>
    <row r="77" spans="1:30" s="20" customFormat="1" ht="21" x14ac:dyDescent="0.25">
      <c r="A77" s="18" t="s">
        <v>31</v>
      </c>
      <c r="B77" s="18" t="s">
        <v>32</v>
      </c>
      <c r="C77" s="18">
        <v>11510</v>
      </c>
      <c r="D77" s="18" t="s">
        <v>32</v>
      </c>
      <c r="E77" s="18" t="s">
        <v>33</v>
      </c>
      <c r="F77" s="18" t="s">
        <v>53</v>
      </c>
      <c r="G77" s="15" t="s">
        <v>54</v>
      </c>
      <c r="H77" s="18" t="s">
        <v>55</v>
      </c>
      <c r="I77" s="14">
        <v>21401</v>
      </c>
      <c r="J77" s="24" t="s">
        <v>44</v>
      </c>
      <c r="K77" s="23" t="s">
        <v>121</v>
      </c>
      <c r="L77" s="17"/>
      <c r="M77" s="17"/>
      <c r="N77" s="7" t="s">
        <v>35</v>
      </c>
      <c r="O77" s="7">
        <v>2</v>
      </c>
      <c r="P77" s="28">
        <v>2200</v>
      </c>
      <c r="Q77" s="6" t="s">
        <v>36</v>
      </c>
      <c r="R77" s="16">
        <f t="shared" si="2"/>
        <v>4400</v>
      </c>
      <c r="S77" s="19">
        <v>0</v>
      </c>
      <c r="T77" s="19">
        <v>0</v>
      </c>
      <c r="U77" s="19">
        <v>0</v>
      </c>
      <c r="V77" s="19">
        <f t="shared" si="3"/>
        <v>4400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</row>
    <row r="78" spans="1:30" s="20" customFormat="1" ht="21" x14ac:dyDescent="0.25">
      <c r="A78" s="18" t="s">
        <v>31</v>
      </c>
      <c r="B78" s="18" t="s">
        <v>32</v>
      </c>
      <c r="C78" s="18">
        <v>11510</v>
      </c>
      <c r="D78" s="18" t="s">
        <v>32</v>
      </c>
      <c r="E78" s="18" t="s">
        <v>33</v>
      </c>
      <c r="F78" s="18" t="s">
        <v>53</v>
      </c>
      <c r="G78" s="15" t="s">
        <v>54</v>
      </c>
      <c r="H78" s="18" t="s">
        <v>55</v>
      </c>
      <c r="I78" s="14">
        <v>21401</v>
      </c>
      <c r="J78" s="24" t="s">
        <v>44</v>
      </c>
      <c r="K78" s="23" t="s">
        <v>58</v>
      </c>
      <c r="L78" s="17"/>
      <c r="M78" s="17"/>
      <c r="N78" s="7" t="s">
        <v>35</v>
      </c>
      <c r="O78" s="7">
        <v>1</v>
      </c>
      <c r="P78" s="28">
        <v>3806</v>
      </c>
      <c r="Q78" s="6" t="s">
        <v>36</v>
      </c>
      <c r="R78" s="16">
        <f t="shared" si="2"/>
        <v>3806</v>
      </c>
      <c r="S78" s="19">
        <v>0</v>
      </c>
      <c r="T78" s="19">
        <v>0</v>
      </c>
      <c r="U78" s="19">
        <v>0</v>
      </c>
      <c r="V78" s="19">
        <f t="shared" si="3"/>
        <v>3806</v>
      </c>
      <c r="W78" s="19">
        <v>0</v>
      </c>
      <c r="X78" s="19">
        <v>0</v>
      </c>
      <c r="Y78" s="19">
        <v>0</v>
      </c>
      <c r="Z78" s="19">
        <v>0</v>
      </c>
      <c r="AA78" s="19">
        <v>0</v>
      </c>
      <c r="AB78" s="19">
        <v>0</v>
      </c>
      <c r="AC78" s="19">
        <v>0</v>
      </c>
      <c r="AD78" s="19">
        <v>0</v>
      </c>
    </row>
    <row r="79" spans="1:30" s="20" customFormat="1" ht="21" x14ac:dyDescent="0.25">
      <c r="A79" s="18" t="s">
        <v>31</v>
      </c>
      <c r="B79" s="18" t="s">
        <v>32</v>
      </c>
      <c r="C79" s="18">
        <v>11510</v>
      </c>
      <c r="D79" s="18" t="s">
        <v>32</v>
      </c>
      <c r="E79" s="18" t="s">
        <v>33</v>
      </c>
      <c r="F79" s="18" t="s">
        <v>34</v>
      </c>
      <c r="G79" s="18" t="s">
        <v>33</v>
      </c>
      <c r="H79" s="18" t="s">
        <v>37</v>
      </c>
      <c r="I79" s="14">
        <v>21501</v>
      </c>
      <c r="J79" s="24" t="s">
        <v>71</v>
      </c>
      <c r="K79" s="23" t="s">
        <v>72</v>
      </c>
      <c r="L79" s="17"/>
      <c r="M79" s="17"/>
      <c r="N79" s="7" t="s">
        <v>35</v>
      </c>
      <c r="O79" s="7">
        <v>1</v>
      </c>
      <c r="P79" s="28">
        <v>2900</v>
      </c>
      <c r="Q79" s="6" t="s">
        <v>36</v>
      </c>
      <c r="R79" s="16">
        <f t="shared" si="2"/>
        <v>2900</v>
      </c>
      <c r="S79" s="19">
        <v>0</v>
      </c>
      <c r="T79" s="19">
        <v>0</v>
      </c>
      <c r="U79" s="19">
        <v>0</v>
      </c>
      <c r="V79" s="19">
        <f t="shared" si="3"/>
        <v>2900</v>
      </c>
      <c r="W79" s="19">
        <v>0</v>
      </c>
      <c r="X79" s="19">
        <v>0</v>
      </c>
      <c r="Y79" s="19">
        <v>0</v>
      </c>
      <c r="Z79" s="19">
        <v>0</v>
      </c>
      <c r="AA79" s="19">
        <v>0</v>
      </c>
      <c r="AB79" s="19">
        <v>0</v>
      </c>
      <c r="AC79" s="19">
        <v>0</v>
      </c>
      <c r="AD79" s="19">
        <v>0</v>
      </c>
    </row>
    <row r="80" spans="1:30" s="20" customFormat="1" ht="21" x14ac:dyDescent="0.25">
      <c r="A80" s="18" t="s">
        <v>31</v>
      </c>
      <c r="B80" s="18" t="s">
        <v>32</v>
      </c>
      <c r="C80" s="18">
        <v>11510</v>
      </c>
      <c r="D80" s="18" t="s">
        <v>32</v>
      </c>
      <c r="E80" s="18" t="s">
        <v>33</v>
      </c>
      <c r="F80" s="18" t="s">
        <v>34</v>
      </c>
      <c r="G80" s="18" t="s">
        <v>33</v>
      </c>
      <c r="H80" s="18" t="s">
        <v>37</v>
      </c>
      <c r="I80" s="14">
        <v>21501</v>
      </c>
      <c r="J80" s="24" t="s">
        <v>71</v>
      </c>
      <c r="K80" s="23" t="s">
        <v>72</v>
      </c>
      <c r="L80" s="17"/>
      <c r="M80" s="17"/>
      <c r="N80" s="7" t="s">
        <v>35</v>
      </c>
      <c r="O80" s="7">
        <v>1</v>
      </c>
      <c r="P80" s="28">
        <v>2900</v>
      </c>
      <c r="Q80" s="6" t="s">
        <v>36</v>
      </c>
      <c r="R80" s="16">
        <f t="shared" si="2"/>
        <v>2900</v>
      </c>
      <c r="S80" s="19">
        <v>0</v>
      </c>
      <c r="T80" s="19">
        <v>0</v>
      </c>
      <c r="U80" s="19">
        <v>0</v>
      </c>
      <c r="V80" s="19">
        <f t="shared" si="3"/>
        <v>2900</v>
      </c>
      <c r="W80" s="19">
        <v>0</v>
      </c>
      <c r="X80" s="19">
        <v>0</v>
      </c>
      <c r="Y80" s="19">
        <v>0</v>
      </c>
      <c r="Z80" s="19">
        <v>0</v>
      </c>
      <c r="AA80" s="19">
        <v>0</v>
      </c>
      <c r="AB80" s="19">
        <v>0</v>
      </c>
      <c r="AC80" s="19">
        <v>0</v>
      </c>
      <c r="AD80" s="19">
        <v>0</v>
      </c>
    </row>
    <row r="81" spans="1:30" s="20" customFormat="1" ht="21" x14ac:dyDescent="0.25">
      <c r="A81" s="18" t="s">
        <v>31</v>
      </c>
      <c r="B81" s="18" t="s">
        <v>32</v>
      </c>
      <c r="C81" s="18">
        <v>11510</v>
      </c>
      <c r="D81" s="18" t="s">
        <v>32</v>
      </c>
      <c r="E81" s="18" t="s">
        <v>33</v>
      </c>
      <c r="F81" s="18" t="s">
        <v>34</v>
      </c>
      <c r="G81" s="18" t="s">
        <v>33</v>
      </c>
      <c r="H81" s="18" t="s">
        <v>37</v>
      </c>
      <c r="I81" s="14">
        <v>21601</v>
      </c>
      <c r="J81" s="24" t="s">
        <v>40</v>
      </c>
      <c r="K81" s="23" t="s">
        <v>73</v>
      </c>
      <c r="L81" s="17"/>
      <c r="M81" s="17"/>
      <c r="N81" s="7" t="s">
        <v>35</v>
      </c>
      <c r="O81" s="7">
        <v>2</v>
      </c>
      <c r="P81" s="28">
        <v>69</v>
      </c>
      <c r="Q81" s="6" t="s">
        <v>36</v>
      </c>
      <c r="R81" s="16">
        <f t="shared" si="2"/>
        <v>138</v>
      </c>
      <c r="S81" s="19">
        <v>0</v>
      </c>
      <c r="T81" s="19">
        <v>0</v>
      </c>
      <c r="U81" s="19">
        <v>0</v>
      </c>
      <c r="V81" s="19">
        <f t="shared" si="3"/>
        <v>138</v>
      </c>
      <c r="W81" s="19">
        <v>0</v>
      </c>
      <c r="X81" s="19">
        <v>0</v>
      </c>
      <c r="Y81" s="19">
        <v>0</v>
      </c>
      <c r="Z81" s="19">
        <v>0</v>
      </c>
      <c r="AA81" s="19">
        <v>0</v>
      </c>
      <c r="AB81" s="19">
        <v>0</v>
      </c>
      <c r="AC81" s="19">
        <v>0</v>
      </c>
      <c r="AD81" s="19">
        <v>0</v>
      </c>
    </row>
    <row r="82" spans="1:30" s="20" customFormat="1" ht="21" x14ac:dyDescent="0.25">
      <c r="A82" s="18" t="s">
        <v>31</v>
      </c>
      <c r="B82" s="18" t="s">
        <v>32</v>
      </c>
      <c r="C82" s="18">
        <v>11510</v>
      </c>
      <c r="D82" s="18" t="s">
        <v>32</v>
      </c>
      <c r="E82" s="18" t="s">
        <v>33</v>
      </c>
      <c r="F82" s="18" t="s">
        <v>34</v>
      </c>
      <c r="G82" s="15" t="s">
        <v>33</v>
      </c>
      <c r="H82" s="18" t="s">
        <v>37</v>
      </c>
      <c r="I82" s="14">
        <v>22104</v>
      </c>
      <c r="J82" s="24" t="s">
        <v>43</v>
      </c>
      <c r="K82" s="23" t="s">
        <v>122</v>
      </c>
      <c r="L82" s="17"/>
      <c r="M82" s="17"/>
      <c r="N82" s="7" t="s">
        <v>35</v>
      </c>
      <c r="O82" s="7">
        <v>10</v>
      </c>
      <c r="P82" s="29">
        <v>36</v>
      </c>
      <c r="Q82" s="6" t="s">
        <v>36</v>
      </c>
      <c r="R82" s="16">
        <f t="shared" si="2"/>
        <v>360</v>
      </c>
      <c r="S82" s="19">
        <v>0</v>
      </c>
      <c r="T82" s="19">
        <v>0</v>
      </c>
      <c r="U82" s="19">
        <v>0</v>
      </c>
      <c r="V82" s="19">
        <f t="shared" si="3"/>
        <v>360</v>
      </c>
      <c r="W82" s="19">
        <v>0</v>
      </c>
      <c r="X82" s="19">
        <v>0</v>
      </c>
      <c r="Y82" s="19">
        <v>0</v>
      </c>
      <c r="Z82" s="19">
        <v>0</v>
      </c>
      <c r="AA82" s="19">
        <v>0</v>
      </c>
      <c r="AB82" s="19">
        <v>0</v>
      </c>
      <c r="AC82" s="19">
        <v>0</v>
      </c>
      <c r="AD82" s="19">
        <v>0</v>
      </c>
    </row>
    <row r="83" spans="1:30" s="20" customFormat="1" ht="21" x14ac:dyDescent="0.25">
      <c r="A83" s="18" t="s">
        <v>31</v>
      </c>
      <c r="B83" s="18" t="s">
        <v>32</v>
      </c>
      <c r="C83" s="18">
        <v>11510</v>
      </c>
      <c r="D83" s="18" t="s">
        <v>32</v>
      </c>
      <c r="E83" s="18" t="s">
        <v>33</v>
      </c>
      <c r="F83" s="18" t="s">
        <v>34</v>
      </c>
      <c r="G83" s="15" t="s">
        <v>33</v>
      </c>
      <c r="H83" s="18" t="s">
        <v>37</v>
      </c>
      <c r="I83" s="14">
        <v>22106</v>
      </c>
      <c r="J83" s="24" t="s">
        <v>43</v>
      </c>
      <c r="K83" s="23" t="s">
        <v>74</v>
      </c>
      <c r="L83" s="17"/>
      <c r="M83" s="17"/>
      <c r="N83" s="7" t="s">
        <v>35</v>
      </c>
      <c r="O83" s="7">
        <v>2523</v>
      </c>
      <c r="P83" s="29">
        <v>1</v>
      </c>
      <c r="Q83" s="6" t="s">
        <v>36</v>
      </c>
      <c r="R83" s="16">
        <f t="shared" si="2"/>
        <v>2523</v>
      </c>
      <c r="S83" s="19">
        <v>0</v>
      </c>
      <c r="T83" s="19">
        <v>0</v>
      </c>
      <c r="U83" s="19">
        <v>0</v>
      </c>
      <c r="V83" s="19">
        <f t="shared" si="3"/>
        <v>2523</v>
      </c>
      <c r="W83" s="19">
        <v>0</v>
      </c>
      <c r="X83" s="19">
        <v>0</v>
      </c>
      <c r="Y83" s="19">
        <v>0</v>
      </c>
      <c r="Z83" s="19">
        <v>0</v>
      </c>
      <c r="AA83" s="19">
        <v>0</v>
      </c>
      <c r="AB83" s="19">
        <v>0</v>
      </c>
      <c r="AC83" s="19">
        <v>0</v>
      </c>
      <c r="AD83" s="19">
        <v>0</v>
      </c>
    </row>
    <row r="84" spans="1:30" s="20" customFormat="1" ht="21" x14ac:dyDescent="0.25">
      <c r="A84" s="18" t="s">
        <v>31</v>
      </c>
      <c r="B84" s="18" t="s">
        <v>32</v>
      </c>
      <c r="C84" s="18">
        <v>11510</v>
      </c>
      <c r="D84" s="18" t="s">
        <v>32</v>
      </c>
      <c r="E84" s="18" t="s">
        <v>33</v>
      </c>
      <c r="F84" s="18" t="s">
        <v>34</v>
      </c>
      <c r="G84" s="15" t="s">
        <v>33</v>
      </c>
      <c r="H84" s="18" t="s">
        <v>37</v>
      </c>
      <c r="I84" s="14">
        <v>22106</v>
      </c>
      <c r="J84" s="24" t="s">
        <v>43</v>
      </c>
      <c r="K84" s="23" t="s">
        <v>74</v>
      </c>
      <c r="L84" s="17"/>
      <c r="M84" s="17"/>
      <c r="N84" s="7" t="s">
        <v>35</v>
      </c>
      <c r="O84" s="7">
        <v>2523</v>
      </c>
      <c r="P84" s="29">
        <v>1</v>
      </c>
      <c r="Q84" s="6" t="s">
        <v>36</v>
      </c>
      <c r="R84" s="16">
        <f t="shared" si="2"/>
        <v>2523</v>
      </c>
      <c r="S84" s="19">
        <v>0</v>
      </c>
      <c r="T84" s="19">
        <v>0</v>
      </c>
      <c r="U84" s="19">
        <v>0</v>
      </c>
      <c r="V84" s="19">
        <f t="shared" si="3"/>
        <v>2523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</row>
    <row r="85" spans="1:30" s="20" customFormat="1" ht="21" x14ac:dyDescent="0.25">
      <c r="A85" s="18" t="s">
        <v>31</v>
      </c>
      <c r="B85" s="18" t="s">
        <v>32</v>
      </c>
      <c r="C85" s="18">
        <v>11510</v>
      </c>
      <c r="D85" s="18" t="s">
        <v>32</v>
      </c>
      <c r="E85" s="18" t="s">
        <v>33</v>
      </c>
      <c r="F85" s="18" t="s">
        <v>34</v>
      </c>
      <c r="G85" s="15" t="s">
        <v>33</v>
      </c>
      <c r="H85" s="18" t="s">
        <v>37</v>
      </c>
      <c r="I85" s="14">
        <v>22106</v>
      </c>
      <c r="J85" s="24" t="s">
        <v>43</v>
      </c>
      <c r="K85" s="23" t="s">
        <v>74</v>
      </c>
      <c r="L85" s="17"/>
      <c r="M85" s="17"/>
      <c r="N85" s="7" t="s">
        <v>35</v>
      </c>
      <c r="O85" s="7">
        <v>3875</v>
      </c>
      <c r="P85" s="29">
        <v>1</v>
      </c>
      <c r="Q85" s="6" t="s">
        <v>36</v>
      </c>
      <c r="R85" s="16">
        <f t="shared" si="2"/>
        <v>3875</v>
      </c>
      <c r="S85" s="19">
        <v>0</v>
      </c>
      <c r="T85" s="19">
        <v>0</v>
      </c>
      <c r="U85" s="19">
        <v>0</v>
      </c>
      <c r="V85" s="19">
        <f t="shared" si="3"/>
        <v>3875</v>
      </c>
      <c r="W85" s="19">
        <v>0</v>
      </c>
      <c r="X85" s="19">
        <v>0</v>
      </c>
      <c r="Y85" s="19">
        <v>0</v>
      </c>
      <c r="Z85" s="19">
        <v>0</v>
      </c>
      <c r="AA85" s="19">
        <v>0</v>
      </c>
      <c r="AB85" s="19">
        <v>0</v>
      </c>
      <c r="AC85" s="19">
        <v>0</v>
      </c>
      <c r="AD85" s="19">
        <v>0</v>
      </c>
    </row>
    <row r="86" spans="1:30" s="20" customFormat="1" ht="21" x14ac:dyDescent="0.25">
      <c r="A86" s="18" t="s">
        <v>31</v>
      </c>
      <c r="B86" s="18" t="s">
        <v>32</v>
      </c>
      <c r="C86" s="18">
        <v>11510</v>
      </c>
      <c r="D86" s="18" t="s">
        <v>32</v>
      </c>
      <c r="E86" s="18" t="s">
        <v>33</v>
      </c>
      <c r="F86" s="18" t="s">
        <v>34</v>
      </c>
      <c r="G86" s="15" t="s">
        <v>33</v>
      </c>
      <c r="H86" s="18" t="s">
        <v>37</v>
      </c>
      <c r="I86" s="14">
        <v>22106</v>
      </c>
      <c r="J86" s="24" t="s">
        <v>43</v>
      </c>
      <c r="K86" s="23" t="s">
        <v>74</v>
      </c>
      <c r="L86" s="17"/>
      <c r="M86" s="17"/>
      <c r="N86" s="7" t="s">
        <v>35</v>
      </c>
      <c r="O86" s="7">
        <v>45000</v>
      </c>
      <c r="P86" s="28">
        <v>1</v>
      </c>
      <c r="Q86" s="6" t="s">
        <v>36</v>
      </c>
      <c r="R86" s="16">
        <f t="shared" si="2"/>
        <v>45000</v>
      </c>
      <c r="S86" s="19">
        <v>0</v>
      </c>
      <c r="T86" s="19">
        <v>0</v>
      </c>
      <c r="U86" s="19">
        <v>0</v>
      </c>
      <c r="V86" s="19">
        <f t="shared" si="3"/>
        <v>45000</v>
      </c>
      <c r="W86" s="19">
        <v>0</v>
      </c>
      <c r="X86" s="19">
        <v>0</v>
      </c>
      <c r="Y86" s="19">
        <v>0</v>
      </c>
      <c r="Z86" s="19">
        <v>0</v>
      </c>
      <c r="AA86" s="19">
        <v>0</v>
      </c>
      <c r="AB86" s="19">
        <v>0</v>
      </c>
      <c r="AC86" s="19">
        <v>0</v>
      </c>
      <c r="AD86" s="19">
        <v>0</v>
      </c>
    </row>
    <row r="87" spans="1:30" s="20" customFormat="1" ht="21" x14ac:dyDescent="0.25">
      <c r="A87" s="18" t="s">
        <v>31</v>
      </c>
      <c r="B87" s="18" t="s">
        <v>32</v>
      </c>
      <c r="C87" s="18">
        <v>11510</v>
      </c>
      <c r="D87" s="18" t="s">
        <v>32</v>
      </c>
      <c r="E87" s="18" t="s">
        <v>33</v>
      </c>
      <c r="F87" s="18" t="s">
        <v>34</v>
      </c>
      <c r="G87" s="18" t="s">
        <v>33</v>
      </c>
      <c r="H87" s="18" t="s">
        <v>37</v>
      </c>
      <c r="I87" s="14">
        <v>24501</v>
      </c>
      <c r="J87" s="24" t="s">
        <v>123</v>
      </c>
      <c r="K87" s="23" t="s">
        <v>124</v>
      </c>
      <c r="L87" s="17"/>
      <c r="M87" s="17"/>
      <c r="N87" s="7" t="s">
        <v>35</v>
      </c>
      <c r="O87" s="7">
        <v>1</v>
      </c>
      <c r="P87" s="28">
        <v>372</v>
      </c>
      <c r="Q87" s="6" t="s">
        <v>36</v>
      </c>
      <c r="R87" s="16">
        <f t="shared" si="2"/>
        <v>372</v>
      </c>
      <c r="S87" s="19">
        <v>0</v>
      </c>
      <c r="T87" s="19">
        <v>0</v>
      </c>
      <c r="U87" s="19">
        <v>0</v>
      </c>
      <c r="V87" s="19">
        <f t="shared" si="3"/>
        <v>372</v>
      </c>
      <c r="W87" s="19">
        <v>0</v>
      </c>
      <c r="X87" s="19">
        <v>0</v>
      </c>
      <c r="Y87" s="19">
        <v>0</v>
      </c>
      <c r="Z87" s="19">
        <v>0</v>
      </c>
      <c r="AA87" s="19">
        <v>0</v>
      </c>
      <c r="AB87" s="19">
        <v>0</v>
      </c>
      <c r="AC87" s="19">
        <v>0</v>
      </c>
      <c r="AD87" s="19">
        <v>0</v>
      </c>
    </row>
    <row r="88" spans="1:30" s="20" customFormat="1" ht="21" x14ac:dyDescent="0.25">
      <c r="A88" s="18" t="s">
        <v>31</v>
      </c>
      <c r="B88" s="18" t="s">
        <v>32</v>
      </c>
      <c r="C88" s="18">
        <v>11510</v>
      </c>
      <c r="D88" s="18" t="s">
        <v>32</v>
      </c>
      <c r="E88" s="18" t="s">
        <v>33</v>
      </c>
      <c r="F88" s="18" t="s">
        <v>34</v>
      </c>
      <c r="G88" s="15" t="s">
        <v>33</v>
      </c>
      <c r="H88" s="18" t="s">
        <v>37</v>
      </c>
      <c r="I88" s="14">
        <v>24601</v>
      </c>
      <c r="J88" s="24" t="s">
        <v>46</v>
      </c>
      <c r="K88" s="23" t="s">
        <v>125</v>
      </c>
      <c r="L88" s="17"/>
      <c r="M88" s="17"/>
      <c r="N88" s="7" t="s">
        <v>35</v>
      </c>
      <c r="O88" s="7">
        <v>1</v>
      </c>
      <c r="P88" s="28">
        <v>285</v>
      </c>
      <c r="Q88" s="6" t="s">
        <v>36</v>
      </c>
      <c r="R88" s="16">
        <f t="shared" si="2"/>
        <v>285</v>
      </c>
      <c r="S88" s="19">
        <v>0</v>
      </c>
      <c r="T88" s="19">
        <v>0</v>
      </c>
      <c r="U88" s="19">
        <v>0</v>
      </c>
      <c r="V88" s="19">
        <f t="shared" si="3"/>
        <v>285</v>
      </c>
      <c r="W88" s="19">
        <v>0</v>
      </c>
      <c r="X88" s="19">
        <v>0</v>
      </c>
      <c r="Y88" s="19">
        <v>0</v>
      </c>
      <c r="Z88" s="19">
        <v>0</v>
      </c>
      <c r="AA88" s="19">
        <v>0</v>
      </c>
      <c r="AB88" s="19">
        <v>0</v>
      </c>
      <c r="AC88" s="19">
        <v>0</v>
      </c>
      <c r="AD88" s="19">
        <v>0</v>
      </c>
    </row>
    <row r="89" spans="1:30" s="20" customFormat="1" ht="21" x14ac:dyDescent="0.25">
      <c r="A89" s="18" t="s">
        <v>31</v>
      </c>
      <c r="B89" s="18" t="s">
        <v>32</v>
      </c>
      <c r="C89" s="18">
        <v>11510</v>
      </c>
      <c r="D89" s="18" t="s">
        <v>32</v>
      </c>
      <c r="E89" s="18" t="s">
        <v>33</v>
      </c>
      <c r="F89" s="18" t="s">
        <v>34</v>
      </c>
      <c r="G89" s="15" t="s">
        <v>33</v>
      </c>
      <c r="H89" s="18" t="s">
        <v>37</v>
      </c>
      <c r="I89" s="14">
        <v>24601</v>
      </c>
      <c r="J89" s="24" t="s">
        <v>46</v>
      </c>
      <c r="K89" s="23" t="s">
        <v>126</v>
      </c>
      <c r="L89" s="17"/>
      <c r="M89" s="17"/>
      <c r="N89" s="7" t="s">
        <v>35</v>
      </c>
      <c r="O89" s="7">
        <v>1</v>
      </c>
      <c r="P89" s="28">
        <v>95</v>
      </c>
      <c r="Q89" s="6" t="s">
        <v>36</v>
      </c>
      <c r="R89" s="16">
        <f t="shared" si="2"/>
        <v>95</v>
      </c>
      <c r="S89" s="19">
        <v>0</v>
      </c>
      <c r="T89" s="19">
        <v>0</v>
      </c>
      <c r="U89" s="19">
        <v>0</v>
      </c>
      <c r="V89" s="19">
        <f t="shared" si="3"/>
        <v>95</v>
      </c>
      <c r="W89" s="19">
        <v>0</v>
      </c>
      <c r="X89" s="19">
        <v>0</v>
      </c>
      <c r="Y89" s="19">
        <v>0</v>
      </c>
      <c r="Z89" s="19">
        <v>0</v>
      </c>
      <c r="AA89" s="19">
        <v>0</v>
      </c>
      <c r="AB89" s="19">
        <v>0</v>
      </c>
      <c r="AC89" s="19">
        <v>0</v>
      </c>
      <c r="AD89" s="19">
        <v>0</v>
      </c>
    </row>
    <row r="90" spans="1:30" s="20" customFormat="1" ht="21" x14ac:dyDescent="0.25">
      <c r="A90" s="18" t="s">
        <v>31</v>
      </c>
      <c r="B90" s="18" t="s">
        <v>32</v>
      </c>
      <c r="C90" s="18">
        <v>11510</v>
      </c>
      <c r="D90" s="18" t="s">
        <v>32</v>
      </c>
      <c r="E90" s="18" t="s">
        <v>33</v>
      </c>
      <c r="F90" s="18" t="s">
        <v>34</v>
      </c>
      <c r="G90" s="15" t="s">
        <v>33</v>
      </c>
      <c r="H90" s="18" t="s">
        <v>37</v>
      </c>
      <c r="I90" s="14">
        <v>24601</v>
      </c>
      <c r="J90" s="24" t="s">
        <v>46</v>
      </c>
      <c r="K90" s="23" t="s">
        <v>127</v>
      </c>
      <c r="L90" s="17"/>
      <c r="M90" s="17"/>
      <c r="N90" s="7" t="s">
        <v>35</v>
      </c>
      <c r="O90" s="7">
        <v>2</v>
      </c>
      <c r="P90" s="28">
        <v>495</v>
      </c>
      <c r="Q90" s="6" t="s">
        <v>36</v>
      </c>
      <c r="R90" s="16">
        <f t="shared" si="2"/>
        <v>990</v>
      </c>
      <c r="S90" s="19">
        <v>0</v>
      </c>
      <c r="T90" s="19">
        <v>0</v>
      </c>
      <c r="U90" s="19">
        <v>0</v>
      </c>
      <c r="V90" s="19">
        <f t="shared" si="3"/>
        <v>990</v>
      </c>
      <c r="W90" s="19">
        <v>0</v>
      </c>
      <c r="X90" s="19">
        <v>0</v>
      </c>
      <c r="Y90" s="19">
        <v>0</v>
      </c>
      <c r="Z90" s="19">
        <v>0</v>
      </c>
      <c r="AA90" s="19">
        <v>0</v>
      </c>
      <c r="AB90" s="19">
        <v>0</v>
      </c>
      <c r="AC90" s="19">
        <v>0</v>
      </c>
      <c r="AD90" s="19">
        <v>0</v>
      </c>
    </row>
    <row r="91" spans="1:30" s="20" customFormat="1" ht="21" x14ac:dyDescent="0.25">
      <c r="A91" s="18" t="s">
        <v>31</v>
      </c>
      <c r="B91" s="18" t="s">
        <v>32</v>
      </c>
      <c r="C91" s="18">
        <v>11510</v>
      </c>
      <c r="D91" s="18" t="s">
        <v>32</v>
      </c>
      <c r="E91" s="18" t="s">
        <v>33</v>
      </c>
      <c r="F91" s="18" t="s">
        <v>34</v>
      </c>
      <c r="G91" s="15" t="s">
        <v>33</v>
      </c>
      <c r="H91" s="18" t="s">
        <v>37</v>
      </c>
      <c r="I91" s="14">
        <v>24601</v>
      </c>
      <c r="J91" s="24" t="s">
        <v>46</v>
      </c>
      <c r="K91" s="23" t="s">
        <v>128</v>
      </c>
      <c r="L91" s="17"/>
      <c r="M91" s="17"/>
      <c r="N91" s="7" t="s">
        <v>35</v>
      </c>
      <c r="O91" s="7">
        <v>1</v>
      </c>
      <c r="P91" s="28">
        <v>1194</v>
      </c>
      <c r="Q91" s="6" t="s">
        <v>36</v>
      </c>
      <c r="R91" s="16">
        <f t="shared" si="2"/>
        <v>1194</v>
      </c>
      <c r="S91" s="19">
        <v>0</v>
      </c>
      <c r="T91" s="19">
        <v>0</v>
      </c>
      <c r="U91" s="19">
        <v>0</v>
      </c>
      <c r="V91" s="19">
        <f t="shared" si="3"/>
        <v>1194</v>
      </c>
      <c r="W91" s="19">
        <v>0</v>
      </c>
      <c r="X91" s="19">
        <v>0</v>
      </c>
      <c r="Y91" s="19">
        <v>0</v>
      </c>
      <c r="Z91" s="19">
        <v>0</v>
      </c>
      <c r="AA91" s="19">
        <v>0</v>
      </c>
      <c r="AB91" s="19">
        <v>0</v>
      </c>
      <c r="AC91" s="19">
        <v>0</v>
      </c>
      <c r="AD91" s="19">
        <v>0</v>
      </c>
    </row>
    <row r="92" spans="1:30" s="20" customFormat="1" ht="21" x14ac:dyDescent="0.25">
      <c r="A92" s="18" t="s">
        <v>31</v>
      </c>
      <c r="B92" s="18" t="s">
        <v>32</v>
      </c>
      <c r="C92" s="18">
        <v>11510</v>
      </c>
      <c r="D92" s="18" t="s">
        <v>32</v>
      </c>
      <c r="E92" s="18" t="s">
        <v>33</v>
      </c>
      <c r="F92" s="18" t="s">
        <v>34</v>
      </c>
      <c r="G92" s="15" t="s">
        <v>33</v>
      </c>
      <c r="H92" s="18" t="s">
        <v>37</v>
      </c>
      <c r="I92" s="14">
        <v>24601</v>
      </c>
      <c r="J92" s="24" t="s">
        <v>46</v>
      </c>
      <c r="K92" s="23" t="s">
        <v>129</v>
      </c>
      <c r="L92" s="17"/>
      <c r="M92" s="17"/>
      <c r="N92" s="7" t="s">
        <v>35</v>
      </c>
      <c r="O92" s="7">
        <v>60</v>
      </c>
      <c r="P92" s="28">
        <v>42</v>
      </c>
      <c r="Q92" s="6" t="s">
        <v>36</v>
      </c>
      <c r="R92" s="16">
        <f t="shared" si="2"/>
        <v>2520</v>
      </c>
      <c r="S92" s="19">
        <v>0</v>
      </c>
      <c r="T92" s="19">
        <v>0</v>
      </c>
      <c r="U92" s="19">
        <v>0</v>
      </c>
      <c r="V92" s="19">
        <f t="shared" si="3"/>
        <v>2520</v>
      </c>
      <c r="W92" s="19">
        <v>0</v>
      </c>
      <c r="X92" s="19">
        <v>0</v>
      </c>
      <c r="Y92" s="19">
        <v>0</v>
      </c>
      <c r="Z92" s="19">
        <v>0</v>
      </c>
      <c r="AA92" s="19">
        <v>0</v>
      </c>
      <c r="AB92" s="19">
        <v>0</v>
      </c>
      <c r="AC92" s="19">
        <v>0</v>
      </c>
      <c r="AD92" s="19">
        <v>0</v>
      </c>
    </row>
    <row r="93" spans="1:30" s="20" customFormat="1" ht="21" x14ac:dyDescent="0.25">
      <c r="A93" s="18" t="s">
        <v>31</v>
      </c>
      <c r="B93" s="18" t="s">
        <v>32</v>
      </c>
      <c r="C93" s="18">
        <v>11510</v>
      </c>
      <c r="D93" s="18" t="s">
        <v>32</v>
      </c>
      <c r="E93" s="18" t="s">
        <v>33</v>
      </c>
      <c r="F93" s="18" t="s">
        <v>34</v>
      </c>
      <c r="G93" s="15" t="s">
        <v>33</v>
      </c>
      <c r="H93" s="18" t="s">
        <v>37</v>
      </c>
      <c r="I93" s="14">
        <v>24601</v>
      </c>
      <c r="J93" s="24" t="s">
        <v>46</v>
      </c>
      <c r="K93" s="23" t="s">
        <v>130</v>
      </c>
      <c r="L93" s="17"/>
      <c r="M93" s="17"/>
      <c r="N93" s="7" t="s">
        <v>35</v>
      </c>
      <c r="O93" s="7">
        <v>8</v>
      </c>
      <c r="P93" s="28">
        <v>140</v>
      </c>
      <c r="Q93" s="6" t="s">
        <v>36</v>
      </c>
      <c r="R93" s="16">
        <f t="shared" si="2"/>
        <v>1120</v>
      </c>
      <c r="S93" s="19">
        <v>0</v>
      </c>
      <c r="T93" s="19">
        <v>0</v>
      </c>
      <c r="U93" s="19">
        <v>0</v>
      </c>
      <c r="V93" s="19">
        <f t="shared" si="3"/>
        <v>1120</v>
      </c>
      <c r="W93" s="19">
        <v>0</v>
      </c>
      <c r="X93" s="19">
        <v>0</v>
      </c>
      <c r="Y93" s="19">
        <v>0</v>
      </c>
      <c r="Z93" s="19">
        <v>0</v>
      </c>
      <c r="AA93" s="19">
        <v>0</v>
      </c>
      <c r="AB93" s="19">
        <v>0</v>
      </c>
      <c r="AC93" s="19">
        <v>0</v>
      </c>
      <c r="AD93" s="19">
        <v>0</v>
      </c>
    </row>
    <row r="94" spans="1:30" s="20" customFormat="1" ht="21" x14ac:dyDescent="0.25">
      <c r="A94" s="18" t="s">
        <v>31</v>
      </c>
      <c r="B94" s="18" t="s">
        <v>32</v>
      </c>
      <c r="C94" s="18">
        <v>11510</v>
      </c>
      <c r="D94" s="18" t="s">
        <v>32</v>
      </c>
      <c r="E94" s="18" t="s">
        <v>33</v>
      </c>
      <c r="F94" s="18" t="s">
        <v>34</v>
      </c>
      <c r="G94" s="15" t="s">
        <v>33</v>
      </c>
      <c r="H94" s="18" t="s">
        <v>37</v>
      </c>
      <c r="I94" s="14">
        <v>24601</v>
      </c>
      <c r="J94" s="24" t="s">
        <v>46</v>
      </c>
      <c r="K94" s="23" t="s">
        <v>131</v>
      </c>
      <c r="L94" s="17"/>
      <c r="M94" s="17"/>
      <c r="N94" s="7" t="s">
        <v>35</v>
      </c>
      <c r="O94" s="7">
        <v>2</v>
      </c>
      <c r="P94" s="28">
        <v>340</v>
      </c>
      <c r="Q94" s="6" t="s">
        <v>36</v>
      </c>
      <c r="R94" s="16">
        <f t="shared" si="2"/>
        <v>680</v>
      </c>
      <c r="S94" s="19">
        <v>0</v>
      </c>
      <c r="T94" s="19">
        <v>0</v>
      </c>
      <c r="U94" s="19">
        <v>0</v>
      </c>
      <c r="V94" s="19">
        <f t="shared" si="3"/>
        <v>680</v>
      </c>
      <c r="W94" s="19">
        <v>0</v>
      </c>
      <c r="X94" s="19">
        <v>0</v>
      </c>
      <c r="Y94" s="19">
        <v>0</v>
      </c>
      <c r="Z94" s="19">
        <v>0</v>
      </c>
      <c r="AA94" s="19">
        <v>0</v>
      </c>
      <c r="AB94" s="19">
        <v>0</v>
      </c>
      <c r="AC94" s="19">
        <v>0</v>
      </c>
      <c r="AD94" s="19">
        <v>0</v>
      </c>
    </row>
    <row r="95" spans="1:30" s="20" customFormat="1" ht="21" x14ac:dyDescent="0.25">
      <c r="A95" s="18" t="s">
        <v>31</v>
      </c>
      <c r="B95" s="18" t="s">
        <v>32</v>
      </c>
      <c r="C95" s="18">
        <v>11510</v>
      </c>
      <c r="D95" s="18" t="s">
        <v>32</v>
      </c>
      <c r="E95" s="18" t="s">
        <v>33</v>
      </c>
      <c r="F95" s="18" t="s">
        <v>34</v>
      </c>
      <c r="G95" s="15" t="s">
        <v>33</v>
      </c>
      <c r="H95" s="18" t="s">
        <v>37</v>
      </c>
      <c r="I95" s="14">
        <v>24601</v>
      </c>
      <c r="J95" s="24" t="s">
        <v>46</v>
      </c>
      <c r="K95" s="23" t="s">
        <v>132</v>
      </c>
      <c r="L95" s="17"/>
      <c r="M95" s="17"/>
      <c r="N95" s="7" t="s">
        <v>35</v>
      </c>
      <c r="O95" s="7">
        <v>6</v>
      </c>
      <c r="P95" s="28">
        <v>70</v>
      </c>
      <c r="Q95" s="6" t="s">
        <v>36</v>
      </c>
      <c r="R95" s="16">
        <f t="shared" si="2"/>
        <v>420</v>
      </c>
      <c r="S95" s="19">
        <v>0</v>
      </c>
      <c r="T95" s="19">
        <v>0</v>
      </c>
      <c r="U95" s="19">
        <v>0</v>
      </c>
      <c r="V95" s="19">
        <f t="shared" si="3"/>
        <v>420</v>
      </c>
      <c r="W95" s="19">
        <v>0</v>
      </c>
      <c r="X95" s="19">
        <v>0</v>
      </c>
      <c r="Y95" s="19">
        <v>0</v>
      </c>
      <c r="Z95" s="19">
        <v>0</v>
      </c>
      <c r="AA95" s="19">
        <v>0</v>
      </c>
      <c r="AB95" s="19">
        <v>0</v>
      </c>
      <c r="AC95" s="19">
        <v>0</v>
      </c>
      <c r="AD95" s="19">
        <v>0</v>
      </c>
    </row>
    <row r="96" spans="1:30" s="20" customFormat="1" ht="21" x14ac:dyDescent="0.25">
      <c r="A96" s="18" t="s">
        <v>31</v>
      </c>
      <c r="B96" s="18" t="s">
        <v>32</v>
      </c>
      <c r="C96" s="18">
        <v>11510</v>
      </c>
      <c r="D96" s="18" t="s">
        <v>32</v>
      </c>
      <c r="E96" s="18" t="s">
        <v>33</v>
      </c>
      <c r="F96" s="18" t="s">
        <v>34</v>
      </c>
      <c r="G96" s="15" t="s">
        <v>33</v>
      </c>
      <c r="H96" s="18" t="s">
        <v>37</v>
      </c>
      <c r="I96" s="14">
        <v>24601</v>
      </c>
      <c r="J96" s="24" t="s">
        <v>46</v>
      </c>
      <c r="K96" s="23" t="s">
        <v>133</v>
      </c>
      <c r="L96" s="17"/>
      <c r="M96" s="17"/>
      <c r="N96" s="7" t="s">
        <v>35</v>
      </c>
      <c r="O96" s="7">
        <v>1</v>
      </c>
      <c r="P96" s="28">
        <v>120</v>
      </c>
      <c r="Q96" s="6" t="s">
        <v>36</v>
      </c>
      <c r="R96" s="16">
        <f t="shared" si="2"/>
        <v>120</v>
      </c>
      <c r="S96" s="19">
        <v>0</v>
      </c>
      <c r="T96" s="19">
        <v>0</v>
      </c>
      <c r="U96" s="19">
        <v>0</v>
      </c>
      <c r="V96" s="19">
        <f t="shared" si="3"/>
        <v>120</v>
      </c>
      <c r="W96" s="19">
        <v>0</v>
      </c>
      <c r="X96" s="19">
        <v>0</v>
      </c>
      <c r="Y96" s="19">
        <v>0</v>
      </c>
      <c r="Z96" s="19">
        <v>0</v>
      </c>
      <c r="AA96" s="19">
        <v>0</v>
      </c>
      <c r="AB96" s="19">
        <v>0</v>
      </c>
      <c r="AC96" s="19">
        <v>0</v>
      </c>
      <c r="AD96" s="19">
        <v>0</v>
      </c>
    </row>
    <row r="97" spans="1:30" s="20" customFormat="1" ht="21" x14ac:dyDescent="0.25">
      <c r="A97" s="18" t="s">
        <v>31</v>
      </c>
      <c r="B97" s="18" t="s">
        <v>32</v>
      </c>
      <c r="C97" s="18">
        <v>11510</v>
      </c>
      <c r="D97" s="18" t="s">
        <v>32</v>
      </c>
      <c r="E97" s="18" t="s">
        <v>33</v>
      </c>
      <c r="F97" s="18" t="s">
        <v>34</v>
      </c>
      <c r="G97" s="18" t="s">
        <v>33</v>
      </c>
      <c r="H97" s="18" t="s">
        <v>37</v>
      </c>
      <c r="I97" s="14">
        <v>24801</v>
      </c>
      <c r="J97" s="24" t="s">
        <v>59</v>
      </c>
      <c r="K97" s="23" t="s">
        <v>60</v>
      </c>
      <c r="L97" s="17"/>
      <c r="M97" s="17"/>
      <c r="N97" s="7" t="s">
        <v>35</v>
      </c>
      <c r="O97" s="7">
        <v>1</v>
      </c>
      <c r="P97" s="28">
        <v>9739</v>
      </c>
      <c r="Q97" s="6" t="s">
        <v>36</v>
      </c>
      <c r="R97" s="16">
        <f t="shared" si="2"/>
        <v>9739</v>
      </c>
      <c r="S97" s="19">
        <v>0</v>
      </c>
      <c r="T97" s="19">
        <v>0</v>
      </c>
      <c r="U97" s="19">
        <v>0</v>
      </c>
      <c r="V97" s="19">
        <f t="shared" si="3"/>
        <v>9739</v>
      </c>
      <c r="W97" s="19">
        <v>0</v>
      </c>
      <c r="X97" s="19">
        <v>0</v>
      </c>
      <c r="Y97" s="19">
        <v>0</v>
      </c>
      <c r="Z97" s="19">
        <v>0</v>
      </c>
      <c r="AA97" s="19">
        <v>0</v>
      </c>
      <c r="AB97" s="19">
        <v>0</v>
      </c>
      <c r="AC97" s="19">
        <v>0</v>
      </c>
      <c r="AD97" s="19">
        <v>0</v>
      </c>
    </row>
    <row r="98" spans="1:30" s="20" customFormat="1" ht="21" x14ac:dyDescent="0.25">
      <c r="A98" s="18" t="s">
        <v>31</v>
      </c>
      <c r="B98" s="18" t="s">
        <v>32</v>
      </c>
      <c r="C98" s="18">
        <v>11510</v>
      </c>
      <c r="D98" s="18" t="s">
        <v>32</v>
      </c>
      <c r="E98" s="18" t="s">
        <v>33</v>
      </c>
      <c r="F98" s="18" t="s">
        <v>34</v>
      </c>
      <c r="G98" s="18" t="s">
        <v>33</v>
      </c>
      <c r="H98" s="18" t="s">
        <v>37</v>
      </c>
      <c r="I98" s="14">
        <v>24801</v>
      </c>
      <c r="J98" s="24" t="s">
        <v>59</v>
      </c>
      <c r="K98" s="23" t="s">
        <v>60</v>
      </c>
      <c r="L98" s="17"/>
      <c r="M98" s="17"/>
      <c r="N98" s="7" t="s">
        <v>35</v>
      </c>
      <c r="O98" s="7">
        <v>1</v>
      </c>
      <c r="P98" s="28">
        <v>9739</v>
      </c>
      <c r="Q98" s="6" t="s">
        <v>36</v>
      </c>
      <c r="R98" s="16">
        <f t="shared" si="2"/>
        <v>9739</v>
      </c>
      <c r="S98" s="19">
        <v>0</v>
      </c>
      <c r="T98" s="19">
        <v>0</v>
      </c>
      <c r="U98" s="19">
        <v>0</v>
      </c>
      <c r="V98" s="19">
        <f t="shared" si="3"/>
        <v>9739</v>
      </c>
      <c r="W98" s="19">
        <v>0</v>
      </c>
      <c r="X98" s="19">
        <v>0</v>
      </c>
      <c r="Y98" s="19">
        <v>0</v>
      </c>
      <c r="Z98" s="19">
        <v>0</v>
      </c>
      <c r="AA98" s="19">
        <v>0</v>
      </c>
      <c r="AB98" s="19">
        <v>0</v>
      </c>
      <c r="AC98" s="19">
        <v>0</v>
      </c>
      <c r="AD98" s="19">
        <v>0</v>
      </c>
    </row>
    <row r="99" spans="1:30" s="20" customFormat="1" ht="21" x14ac:dyDescent="0.25">
      <c r="A99" s="18" t="s">
        <v>31</v>
      </c>
      <c r="B99" s="18" t="s">
        <v>32</v>
      </c>
      <c r="C99" s="18">
        <v>11510</v>
      </c>
      <c r="D99" s="18" t="s">
        <v>32</v>
      </c>
      <c r="E99" s="18" t="s">
        <v>33</v>
      </c>
      <c r="F99" s="18" t="s">
        <v>56</v>
      </c>
      <c r="G99" s="15" t="s">
        <v>33</v>
      </c>
      <c r="H99" s="18" t="s">
        <v>37</v>
      </c>
      <c r="I99" s="14">
        <v>25401</v>
      </c>
      <c r="J99" s="24" t="s">
        <v>48</v>
      </c>
      <c r="K99" s="23" t="s">
        <v>42</v>
      </c>
      <c r="L99" s="17"/>
      <c r="M99" s="17"/>
      <c r="N99" s="7" t="s">
        <v>35</v>
      </c>
      <c r="O99" s="7">
        <v>5</v>
      </c>
      <c r="P99" s="28">
        <v>66</v>
      </c>
      <c r="Q99" s="6" t="s">
        <v>36</v>
      </c>
      <c r="R99" s="16">
        <f t="shared" si="2"/>
        <v>330</v>
      </c>
      <c r="S99" s="19">
        <v>0</v>
      </c>
      <c r="T99" s="19">
        <v>0</v>
      </c>
      <c r="U99" s="19">
        <v>0</v>
      </c>
      <c r="V99" s="19">
        <f t="shared" si="3"/>
        <v>330</v>
      </c>
      <c r="W99" s="19">
        <v>0</v>
      </c>
      <c r="X99" s="19">
        <v>0</v>
      </c>
      <c r="Y99" s="19">
        <v>0</v>
      </c>
      <c r="Z99" s="19">
        <v>0</v>
      </c>
      <c r="AA99" s="19">
        <v>0</v>
      </c>
      <c r="AB99" s="19">
        <v>0</v>
      </c>
      <c r="AC99" s="19">
        <v>0</v>
      </c>
      <c r="AD99" s="19">
        <v>0</v>
      </c>
    </row>
    <row r="100" spans="1:30" s="20" customFormat="1" ht="21" x14ac:dyDescent="0.25">
      <c r="A100" s="18" t="s">
        <v>31</v>
      </c>
      <c r="B100" s="18" t="s">
        <v>32</v>
      </c>
      <c r="C100" s="18">
        <v>11510</v>
      </c>
      <c r="D100" s="18" t="s">
        <v>32</v>
      </c>
      <c r="E100" s="18" t="s">
        <v>33</v>
      </c>
      <c r="F100" s="18" t="s">
        <v>53</v>
      </c>
      <c r="G100" s="18">
        <v>44</v>
      </c>
      <c r="H100" s="18" t="s">
        <v>37</v>
      </c>
      <c r="I100" s="18">
        <v>26201</v>
      </c>
      <c r="J100" s="24" t="s">
        <v>61</v>
      </c>
      <c r="K100" s="23" t="s">
        <v>62</v>
      </c>
      <c r="L100" s="17"/>
      <c r="M100" s="17"/>
      <c r="N100" s="7" t="s">
        <v>35</v>
      </c>
      <c r="O100" s="7">
        <v>1</v>
      </c>
      <c r="P100" s="28">
        <v>10000</v>
      </c>
      <c r="Q100" s="6" t="s">
        <v>36</v>
      </c>
      <c r="R100" s="16">
        <f t="shared" si="2"/>
        <v>10000</v>
      </c>
      <c r="S100" s="19">
        <v>0</v>
      </c>
      <c r="T100" s="19">
        <v>0</v>
      </c>
      <c r="U100" s="19">
        <v>0</v>
      </c>
      <c r="V100" s="19">
        <f t="shared" si="3"/>
        <v>10000</v>
      </c>
      <c r="W100" s="19">
        <v>0</v>
      </c>
      <c r="X100" s="19">
        <v>0</v>
      </c>
      <c r="Y100" s="19">
        <v>0</v>
      </c>
      <c r="Z100" s="19">
        <v>0</v>
      </c>
      <c r="AA100" s="19">
        <v>0</v>
      </c>
      <c r="AB100" s="19">
        <v>0</v>
      </c>
      <c r="AC100" s="19">
        <v>0</v>
      </c>
      <c r="AD100" s="19">
        <v>0</v>
      </c>
    </row>
    <row r="101" spans="1:30" s="20" customFormat="1" ht="21" x14ac:dyDescent="0.25">
      <c r="A101" s="18" t="s">
        <v>31</v>
      </c>
      <c r="B101" s="18" t="s">
        <v>32</v>
      </c>
      <c r="C101" s="21">
        <v>11510</v>
      </c>
      <c r="D101" s="22" t="s">
        <v>32</v>
      </c>
      <c r="E101" s="22" t="s">
        <v>33</v>
      </c>
      <c r="F101" s="22" t="s">
        <v>34</v>
      </c>
      <c r="G101" s="22" t="s">
        <v>33</v>
      </c>
      <c r="H101" s="22" t="s">
        <v>37</v>
      </c>
      <c r="I101" s="21">
        <v>29301</v>
      </c>
      <c r="J101" s="25" t="s">
        <v>138</v>
      </c>
      <c r="K101" s="23" t="s">
        <v>134</v>
      </c>
      <c r="L101" s="17"/>
      <c r="M101" s="17"/>
      <c r="N101" s="7" t="s">
        <v>35</v>
      </c>
      <c r="O101" s="7">
        <v>3</v>
      </c>
      <c r="P101" s="28">
        <v>5700</v>
      </c>
      <c r="Q101" s="6" t="s">
        <v>36</v>
      </c>
      <c r="R101" s="16">
        <f t="shared" si="2"/>
        <v>17100</v>
      </c>
      <c r="S101" s="19">
        <v>0</v>
      </c>
      <c r="T101" s="19">
        <v>0</v>
      </c>
      <c r="U101" s="19">
        <v>0</v>
      </c>
      <c r="V101" s="19">
        <f t="shared" si="3"/>
        <v>17100</v>
      </c>
      <c r="W101" s="19">
        <v>0</v>
      </c>
      <c r="X101" s="19">
        <v>0</v>
      </c>
      <c r="Y101" s="19">
        <v>0</v>
      </c>
      <c r="Z101" s="19">
        <v>0</v>
      </c>
      <c r="AA101" s="19">
        <v>0</v>
      </c>
      <c r="AB101" s="19">
        <v>0</v>
      </c>
      <c r="AC101" s="19">
        <v>0</v>
      </c>
      <c r="AD101" s="19">
        <v>0</v>
      </c>
    </row>
    <row r="102" spans="1:30" s="20" customFormat="1" ht="21" x14ac:dyDescent="0.25">
      <c r="A102" s="18" t="s">
        <v>31</v>
      </c>
      <c r="B102" s="18" t="s">
        <v>32</v>
      </c>
      <c r="C102" s="21">
        <v>11510</v>
      </c>
      <c r="D102" s="22" t="s">
        <v>32</v>
      </c>
      <c r="E102" s="22" t="s">
        <v>33</v>
      </c>
      <c r="F102" s="22" t="s">
        <v>34</v>
      </c>
      <c r="G102" s="22" t="s">
        <v>33</v>
      </c>
      <c r="H102" s="22" t="s">
        <v>37</v>
      </c>
      <c r="I102" s="21">
        <v>29301</v>
      </c>
      <c r="J102" s="25" t="s">
        <v>138</v>
      </c>
      <c r="K102" s="23" t="s">
        <v>135</v>
      </c>
      <c r="L102" s="17"/>
      <c r="M102" s="17"/>
      <c r="N102" s="7" t="s">
        <v>35</v>
      </c>
      <c r="O102" s="7">
        <v>2</v>
      </c>
      <c r="P102" s="28">
        <v>1941</v>
      </c>
      <c r="Q102" s="6" t="s">
        <v>36</v>
      </c>
      <c r="R102" s="16">
        <f t="shared" si="2"/>
        <v>3882</v>
      </c>
      <c r="S102" s="19">
        <v>0</v>
      </c>
      <c r="T102" s="19">
        <v>0</v>
      </c>
      <c r="U102" s="19">
        <v>0</v>
      </c>
      <c r="V102" s="19">
        <f t="shared" si="3"/>
        <v>3882</v>
      </c>
      <c r="W102" s="19">
        <v>0</v>
      </c>
      <c r="X102" s="19">
        <v>0</v>
      </c>
      <c r="Y102" s="19">
        <v>0</v>
      </c>
      <c r="Z102" s="19">
        <v>0</v>
      </c>
      <c r="AA102" s="19">
        <v>0</v>
      </c>
      <c r="AB102" s="19">
        <v>0</v>
      </c>
      <c r="AC102" s="19">
        <v>0</v>
      </c>
      <c r="AD102" s="19">
        <v>0</v>
      </c>
    </row>
    <row r="103" spans="1:30" s="20" customFormat="1" ht="21" x14ac:dyDescent="0.25">
      <c r="A103" s="18" t="s">
        <v>31</v>
      </c>
      <c r="B103" s="18" t="s">
        <v>32</v>
      </c>
      <c r="C103" s="21">
        <v>11510</v>
      </c>
      <c r="D103" s="22" t="s">
        <v>32</v>
      </c>
      <c r="E103" s="22" t="s">
        <v>33</v>
      </c>
      <c r="F103" s="22" t="s">
        <v>34</v>
      </c>
      <c r="G103" s="22" t="s">
        <v>33</v>
      </c>
      <c r="H103" s="22" t="s">
        <v>37</v>
      </c>
      <c r="I103" s="21">
        <v>29301</v>
      </c>
      <c r="J103" s="25" t="s">
        <v>138</v>
      </c>
      <c r="K103" s="23" t="s">
        <v>135</v>
      </c>
      <c r="L103" s="17"/>
      <c r="M103" s="17"/>
      <c r="N103" s="7" t="s">
        <v>35</v>
      </c>
      <c r="O103" s="7">
        <v>1</v>
      </c>
      <c r="P103" s="28">
        <v>1941</v>
      </c>
      <c r="Q103" s="6" t="s">
        <v>36</v>
      </c>
      <c r="R103" s="16">
        <f t="shared" si="2"/>
        <v>1941</v>
      </c>
      <c r="S103" s="19">
        <v>0</v>
      </c>
      <c r="T103" s="19">
        <v>0</v>
      </c>
      <c r="U103" s="19">
        <v>0</v>
      </c>
      <c r="V103" s="19">
        <f t="shared" si="3"/>
        <v>1941</v>
      </c>
      <c r="W103" s="19">
        <v>0</v>
      </c>
      <c r="X103" s="19">
        <v>0</v>
      </c>
      <c r="Y103" s="19">
        <v>0</v>
      </c>
      <c r="Z103" s="19">
        <v>0</v>
      </c>
      <c r="AA103" s="19">
        <v>0</v>
      </c>
      <c r="AB103" s="19">
        <v>0</v>
      </c>
      <c r="AC103" s="19">
        <v>0</v>
      </c>
      <c r="AD103" s="19">
        <v>0</v>
      </c>
    </row>
    <row r="104" spans="1:30" s="20" customFormat="1" ht="21" x14ac:dyDescent="0.25">
      <c r="A104" s="18" t="s">
        <v>31</v>
      </c>
      <c r="B104" s="18" t="s">
        <v>32</v>
      </c>
      <c r="C104" s="21">
        <v>11510</v>
      </c>
      <c r="D104" s="22" t="s">
        <v>32</v>
      </c>
      <c r="E104" s="22" t="s">
        <v>33</v>
      </c>
      <c r="F104" s="22" t="s">
        <v>34</v>
      </c>
      <c r="G104" s="22" t="s">
        <v>33</v>
      </c>
      <c r="H104" s="22" t="s">
        <v>37</v>
      </c>
      <c r="I104" s="21">
        <v>29301</v>
      </c>
      <c r="J104" s="25" t="s">
        <v>138</v>
      </c>
      <c r="K104" s="23" t="s">
        <v>136</v>
      </c>
      <c r="L104" s="17"/>
      <c r="M104" s="17"/>
      <c r="N104" s="7" t="s">
        <v>35</v>
      </c>
      <c r="O104" s="7">
        <v>2</v>
      </c>
      <c r="P104" s="28">
        <v>900</v>
      </c>
      <c r="Q104" s="6" t="s">
        <v>36</v>
      </c>
      <c r="R104" s="16">
        <f t="shared" si="2"/>
        <v>1800</v>
      </c>
      <c r="S104" s="19">
        <v>0</v>
      </c>
      <c r="T104" s="19">
        <v>0</v>
      </c>
      <c r="U104" s="19">
        <v>0</v>
      </c>
      <c r="V104" s="19">
        <f t="shared" si="3"/>
        <v>1800</v>
      </c>
      <c r="W104" s="19">
        <v>0</v>
      </c>
      <c r="X104" s="19">
        <v>0</v>
      </c>
      <c r="Y104" s="19">
        <v>0</v>
      </c>
      <c r="Z104" s="19">
        <v>0</v>
      </c>
      <c r="AA104" s="19">
        <v>0</v>
      </c>
      <c r="AB104" s="19">
        <v>0</v>
      </c>
      <c r="AC104" s="19">
        <v>0</v>
      </c>
      <c r="AD104" s="19">
        <v>0</v>
      </c>
    </row>
    <row r="105" spans="1:30" s="20" customFormat="1" ht="21" x14ac:dyDescent="0.25">
      <c r="A105" s="18" t="s">
        <v>31</v>
      </c>
      <c r="B105" s="18" t="s">
        <v>32</v>
      </c>
      <c r="C105" s="21">
        <v>11510</v>
      </c>
      <c r="D105" s="22" t="s">
        <v>32</v>
      </c>
      <c r="E105" s="22" t="s">
        <v>33</v>
      </c>
      <c r="F105" s="22" t="s">
        <v>34</v>
      </c>
      <c r="G105" s="22" t="s">
        <v>33</v>
      </c>
      <c r="H105" s="22" t="s">
        <v>37</v>
      </c>
      <c r="I105" s="21">
        <v>29301</v>
      </c>
      <c r="J105" s="25" t="s">
        <v>138</v>
      </c>
      <c r="K105" s="23" t="s">
        <v>137</v>
      </c>
      <c r="L105" s="17"/>
      <c r="M105" s="17"/>
      <c r="N105" s="7" t="s">
        <v>35</v>
      </c>
      <c r="O105" s="7">
        <v>1</v>
      </c>
      <c r="P105" s="28">
        <v>380</v>
      </c>
      <c r="Q105" s="6" t="s">
        <v>36</v>
      </c>
      <c r="R105" s="16">
        <f t="shared" si="2"/>
        <v>380</v>
      </c>
      <c r="S105" s="19">
        <v>0</v>
      </c>
      <c r="T105" s="19">
        <v>0</v>
      </c>
      <c r="U105" s="19">
        <v>0</v>
      </c>
      <c r="V105" s="19">
        <f t="shared" si="3"/>
        <v>380</v>
      </c>
      <c r="W105" s="19">
        <v>0</v>
      </c>
      <c r="X105" s="19">
        <v>0</v>
      </c>
      <c r="Y105" s="19">
        <v>0</v>
      </c>
      <c r="Z105" s="19">
        <v>0</v>
      </c>
      <c r="AA105" s="19">
        <v>0</v>
      </c>
      <c r="AB105" s="19">
        <v>0</v>
      </c>
      <c r="AC105" s="19">
        <v>0</v>
      </c>
      <c r="AD105" s="19">
        <v>0</v>
      </c>
    </row>
    <row r="106" spans="1:30" s="20" customFormat="1" ht="31.5" x14ac:dyDescent="0.25">
      <c r="A106" s="21" t="s">
        <v>31</v>
      </c>
      <c r="B106" s="22" t="s">
        <v>32</v>
      </c>
      <c r="C106" s="21">
        <v>11510</v>
      </c>
      <c r="D106" s="22" t="s">
        <v>32</v>
      </c>
      <c r="E106" s="22" t="s">
        <v>33</v>
      </c>
      <c r="F106" s="22" t="s">
        <v>34</v>
      </c>
      <c r="G106" s="22" t="s">
        <v>33</v>
      </c>
      <c r="H106" s="22" t="s">
        <v>37</v>
      </c>
      <c r="I106" s="21">
        <v>29401</v>
      </c>
      <c r="J106" s="25" t="s">
        <v>41</v>
      </c>
      <c r="K106" s="23" t="s">
        <v>139</v>
      </c>
      <c r="L106" s="17"/>
      <c r="M106" s="17"/>
      <c r="N106" s="7" t="s">
        <v>35</v>
      </c>
      <c r="O106" s="7">
        <v>6</v>
      </c>
      <c r="P106" s="28">
        <v>52</v>
      </c>
      <c r="Q106" s="6" t="s">
        <v>36</v>
      </c>
      <c r="R106" s="16">
        <f t="shared" si="2"/>
        <v>312</v>
      </c>
      <c r="S106" s="19">
        <v>0</v>
      </c>
      <c r="T106" s="19">
        <v>0</v>
      </c>
      <c r="U106" s="19">
        <v>0</v>
      </c>
      <c r="V106" s="19">
        <f t="shared" si="3"/>
        <v>312</v>
      </c>
      <c r="W106" s="19">
        <v>0</v>
      </c>
      <c r="X106" s="19">
        <v>0</v>
      </c>
      <c r="Y106" s="19">
        <v>0</v>
      </c>
      <c r="Z106" s="19">
        <v>0</v>
      </c>
      <c r="AA106" s="19">
        <v>0</v>
      </c>
      <c r="AB106" s="19">
        <v>0</v>
      </c>
      <c r="AC106" s="19">
        <v>0</v>
      </c>
      <c r="AD106" s="19">
        <v>0</v>
      </c>
    </row>
    <row r="107" spans="1:30" s="20" customFormat="1" ht="31.5" x14ac:dyDescent="0.25">
      <c r="A107" s="21" t="s">
        <v>31</v>
      </c>
      <c r="B107" s="22" t="s">
        <v>32</v>
      </c>
      <c r="C107" s="21">
        <v>11510</v>
      </c>
      <c r="D107" s="22" t="s">
        <v>32</v>
      </c>
      <c r="E107" s="22" t="s">
        <v>33</v>
      </c>
      <c r="F107" s="22" t="s">
        <v>34</v>
      </c>
      <c r="G107" s="22" t="s">
        <v>33</v>
      </c>
      <c r="H107" s="22" t="s">
        <v>37</v>
      </c>
      <c r="I107" s="21">
        <v>29401</v>
      </c>
      <c r="J107" s="25" t="s">
        <v>41</v>
      </c>
      <c r="K107" s="23" t="s">
        <v>140</v>
      </c>
      <c r="L107" s="17"/>
      <c r="M107" s="17"/>
      <c r="N107" s="7" t="s">
        <v>35</v>
      </c>
      <c r="O107" s="7">
        <v>2</v>
      </c>
      <c r="P107" s="28">
        <v>88</v>
      </c>
      <c r="Q107" s="6" t="s">
        <v>36</v>
      </c>
      <c r="R107" s="16">
        <f t="shared" si="2"/>
        <v>176</v>
      </c>
      <c r="S107" s="19">
        <v>0</v>
      </c>
      <c r="T107" s="19">
        <v>0</v>
      </c>
      <c r="U107" s="19">
        <v>0</v>
      </c>
      <c r="V107" s="19">
        <f t="shared" si="3"/>
        <v>176</v>
      </c>
      <c r="W107" s="19">
        <v>0</v>
      </c>
      <c r="X107" s="19">
        <v>0</v>
      </c>
      <c r="Y107" s="19">
        <v>0</v>
      </c>
      <c r="Z107" s="19">
        <v>0</v>
      </c>
      <c r="AA107" s="19">
        <v>0</v>
      </c>
      <c r="AB107" s="19">
        <v>0</v>
      </c>
      <c r="AC107" s="19">
        <v>0</v>
      </c>
      <c r="AD107" s="19">
        <v>0</v>
      </c>
    </row>
    <row r="108" spans="1:30" s="20" customFormat="1" ht="31.5" x14ac:dyDescent="0.25">
      <c r="A108" s="21" t="s">
        <v>31</v>
      </c>
      <c r="B108" s="22" t="s">
        <v>32</v>
      </c>
      <c r="C108" s="21">
        <v>11510</v>
      </c>
      <c r="D108" s="22" t="s">
        <v>32</v>
      </c>
      <c r="E108" s="22" t="s">
        <v>33</v>
      </c>
      <c r="F108" s="22" t="s">
        <v>34</v>
      </c>
      <c r="G108" s="22" t="s">
        <v>33</v>
      </c>
      <c r="H108" s="22" t="s">
        <v>37</v>
      </c>
      <c r="I108" s="21">
        <v>29401</v>
      </c>
      <c r="J108" s="25" t="s">
        <v>41</v>
      </c>
      <c r="K108" s="23" t="s">
        <v>141</v>
      </c>
      <c r="L108" s="17"/>
      <c r="M108" s="17"/>
      <c r="N108" s="7" t="s">
        <v>35</v>
      </c>
      <c r="O108" s="7">
        <v>2</v>
      </c>
      <c r="P108" s="28">
        <v>259</v>
      </c>
      <c r="Q108" s="6" t="s">
        <v>36</v>
      </c>
      <c r="R108" s="16">
        <f t="shared" si="2"/>
        <v>518</v>
      </c>
      <c r="S108" s="19">
        <v>0</v>
      </c>
      <c r="T108" s="19">
        <v>0</v>
      </c>
      <c r="U108" s="19">
        <v>0</v>
      </c>
      <c r="V108" s="19">
        <f t="shared" si="3"/>
        <v>518</v>
      </c>
      <c r="W108" s="19">
        <v>0</v>
      </c>
      <c r="X108" s="19">
        <v>0</v>
      </c>
      <c r="Y108" s="19">
        <v>0</v>
      </c>
      <c r="Z108" s="19">
        <v>0</v>
      </c>
      <c r="AA108" s="19">
        <v>0</v>
      </c>
      <c r="AB108" s="19">
        <v>0</v>
      </c>
      <c r="AC108" s="19">
        <v>0</v>
      </c>
      <c r="AD108" s="19">
        <v>0</v>
      </c>
    </row>
    <row r="109" spans="1:30" s="20" customFormat="1" ht="31.5" x14ac:dyDescent="0.25">
      <c r="A109" s="21" t="s">
        <v>31</v>
      </c>
      <c r="B109" s="22" t="s">
        <v>32</v>
      </c>
      <c r="C109" s="21">
        <v>11510</v>
      </c>
      <c r="D109" s="22" t="s">
        <v>32</v>
      </c>
      <c r="E109" s="22" t="s">
        <v>33</v>
      </c>
      <c r="F109" s="22" t="s">
        <v>34</v>
      </c>
      <c r="G109" s="22" t="s">
        <v>33</v>
      </c>
      <c r="H109" s="22" t="s">
        <v>37</v>
      </c>
      <c r="I109" s="21">
        <v>29401</v>
      </c>
      <c r="J109" s="25" t="s">
        <v>41</v>
      </c>
      <c r="K109" s="23" t="s">
        <v>142</v>
      </c>
      <c r="L109" s="17"/>
      <c r="M109" s="17"/>
      <c r="N109" s="7" t="s">
        <v>35</v>
      </c>
      <c r="O109" s="7">
        <v>2</v>
      </c>
      <c r="P109" s="28">
        <v>104</v>
      </c>
      <c r="Q109" s="6" t="s">
        <v>36</v>
      </c>
      <c r="R109" s="16">
        <f t="shared" si="2"/>
        <v>208</v>
      </c>
      <c r="S109" s="19">
        <v>0</v>
      </c>
      <c r="T109" s="19">
        <v>0</v>
      </c>
      <c r="U109" s="19">
        <v>0</v>
      </c>
      <c r="V109" s="19">
        <f t="shared" si="3"/>
        <v>208</v>
      </c>
      <c r="W109" s="19">
        <v>0</v>
      </c>
      <c r="X109" s="19">
        <v>0</v>
      </c>
      <c r="Y109" s="19">
        <v>0</v>
      </c>
      <c r="Z109" s="19">
        <v>0</v>
      </c>
      <c r="AA109" s="19">
        <v>0</v>
      </c>
      <c r="AB109" s="19">
        <v>0</v>
      </c>
      <c r="AC109" s="19">
        <v>0</v>
      </c>
      <c r="AD109" s="19">
        <v>0</v>
      </c>
    </row>
    <row r="110" spans="1:30" s="20" customFormat="1" ht="31.5" x14ac:dyDescent="0.25">
      <c r="A110" s="21" t="s">
        <v>31</v>
      </c>
      <c r="B110" s="22" t="s">
        <v>32</v>
      </c>
      <c r="C110" s="21">
        <v>11510</v>
      </c>
      <c r="D110" s="22" t="s">
        <v>32</v>
      </c>
      <c r="E110" s="22" t="s">
        <v>33</v>
      </c>
      <c r="F110" s="22" t="s">
        <v>34</v>
      </c>
      <c r="G110" s="22" t="s">
        <v>33</v>
      </c>
      <c r="H110" s="22" t="s">
        <v>37</v>
      </c>
      <c r="I110" s="21">
        <v>29401</v>
      </c>
      <c r="J110" s="25" t="s">
        <v>41</v>
      </c>
      <c r="K110" s="23" t="s">
        <v>143</v>
      </c>
      <c r="L110" s="17"/>
      <c r="M110" s="17"/>
      <c r="N110" s="7" t="s">
        <v>35</v>
      </c>
      <c r="O110" s="7">
        <v>1</v>
      </c>
      <c r="P110" s="28">
        <v>2199</v>
      </c>
      <c r="Q110" s="6" t="s">
        <v>36</v>
      </c>
      <c r="R110" s="16">
        <f t="shared" si="2"/>
        <v>2199</v>
      </c>
      <c r="S110" s="19">
        <v>0</v>
      </c>
      <c r="T110" s="19">
        <v>0</v>
      </c>
      <c r="U110" s="19">
        <v>0</v>
      </c>
      <c r="V110" s="19">
        <f t="shared" si="3"/>
        <v>2199</v>
      </c>
      <c r="W110" s="19">
        <v>0</v>
      </c>
      <c r="X110" s="19">
        <v>0</v>
      </c>
      <c r="Y110" s="19">
        <v>0</v>
      </c>
      <c r="Z110" s="19">
        <v>0</v>
      </c>
      <c r="AA110" s="19">
        <v>0</v>
      </c>
      <c r="AB110" s="19">
        <v>0</v>
      </c>
      <c r="AC110" s="19">
        <v>0</v>
      </c>
      <c r="AD110" s="19">
        <v>0</v>
      </c>
    </row>
    <row r="111" spans="1:30" s="20" customFormat="1" ht="31.5" x14ac:dyDescent="0.25">
      <c r="A111" s="21" t="s">
        <v>31</v>
      </c>
      <c r="B111" s="22" t="s">
        <v>32</v>
      </c>
      <c r="C111" s="21">
        <v>11510</v>
      </c>
      <c r="D111" s="22" t="s">
        <v>32</v>
      </c>
      <c r="E111" s="22" t="s">
        <v>33</v>
      </c>
      <c r="F111" s="22" t="s">
        <v>34</v>
      </c>
      <c r="G111" s="22" t="s">
        <v>33</v>
      </c>
      <c r="H111" s="22" t="s">
        <v>37</v>
      </c>
      <c r="I111" s="21">
        <v>29401</v>
      </c>
      <c r="J111" s="25" t="s">
        <v>41</v>
      </c>
      <c r="K111" s="23" t="s">
        <v>144</v>
      </c>
      <c r="L111" s="17"/>
      <c r="M111" s="17"/>
      <c r="N111" s="7" t="s">
        <v>35</v>
      </c>
      <c r="O111" s="7">
        <v>2</v>
      </c>
      <c r="P111" s="28">
        <v>86</v>
      </c>
      <c r="Q111" s="6" t="s">
        <v>36</v>
      </c>
      <c r="R111" s="16">
        <f t="shared" si="2"/>
        <v>172</v>
      </c>
      <c r="S111" s="19">
        <v>0</v>
      </c>
      <c r="T111" s="19">
        <v>0</v>
      </c>
      <c r="U111" s="19">
        <v>0</v>
      </c>
      <c r="V111" s="19">
        <f t="shared" si="3"/>
        <v>172</v>
      </c>
      <c r="W111" s="19">
        <v>0</v>
      </c>
      <c r="X111" s="19">
        <v>0</v>
      </c>
      <c r="Y111" s="19">
        <v>0</v>
      </c>
      <c r="Z111" s="19">
        <v>0</v>
      </c>
      <c r="AA111" s="19">
        <v>0</v>
      </c>
      <c r="AB111" s="19">
        <v>0</v>
      </c>
      <c r="AC111" s="19">
        <v>0</v>
      </c>
      <c r="AD111" s="19">
        <v>0</v>
      </c>
    </row>
    <row r="112" spans="1:30" s="20" customFormat="1" ht="31.5" x14ac:dyDescent="0.25">
      <c r="A112" s="21" t="s">
        <v>31</v>
      </c>
      <c r="B112" s="22" t="s">
        <v>32</v>
      </c>
      <c r="C112" s="21">
        <v>11510</v>
      </c>
      <c r="D112" s="22" t="s">
        <v>32</v>
      </c>
      <c r="E112" s="22" t="s">
        <v>33</v>
      </c>
      <c r="F112" s="22" t="s">
        <v>34</v>
      </c>
      <c r="G112" s="22" t="s">
        <v>33</v>
      </c>
      <c r="H112" s="22" t="s">
        <v>37</v>
      </c>
      <c r="I112" s="21">
        <v>29401</v>
      </c>
      <c r="J112" s="25" t="s">
        <v>41</v>
      </c>
      <c r="K112" s="23" t="s">
        <v>63</v>
      </c>
      <c r="L112" s="17"/>
      <c r="M112" s="17"/>
      <c r="N112" s="7" t="s">
        <v>35</v>
      </c>
      <c r="O112" s="7">
        <v>1</v>
      </c>
      <c r="P112" s="28">
        <v>1935</v>
      </c>
      <c r="Q112" s="6" t="s">
        <v>36</v>
      </c>
      <c r="R112" s="16">
        <f t="shared" si="2"/>
        <v>1935</v>
      </c>
      <c r="S112" s="19">
        <v>0</v>
      </c>
      <c r="T112" s="19">
        <v>0</v>
      </c>
      <c r="U112" s="19">
        <v>0</v>
      </c>
      <c r="V112" s="19">
        <f t="shared" si="3"/>
        <v>1935</v>
      </c>
      <c r="W112" s="19">
        <v>0</v>
      </c>
      <c r="X112" s="19">
        <v>0</v>
      </c>
      <c r="Y112" s="19">
        <v>0</v>
      </c>
      <c r="Z112" s="19">
        <v>0</v>
      </c>
      <c r="AA112" s="19">
        <v>0</v>
      </c>
      <c r="AB112" s="19">
        <v>0</v>
      </c>
      <c r="AC112" s="19">
        <v>0</v>
      </c>
      <c r="AD112" s="19">
        <v>0</v>
      </c>
    </row>
    <row r="113" spans="1:30" s="20" customFormat="1" ht="31.5" x14ac:dyDescent="0.25">
      <c r="A113" s="21" t="s">
        <v>31</v>
      </c>
      <c r="B113" s="22" t="s">
        <v>32</v>
      </c>
      <c r="C113" s="21">
        <v>11510</v>
      </c>
      <c r="D113" s="22" t="s">
        <v>32</v>
      </c>
      <c r="E113" s="22" t="s">
        <v>33</v>
      </c>
      <c r="F113" s="22" t="s">
        <v>34</v>
      </c>
      <c r="G113" s="22" t="s">
        <v>33</v>
      </c>
      <c r="H113" s="22" t="s">
        <v>37</v>
      </c>
      <c r="I113" s="21">
        <v>29401</v>
      </c>
      <c r="J113" s="25" t="s">
        <v>41</v>
      </c>
      <c r="K113" s="23" t="s">
        <v>145</v>
      </c>
      <c r="L113" s="17"/>
      <c r="M113" s="17"/>
      <c r="N113" s="7" t="s">
        <v>35</v>
      </c>
      <c r="O113" s="7">
        <v>1</v>
      </c>
      <c r="P113" s="28">
        <v>1290</v>
      </c>
      <c r="Q113" s="6" t="s">
        <v>36</v>
      </c>
      <c r="R113" s="16">
        <f t="shared" si="2"/>
        <v>1290</v>
      </c>
      <c r="S113" s="19">
        <v>0</v>
      </c>
      <c r="T113" s="19">
        <v>0</v>
      </c>
      <c r="U113" s="19">
        <v>0</v>
      </c>
      <c r="V113" s="19">
        <f t="shared" si="3"/>
        <v>1290</v>
      </c>
      <c r="W113" s="19">
        <v>0</v>
      </c>
      <c r="X113" s="19">
        <v>0</v>
      </c>
      <c r="Y113" s="19">
        <v>0</v>
      </c>
      <c r="Z113" s="19">
        <v>0</v>
      </c>
      <c r="AA113" s="19">
        <v>0</v>
      </c>
      <c r="AB113" s="19">
        <v>0</v>
      </c>
      <c r="AC113" s="19">
        <v>0</v>
      </c>
      <c r="AD113" s="19">
        <v>0</v>
      </c>
    </row>
    <row r="114" spans="1:30" s="20" customFormat="1" ht="31.5" x14ac:dyDescent="0.25">
      <c r="A114" s="21" t="s">
        <v>31</v>
      </c>
      <c r="B114" s="22" t="s">
        <v>32</v>
      </c>
      <c r="C114" s="21">
        <v>11510</v>
      </c>
      <c r="D114" s="22" t="s">
        <v>32</v>
      </c>
      <c r="E114" s="22" t="s">
        <v>33</v>
      </c>
      <c r="F114" s="22" t="s">
        <v>34</v>
      </c>
      <c r="G114" s="22" t="s">
        <v>33</v>
      </c>
      <c r="H114" s="22" t="s">
        <v>37</v>
      </c>
      <c r="I114" s="21">
        <v>29401</v>
      </c>
      <c r="J114" s="25" t="s">
        <v>41</v>
      </c>
      <c r="K114" s="23" t="s">
        <v>142</v>
      </c>
      <c r="L114" s="17"/>
      <c r="M114" s="17"/>
      <c r="N114" s="7" t="s">
        <v>35</v>
      </c>
      <c r="O114" s="7">
        <v>5</v>
      </c>
      <c r="P114" s="28">
        <v>104</v>
      </c>
      <c r="Q114" s="6" t="s">
        <v>36</v>
      </c>
      <c r="R114" s="16">
        <f t="shared" si="2"/>
        <v>520</v>
      </c>
      <c r="S114" s="19">
        <v>0</v>
      </c>
      <c r="T114" s="19">
        <v>0</v>
      </c>
      <c r="U114" s="19">
        <v>0</v>
      </c>
      <c r="V114" s="19">
        <f t="shared" si="3"/>
        <v>520</v>
      </c>
      <c r="W114" s="19">
        <v>0</v>
      </c>
      <c r="X114" s="19">
        <v>0</v>
      </c>
      <c r="Y114" s="19">
        <v>0</v>
      </c>
      <c r="Z114" s="19">
        <v>0</v>
      </c>
      <c r="AA114" s="19">
        <v>0</v>
      </c>
      <c r="AB114" s="19">
        <v>0</v>
      </c>
      <c r="AC114" s="19">
        <v>0</v>
      </c>
      <c r="AD114" s="19">
        <v>0</v>
      </c>
    </row>
    <row r="115" spans="1:30" s="20" customFormat="1" ht="31.5" x14ac:dyDescent="0.25">
      <c r="A115" s="21" t="s">
        <v>31</v>
      </c>
      <c r="B115" s="22" t="s">
        <v>32</v>
      </c>
      <c r="C115" s="21">
        <v>11510</v>
      </c>
      <c r="D115" s="22" t="s">
        <v>32</v>
      </c>
      <c r="E115" s="22" t="s">
        <v>33</v>
      </c>
      <c r="F115" s="22" t="s">
        <v>34</v>
      </c>
      <c r="G115" s="22" t="s">
        <v>33</v>
      </c>
      <c r="H115" s="22" t="s">
        <v>37</v>
      </c>
      <c r="I115" s="21">
        <v>29401</v>
      </c>
      <c r="J115" s="25" t="s">
        <v>41</v>
      </c>
      <c r="K115" s="23" t="s">
        <v>146</v>
      </c>
      <c r="L115" s="17"/>
      <c r="M115" s="17"/>
      <c r="N115" s="7" t="s">
        <v>35</v>
      </c>
      <c r="O115" s="7">
        <v>2</v>
      </c>
      <c r="P115" s="28">
        <v>122</v>
      </c>
      <c r="Q115" s="6" t="s">
        <v>36</v>
      </c>
      <c r="R115" s="16">
        <f t="shared" si="2"/>
        <v>244</v>
      </c>
      <c r="S115" s="19">
        <v>0</v>
      </c>
      <c r="T115" s="19">
        <v>0</v>
      </c>
      <c r="U115" s="19">
        <v>0</v>
      </c>
      <c r="V115" s="19">
        <f t="shared" si="3"/>
        <v>244</v>
      </c>
      <c r="W115" s="19">
        <v>0</v>
      </c>
      <c r="X115" s="19">
        <v>0</v>
      </c>
      <c r="Y115" s="19">
        <v>0</v>
      </c>
      <c r="Z115" s="19">
        <v>0</v>
      </c>
      <c r="AA115" s="19">
        <v>0</v>
      </c>
      <c r="AB115" s="19">
        <v>0</v>
      </c>
      <c r="AC115" s="19">
        <v>0</v>
      </c>
      <c r="AD115" s="19">
        <v>0</v>
      </c>
    </row>
    <row r="116" spans="1:30" s="20" customFormat="1" ht="31.5" x14ac:dyDescent="0.25">
      <c r="A116" s="21" t="s">
        <v>31</v>
      </c>
      <c r="B116" s="22" t="s">
        <v>32</v>
      </c>
      <c r="C116" s="21">
        <v>11510</v>
      </c>
      <c r="D116" s="22" t="s">
        <v>32</v>
      </c>
      <c r="E116" s="22" t="s">
        <v>33</v>
      </c>
      <c r="F116" s="22" t="s">
        <v>34</v>
      </c>
      <c r="G116" s="22" t="s">
        <v>33</v>
      </c>
      <c r="H116" s="22" t="s">
        <v>37</v>
      </c>
      <c r="I116" s="21">
        <v>29401</v>
      </c>
      <c r="J116" s="25" t="s">
        <v>41</v>
      </c>
      <c r="K116" s="23" t="s">
        <v>144</v>
      </c>
      <c r="L116" s="17"/>
      <c r="M116" s="17"/>
      <c r="N116" s="7" t="s">
        <v>35</v>
      </c>
      <c r="O116" s="7">
        <v>1</v>
      </c>
      <c r="P116" s="28">
        <v>86</v>
      </c>
      <c r="Q116" s="6" t="s">
        <v>36</v>
      </c>
      <c r="R116" s="16">
        <f t="shared" si="2"/>
        <v>86</v>
      </c>
      <c r="S116" s="19">
        <v>0</v>
      </c>
      <c r="T116" s="19">
        <v>0</v>
      </c>
      <c r="U116" s="19">
        <v>0</v>
      </c>
      <c r="V116" s="19">
        <f t="shared" si="3"/>
        <v>86</v>
      </c>
      <c r="W116" s="19">
        <v>0</v>
      </c>
      <c r="X116" s="19">
        <v>0</v>
      </c>
      <c r="Y116" s="19">
        <v>0</v>
      </c>
      <c r="Z116" s="19">
        <v>0</v>
      </c>
      <c r="AA116" s="19">
        <v>0</v>
      </c>
      <c r="AB116" s="19">
        <v>0</v>
      </c>
      <c r="AC116" s="19">
        <v>0</v>
      </c>
      <c r="AD116" s="19">
        <v>0</v>
      </c>
    </row>
    <row r="117" spans="1:30" s="20" customFormat="1" ht="31.5" x14ac:dyDescent="0.25">
      <c r="A117" s="21" t="s">
        <v>31</v>
      </c>
      <c r="B117" s="22" t="s">
        <v>32</v>
      </c>
      <c r="C117" s="21">
        <v>11510</v>
      </c>
      <c r="D117" s="22" t="s">
        <v>32</v>
      </c>
      <c r="E117" s="22" t="s">
        <v>33</v>
      </c>
      <c r="F117" s="22" t="s">
        <v>34</v>
      </c>
      <c r="G117" s="22" t="s">
        <v>33</v>
      </c>
      <c r="H117" s="22" t="s">
        <v>37</v>
      </c>
      <c r="I117" s="21">
        <v>29401</v>
      </c>
      <c r="J117" s="25" t="s">
        <v>41</v>
      </c>
      <c r="K117" s="23" t="s">
        <v>63</v>
      </c>
      <c r="L117" s="17"/>
      <c r="M117" s="17"/>
      <c r="N117" s="7" t="s">
        <v>35</v>
      </c>
      <c r="O117" s="7">
        <v>2</v>
      </c>
      <c r="P117" s="28">
        <v>1935</v>
      </c>
      <c r="Q117" s="6" t="s">
        <v>36</v>
      </c>
      <c r="R117" s="16">
        <f t="shared" si="2"/>
        <v>3870</v>
      </c>
      <c r="S117" s="19">
        <v>0</v>
      </c>
      <c r="T117" s="19">
        <v>0</v>
      </c>
      <c r="U117" s="19">
        <v>0</v>
      </c>
      <c r="V117" s="19">
        <f t="shared" si="3"/>
        <v>3870</v>
      </c>
      <c r="W117" s="19">
        <v>0</v>
      </c>
      <c r="X117" s="19">
        <v>0</v>
      </c>
      <c r="Y117" s="19">
        <v>0</v>
      </c>
      <c r="Z117" s="19">
        <v>0</v>
      </c>
      <c r="AA117" s="19">
        <v>0</v>
      </c>
      <c r="AB117" s="19">
        <v>0</v>
      </c>
      <c r="AC117" s="19">
        <v>0</v>
      </c>
      <c r="AD117" s="19">
        <v>0</v>
      </c>
    </row>
    <row r="118" spans="1:30" s="20" customFormat="1" ht="31.5" x14ac:dyDescent="0.25">
      <c r="A118" s="21" t="s">
        <v>31</v>
      </c>
      <c r="B118" s="22" t="s">
        <v>32</v>
      </c>
      <c r="C118" s="21">
        <v>11510</v>
      </c>
      <c r="D118" s="22" t="s">
        <v>32</v>
      </c>
      <c r="E118" s="22" t="s">
        <v>33</v>
      </c>
      <c r="F118" s="22" t="s">
        <v>34</v>
      </c>
      <c r="G118" s="22" t="s">
        <v>33</v>
      </c>
      <c r="H118" s="22" t="s">
        <v>37</v>
      </c>
      <c r="I118" s="21">
        <v>29401</v>
      </c>
      <c r="J118" s="25" t="s">
        <v>41</v>
      </c>
      <c r="K118" s="23" t="s">
        <v>144</v>
      </c>
      <c r="L118" s="17"/>
      <c r="M118" s="17"/>
      <c r="N118" s="7" t="s">
        <v>35</v>
      </c>
      <c r="O118" s="7">
        <v>1</v>
      </c>
      <c r="P118" s="28">
        <v>86</v>
      </c>
      <c r="Q118" s="6" t="s">
        <v>36</v>
      </c>
      <c r="R118" s="16">
        <f t="shared" si="2"/>
        <v>86</v>
      </c>
      <c r="S118" s="19">
        <v>0</v>
      </c>
      <c r="T118" s="19">
        <v>0</v>
      </c>
      <c r="U118" s="19">
        <v>0</v>
      </c>
      <c r="V118" s="19">
        <f t="shared" si="3"/>
        <v>86</v>
      </c>
      <c r="W118" s="19">
        <v>0</v>
      </c>
      <c r="X118" s="19">
        <v>0</v>
      </c>
      <c r="Y118" s="19">
        <v>0</v>
      </c>
      <c r="Z118" s="19">
        <v>0</v>
      </c>
      <c r="AA118" s="19">
        <v>0</v>
      </c>
      <c r="AB118" s="19">
        <v>0</v>
      </c>
      <c r="AC118" s="19">
        <v>0</v>
      </c>
      <c r="AD118" s="19">
        <v>0</v>
      </c>
    </row>
    <row r="119" spans="1:30" s="20" customFormat="1" ht="31.5" x14ac:dyDescent="0.25">
      <c r="A119" s="21" t="s">
        <v>31</v>
      </c>
      <c r="B119" s="22" t="s">
        <v>32</v>
      </c>
      <c r="C119" s="21">
        <v>11510</v>
      </c>
      <c r="D119" s="22" t="s">
        <v>32</v>
      </c>
      <c r="E119" s="22" t="s">
        <v>33</v>
      </c>
      <c r="F119" s="22" t="s">
        <v>53</v>
      </c>
      <c r="G119" s="22" t="s">
        <v>54</v>
      </c>
      <c r="H119" s="22" t="s">
        <v>55</v>
      </c>
      <c r="I119" s="21">
        <v>29401</v>
      </c>
      <c r="J119" s="25" t="s">
        <v>41</v>
      </c>
      <c r="K119" s="23" t="s">
        <v>75</v>
      </c>
      <c r="L119" s="17"/>
      <c r="M119" s="17"/>
      <c r="N119" s="7" t="s">
        <v>35</v>
      </c>
      <c r="O119" s="7">
        <v>4</v>
      </c>
      <c r="P119" s="28">
        <v>6004</v>
      </c>
      <c r="Q119" s="6" t="s">
        <v>36</v>
      </c>
      <c r="R119" s="16">
        <f t="shared" si="2"/>
        <v>24016</v>
      </c>
      <c r="S119" s="19">
        <v>0</v>
      </c>
      <c r="T119" s="19">
        <v>0</v>
      </c>
      <c r="U119" s="19">
        <v>0</v>
      </c>
      <c r="V119" s="19">
        <f t="shared" si="3"/>
        <v>24016</v>
      </c>
      <c r="W119" s="19">
        <v>0</v>
      </c>
      <c r="X119" s="19">
        <v>0</v>
      </c>
      <c r="Y119" s="19">
        <v>0</v>
      </c>
      <c r="Z119" s="19">
        <v>0</v>
      </c>
      <c r="AA119" s="19">
        <v>0</v>
      </c>
      <c r="AB119" s="19">
        <v>0</v>
      </c>
      <c r="AC119" s="19">
        <v>0</v>
      </c>
      <c r="AD119" s="19">
        <v>0</v>
      </c>
    </row>
    <row r="120" spans="1:30" s="20" customFormat="1" ht="31.5" x14ac:dyDescent="0.25">
      <c r="A120" s="21" t="s">
        <v>31</v>
      </c>
      <c r="B120" s="22" t="s">
        <v>32</v>
      </c>
      <c r="C120" s="21">
        <v>11510</v>
      </c>
      <c r="D120" s="22" t="s">
        <v>32</v>
      </c>
      <c r="E120" s="22" t="s">
        <v>33</v>
      </c>
      <c r="F120" s="22" t="s">
        <v>56</v>
      </c>
      <c r="G120" s="22" t="s">
        <v>33</v>
      </c>
      <c r="H120" s="22" t="s">
        <v>57</v>
      </c>
      <c r="I120" s="21">
        <v>29401</v>
      </c>
      <c r="J120" s="25" t="s">
        <v>41</v>
      </c>
      <c r="K120" s="23" t="s">
        <v>144</v>
      </c>
      <c r="L120" s="17"/>
      <c r="M120" s="17"/>
      <c r="N120" s="7" t="s">
        <v>35</v>
      </c>
      <c r="O120" s="7">
        <v>2</v>
      </c>
      <c r="P120" s="28">
        <v>86</v>
      </c>
      <c r="Q120" s="6" t="s">
        <v>36</v>
      </c>
      <c r="R120" s="16">
        <f t="shared" si="2"/>
        <v>172</v>
      </c>
      <c r="S120" s="19">
        <v>0</v>
      </c>
      <c r="T120" s="19">
        <v>0</v>
      </c>
      <c r="U120" s="19">
        <v>0</v>
      </c>
      <c r="V120" s="19">
        <f t="shared" si="3"/>
        <v>172</v>
      </c>
      <c r="W120" s="19">
        <v>0</v>
      </c>
      <c r="X120" s="19">
        <v>0</v>
      </c>
      <c r="Y120" s="19">
        <v>0</v>
      </c>
      <c r="Z120" s="19">
        <v>0</v>
      </c>
      <c r="AA120" s="19">
        <v>0</v>
      </c>
      <c r="AB120" s="19">
        <v>0</v>
      </c>
      <c r="AC120" s="19">
        <v>0</v>
      </c>
      <c r="AD120" s="19">
        <v>0</v>
      </c>
    </row>
    <row r="121" spans="1:30" s="20" customFormat="1" ht="31.5" x14ac:dyDescent="0.25">
      <c r="A121" s="21" t="s">
        <v>31</v>
      </c>
      <c r="B121" s="22" t="s">
        <v>32</v>
      </c>
      <c r="C121" s="21">
        <v>11510</v>
      </c>
      <c r="D121" s="22" t="s">
        <v>32</v>
      </c>
      <c r="E121" s="22" t="s">
        <v>33</v>
      </c>
      <c r="F121" s="22" t="s">
        <v>56</v>
      </c>
      <c r="G121" s="22" t="s">
        <v>33</v>
      </c>
      <c r="H121" s="22" t="s">
        <v>57</v>
      </c>
      <c r="I121" s="21">
        <v>29401</v>
      </c>
      <c r="J121" s="25" t="s">
        <v>41</v>
      </c>
      <c r="K121" s="23" t="s">
        <v>147</v>
      </c>
      <c r="L121" s="17"/>
      <c r="M121" s="17"/>
      <c r="N121" s="7" t="s">
        <v>35</v>
      </c>
      <c r="O121" s="7">
        <v>1</v>
      </c>
      <c r="P121" s="28">
        <v>158</v>
      </c>
      <c r="Q121" s="6" t="s">
        <v>36</v>
      </c>
      <c r="R121" s="16">
        <f t="shared" si="2"/>
        <v>158</v>
      </c>
      <c r="S121" s="19">
        <v>0</v>
      </c>
      <c r="T121" s="19">
        <v>0</v>
      </c>
      <c r="U121" s="19">
        <v>0</v>
      </c>
      <c r="V121" s="19">
        <f t="shared" si="3"/>
        <v>158</v>
      </c>
      <c r="W121" s="19">
        <v>0</v>
      </c>
      <c r="X121" s="19">
        <v>0</v>
      </c>
      <c r="Y121" s="19">
        <v>0</v>
      </c>
      <c r="Z121" s="19">
        <v>0</v>
      </c>
      <c r="AA121" s="19">
        <v>0</v>
      </c>
      <c r="AB121" s="19">
        <v>0</v>
      </c>
      <c r="AC121" s="19">
        <v>0</v>
      </c>
      <c r="AD121" s="19">
        <v>0</v>
      </c>
    </row>
    <row r="122" spans="1:30" s="35" customFormat="1" ht="21.75" customHeight="1" x14ac:dyDescent="0.35">
      <c r="A122" s="7" t="s">
        <v>149</v>
      </c>
      <c r="B122" s="7" t="s">
        <v>150</v>
      </c>
      <c r="C122" s="31">
        <v>11510</v>
      </c>
      <c r="D122" s="7" t="s">
        <v>150</v>
      </c>
      <c r="E122" s="32" t="s">
        <v>33</v>
      </c>
      <c r="F122" s="31" t="s">
        <v>34</v>
      </c>
      <c r="G122" s="32" t="s">
        <v>33</v>
      </c>
      <c r="H122" s="31" t="s">
        <v>37</v>
      </c>
      <c r="I122" s="31">
        <v>21101</v>
      </c>
      <c r="J122" s="31" t="s">
        <v>151</v>
      </c>
      <c r="K122" s="31" t="s">
        <v>152</v>
      </c>
      <c r="L122" s="31"/>
      <c r="M122" s="31"/>
      <c r="N122" s="31" t="s">
        <v>153</v>
      </c>
      <c r="O122" s="31">
        <v>5</v>
      </c>
      <c r="P122" s="33">
        <v>71.930000000000007</v>
      </c>
      <c r="Q122" s="31" t="s">
        <v>154</v>
      </c>
      <c r="R122" s="34">
        <v>359.65</v>
      </c>
      <c r="S122" s="34">
        <v>0</v>
      </c>
      <c r="T122" s="34">
        <v>0</v>
      </c>
      <c r="U122" s="34">
        <v>0</v>
      </c>
      <c r="V122" s="34">
        <v>359.65000000000003</v>
      </c>
      <c r="W122" s="34">
        <v>0</v>
      </c>
      <c r="X122" s="34">
        <v>0</v>
      </c>
      <c r="Y122" s="34">
        <v>0</v>
      </c>
      <c r="Z122" s="34">
        <v>0</v>
      </c>
      <c r="AA122" s="34">
        <v>0</v>
      </c>
      <c r="AB122" s="34">
        <v>0</v>
      </c>
      <c r="AC122" s="34">
        <v>0</v>
      </c>
      <c r="AD122" s="34">
        <v>0</v>
      </c>
    </row>
    <row r="123" spans="1:30" s="35" customFormat="1" ht="21.75" customHeight="1" x14ac:dyDescent="0.35">
      <c r="A123" s="7" t="s">
        <v>149</v>
      </c>
      <c r="B123" s="7" t="s">
        <v>150</v>
      </c>
      <c r="C123" s="31">
        <v>11510</v>
      </c>
      <c r="D123" s="7" t="s">
        <v>150</v>
      </c>
      <c r="E123" s="32" t="s">
        <v>33</v>
      </c>
      <c r="F123" s="31" t="s">
        <v>34</v>
      </c>
      <c r="G123" s="32" t="s">
        <v>33</v>
      </c>
      <c r="H123" s="31" t="s">
        <v>37</v>
      </c>
      <c r="I123" s="31">
        <v>21101</v>
      </c>
      <c r="J123" s="31" t="s">
        <v>151</v>
      </c>
      <c r="K123" s="31" t="s">
        <v>155</v>
      </c>
      <c r="L123" s="31"/>
      <c r="M123" s="31"/>
      <c r="N123" s="31" t="s">
        <v>156</v>
      </c>
      <c r="O123" s="31">
        <v>5</v>
      </c>
      <c r="P123" s="33">
        <v>10.95</v>
      </c>
      <c r="Q123" s="31" t="s">
        <v>154</v>
      </c>
      <c r="R123" s="34">
        <v>54.75</v>
      </c>
      <c r="S123" s="34">
        <v>0</v>
      </c>
      <c r="T123" s="34">
        <v>0</v>
      </c>
      <c r="U123" s="34">
        <v>0</v>
      </c>
      <c r="V123" s="34">
        <v>54.75</v>
      </c>
      <c r="W123" s="34">
        <v>0</v>
      </c>
      <c r="X123" s="34">
        <v>0</v>
      </c>
      <c r="Y123" s="34">
        <v>0</v>
      </c>
      <c r="Z123" s="34">
        <v>0</v>
      </c>
      <c r="AA123" s="34">
        <v>0</v>
      </c>
      <c r="AB123" s="34">
        <v>0</v>
      </c>
      <c r="AC123" s="34">
        <v>0</v>
      </c>
      <c r="AD123" s="34">
        <v>0</v>
      </c>
    </row>
    <row r="124" spans="1:30" s="35" customFormat="1" ht="21.75" customHeight="1" x14ac:dyDescent="0.35">
      <c r="A124" s="7" t="s">
        <v>149</v>
      </c>
      <c r="B124" s="7" t="s">
        <v>150</v>
      </c>
      <c r="C124" s="31">
        <v>11510</v>
      </c>
      <c r="D124" s="7" t="s">
        <v>150</v>
      </c>
      <c r="E124" s="32" t="s">
        <v>33</v>
      </c>
      <c r="F124" s="31" t="s">
        <v>34</v>
      </c>
      <c r="G124" s="32" t="s">
        <v>33</v>
      </c>
      <c r="H124" s="31" t="s">
        <v>37</v>
      </c>
      <c r="I124" s="31">
        <v>21101</v>
      </c>
      <c r="J124" s="31" t="s">
        <v>151</v>
      </c>
      <c r="K124" s="31" t="s">
        <v>157</v>
      </c>
      <c r="L124" s="31"/>
      <c r="M124" s="31"/>
      <c r="N124" s="31" t="s">
        <v>156</v>
      </c>
      <c r="O124" s="31">
        <v>12</v>
      </c>
      <c r="P124" s="33">
        <v>19.600000000000001</v>
      </c>
      <c r="Q124" s="31" t="s">
        <v>154</v>
      </c>
      <c r="R124" s="34">
        <v>235.2</v>
      </c>
      <c r="S124" s="34">
        <v>0</v>
      </c>
      <c r="T124" s="34">
        <v>0</v>
      </c>
      <c r="U124" s="34">
        <v>0</v>
      </c>
      <c r="V124" s="34">
        <v>235.20000000000002</v>
      </c>
      <c r="W124" s="34">
        <v>0</v>
      </c>
      <c r="X124" s="34">
        <v>0</v>
      </c>
      <c r="Y124" s="34">
        <v>0</v>
      </c>
      <c r="Z124" s="34">
        <v>0</v>
      </c>
      <c r="AA124" s="34">
        <v>0</v>
      </c>
      <c r="AB124" s="34">
        <v>0</v>
      </c>
      <c r="AC124" s="34">
        <v>0</v>
      </c>
      <c r="AD124" s="34">
        <v>0</v>
      </c>
    </row>
    <row r="125" spans="1:30" s="35" customFormat="1" ht="21.75" customHeight="1" x14ac:dyDescent="0.35">
      <c r="A125" s="7" t="s">
        <v>149</v>
      </c>
      <c r="B125" s="7" t="s">
        <v>150</v>
      </c>
      <c r="C125" s="31">
        <v>11510</v>
      </c>
      <c r="D125" s="7" t="s">
        <v>150</v>
      </c>
      <c r="E125" s="32" t="s">
        <v>33</v>
      </c>
      <c r="F125" s="31" t="s">
        <v>34</v>
      </c>
      <c r="G125" s="32" t="s">
        <v>33</v>
      </c>
      <c r="H125" s="31" t="s">
        <v>37</v>
      </c>
      <c r="I125" s="31">
        <v>21101</v>
      </c>
      <c r="J125" s="31" t="s">
        <v>151</v>
      </c>
      <c r="K125" s="31" t="s">
        <v>158</v>
      </c>
      <c r="L125" s="31"/>
      <c r="M125" s="31"/>
      <c r="N125" s="31" t="s">
        <v>156</v>
      </c>
      <c r="O125" s="31">
        <v>12</v>
      </c>
      <c r="P125" s="33">
        <v>37</v>
      </c>
      <c r="Q125" s="31" t="s">
        <v>154</v>
      </c>
      <c r="R125" s="34">
        <v>444</v>
      </c>
      <c r="S125" s="34">
        <v>0</v>
      </c>
      <c r="T125" s="34">
        <v>0</v>
      </c>
      <c r="U125" s="34">
        <v>0</v>
      </c>
      <c r="V125" s="34">
        <v>444</v>
      </c>
      <c r="W125" s="34">
        <v>0</v>
      </c>
      <c r="X125" s="34">
        <v>0</v>
      </c>
      <c r="Y125" s="34">
        <v>0</v>
      </c>
      <c r="Z125" s="34">
        <v>0</v>
      </c>
      <c r="AA125" s="34">
        <v>0</v>
      </c>
      <c r="AB125" s="34">
        <v>0</v>
      </c>
      <c r="AC125" s="34">
        <v>0</v>
      </c>
      <c r="AD125" s="34">
        <v>0</v>
      </c>
    </row>
    <row r="126" spans="1:30" s="35" customFormat="1" ht="21.75" customHeight="1" x14ac:dyDescent="0.35">
      <c r="A126" s="7" t="s">
        <v>149</v>
      </c>
      <c r="B126" s="7" t="s">
        <v>150</v>
      </c>
      <c r="C126" s="31">
        <v>11510</v>
      </c>
      <c r="D126" s="7" t="s">
        <v>150</v>
      </c>
      <c r="E126" s="32" t="s">
        <v>33</v>
      </c>
      <c r="F126" s="31" t="s">
        <v>34</v>
      </c>
      <c r="G126" s="32" t="s">
        <v>33</v>
      </c>
      <c r="H126" s="31" t="s">
        <v>37</v>
      </c>
      <c r="I126" s="31">
        <v>21101</v>
      </c>
      <c r="J126" s="31" t="s">
        <v>151</v>
      </c>
      <c r="K126" s="31" t="s">
        <v>159</v>
      </c>
      <c r="L126" s="31"/>
      <c r="M126" s="31"/>
      <c r="N126" s="31" t="s">
        <v>160</v>
      </c>
      <c r="O126" s="31">
        <v>2</v>
      </c>
      <c r="P126" s="33">
        <v>60.34</v>
      </c>
      <c r="Q126" s="31" t="s">
        <v>154</v>
      </c>
      <c r="R126" s="34">
        <v>120.68</v>
      </c>
      <c r="S126" s="34">
        <v>0</v>
      </c>
      <c r="T126" s="34">
        <v>0</v>
      </c>
      <c r="U126" s="34">
        <v>0</v>
      </c>
      <c r="V126" s="34">
        <v>120.68</v>
      </c>
      <c r="W126" s="34">
        <v>0</v>
      </c>
      <c r="X126" s="34">
        <v>0</v>
      </c>
      <c r="Y126" s="34">
        <v>0</v>
      </c>
      <c r="Z126" s="34">
        <v>0</v>
      </c>
      <c r="AA126" s="34">
        <v>0</v>
      </c>
      <c r="AB126" s="34">
        <v>0</v>
      </c>
      <c r="AC126" s="34">
        <v>0</v>
      </c>
      <c r="AD126" s="34">
        <v>0</v>
      </c>
    </row>
    <row r="127" spans="1:30" s="35" customFormat="1" ht="21.75" customHeight="1" x14ac:dyDescent="0.35">
      <c r="A127" s="7" t="s">
        <v>149</v>
      </c>
      <c r="B127" s="7" t="s">
        <v>150</v>
      </c>
      <c r="C127" s="31">
        <v>11510</v>
      </c>
      <c r="D127" s="7" t="s">
        <v>150</v>
      </c>
      <c r="E127" s="32" t="s">
        <v>33</v>
      </c>
      <c r="F127" s="31" t="s">
        <v>34</v>
      </c>
      <c r="G127" s="32" t="s">
        <v>33</v>
      </c>
      <c r="H127" s="31" t="s">
        <v>37</v>
      </c>
      <c r="I127" s="31">
        <v>29401</v>
      </c>
      <c r="J127" s="31" t="s">
        <v>151</v>
      </c>
      <c r="K127" s="31" t="s">
        <v>161</v>
      </c>
      <c r="L127" s="31"/>
      <c r="M127" s="31"/>
      <c r="N127" s="31" t="s">
        <v>162</v>
      </c>
      <c r="O127" s="31">
        <v>3</v>
      </c>
      <c r="P127" s="33">
        <v>104.4</v>
      </c>
      <c r="Q127" s="31" t="s">
        <v>154</v>
      </c>
      <c r="R127" s="34">
        <v>313.2</v>
      </c>
      <c r="S127" s="34">
        <v>0</v>
      </c>
      <c r="T127" s="34">
        <v>0</v>
      </c>
      <c r="U127" s="34">
        <v>0</v>
      </c>
      <c r="V127" s="34">
        <v>313.20000000000005</v>
      </c>
      <c r="W127" s="34">
        <v>0</v>
      </c>
      <c r="X127" s="34">
        <v>0</v>
      </c>
      <c r="Y127" s="34">
        <v>0</v>
      </c>
      <c r="Z127" s="34">
        <v>0</v>
      </c>
      <c r="AA127" s="34">
        <v>0</v>
      </c>
      <c r="AB127" s="34">
        <v>0</v>
      </c>
      <c r="AC127" s="34">
        <v>0</v>
      </c>
      <c r="AD127" s="34">
        <v>0</v>
      </c>
    </row>
    <row r="128" spans="1:30" s="35" customFormat="1" ht="21" x14ac:dyDescent="0.35">
      <c r="A128" s="7" t="s">
        <v>149</v>
      </c>
      <c r="B128" s="7" t="s">
        <v>150</v>
      </c>
      <c r="C128" s="31">
        <v>11510</v>
      </c>
      <c r="D128" s="7" t="s">
        <v>150</v>
      </c>
      <c r="E128" s="32" t="s">
        <v>33</v>
      </c>
      <c r="F128" s="31" t="s">
        <v>34</v>
      </c>
      <c r="G128" s="32" t="s">
        <v>33</v>
      </c>
      <c r="H128" s="31" t="s">
        <v>37</v>
      </c>
      <c r="I128" s="31">
        <v>21101</v>
      </c>
      <c r="J128" s="31" t="s">
        <v>151</v>
      </c>
      <c r="K128" s="31" t="s">
        <v>163</v>
      </c>
      <c r="L128" s="31"/>
      <c r="M128" s="31"/>
      <c r="N128" s="31" t="s">
        <v>156</v>
      </c>
      <c r="O128" s="31">
        <v>2</v>
      </c>
      <c r="P128" s="33">
        <v>638</v>
      </c>
      <c r="Q128" s="31" t="s">
        <v>154</v>
      </c>
      <c r="R128" s="34">
        <v>1276</v>
      </c>
      <c r="S128" s="34">
        <v>0</v>
      </c>
      <c r="T128" s="34">
        <v>0</v>
      </c>
      <c r="U128" s="34">
        <v>0</v>
      </c>
      <c r="V128" s="34">
        <v>1276</v>
      </c>
      <c r="W128" s="34">
        <v>0</v>
      </c>
      <c r="X128" s="34">
        <v>0</v>
      </c>
      <c r="Y128" s="34">
        <v>0</v>
      </c>
      <c r="Z128" s="34">
        <v>0</v>
      </c>
      <c r="AA128" s="34">
        <v>0</v>
      </c>
      <c r="AB128" s="34">
        <v>0</v>
      </c>
      <c r="AC128" s="34">
        <v>0</v>
      </c>
      <c r="AD128" s="34">
        <v>0</v>
      </c>
    </row>
    <row r="129" spans="1:31" s="37" customFormat="1" ht="21" x14ac:dyDescent="0.3">
      <c r="A129" s="7" t="s">
        <v>149</v>
      </c>
      <c r="B129" s="7" t="s">
        <v>150</v>
      </c>
      <c r="C129" s="31">
        <v>51314</v>
      </c>
      <c r="D129" s="7" t="s">
        <v>150</v>
      </c>
      <c r="E129" s="32" t="s">
        <v>33</v>
      </c>
      <c r="F129" s="31" t="s">
        <v>34</v>
      </c>
      <c r="G129" s="32" t="s">
        <v>33</v>
      </c>
      <c r="H129" s="31" t="s">
        <v>37</v>
      </c>
      <c r="I129" s="31">
        <v>31401</v>
      </c>
      <c r="J129" s="31" t="s">
        <v>164</v>
      </c>
      <c r="K129" s="31" t="s">
        <v>165</v>
      </c>
      <c r="L129" s="31"/>
      <c r="M129" s="31"/>
      <c r="N129" s="31" t="s">
        <v>166</v>
      </c>
      <c r="O129" s="36">
        <v>1</v>
      </c>
      <c r="P129" s="33">
        <v>766.04</v>
      </c>
      <c r="Q129" s="31" t="s">
        <v>154</v>
      </c>
      <c r="R129" s="34">
        <v>766.04</v>
      </c>
      <c r="S129" s="34">
        <v>0</v>
      </c>
      <c r="T129" s="34">
        <v>0</v>
      </c>
      <c r="U129" s="34">
        <v>0</v>
      </c>
      <c r="V129" s="34">
        <v>766.04</v>
      </c>
      <c r="W129" s="34">
        <v>0</v>
      </c>
      <c r="X129" s="34">
        <v>0</v>
      </c>
      <c r="Y129" s="34">
        <v>0</v>
      </c>
      <c r="Z129" s="34">
        <v>0</v>
      </c>
      <c r="AA129" s="34">
        <v>0</v>
      </c>
      <c r="AB129" s="34">
        <v>0</v>
      </c>
      <c r="AC129" s="34">
        <v>0</v>
      </c>
      <c r="AD129" s="34">
        <v>0</v>
      </c>
      <c r="AE129" s="39"/>
    </row>
    <row r="130" spans="1:31" s="38" customFormat="1" ht="21" x14ac:dyDescent="0.35">
      <c r="A130" s="7" t="s">
        <v>149</v>
      </c>
      <c r="B130" s="7" t="s">
        <v>150</v>
      </c>
      <c r="C130" s="31">
        <v>51326</v>
      </c>
      <c r="D130" s="7" t="s">
        <v>150</v>
      </c>
      <c r="E130" s="32" t="s">
        <v>33</v>
      </c>
      <c r="F130" s="31" t="s">
        <v>34</v>
      </c>
      <c r="G130" s="32" t="s">
        <v>33</v>
      </c>
      <c r="H130" s="31" t="s">
        <v>37</v>
      </c>
      <c r="I130" s="31">
        <v>32601</v>
      </c>
      <c r="J130" s="31" t="s">
        <v>167</v>
      </c>
      <c r="K130" s="31" t="s">
        <v>168</v>
      </c>
      <c r="L130" s="31"/>
      <c r="M130" s="31"/>
      <c r="N130" s="31" t="s">
        <v>166</v>
      </c>
      <c r="O130" s="36">
        <v>1</v>
      </c>
      <c r="P130" s="33">
        <v>10760</v>
      </c>
      <c r="Q130" s="31" t="s">
        <v>154</v>
      </c>
      <c r="R130" s="34">
        <v>10760</v>
      </c>
      <c r="S130" s="34">
        <v>0</v>
      </c>
      <c r="T130" s="34">
        <v>0</v>
      </c>
      <c r="U130" s="34">
        <v>0</v>
      </c>
      <c r="V130" s="34">
        <v>10760</v>
      </c>
      <c r="W130" s="34">
        <v>0</v>
      </c>
      <c r="X130" s="34">
        <v>0</v>
      </c>
      <c r="Y130" s="34">
        <v>0</v>
      </c>
      <c r="Z130" s="34">
        <v>0</v>
      </c>
      <c r="AA130" s="34">
        <v>0</v>
      </c>
      <c r="AB130" s="34">
        <v>0</v>
      </c>
      <c r="AC130" s="34">
        <v>0</v>
      </c>
      <c r="AD130" s="34">
        <v>0</v>
      </c>
      <c r="AE130" s="40"/>
    </row>
    <row r="131" spans="1:31" s="38" customFormat="1" ht="84" x14ac:dyDescent="0.35">
      <c r="A131" s="7" t="s">
        <v>149</v>
      </c>
      <c r="B131" s="7" t="s">
        <v>150</v>
      </c>
      <c r="C131" s="7">
        <v>11510</v>
      </c>
      <c r="D131" s="7" t="s">
        <v>150</v>
      </c>
      <c r="E131" s="31" t="s">
        <v>33</v>
      </c>
      <c r="F131" s="31" t="s">
        <v>38</v>
      </c>
      <c r="G131" s="32" t="s">
        <v>70</v>
      </c>
      <c r="H131" s="31" t="s">
        <v>169</v>
      </c>
      <c r="I131" s="31">
        <v>26102</v>
      </c>
      <c r="J131" s="31" t="s">
        <v>170</v>
      </c>
      <c r="K131" s="31" t="s">
        <v>171</v>
      </c>
      <c r="L131" s="31"/>
      <c r="M131" s="31"/>
      <c r="N131" s="31" t="s">
        <v>156</v>
      </c>
      <c r="O131" s="36">
        <v>5</v>
      </c>
      <c r="P131" s="33">
        <v>500</v>
      </c>
      <c r="Q131" s="31" t="s">
        <v>154</v>
      </c>
      <c r="R131" s="34">
        <v>2500</v>
      </c>
      <c r="S131" s="34">
        <v>0</v>
      </c>
      <c r="T131" s="34">
        <v>0</v>
      </c>
      <c r="U131" s="34">
        <v>0</v>
      </c>
      <c r="V131" s="34">
        <v>2500</v>
      </c>
      <c r="W131" s="34">
        <v>0</v>
      </c>
      <c r="X131" s="34">
        <v>0</v>
      </c>
      <c r="Y131" s="34">
        <v>0</v>
      </c>
      <c r="Z131" s="34">
        <v>0</v>
      </c>
      <c r="AA131" s="34">
        <v>0</v>
      </c>
      <c r="AB131" s="34">
        <v>0</v>
      </c>
      <c r="AC131" s="34">
        <v>0</v>
      </c>
      <c r="AD131" s="34">
        <v>0</v>
      </c>
      <c r="AE131" s="40"/>
    </row>
    <row r="132" spans="1:31" s="38" customFormat="1" ht="63" x14ac:dyDescent="0.35">
      <c r="A132" s="7" t="s">
        <v>149</v>
      </c>
      <c r="B132" s="7" t="s">
        <v>150</v>
      </c>
      <c r="C132" s="7">
        <v>11510</v>
      </c>
      <c r="D132" s="7" t="s">
        <v>150</v>
      </c>
      <c r="E132" s="31" t="s">
        <v>33</v>
      </c>
      <c r="F132" s="31" t="s">
        <v>38</v>
      </c>
      <c r="G132" s="32" t="s">
        <v>70</v>
      </c>
      <c r="H132" s="31" t="s">
        <v>37</v>
      </c>
      <c r="I132" s="31">
        <v>26103</v>
      </c>
      <c r="J132" s="31" t="s">
        <v>172</v>
      </c>
      <c r="K132" s="31" t="s">
        <v>173</v>
      </c>
      <c r="L132" s="31"/>
      <c r="M132" s="31"/>
      <c r="N132" s="31" t="s">
        <v>156</v>
      </c>
      <c r="O132" s="36">
        <v>1</v>
      </c>
      <c r="P132" s="33">
        <v>100</v>
      </c>
      <c r="Q132" s="31" t="s">
        <v>154</v>
      </c>
      <c r="R132" s="34">
        <v>100</v>
      </c>
      <c r="S132" s="34">
        <v>0</v>
      </c>
      <c r="T132" s="34">
        <v>0</v>
      </c>
      <c r="U132" s="34">
        <v>0</v>
      </c>
      <c r="V132" s="34">
        <v>100</v>
      </c>
      <c r="W132" s="34">
        <v>0</v>
      </c>
      <c r="X132" s="34">
        <v>0</v>
      </c>
      <c r="Y132" s="34">
        <v>0</v>
      </c>
      <c r="Z132" s="34">
        <v>0</v>
      </c>
      <c r="AA132" s="34">
        <v>0</v>
      </c>
      <c r="AB132" s="34">
        <v>0</v>
      </c>
      <c r="AC132" s="34">
        <v>0</v>
      </c>
      <c r="AD132" s="34">
        <v>0</v>
      </c>
      <c r="AE132" s="40"/>
    </row>
    <row r="133" spans="1:31" s="38" customFormat="1" ht="63" x14ac:dyDescent="0.35">
      <c r="A133" s="7" t="s">
        <v>149</v>
      </c>
      <c r="B133" s="7" t="s">
        <v>150</v>
      </c>
      <c r="C133" s="7">
        <v>11510</v>
      </c>
      <c r="D133" s="7" t="s">
        <v>150</v>
      </c>
      <c r="E133" s="31" t="s">
        <v>33</v>
      </c>
      <c r="F133" s="31" t="s">
        <v>38</v>
      </c>
      <c r="G133" s="32" t="s">
        <v>70</v>
      </c>
      <c r="H133" s="31" t="s">
        <v>37</v>
      </c>
      <c r="I133" s="31">
        <v>26103</v>
      </c>
      <c r="J133" s="31" t="s">
        <v>172</v>
      </c>
      <c r="K133" s="31" t="s">
        <v>174</v>
      </c>
      <c r="L133" s="31"/>
      <c r="M133" s="31"/>
      <c r="N133" s="31" t="s">
        <v>156</v>
      </c>
      <c r="O133" s="36">
        <v>6</v>
      </c>
      <c r="P133" s="33">
        <v>300</v>
      </c>
      <c r="Q133" s="31" t="s">
        <v>154</v>
      </c>
      <c r="R133" s="34">
        <v>1800</v>
      </c>
      <c r="S133" s="34">
        <v>0</v>
      </c>
      <c r="T133" s="34">
        <v>0</v>
      </c>
      <c r="U133" s="34">
        <v>0</v>
      </c>
      <c r="V133" s="34">
        <v>1800</v>
      </c>
      <c r="W133" s="34">
        <v>0</v>
      </c>
      <c r="X133" s="34">
        <v>0</v>
      </c>
      <c r="Y133" s="34">
        <v>0</v>
      </c>
      <c r="Z133" s="34">
        <v>0</v>
      </c>
      <c r="AA133" s="34">
        <v>0</v>
      </c>
      <c r="AB133" s="34">
        <v>0</v>
      </c>
      <c r="AC133" s="34">
        <v>0</v>
      </c>
      <c r="AD133" s="34">
        <v>0</v>
      </c>
      <c r="AE133" s="40"/>
    </row>
    <row r="134" spans="1:31" s="38" customFormat="1" ht="42" x14ac:dyDescent="0.35">
      <c r="A134" s="7" t="s">
        <v>149</v>
      </c>
      <c r="B134" s="7" t="s">
        <v>150</v>
      </c>
      <c r="C134" s="7">
        <v>11510</v>
      </c>
      <c r="D134" s="7" t="s">
        <v>150</v>
      </c>
      <c r="E134" s="31" t="s">
        <v>33</v>
      </c>
      <c r="F134" s="31" t="s">
        <v>38</v>
      </c>
      <c r="G134" s="32" t="s">
        <v>70</v>
      </c>
      <c r="H134" s="31" t="s">
        <v>37</v>
      </c>
      <c r="I134" s="31">
        <v>29301</v>
      </c>
      <c r="J134" s="31" t="s">
        <v>175</v>
      </c>
      <c r="K134" s="31" t="s">
        <v>176</v>
      </c>
      <c r="L134" s="31"/>
      <c r="M134" s="31"/>
      <c r="N134" s="31" t="s">
        <v>156</v>
      </c>
      <c r="O134" s="36">
        <v>11</v>
      </c>
      <c r="P134" s="33">
        <v>998</v>
      </c>
      <c r="Q134" s="31" t="s">
        <v>154</v>
      </c>
      <c r="R134" s="34">
        <v>10978</v>
      </c>
      <c r="S134" s="34">
        <v>0</v>
      </c>
      <c r="T134" s="34">
        <v>0</v>
      </c>
      <c r="U134" s="34">
        <v>0</v>
      </c>
      <c r="V134" s="34">
        <v>10978</v>
      </c>
      <c r="W134" s="34"/>
      <c r="X134" s="34"/>
      <c r="Y134" s="34"/>
      <c r="Z134" s="34"/>
      <c r="AA134" s="34"/>
      <c r="AB134" s="34"/>
      <c r="AC134" s="34"/>
      <c r="AD134" s="34"/>
      <c r="AE134" s="40"/>
    </row>
    <row r="135" spans="1:31" s="38" customFormat="1" ht="84" x14ac:dyDescent="0.35">
      <c r="A135" s="7" t="s">
        <v>149</v>
      </c>
      <c r="B135" s="7" t="s">
        <v>150</v>
      </c>
      <c r="C135" s="7">
        <v>11510</v>
      </c>
      <c r="D135" s="7" t="s">
        <v>150</v>
      </c>
      <c r="E135" s="31" t="s">
        <v>33</v>
      </c>
      <c r="F135" s="31" t="s">
        <v>38</v>
      </c>
      <c r="G135" s="32" t="s">
        <v>70</v>
      </c>
      <c r="H135" s="31" t="s">
        <v>177</v>
      </c>
      <c r="I135" s="31">
        <v>26102</v>
      </c>
      <c r="J135" s="31" t="s">
        <v>170</v>
      </c>
      <c r="K135" s="31" t="s">
        <v>178</v>
      </c>
      <c r="L135" s="31"/>
      <c r="M135" s="31"/>
      <c r="N135" s="31" t="s">
        <v>156</v>
      </c>
      <c r="O135" s="36">
        <v>1</v>
      </c>
      <c r="P135" s="33">
        <v>2</v>
      </c>
      <c r="Q135" s="31" t="s">
        <v>154</v>
      </c>
      <c r="R135" s="34">
        <v>2</v>
      </c>
      <c r="S135" s="34">
        <v>0</v>
      </c>
      <c r="T135" s="34">
        <v>0</v>
      </c>
      <c r="U135" s="34">
        <v>0</v>
      </c>
      <c r="V135" s="34">
        <v>2</v>
      </c>
      <c r="W135" s="34">
        <v>0</v>
      </c>
      <c r="X135" s="34">
        <v>0</v>
      </c>
      <c r="Y135" s="34">
        <v>0</v>
      </c>
      <c r="Z135" s="34">
        <v>0</v>
      </c>
      <c r="AA135" s="34">
        <v>0</v>
      </c>
      <c r="AB135" s="34">
        <v>0</v>
      </c>
      <c r="AC135" s="34">
        <v>0</v>
      </c>
      <c r="AD135" s="34">
        <v>0</v>
      </c>
      <c r="AE135" s="40"/>
    </row>
    <row r="136" spans="1:31" s="38" customFormat="1" ht="84" x14ac:dyDescent="0.35">
      <c r="A136" s="7" t="s">
        <v>149</v>
      </c>
      <c r="B136" s="7" t="s">
        <v>150</v>
      </c>
      <c r="C136" s="7">
        <v>11510</v>
      </c>
      <c r="D136" s="7" t="s">
        <v>150</v>
      </c>
      <c r="E136" s="31" t="s">
        <v>33</v>
      </c>
      <c r="F136" s="31" t="s">
        <v>38</v>
      </c>
      <c r="G136" s="32" t="s">
        <v>70</v>
      </c>
      <c r="H136" s="31" t="s">
        <v>177</v>
      </c>
      <c r="I136" s="31">
        <v>26102</v>
      </c>
      <c r="J136" s="31" t="s">
        <v>170</v>
      </c>
      <c r="K136" s="31" t="s">
        <v>179</v>
      </c>
      <c r="L136" s="31"/>
      <c r="M136" s="31"/>
      <c r="N136" s="31" t="s">
        <v>156</v>
      </c>
      <c r="O136" s="36">
        <v>1</v>
      </c>
      <c r="P136" s="33">
        <v>30</v>
      </c>
      <c r="Q136" s="31" t="s">
        <v>154</v>
      </c>
      <c r="R136" s="34">
        <v>30</v>
      </c>
      <c r="S136" s="34">
        <v>0</v>
      </c>
      <c r="T136" s="34">
        <v>0</v>
      </c>
      <c r="U136" s="34">
        <v>0</v>
      </c>
      <c r="V136" s="34">
        <v>30</v>
      </c>
      <c r="W136" s="34">
        <v>0</v>
      </c>
      <c r="X136" s="34">
        <v>0</v>
      </c>
      <c r="Y136" s="34">
        <v>0</v>
      </c>
      <c r="Z136" s="34">
        <v>0</v>
      </c>
      <c r="AA136" s="34">
        <v>0</v>
      </c>
      <c r="AB136" s="34">
        <v>0</v>
      </c>
      <c r="AC136" s="34">
        <v>0</v>
      </c>
      <c r="AD136" s="34">
        <v>0</v>
      </c>
      <c r="AE136" s="40"/>
    </row>
    <row r="137" spans="1:31" s="38" customFormat="1" ht="84" x14ac:dyDescent="0.35">
      <c r="A137" s="7" t="s">
        <v>149</v>
      </c>
      <c r="B137" s="7" t="s">
        <v>150</v>
      </c>
      <c r="C137" s="7">
        <v>11510</v>
      </c>
      <c r="D137" s="7" t="s">
        <v>150</v>
      </c>
      <c r="E137" s="31" t="s">
        <v>33</v>
      </c>
      <c r="F137" s="31" t="s">
        <v>38</v>
      </c>
      <c r="G137" s="32" t="s">
        <v>70</v>
      </c>
      <c r="H137" s="31" t="s">
        <v>177</v>
      </c>
      <c r="I137" s="31">
        <v>26102</v>
      </c>
      <c r="J137" s="31" t="s">
        <v>170</v>
      </c>
      <c r="K137" s="31" t="s">
        <v>174</v>
      </c>
      <c r="L137" s="31"/>
      <c r="M137" s="31"/>
      <c r="N137" s="31" t="s">
        <v>156</v>
      </c>
      <c r="O137" s="36">
        <v>1</v>
      </c>
      <c r="P137" s="33">
        <v>300</v>
      </c>
      <c r="Q137" s="31" t="s">
        <v>154</v>
      </c>
      <c r="R137" s="34">
        <v>300</v>
      </c>
      <c r="S137" s="34">
        <v>0</v>
      </c>
      <c r="T137" s="34">
        <v>0</v>
      </c>
      <c r="U137" s="34">
        <v>0</v>
      </c>
      <c r="V137" s="34">
        <v>300</v>
      </c>
      <c r="W137" s="34">
        <v>0</v>
      </c>
      <c r="X137" s="34">
        <v>0</v>
      </c>
      <c r="Y137" s="34">
        <v>0</v>
      </c>
      <c r="Z137" s="34">
        <v>0</v>
      </c>
      <c r="AA137" s="34">
        <v>0</v>
      </c>
      <c r="AB137" s="34">
        <v>0</v>
      </c>
      <c r="AC137" s="34">
        <v>0</v>
      </c>
      <c r="AD137" s="34">
        <v>0</v>
      </c>
      <c r="AE137" s="40"/>
    </row>
    <row r="138" spans="1:31" s="38" customFormat="1" ht="15" customHeight="1" x14ac:dyDescent="0.35">
      <c r="A138" s="7" t="s">
        <v>149</v>
      </c>
      <c r="B138" s="7" t="s">
        <v>150</v>
      </c>
      <c r="C138" s="7">
        <v>11510</v>
      </c>
      <c r="D138" s="7" t="s">
        <v>150</v>
      </c>
      <c r="E138" s="31" t="s">
        <v>33</v>
      </c>
      <c r="F138" s="31" t="s">
        <v>38</v>
      </c>
      <c r="G138" s="32" t="s">
        <v>180</v>
      </c>
      <c r="H138" s="31" t="s">
        <v>181</v>
      </c>
      <c r="I138" s="31">
        <v>21101</v>
      </c>
      <c r="J138" s="31" t="s">
        <v>151</v>
      </c>
      <c r="K138" s="31" t="s">
        <v>182</v>
      </c>
      <c r="L138" s="31"/>
      <c r="M138" s="31"/>
      <c r="N138" s="31" t="s">
        <v>156</v>
      </c>
      <c r="O138" s="36">
        <v>1</v>
      </c>
      <c r="P138" s="33">
        <v>278</v>
      </c>
      <c r="Q138" s="31" t="s">
        <v>154</v>
      </c>
      <c r="R138" s="34">
        <v>278</v>
      </c>
      <c r="S138" s="34">
        <v>0</v>
      </c>
      <c r="T138" s="34">
        <v>0</v>
      </c>
      <c r="U138" s="34">
        <v>0</v>
      </c>
      <c r="V138" s="34">
        <v>278</v>
      </c>
      <c r="W138" s="34">
        <v>0</v>
      </c>
      <c r="X138" s="34">
        <v>0</v>
      </c>
      <c r="Y138" s="34">
        <v>0</v>
      </c>
      <c r="Z138" s="34">
        <v>0</v>
      </c>
      <c r="AA138" s="34">
        <v>0</v>
      </c>
      <c r="AB138" s="34">
        <v>0</v>
      </c>
      <c r="AC138" s="34">
        <v>0</v>
      </c>
      <c r="AD138" s="34">
        <v>0</v>
      </c>
      <c r="AE138" s="40"/>
    </row>
    <row r="139" spans="1:31" s="38" customFormat="1" ht="21" x14ac:dyDescent="0.35">
      <c r="A139" s="7" t="s">
        <v>149</v>
      </c>
      <c r="B139" s="7" t="s">
        <v>150</v>
      </c>
      <c r="C139" s="7">
        <v>11510</v>
      </c>
      <c r="D139" s="7" t="s">
        <v>150</v>
      </c>
      <c r="E139" s="31" t="s">
        <v>33</v>
      </c>
      <c r="F139" s="31" t="s">
        <v>38</v>
      </c>
      <c r="G139" s="32" t="s">
        <v>180</v>
      </c>
      <c r="H139" s="31" t="s">
        <v>181</v>
      </c>
      <c r="I139" s="31">
        <v>21101</v>
      </c>
      <c r="J139" s="31" t="s">
        <v>151</v>
      </c>
      <c r="K139" s="31" t="s">
        <v>183</v>
      </c>
      <c r="L139" s="31"/>
      <c r="M139" s="31"/>
      <c r="N139" s="31" t="s">
        <v>156</v>
      </c>
      <c r="O139" s="36">
        <v>1</v>
      </c>
      <c r="P139" s="33">
        <v>191.41</v>
      </c>
      <c r="Q139" s="31" t="s">
        <v>154</v>
      </c>
      <c r="R139" s="34">
        <v>191.41</v>
      </c>
      <c r="S139" s="34">
        <v>0</v>
      </c>
      <c r="T139" s="34">
        <v>0</v>
      </c>
      <c r="U139" s="34">
        <v>0</v>
      </c>
      <c r="V139" s="34">
        <v>191.41</v>
      </c>
      <c r="W139" s="34">
        <v>0</v>
      </c>
      <c r="X139" s="34">
        <v>0</v>
      </c>
      <c r="Y139" s="34">
        <v>0</v>
      </c>
      <c r="Z139" s="34">
        <v>0</v>
      </c>
      <c r="AA139" s="34">
        <v>0</v>
      </c>
      <c r="AB139" s="34">
        <v>0</v>
      </c>
      <c r="AC139" s="34">
        <v>0</v>
      </c>
      <c r="AD139" s="34">
        <v>0</v>
      </c>
      <c r="AE139" s="40"/>
    </row>
    <row r="140" spans="1:31" s="38" customFormat="1" ht="21" x14ac:dyDescent="0.35">
      <c r="A140" s="7" t="s">
        <v>149</v>
      </c>
      <c r="B140" s="7" t="s">
        <v>150</v>
      </c>
      <c r="C140" s="7">
        <v>11510</v>
      </c>
      <c r="D140" s="7" t="s">
        <v>150</v>
      </c>
      <c r="E140" s="31" t="s">
        <v>33</v>
      </c>
      <c r="F140" s="31" t="s">
        <v>38</v>
      </c>
      <c r="G140" s="32" t="s">
        <v>180</v>
      </c>
      <c r="H140" s="31" t="s">
        <v>181</v>
      </c>
      <c r="I140" s="31">
        <v>21101</v>
      </c>
      <c r="J140" s="31" t="s">
        <v>151</v>
      </c>
      <c r="K140" s="31" t="s">
        <v>184</v>
      </c>
      <c r="L140" s="31"/>
      <c r="M140" s="31"/>
      <c r="N140" s="31" t="s">
        <v>185</v>
      </c>
      <c r="O140" s="36">
        <v>1</v>
      </c>
      <c r="P140" s="33">
        <v>204</v>
      </c>
      <c r="Q140" s="31" t="s">
        <v>154</v>
      </c>
      <c r="R140" s="34">
        <v>204</v>
      </c>
      <c r="S140" s="34">
        <v>0</v>
      </c>
      <c r="T140" s="34">
        <v>0</v>
      </c>
      <c r="U140" s="34">
        <v>0</v>
      </c>
      <c r="V140" s="34">
        <v>204</v>
      </c>
      <c r="W140" s="34">
        <v>0</v>
      </c>
      <c r="X140" s="34">
        <v>0</v>
      </c>
      <c r="Y140" s="34">
        <v>0</v>
      </c>
      <c r="Z140" s="34">
        <v>0</v>
      </c>
      <c r="AA140" s="34">
        <v>0</v>
      </c>
      <c r="AB140" s="34">
        <v>0</v>
      </c>
      <c r="AC140" s="34">
        <v>0</v>
      </c>
      <c r="AD140" s="34">
        <v>0</v>
      </c>
      <c r="AE140" s="40"/>
    </row>
    <row r="141" spans="1:31" s="38" customFormat="1" ht="21" x14ac:dyDescent="0.35">
      <c r="A141" s="7" t="s">
        <v>149</v>
      </c>
      <c r="B141" s="7" t="s">
        <v>150</v>
      </c>
      <c r="C141" s="7">
        <v>11510</v>
      </c>
      <c r="D141" s="7" t="s">
        <v>150</v>
      </c>
      <c r="E141" s="31" t="s">
        <v>33</v>
      </c>
      <c r="F141" s="31" t="s">
        <v>38</v>
      </c>
      <c r="G141" s="32" t="s">
        <v>180</v>
      </c>
      <c r="H141" s="31" t="s">
        <v>181</v>
      </c>
      <c r="I141" s="31">
        <v>21101</v>
      </c>
      <c r="J141" s="31" t="s">
        <v>151</v>
      </c>
      <c r="K141" s="31" t="s">
        <v>186</v>
      </c>
      <c r="L141" s="31"/>
      <c r="M141" s="31"/>
      <c r="N141" s="31" t="s">
        <v>187</v>
      </c>
      <c r="O141" s="36">
        <v>10</v>
      </c>
      <c r="P141" s="33">
        <v>214.1</v>
      </c>
      <c r="Q141" s="31" t="s">
        <v>154</v>
      </c>
      <c r="R141" s="34">
        <v>2140.98</v>
      </c>
      <c r="S141" s="34">
        <v>0</v>
      </c>
      <c r="T141" s="34">
        <v>0</v>
      </c>
      <c r="U141" s="34">
        <v>0</v>
      </c>
      <c r="V141" s="34">
        <v>2141</v>
      </c>
      <c r="W141" s="34">
        <v>0</v>
      </c>
      <c r="X141" s="34">
        <v>0</v>
      </c>
      <c r="Y141" s="34">
        <v>0</v>
      </c>
      <c r="Z141" s="34">
        <v>0</v>
      </c>
      <c r="AA141" s="34">
        <v>0</v>
      </c>
      <c r="AB141" s="34">
        <v>0</v>
      </c>
      <c r="AC141" s="34">
        <v>0</v>
      </c>
      <c r="AD141" s="34">
        <v>0</v>
      </c>
      <c r="AE141" s="40"/>
    </row>
    <row r="142" spans="1:31" s="38" customFormat="1" ht="21" x14ac:dyDescent="0.35">
      <c r="A142" s="7" t="s">
        <v>149</v>
      </c>
      <c r="B142" s="7" t="s">
        <v>150</v>
      </c>
      <c r="C142" s="7">
        <v>11510</v>
      </c>
      <c r="D142" s="7" t="s">
        <v>150</v>
      </c>
      <c r="E142" s="31" t="s">
        <v>33</v>
      </c>
      <c r="F142" s="31" t="s">
        <v>38</v>
      </c>
      <c r="G142" s="32" t="s">
        <v>180</v>
      </c>
      <c r="H142" s="31" t="s">
        <v>181</v>
      </c>
      <c r="I142" s="31">
        <v>21101</v>
      </c>
      <c r="J142" s="31" t="s">
        <v>151</v>
      </c>
      <c r="K142" s="31" t="s">
        <v>188</v>
      </c>
      <c r="L142" s="31"/>
      <c r="M142" s="31"/>
      <c r="N142" s="31" t="s">
        <v>185</v>
      </c>
      <c r="O142" s="36">
        <v>1</v>
      </c>
      <c r="P142" s="33">
        <v>248.31</v>
      </c>
      <c r="Q142" s="31" t="s">
        <v>154</v>
      </c>
      <c r="R142" s="34">
        <v>248.31</v>
      </c>
      <c r="S142" s="34">
        <v>0</v>
      </c>
      <c r="T142" s="34">
        <v>0</v>
      </c>
      <c r="U142" s="34">
        <v>0</v>
      </c>
      <c r="V142" s="34">
        <v>248.31</v>
      </c>
      <c r="W142" s="34">
        <v>0</v>
      </c>
      <c r="X142" s="34">
        <v>0</v>
      </c>
      <c r="Y142" s="34">
        <v>0</v>
      </c>
      <c r="Z142" s="34">
        <v>0</v>
      </c>
      <c r="AA142" s="34">
        <v>0</v>
      </c>
      <c r="AB142" s="34">
        <v>0</v>
      </c>
      <c r="AC142" s="34">
        <v>0</v>
      </c>
      <c r="AD142" s="34">
        <v>0</v>
      </c>
      <c r="AE142" s="40"/>
    </row>
    <row r="143" spans="1:31" s="38" customFormat="1" ht="21" x14ac:dyDescent="0.35">
      <c r="A143" s="7" t="s">
        <v>149</v>
      </c>
      <c r="B143" s="7" t="s">
        <v>150</v>
      </c>
      <c r="C143" s="7">
        <v>11510</v>
      </c>
      <c r="D143" s="7" t="s">
        <v>150</v>
      </c>
      <c r="E143" s="31" t="s">
        <v>33</v>
      </c>
      <c r="F143" s="31" t="s">
        <v>38</v>
      </c>
      <c r="G143" s="32" t="s">
        <v>180</v>
      </c>
      <c r="H143" s="31" t="s">
        <v>181</v>
      </c>
      <c r="I143" s="31">
        <v>21101</v>
      </c>
      <c r="J143" s="31" t="s">
        <v>151</v>
      </c>
      <c r="K143" s="31" t="s">
        <v>189</v>
      </c>
      <c r="L143" s="31"/>
      <c r="M143" s="31"/>
      <c r="N143" s="31" t="s">
        <v>185</v>
      </c>
      <c r="O143" s="36">
        <v>1</v>
      </c>
      <c r="P143" s="33">
        <v>289</v>
      </c>
      <c r="Q143" s="31" t="s">
        <v>154</v>
      </c>
      <c r="R143" s="34">
        <v>289</v>
      </c>
      <c r="S143" s="34">
        <v>0</v>
      </c>
      <c r="T143" s="34">
        <v>0</v>
      </c>
      <c r="U143" s="34">
        <v>0</v>
      </c>
      <c r="V143" s="34">
        <v>289</v>
      </c>
      <c r="W143" s="34">
        <v>0</v>
      </c>
      <c r="X143" s="34">
        <v>0</v>
      </c>
      <c r="Y143" s="34">
        <v>0</v>
      </c>
      <c r="Z143" s="34">
        <v>0</v>
      </c>
      <c r="AA143" s="34">
        <v>0</v>
      </c>
      <c r="AB143" s="34">
        <v>0</v>
      </c>
      <c r="AC143" s="34">
        <v>0</v>
      </c>
      <c r="AD143" s="34">
        <v>0</v>
      </c>
      <c r="AE143" s="40"/>
    </row>
    <row r="144" spans="1:31" s="38" customFormat="1" ht="84" x14ac:dyDescent="0.35">
      <c r="A144" s="7" t="s">
        <v>149</v>
      </c>
      <c r="B144" s="7" t="s">
        <v>150</v>
      </c>
      <c r="C144" s="7">
        <v>11510</v>
      </c>
      <c r="D144" s="7" t="s">
        <v>150</v>
      </c>
      <c r="E144" s="31" t="s">
        <v>33</v>
      </c>
      <c r="F144" s="31" t="s">
        <v>38</v>
      </c>
      <c r="G144" s="32" t="s">
        <v>180</v>
      </c>
      <c r="H144" s="31" t="s">
        <v>181</v>
      </c>
      <c r="I144" s="31">
        <v>26102</v>
      </c>
      <c r="J144" s="31" t="s">
        <v>170</v>
      </c>
      <c r="K144" s="31" t="s">
        <v>190</v>
      </c>
      <c r="L144" s="31"/>
      <c r="M144" s="31"/>
      <c r="N144" s="31" t="s">
        <v>156</v>
      </c>
      <c r="O144" s="36">
        <v>1</v>
      </c>
      <c r="P144" s="33">
        <v>200</v>
      </c>
      <c r="Q144" s="31" t="s">
        <v>154</v>
      </c>
      <c r="R144" s="34">
        <v>200</v>
      </c>
      <c r="S144" s="34">
        <v>0</v>
      </c>
      <c r="T144" s="34">
        <v>0</v>
      </c>
      <c r="U144" s="34">
        <v>0</v>
      </c>
      <c r="V144" s="34">
        <v>200</v>
      </c>
      <c r="W144" s="34">
        <v>0</v>
      </c>
      <c r="X144" s="34">
        <v>0</v>
      </c>
      <c r="Y144" s="34">
        <v>0</v>
      </c>
      <c r="Z144" s="34">
        <v>0</v>
      </c>
      <c r="AA144" s="34">
        <v>0</v>
      </c>
      <c r="AB144" s="34">
        <v>0</v>
      </c>
      <c r="AC144" s="34">
        <v>0</v>
      </c>
      <c r="AD144" s="34">
        <v>0</v>
      </c>
      <c r="AE144" s="40"/>
    </row>
    <row r="145" spans="1:31" s="38" customFormat="1" ht="84" x14ac:dyDescent="0.35">
      <c r="A145" s="7" t="s">
        <v>149</v>
      </c>
      <c r="B145" s="7" t="s">
        <v>150</v>
      </c>
      <c r="C145" s="7">
        <v>11510</v>
      </c>
      <c r="D145" s="7" t="s">
        <v>150</v>
      </c>
      <c r="E145" s="31" t="s">
        <v>33</v>
      </c>
      <c r="F145" s="31" t="s">
        <v>38</v>
      </c>
      <c r="G145" s="32" t="s">
        <v>180</v>
      </c>
      <c r="H145" s="31" t="s">
        <v>181</v>
      </c>
      <c r="I145" s="31">
        <v>26102</v>
      </c>
      <c r="J145" s="31" t="s">
        <v>170</v>
      </c>
      <c r="K145" s="31" t="s">
        <v>191</v>
      </c>
      <c r="L145" s="31"/>
      <c r="M145" s="31"/>
      <c r="N145" s="31" t="s">
        <v>156</v>
      </c>
      <c r="O145" s="36">
        <v>6</v>
      </c>
      <c r="P145" s="33">
        <v>2</v>
      </c>
      <c r="Q145" s="31" t="s">
        <v>154</v>
      </c>
      <c r="R145" s="34">
        <v>12</v>
      </c>
      <c r="S145" s="34">
        <v>0</v>
      </c>
      <c r="T145" s="34">
        <v>0</v>
      </c>
      <c r="U145" s="34">
        <v>0</v>
      </c>
      <c r="V145" s="34">
        <v>12</v>
      </c>
      <c r="W145" s="34">
        <v>0</v>
      </c>
      <c r="X145" s="34">
        <v>0</v>
      </c>
      <c r="Y145" s="34">
        <v>0</v>
      </c>
      <c r="Z145" s="34">
        <v>0</v>
      </c>
      <c r="AA145" s="34">
        <v>0</v>
      </c>
      <c r="AB145" s="34">
        <v>0</v>
      </c>
      <c r="AC145" s="34">
        <v>0</v>
      </c>
      <c r="AD145" s="34">
        <v>0</v>
      </c>
      <c r="AE145" s="40"/>
    </row>
    <row r="146" spans="1:31" s="38" customFormat="1" ht="84" x14ac:dyDescent="0.35">
      <c r="A146" s="7" t="s">
        <v>149</v>
      </c>
      <c r="B146" s="7" t="s">
        <v>150</v>
      </c>
      <c r="C146" s="7">
        <v>11510</v>
      </c>
      <c r="D146" s="7" t="s">
        <v>150</v>
      </c>
      <c r="E146" s="31" t="s">
        <v>33</v>
      </c>
      <c r="F146" s="31" t="s">
        <v>38</v>
      </c>
      <c r="G146" s="32" t="s">
        <v>180</v>
      </c>
      <c r="H146" s="31" t="s">
        <v>181</v>
      </c>
      <c r="I146" s="31">
        <v>26102</v>
      </c>
      <c r="J146" s="31" t="s">
        <v>170</v>
      </c>
      <c r="K146" s="31" t="s">
        <v>179</v>
      </c>
      <c r="L146" s="31"/>
      <c r="M146" s="31"/>
      <c r="N146" s="31" t="s">
        <v>156</v>
      </c>
      <c r="O146" s="36">
        <v>2</v>
      </c>
      <c r="P146" s="33">
        <v>30</v>
      </c>
      <c r="Q146" s="31" t="s">
        <v>154</v>
      </c>
      <c r="R146" s="34">
        <v>60</v>
      </c>
      <c r="S146" s="34">
        <v>0</v>
      </c>
      <c r="T146" s="34">
        <v>0</v>
      </c>
      <c r="U146" s="34">
        <v>0</v>
      </c>
      <c r="V146" s="34">
        <v>60</v>
      </c>
      <c r="W146" s="34">
        <v>0</v>
      </c>
      <c r="X146" s="34">
        <v>0</v>
      </c>
      <c r="Y146" s="34">
        <v>0</v>
      </c>
      <c r="Z146" s="34">
        <v>0</v>
      </c>
      <c r="AA146" s="34">
        <v>0</v>
      </c>
      <c r="AB146" s="34">
        <v>0</v>
      </c>
      <c r="AC146" s="34">
        <v>0</v>
      </c>
      <c r="AD146" s="34">
        <v>0</v>
      </c>
      <c r="AE146" s="40"/>
    </row>
    <row r="147" spans="1:31" s="38" customFormat="1" ht="84" x14ac:dyDescent="0.35">
      <c r="A147" s="7" t="s">
        <v>149</v>
      </c>
      <c r="B147" s="7" t="s">
        <v>150</v>
      </c>
      <c r="C147" s="7">
        <v>11510</v>
      </c>
      <c r="D147" s="7" t="s">
        <v>150</v>
      </c>
      <c r="E147" s="31" t="s">
        <v>33</v>
      </c>
      <c r="F147" s="31" t="s">
        <v>38</v>
      </c>
      <c r="G147" s="32" t="s">
        <v>180</v>
      </c>
      <c r="H147" s="31" t="s">
        <v>181</v>
      </c>
      <c r="I147" s="31">
        <v>26102</v>
      </c>
      <c r="J147" s="31" t="s">
        <v>170</v>
      </c>
      <c r="K147" s="31" t="s">
        <v>171</v>
      </c>
      <c r="L147" s="31"/>
      <c r="M147" s="31"/>
      <c r="N147" s="31" t="s">
        <v>156</v>
      </c>
      <c r="O147" s="36">
        <v>33</v>
      </c>
      <c r="P147" s="33">
        <v>500</v>
      </c>
      <c r="Q147" s="31" t="s">
        <v>154</v>
      </c>
      <c r="R147" s="34">
        <v>16500</v>
      </c>
      <c r="S147" s="34">
        <v>0</v>
      </c>
      <c r="T147" s="34">
        <v>0</v>
      </c>
      <c r="U147" s="34">
        <v>0</v>
      </c>
      <c r="V147" s="34">
        <v>16500</v>
      </c>
      <c r="W147" s="34">
        <v>0</v>
      </c>
      <c r="X147" s="34">
        <v>0</v>
      </c>
      <c r="Y147" s="34">
        <v>0</v>
      </c>
      <c r="Z147" s="34">
        <v>0</v>
      </c>
      <c r="AA147" s="34">
        <v>0</v>
      </c>
      <c r="AB147" s="34">
        <v>0</v>
      </c>
      <c r="AC147" s="34">
        <v>0</v>
      </c>
      <c r="AD147" s="34">
        <v>0</v>
      </c>
      <c r="AE147" s="40"/>
    </row>
    <row r="148" spans="1:31" s="38" customFormat="1" ht="42" x14ac:dyDescent="0.35">
      <c r="A148" s="7" t="s">
        <v>149</v>
      </c>
      <c r="B148" s="7" t="s">
        <v>150</v>
      </c>
      <c r="C148" s="7">
        <v>11510</v>
      </c>
      <c r="D148" s="7" t="s">
        <v>150</v>
      </c>
      <c r="E148" s="31" t="s">
        <v>33</v>
      </c>
      <c r="F148" s="31" t="s">
        <v>38</v>
      </c>
      <c r="G148" s="32" t="s">
        <v>180</v>
      </c>
      <c r="H148" s="31" t="s">
        <v>181</v>
      </c>
      <c r="I148" s="31">
        <v>29301</v>
      </c>
      <c r="J148" s="31" t="s">
        <v>175</v>
      </c>
      <c r="K148" s="31" t="s">
        <v>176</v>
      </c>
      <c r="L148" s="31"/>
      <c r="M148" s="31"/>
      <c r="N148" s="31" t="s">
        <v>156</v>
      </c>
      <c r="O148" s="36">
        <v>7</v>
      </c>
      <c r="P148" s="33">
        <v>574.86</v>
      </c>
      <c r="Q148" s="31" t="s">
        <v>154</v>
      </c>
      <c r="R148" s="34">
        <v>4024</v>
      </c>
      <c r="S148" s="34">
        <v>0</v>
      </c>
      <c r="T148" s="34">
        <v>0</v>
      </c>
      <c r="U148" s="34">
        <v>0</v>
      </c>
      <c r="V148" s="34">
        <v>4024.02</v>
      </c>
      <c r="W148" s="34">
        <v>0</v>
      </c>
      <c r="X148" s="34">
        <v>0</v>
      </c>
      <c r="Y148" s="34">
        <v>0</v>
      </c>
      <c r="Z148" s="34">
        <v>0</v>
      </c>
      <c r="AA148" s="34">
        <v>0</v>
      </c>
      <c r="AB148" s="34">
        <v>0</v>
      </c>
      <c r="AC148" s="34">
        <v>0</v>
      </c>
      <c r="AD148" s="34">
        <v>0</v>
      </c>
      <c r="AE148" s="40"/>
    </row>
    <row r="149" spans="1:31" s="38" customFormat="1" ht="42" x14ac:dyDescent="0.35">
      <c r="A149" s="7" t="s">
        <v>149</v>
      </c>
      <c r="B149" s="7" t="s">
        <v>150</v>
      </c>
      <c r="C149" s="7">
        <v>11510</v>
      </c>
      <c r="D149" s="7" t="s">
        <v>150</v>
      </c>
      <c r="E149" s="31" t="s">
        <v>33</v>
      </c>
      <c r="F149" s="31" t="s">
        <v>38</v>
      </c>
      <c r="G149" s="32" t="s">
        <v>180</v>
      </c>
      <c r="H149" s="31" t="s">
        <v>181</v>
      </c>
      <c r="I149" s="31">
        <v>29301</v>
      </c>
      <c r="J149" s="31" t="s">
        <v>175</v>
      </c>
      <c r="K149" s="31" t="s">
        <v>176</v>
      </c>
      <c r="L149" s="31"/>
      <c r="M149" s="31"/>
      <c r="N149" s="31" t="s">
        <v>156</v>
      </c>
      <c r="O149" s="36">
        <v>1</v>
      </c>
      <c r="P149" s="33">
        <v>998</v>
      </c>
      <c r="Q149" s="31" t="s">
        <v>154</v>
      </c>
      <c r="R149" s="34">
        <v>998</v>
      </c>
      <c r="S149" s="34">
        <v>0</v>
      </c>
      <c r="T149" s="34">
        <v>0</v>
      </c>
      <c r="U149" s="34">
        <v>0</v>
      </c>
      <c r="V149" s="34">
        <v>998</v>
      </c>
      <c r="W149" s="34">
        <v>0</v>
      </c>
      <c r="X149" s="34">
        <v>0</v>
      </c>
      <c r="Y149" s="34">
        <v>0</v>
      </c>
      <c r="Z149" s="34">
        <v>0</v>
      </c>
      <c r="AA149" s="34">
        <v>0</v>
      </c>
      <c r="AB149" s="34">
        <v>0</v>
      </c>
      <c r="AC149" s="34">
        <v>0</v>
      </c>
      <c r="AD149" s="34">
        <v>0</v>
      </c>
      <c r="AE149" s="40"/>
    </row>
    <row r="150" spans="1:31" s="38" customFormat="1" ht="21" x14ac:dyDescent="0.35">
      <c r="A150" s="7" t="s">
        <v>149</v>
      </c>
      <c r="B150" s="7" t="s">
        <v>150</v>
      </c>
      <c r="C150" s="7">
        <v>11510</v>
      </c>
      <c r="D150" s="7" t="s">
        <v>150</v>
      </c>
      <c r="E150" s="31" t="s">
        <v>33</v>
      </c>
      <c r="F150" s="31" t="s">
        <v>38</v>
      </c>
      <c r="G150" s="32" t="s">
        <v>180</v>
      </c>
      <c r="H150" s="31" t="s">
        <v>181</v>
      </c>
      <c r="I150" s="31">
        <v>29401</v>
      </c>
      <c r="J150" s="31" t="s">
        <v>192</v>
      </c>
      <c r="K150" s="31" t="s">
        <v>143</v>
      </c>
      <c r="L150" s="31"/>
      <c r="M150" s="31"/>
      <c r="N150" s="31" t="s">
        <v>156</v>
      </c>
      <c r="O150" s="36">
        <v>1</v>
      </c>
      <c r="P150" s="33">
        <v>1859.02</v>
      </c>
      <c r="Q150" s="31" t="s">
        <v>154</v>
      </c>
      <c r="R150" s="34">
        <v>1859.02</v>
      </c>
      <c r="S150" s="34">
        <v>0</v>
      </c>
      <c r="T150" s="34">
        <v>0</v>
      </c>
      <c r="U150" s="34">
        <v>0</v>
      </c>
      <c r="V150" s="34">
        <v>1859.02</v>
      </c>
      <c r="W150" s="34">
        <v>0</v>
      </c>
      <c r="X150" s="34">
        <v>0</v>
      </c>
      <c r="Y150" s="34">
        <v>0</v>
      </c>
      <c r="Z150" s="34">
        <v>0</v>
      </c>
      <c r="AA150" s="34">
        <v>0</v>
      </c>
      <c r="AB150" s="34">
        <v>0</v>
      </c>
      <c r="AC150" s="34">
        <v>0</v>
      </c>
      <c r="AD150" s="34">
        <v>0</v>
      </c>
      <c r="AE150" s="40"/>
    </row>
    <row r="151" spans="1:31" s="38" customFormat="1" ht="42" x14ac:dyDescent="0.35">
      <c r="A151" s="7" t="s">
        <v>149</v>
      </c>
      <c r="B151" s="7" t="s">
        <v>150</v>
      </c>
      <c r="C151" s="7">
        <v>51369</v>
      </c>
      <c r="D151" s="7" t="s">
        <v>150</v>
      </c>
      <c r="E151" s="31" t="s">
        <v>33</v>
      </c>
      <c r="F151" s="31" t="s">
        <v>38</v>
      </c>
      <c r="G151" s="32" t="s">
        <v>180</v>
      </c>
      <c r="H151" s="31" t="s">
        <v>181</v>
      </c>
      <c r="I151" s="31">
        <v>33604</v>
      </c>
      <c r="J151" s="31" t="s">
        <v>193</v>
      </c>
      <c r="K151" s="31" t="s">
        <v>194</v>
      </c>
      <c r="L151" s="31"/>
      <c r="M151" s="31"/>
      <c r="N151" s="31" t="s">
        <v>166</v>
      </c>
      <c r="O151" s="36">
        <v>1</v>
      </c>
      <c r="P151" s="33">
        <v>2088</v>
      </c>
      <c r="Q151" s="31" t="s">
        <v>154</v>
      </c>
      <c r="R151" s="34">
        <v>2088</v>
      </c>
      <c r="S151" s="34">
        <v>0</v>
      </c>
      <c r="T151" s="34">
        <v>0</v>
      </c>
      <c r="U151" s="34">
        <v>0</v>
      </c>
      <c r="V151" s="34">
        <v>2088</v>
      </c>
      <c r="W151" s="34">
        <v>0</v>
      </c>
      <c r="X151" s="34">
        <v>0</v>
      </c>
      <c r="Y151" s="34">
        <v>0</v>
      </c>
      <c r="Z151" s="34">
        <v>0</v>
      </c>
      <c r="AA151" s="34">
        <v>0</v>
      </c>
      <c r="AB151" s="34">
        <v>0</v>
      </c>
      <c r="AC151" s="34">
        <v>0</v>
      </c>
      <c r="AD151" s="34">
        <v>0</v>
      </c>
      <c r="AE151" s="40"/>
    </row>
    <row r="152" spans="1:31" ht="21" x14ac:dyDescent="0.35">
      <c r="A152" s="41" t="s">
        <v>149</v>
      </c>
      <c r="B152" s="31" t="s">
        <v>195</v>
      </c>
      <c r="C152" s="7">
        <v>11510</v>
      </c>
      <c r="D152" s="31" t="s">
        <v>195</v>
      </c>
      <c r="E152" s="42" t="s">
        <v>33</v>
      </c>
      <c r="F152" s="31" t="s">
        <v>53</v>
      </c>
      <c r="G152" s="32" t="s">
        <v>54</v>
      </c>
      <c r="H152" s="31" t="s">
        <v>55</v>
      </c>
      <c r="I152" s="31">
        <v>21101</v>
      </c>
      <c r="J152" s="24" t="s">
        <v>196</v>
      </c>
      <c r="K152" s="24" t="s">
        <v>197</v>
      </c>
      <c r="L152" s="43"/>
      <c r="M152" s="43"/>
      <c r="N152" s="7" t="s">
        <v>198</v>
      </c>
      <c r="O152" s="43">
        <v>72</v>
      </c>
      <c r="P152" s="44">
        <f>355.68/72</f>
        <v>4.9400000000000004</v>
      </c>
      <c r="Q152" s="6" t="s">
        <v>36</v>
      </c>
      <c r="R152" s="33">
        <f t="shared" ref="R152:R215" si="4">O152*P152</f>
        <v>355.68</v>
      </c>
      <c r="S152" s="34">
        <v>0</v>
      </c>
      <c r="T152" s="34">
        <v>0</v>
      </c>
      <c r="U152" s="34">
        <v>0</v>
      </c>
      <c r="V152" s="45">
        <v>355.68</v>
      </c>
      <c r="W152" s="34">
        <v>0</v>
      </c>
      <c r="X152" s="34">
        <v>0</v>
      </c>
      <c r="Y152" s="34">
        <v>0</v>
      </c>
      <c r="Z152" s="34">
        <v>0</v>
      </c>
      <c r="AA152" s="34">
        <v>0</v>
      </c>
      <c r="AB152" s="34">
        <v>0</v>
      </c>
      <c r="AC152" s="34">
        <v>0</v>
      </c>
      <c r="AD152" s="34">
        <v>0</v>
      </c>
    </row>
    <row r="153" spans="1:31" ht="21" x14ac:dyDescent="0.35">
      <c r="A153" s="41" t="s">
        <v>149</v>
      </c>
      <c r="B153" s="31" t="s">
        <v>195</v>
      </c>
      <c r="C153" s="7">
        <v>11510</v>
      </c>
      <c r="D153" s="31" t="s">
        <v>195</v>
      </c>
      <c r="E153" s="42" t="s">
        <v>33</v>
      </c>
      <c r="F153" s="31" t="s">
        <v>53</v>
      </c>
      <c r="G153" s="32" t="s">
        <v>54</v>
      </c>
      <c r="H153" s="31" t="s">
        <v>55</v>
      </c>
      <c r="I153" s="31">
        <v>21101</v>
      </c>
      <c r="J153" s="24" t="s">
        <v>196</v>
      </c>
      <c r="K153" s="24" t="s">
        <v>199</v>
      </c>
      <c r="L153" s="43"/>
      <c r="M153" s="43"/>
      <c r="N153" s="7" t="s">
        <v>200</v>
      </c>
      <c r="O153" s="43">
        <v>3</v>
      </c>
      <c r="P153" s="44">
        <v>800.01</v>
      </c>
      <c r="Q153" s="6" t="s">
        <v>36</v>
      </c>
      <c r="R153" s="33">
        <f t="shared" si="4"/>
        <v>2400.0299999999997</v>
      </c>
      <c r="S153" s="34">
        <v>0</v>
      </c>
      <c r="T153" s="34">
        <v>0</v>
      </c>
      <c r="U153" s="34">
        <v>0</v>
      </c>
      <c r="V153" s="45">
        <v>2400.0300000000002</v>
      </c>
      <c r="W153" s="34">
        <v>0</v>
      </c>
      <c r="X153" s="34">
        <v>0</v>
      </c>
      <c r="Y153" s="34">
        <v>0</v>
      </c>
      <c r="Z153" s="34">
        <v>0</v>
      </c>
      <c r="AA153" s="34">
        <v>0</v>
      </c>
      <c r="AB153" s="34">
        <v>0</v>
      </c>
      <c r="AC153" s="34">
        <v>0</v>
      </c>
      <c r="AD153" s="34">
        <v>0</v>
      </c>
    </row>
    <row r="154" spans="1:31" ht="21" x14ac:dyDescent="0.35">
      <c r="A154" s="41" t="s">
        <v>149</v>
      </c>
      <c r="B154" s="31" t="s">
        <v>195</v>
      </c>
      <c r="C154" s="7">
        <v>11510</v>
      </c>
      <c r="D154" s="31" t="s">
        <v>195</v>
      </c>
      <c r="E154" s="42" t="s">
        <v>33</v>
      </c>
      <c r="F154" s="31" t="s">
        <v>53</v>
      </c>
      <c r="G154" s="32" t="s">
        <v>54</v>
      </c>
      <c r="H154" s="31" t="s">
        <v>55</v>
      </c>
      <c r="I154" s="31">
        <v>21101</v>
      </c>
      <c r="J154" s="24" t="s">
        <v>196</v>
      </c>
      <c r="K154" s="24" t="s">
        <v>201</v>
      </c>
      <c r="L154" s="43"/>
      <c r="M154" s="43"/>
      <c r="N154" s="7" t="s">
        <v>200</v>
      </c>
      <c r="O154" s="43">
        <v>3</v>
      </c>
      <c r="P154" s="44">
        <f>3716.03/3</f>
        <v>1238.6766666666667</v>
      </c>
      <c r="Q154" s="6" t="s">
        <v>36</v>
      </c>
      <c r="R154" s="33">
        <f t="shared" si="4"/>
        <v>3716.03</v>
      </c>
      <c r="S154" s="34">
        <v>0</v>
      </c>
      <c r="T154" s="34">
        <v>0</v>
      </c>
      <c r="U154" s="34">
        <v>0</v>
      </c>
      <c r="V154" s="45">
        <v>3716.03</v>
      </c>
      <c r="W154" s="34">
        <v>0</v>
      </c>
      <c r="X154" s="34">
        <v>0</v>
      </c>
      <c r="Y154" s="34">
        <v>0</v>
      </c>
      <c r="Z154" s="34">
        <v>0</v>
      </c>
      <c r="AA154" s="34">
        <v>0</v>
      </c>
      <c r="AB154" s="34">
        <v>0</v>
      </c>
      <c r="AC154" s="34">
        <v>0</v>
      </c>
      <c r="AD154" s="34">
        <v>0</v>
      </c>
    </row>
    <row r="155" spans="1:31" ht="42" x14ac:dyDescent="0.35">
      <c r="A155" s="41" t="s">
        <v>149</v>
      </c>
      <c r="B155" s="31" t="s">
        <v>195</v>
      </c>
      <c r="C155" s="7">
        <v>11510</v>
      </c>
      <c r="D155" s="31" t="s">
        <v>195</v>
      </c>
      <c r="E155" s="42" t="s">
        <v>33</v>
      </c>
      <c r="F155" s="31" t="s">
        <v>69</v>
      </c>
      <c r="G155" s="32" t="s">
        <v>113</v>
      </c>
      <c r="H155" s="31" t="s">
        <v>114</v>
      </c>
      <c r="I155" s="31">
        <v>29301</v>
      </c>
      <c r="J155" s="24" t="s">
        <v>202</v>
      </c>
      <c r="K155" s="24" t="s">
        <v>203</v>
      </c>
      <c r="L155" s="43"/>
      <c r="M155" s="43"/>
      <c r="N155" s="7" t="s">
        <v>198</v>
      </c>
      <c r="O155" s="43">
        <v>1</v>
      </c>
      <c r="P155" s="44">
        <v>6380</v>
      </c>
      <c r="Q155" s="6" t="s">
        <v>36</v>
      </c>
      <c r="R155" s="33">
        <f t="shared" si="4"/>
        <v>6380</v>
      </c>
      <c r="S155" s="34">
        <v>0</v>
      </c>
      <c r="T155" s="34">
        <v>0</v>
      </c>
      <c r="U155" s="34">
        <v>0</v>
      </c>
      <c r="V155" s="45">
        <v>6380</v>
      </c>
      <c r="W155" s="34">
        <v>0</v>
      </c>
      <c r="X155" s="34">
        <v>0</v>
      </c>
      <c r="Y155" s="34">
        <v>0</v>
      </c>
      <c r="Z155" s="34">
        <v>0</v>
      </c>
      <c r="AA155" s="34">
        <v>0</v>
      </c>
      <c r="AB155" s="34">
        <v>0</v>
      </c>
      <c r="AC155" s="34">
        <v>0</v>
      </c>
      <c r="AD155" s="34">
        <v>0</v>
      </c>
    </row>
    <row r="156" spans="1:31" ht="42" x14ac:dyDescent="0.35">
      <c r="A156" s="41" t="s">
        <v>149</v>
      </c>
      <c r="B156" s="31" t="s">
        <v>195</v>
      </c>
      <c r="C156" s="7">
        <v>11510</v>
      </c>
      <c r="D156" s="31" t="s">
        <v>195</v>
      </c>
      <c r="E156" s="42" t="s">
        <v>33</v>
      </c>
      <c r="F156" s="31" t="s">
        <v>204</v>
      </c>
      <c r="G156" s="32" t="s">
        <v>113</v>
      </c>
      <c r="H156" s="31" t="s">
        <v>114</v>
      </c>
      <c r="I156" s="31">
        <v>29301</v>
      </c>
      <c r="J156" s="24" t="s">
        <v>202</v>
      </c>
      <c r="K156" s="24" t="s">
        <v>205</v>
      </c>
      <c r="L156" s="43"/>
      <c r="M156" s="43"/>
      <c r="N156" s="7" t="s">
        <v>198</v>
      </c>
      <c r="O156" s="43">
        <v>2</v>
      </c>
      <c r="P156" s="44">
        <v>5508.84</v>
      </c>
      <c r="Q156" s="6" t="s">
        <v>36</v>
      </c>
      <c r="R156" s="33">
        <f t="shared" si="4"/>
        <v>11017.68</v>
      </c>
      <c r="S156" s="34">
        <v>0</v>
      </c>
      <c r="T156" s="34">
        <v>0</v>
      </c>
      <c r="U156" s="34">
        <v>0</v>
      </c>
      <c r="V156" s="45">
        <v>11017.68</v>
      </c>
      <c r="W156" s="34">
        <v>0</v>
      </c>
      <c r="X156" s="34">
        <v>0</v>
      </c>
      <c r="Y156" s="34">
        <v>0</v>
      </c>
      <c r="Z156" s="34">
        <v>0</v>
      </c>
      <c r="AA156" s="34">
        <v>0</v>
      </c>
      <c r="AB156" s="34">
        <v>0</v>
      </c>
      <c r="AC156" s="34">
        <v>0</v>
      </c>
      <c r="AD156" s="34">
        <v>0</v>
      </c>
    </row>
    <row r="157" spans="1:31" ht="31.5" x14ac:dyDescent="0.35">
      <c r="A157" s="41" t="s">
        <v>149</v>
      </c>
      <c r="B157" s="31" t="s">
        <v>195</v>
      </c>
      <c r="C157" s="7">
        <v>11510</v>
      </c>
      <c r="D157" s="31" t="s">
        <v>195</v>
      </c>
      <c r="E157" s="42" t="s">
        <v>33</v>
      </c>
      <c r="F157" s="31" t="s">
        <v>69</v>
      </c>
      <c r="G157" s="32" t="s">
        <v>113</v>
      </c>
      <c r="H157" s="31" t="s">
        <v>206</v>
      </c>
      <c r="I157" s="31">
        <v>21401</v>
      </c>
      <c r="J157" s="24" t="s">
        <v>207</v>
      </c>
      <c r="K157" s="24" t="s">
        <v>208</v>
      </c>
      <c r="L157" s="43"/>
      <c r="M157" s="43"/>
      <c r="N157" s="7" t="s">
        <v>198</v>
      </c>
      <c r="O157" s="43">
        <v>1</v>
      </c>
      <c r="P157" s="44">
        <v>1800</v>
      </c>
      <c r="Q157" s="6" t="s">
        <v>36</v>
      </c>
      <c r="R157" s="33">
        <f t="shared" si="4"/>
        <v>1800</v>
      </c>
      <c r="S157" s="34">
        <v>0</v>
      </c>
      <c r="T157" s="34">
        <v>0</v>
      </c>
      <c r="U157" s="34">
        <v>0</v>
      </c>
      <c r="V157" s="45">
        <v>1800</v>
      </c>
      <c r="W157" s="34">
        <v>0</v>
      </c>
      <c r="X157" s="34">
        <v>0</v>
      </c>
      <c r="Y157" s="34">
        <v>0</v>
      </c>
      <c r="Z157" s="34">
        <v>0</v>
      </c>
      <c r="AA157" s="34">
        <v>0</v>
      </c>
      <c r="AB157" s="34">
        <v>0</v>
      </c>
      <c r="AC157" s="34">
        <v>0</v>
      </c>
      <c r="AD157" s="34">
        <v>0</v>
      </c>
    </row>
    <row r="158" spans="1:31" ht="21" x14ac:dyDescent="0.35">
      <c r="A158" s="41" t="s">
        <v>149</v>
      </c>
      <c r="B158" s="31" t="s">
        <v>195</v>
      </c>
      <c r="C158" s="7">
        <v>11510</v>
      </c>
      <c r="D158" s="31" t="s">
        <v>195</v>
      </c>
      <c r="E158" s="42" t="s">
        <v>33</v>
      </c>
      <c r="F158" s="31" t="s">
        <v>53</v>
      </c>
      <c r="G158" s="32" t="s">
        <v>54</v>
      </c>
      <c r="H158" s="31" t="s">
        <v>55</v>
      </c>
      <c r="I158" s="31">
        <v>21101</v>
      </c>
      <c r="J158" s="24" t="s">
        <v>196</v>
      </c>
      <c r="K158" s="24" t="s">
        <v>209</v>
      </c>
      <c r="L158" s="43"/>
      <c r="M158" s="43"/>
      <c r="N158" s="7" t="s">
        <v>210</v>
      </c>
      <c r="O158" s="43">
        <v>20</v>
      </c>
      <c r="P158" s="44">
        <v>18.399999999999999</v>
      </c>
      <c r="Q158" s="6" t="s">
        <v>36</v>
      </c>
      <c r="R158" s="33">
        <f t="shared" si="4"/>
        <v>368</v>
      </c>
      <c r="S158" s="34">
        <v>0</v>
      </c>
      <c r="T158" s="34">
        <v>0</v>
      </c>
      <c r="U158" s="34">
        <v>0</v>
      </c>
      <c r="V158" s="45">
        <v>368</v>
      </c>
      <c r="W158" s="34">
        <v>0</v>
      </c>
      <c r="X158" s="34">
        <v>0</v>
      </c>
      <c r="Y158" s="34">
        <v>0</v>
      </c>
      <c r="Z158" s="34">
        <v>0</v>
      </c>
      <c r="AA158" s="34">
        <v>0</v>
      </c>
      <c r="AB158" s="34">
        <v>0</v>
      </c>
      <c r="AC158" s="34">
        <v>0</v>
      </c>
      <c r="AD158" s="34">
        <v>0</v>
      </c>
    </row>
    <row r="159" spans="1:31" ht="21" x14ac:dyDescent="0.35">
      <c r="A159" s="41" t="s">
        <v>149</v>
      </c>
      <c r="B159" s="31" t="s">
        <v>195</v>
      </c>
      <c r="C159" s="7">
        <v>11510</v>
      </c>
      <c r="D159" s="31" t="s">
        <v>195</v>
      </c>
      <c r="E159" s="42" t="s">
        <v>33</v>
      </c>
      <c r="F159" s="31" t="s">
        <v>53</v>
      </c>
      <c r="G159" s="32" t="s">
        <v>54</v>
      </c>
      <c r="H159" s="31" t="s">
        <v>55</v>
      </c>
      <c r="I159" s="31">
        <v>21101</v>
      </c>
      <c r="J159" s="24" t="s">
        <v>196</v>
      </c>
      <c r="K159" s="24" t="s">
        <v>211</v>
      </c>
      <c r="L159" s="43"/>
      <c r="M159" s="43"/>
      <c r="N159" s="7" t="s">
        <v>210</v>
      </c>
      <c r="O159" s="43">
        <v>2</v>
      </c>
      <c r="P159" s="44">
        <v>48</v>
      </c>
      <c r="Q159" s="6" t="s">
        <v>36</v>
      </c>
      <c r="R159" s="33">
        <f t="shared" si="4"/>
        <v>96</v>
      </c>
      <c r="S159" s="34">
        <v>0</v>
      </c>
      <c r="T159" s="34">
        <v>0</v>
      </c>
      <c r="U159" s="34">
        <v>0</v>
      </c>
      <c r="V159" s="45">
        <v>96</v>
      </c>
      <c r="W159" s="34">
        <v>0</v>
      </c>
      <c r="X159" s="34">
        <v>0</v>
      </c>
      <c r="Y159" s="34">
        <v>0</v>
      </c>
      <c r="Z159" s="34">
        <v>0</v>
      </c>
      <c r="AA159" s="34">
        <v>0</v>
      </c>
      <c r="AB159" s="34">
        <v>0</v>
      </c>
      <c r="AC159" s="34">
        <v>0</v>
      </c>
      <c r="AD159" s="34">
        <v>0</v>
      </c>
    </row>
    <row r="160" spans="1:31" ht="21" x14ac:dyDescent="0.35">
      <c r="A160" s="41" t="s">
        <v>149</v>
      </c>
      <c r="B160" s="31" t="s">
        <v>195</v>
      </c>
      <c r="C160" s="7">
        <v>11510</v>
      </c>
      <c r="D160" s="31" t="s">
        <v>195</v>
      </c>
      <c r="E160" s="42" t="s">
        <v>33</v>
      </c>
      <c r="F160" s="31" t="s">
        <v>53</v>
      </c>
      <c r="G160" s="32" t="s">
        <v>54</v>
      </c>
      <c r="H160" s="31" t="s">
        <v>55</v>
      </c>
      <c r="I160" s="31">
        <v>21101</v>
      </c>
      <c r="J160" s="24" t="s">
        <v>196</v>
      </c>
      <c r="K160" s="24" t="s">
        <v>212</v>
      </c>
      <c r="L160" s="43"/>
      <c r="M160" s="43"/>
      <c r="N160" s="7" t="s">
        <v>210</v>
      </c>
      <c r="O160" s="43">
        <v>3</v>
      </c>
      <c r="P160" s="44">
        <v>9</v>
      </c>
      <c r="Q160" s="6" t="s">
        <v>36</v>
      </c>
      <c r="R160" s="33">
        <f t="shared" si="4"/>
        <v>27</v>
      </c>
      <c r="S160" s="34">
        <v>0</v>
      </c>
      <c r="T160" s="34">
        <v>0</v>
      </c>
      <c r="U160" s="34">
        <v>0</v>
      </c>
      <c r="V160" s="45">
        <v>27</v>
      </c>
      <c r="W160" s="34">
        <v>0</v>
      </c>
      <c r="X160" s="34">
        <v>0</v>
      </c>
      <c r="Y160" s="34">
        <v>0</v>
      </c>
      <c r="Z160" s="34">
        <v>0</v>
      </c>
      <c r="AA160" s="34">
        <v>0</v>
      </c>
      <c r="AB160" s="34">
        <v>0</v>
      </c>
      <c r="AC160" s="34">
        <v>0</v>
      </c>
      <c r="AD160" s="34">
        <v>0</v>
      </c>
    </row>
    <row r="161" spans="1:30" ht="21" x14ac:dyDescent="0.35">
      <c r="A161" s="41" t="s">
        <v>149</v>
      </c>
      <c r="B161" s="31" t="s">
        <v>195</v>
      </c>
      <c r="C161" s="7">
        <v>11510</v>
      </c>
      <c r="D161" s="31" t="s">
        <v>195</v>
      </c>
      <c r="E161" s="42" t="s">
        <v>33</v>
      </c>
      <c r="F161" s="31" t="s">
        <v>53</v>
      </c>
      <c r="G161" s="32" t="s">
        <v>54</v>
      </c>
      <c r="H161" s="31" t="s">
        <v>55</v>
      </c>
      <c r="I161" s="31">
        <v>22104</v>
      </c>
      <c r="J161" s="24" t="s">
        <v>213</v>
      </c>
      <c r="K161" s="24" t="s">
        <v>214</v>
      </c>
      <c r="L161" s="43"/>
      <c r="M161" s="43"/>
      <c r="N161" s="7" t="s">
        <v>215</v>
      </c>
      <c r="O161" s="43">
        <v>2</v>
      </c>
      <c r="P161" s="44">
        <v>328.5</v>
      </c>
      <c r="Q161" s="6" t="s">
        <v>36</v>
      </c>
      <c r="R161" s="33">
        <f t="shared" si="4"/>
        <v>657</v>
      </c>
      <c r="S161" s="34">
        <v>0</v>
      </c>
      <c r="T161" s="34">
        <v>0</v>
      </c>
      <c r="U161" s="34">
        <v>0</v>
      </c>
      <c r="V161" s="45">
        <v>657</v>
      </c>
      <c r="W161" s="34">
        <v>0</v>
      </c>
      <c r="X161" s="34">
        <v>0</v>
      </c>
      <c r="Y161" s="34">
        <v>0</v>
      </c>
      <c r="Z161" s="34">
        <v>0</v>
      </c>
      <c r="AA161" s="34">
        <v>0</v>
      </c>
      <c r="AB161" s="34">
        <v>0</v>
      </c>
      <c r="AC161" s="34">
        <v>0</v>
      </c>
      <c r="AD161" s="34">
        <v>0</v>
      </c>
    </row>
    <row r="162" spans="1:30" ht="21" x14ac:dyDescent="0.35">
      <c r="A162" s="41" t="s">
        <v>149</v>
      </c>
      <c r="B162" s="31" t="s">
        <v>195</v>
      </c>
      <c r="C162" s="7">
        <v>11510</v>
      </c>
      <c r="D162" s="31" t="s">
        <v>195</v>
      </c>
      <c r="E162" s="42" t="s">
        <v>33</v>
      </c>
      <c r="F162" s="31" t="s">
        <v>53</v>
      </c>
      <c r="G162" s="32" t="s">
        <v>54</v>
      </c>
      <c r="H162" s="31" t="s">
        <v>55</v>
      </c>
      <c r="I162" s="31">
        <v>22104</v>
      </c>
      <c r="J162" s="24" t="s">
        <v>213</v>
      </c>
      <c r="K162" s="24" t="s">
        <v>216</v>
      </c>
      <c r="L162" s="43"/>
      <c r="M162" s="43"/>
      <c r="N162" s="7" t="s">
        <v>200</v>
      </c>
      <c r="O162" s="43">
        <v>15</v>
      </c>
      <c r="P162" s="44">
        <v>62</v>
      </c>
      <c r="Q162" s="6" t="s">
        <v>36</v>
      </c>
      <c r="R162" s="33">
        <f t="shared" si="4"/>
        <v>930</v>
      </c>
      <c r="S162" s="34">
        <v>0</v>
      </c>
      <c r="T162" s="34">
        <v>0</v>
      </c>
      <c r="U162" s="34">
        <v>0</v>
      </c>
      <c r="V162" s="45">
        <v>930</v>
      </c>
      <c r="W162" s="34">
        <v>0</v>
      </c>
      <c r="X162" s="34">
        <v>0</v>
      </c>
      <c r="Y162" s="34">
        <v>0</v>
      </c>
      <c r="Z162" s="34">
        <v>0</v>
      </c>
      <c r="AA162" s="34">
        <v>0</v>
      </c>
      <c r="AB162" s="34">
        <v>0</v>
      </c>
      <c r="AC162" s="34">
        <v>0</v>
      </c>
      <c r="AD162" s="34">
        <v>0</v>
      </c>
    </row>
    <row r="163" spans="1:30" ht="21" x14ac:dyDescent="0.35">
      <c r="A163" s="41" t="s">
        <v>149</v>
      </c>
      <c r="B163" s="31" t="s">
        <v>195</v>
      </c>
      <c r="C163" s="7">
        <v>11510</v>
      </c>
      <c r="D163" s="31" t="s">
        <v>195</v>
      </c>
      <c r="E163" s="42" t="s">
        <v>33</v>
      </c>
      <c r="F163" s="31" t="s">
        <v>53</v>
      </c>
      <c r="G163" s="32" t="s">
        <v>54</v>
      </c>
      <c r="H163" s="31" t="s">
        <v>55</v>
      </c>
      <c r="I163" s="31">
        <v>22104</v>
      </c>
      <c r="J163" s="24" t="s">
        <v>213</v>
      </c>
      <c r="K163" s="24" t="s">
        <v>217</v>
      </c>
      <c r="L163" s="43"/>
      <c r="M163" s="43"/>
      <c r="N163" s="7" t="s">
        <v>198</v>
      </c>
      <c r="O163" s="43">
        <v>115</v>
      </c>
      <c r="P163" s="44">
        <v>2.5</v>
      </c>
      <c r="Q163" s="6" t="s">
        <v>36</v>
      </c>
      <c r="R163" s="33">
        <f t="shared" si="4"/>
        <v>287.5</v>
      </c>
      <c r="S163" s="34">
        <v>0</v>
      </c>
      <c r="T163" s="34">
        <v>0</v>
      </c>
      <c r="U163" s="34">
        <v>0</v>
      </c>
      <c r="V163" s="45">
        <v>287.5</v>
      </c>
      <c r="W163" s="34">
        <v>0</v>
      </c>
      <c r="X163" s="34">
        <v>0</v>
      </c>
      <c r="Y163" s="34">
        <v>0</v>
      </c>
      <c r="Z163" s="34">
        <v>0</v>
      </c>
      <c r="AA163" s="34">
        <v>0</v>
      </c>
      <c r="AB163" s="34">
        <v>0</v>
      </c>
      <c r="AC163" s="34">
        <v>0</v>
      </c>
      <c r="AD163" s="34">
        <v>0</v>
      </c>
    </row>
    <row r="164" spans="1:30" ht="21" x14ac:dyDescent="0.35">
      <c r="A164" s="41" t="s">
        <v>149</v>
      </c>
      <c r="B164" s="31" t="s">
        <v>195</v>
      </c>
      <c r="C164" s="7">
        <v>11510</v>
      </c>
      <c r="D164" s="31" t="s">
        <v>195</v>
      </c>
      <c r="E164" s="42" t="s">
        <v>33</v>
      </c>
      <c r="F164" s="31" t="s">
        <v>34</v>
      </c>
      <c r="G164" s="32" t="s">
        <v>33</v>
      </c>
      <c r="H164" s="31" t="s">
        <v>37</v>
      </c>
      <c r="I164" s="31">
        <v>22104</v>
      </c>
      <c r="J164" s="24" t="s">
        <v>213</v>
      </c>
      <c r="K164" s="24" t="s">
        <v>218</v>
      </c>
      <c r="L164" s="43"/>
      <c r="M164" s="43"/>
      <c r="N164" s="7" t="s">
        <v>198</v>
      </c>
      <c r="O164" s="43">
        <v>24</v>
      </c>
      <c r="P164" s="44">
        <f>228.01/24</f>
        <v>9.5004166666666663</v>
      </c>
      <c r="Q164" s="6" t="s">
        <v>36</v>
      </c>
      <c r="R164" s="33">
        <f t="shared" si="4"/>
        <v>228.01</v>
      </c>
      <c r="S164" s="34">
        <v>0</v>
      </c>
      <c r="T164" s="34">
        <v>0</v>
      </c>
      <c r="U164" s="34">
        <v>0</v>
      </c>
      <c r="V164" s="45">
        <v>228.01</v>
      </c>
      <c r="W164" s="34">
        <v>0</v>
      </c>
      <c r="X164" s="34">
        <v>0</v>
      </c>
      <c r="Y164" s="34">
        <v>0</v>
      </c>
      <c r="Z164" s="34">
        <v>0</v>
      </c>
      <c r="AA164" s="34">
        <v>0</v>
      </c>
      <c r="AB164" s="34">
        <v>0</v>
      </c>
      <c r="AC164" s="34">
        <v>0</v>
      </c>
      <c r="AD164" s="34">
        <v>0</v>
      </c>
    </row>
    <row r="165" spans="1:30" ht="21" x14ac:dyDescent="0.35">
      <c r="A165" s="41" t="s">
        <v>149</v>
      </c>
      <c r="B165" s="31" t="s">
        <v>195</v>
      </c>
      <c r="C165" s="7">
        <v>11510</v>
      </c>
      <c r="D165" s="31" t="s">
        <v>195</v>
      </c>
      <c r="E165" s="42" t="s">
        <v>33</v>
      </c>
      <c r="F165" s="31" t="s">
        <v>34</v>
      </c>
      <c r="G165" s="32" t="s">
        <v>33</v>
      </c>
      <c r="H165" s="31" t="s">
        <v>37</v>
      </c>
      <c r="I165" s="31">
        <v>22104</v>
      </c>
      <c r="J165" s="24" t="s">
        <v>213</v>
      </c>
      <c r="K165" s="24" t="s">
        <v>219</v>
      </c>
      <c r="L165" s="43"/>
      <c r="M165" s="43"/>
      <c r="N165" s="7" t="s">
        <v>198</v>
      </c>
      <c r="O165" s="43">
        <v>5</v>
      </c>
      <c r="P165" s="44">
        <v>36</v>
      </c>
      <c r="Q165" s="6" t="s">
        <v>36</v>
      </c>
      <c r="R165" s="33">
        <f t="shared" si="4"/>
        <v>180</v>
      </c>
      <c r="S165" s="34">
        <v>0</v>
      </c>
      <c r="T165" s="34">
        <v>0</v>
      </c>
      <c r="U165" s="34">
        <v>0</v>
      </c>
      <c r="V165" s="45">
        <v>180</v>
      </c>
      <c r="W165" s="34">
        <v>0</v>
      </c>
      <c r="X165" s="34">
        <v>0</v>
      </c>
      <c r="Y165" s="34">
        <v>0</v>
      </c>
      <c r="Z165" s="34">
        <v>0</v>
      </c>
      <c r="AA165" s="34">
        <v>0</v>
      </c>
      <c r="AB165" s="34">
        <v>0</v>
      </c>
      <c r="AC165" s="34">
        <v>0</v>
      </c>
      <c r="AD165" s="34">
        <v>0</v>
      </c>
    </row>
    <row r="166" spans="1:30" ht="21" x14ac:dyDescent="0.35">
      <c r="A166" s="41" t="s">
        <v>149</v>
      </c>
      <c r="B166" s="31" t="s">
        <v>195</v>
      </c>
      <c r="C166" s="7">
        <v>11510</v>
      </c>
      <c r="D166" s="31" t="s">
        <v>195</v>
      </c>
      <c r="E166" s="42" t="s">
        <v>33</v>
      </c>
      <c r="F166" s="31" t="s">
        <v>34</v>
      </c>
      <c r="G166" s="32" t="s">
        <v>33</v>
      </c>
      <c r="H166" s="31" t="s">
        <v>37</v>
      </c>
      <c r="I166" s="31">
        <v>22104</v>
      </c>
      <c r="J166" s="24" t="s">
        <v>213</v>
      </c>
      <c r="K166" s="24" t="s">
        <v>218</v>
      </c>
      <c r="L166" s="43"/>
      <c r="M166" s="43"/>
      <c r="N166" s="7" t="s">
        <v>198</v>
      </c>
      <c r="O166" s="43">
        <v>24</v>
      </c>
      <c r="P166" s="44">
        <v>9.5</v>
      </c>
      <c r="Q166" s="6" t="s">
        <v>36</v>
      </c>
      <c r="R166" s="33">
        <f t="shared" si="4"/>
        <v>228</v>
      </c>
      <c r="S166" s="34">
        <v>0</v>
      </c>
      <c r="T166" s="34">
        <v>0</v>
      </c>
      <c r="U166" s="34">
        <v>0</v>
      </c>
      <c r="V166" s="45">
        <v>228</v>
      </c>
      <c r="W166" s="34">
        <v>0</v>
      </c>
      <c r="X166" s="34">
        <v>0</v>
      </c>
      <c r="Y166" s="34">
        <v>0</v>
      </c>
      <c r="Z166" s="34">
        <v>0</v>
      </c>
      <c r="AA166" s="34">
        <v>0</v>
      </c>
      <c r="AB166" s="34">
        <v>0</v>
      </c>
      <c r="AC166" s="34">
        <v>0</v>
      </c>
      <c r="AD166" s="34">
        <v>0</v>
      </c>
    </row>
    <row r="167" spans="1:30" ht="21" x14ac:dyDescent="0.35">
      <c r="A167" s="41" t="s">
        <v>149</v>
      </c>
      <c r="B167" s="31" t="s">
        <v>195</v>
      </c>
      <c r="C167" s="7">
        <v>11510</v>
      </c>
      <c r="D167" s="31" t="s">
        <v>195</v>
      </c>
      <c r="E167" s="42" t="s">
        <v>33</v>
      </c>
      <c r="F167" s="31" t="s">
        <v>34</v>
      </c>
      <c r="G167" s="32" t="s">
        <v>33</v>
      </c>
      <c r="H167" s="31" t="s">
        <v>37</v>
      </c>
      <c r="I167" s="31">
        <v>22104</v>
      </c>
      <c r="J167" s="24" t="s">
        <v>213</v>
      </c>
      <c r="K167" s="24" t="s">
        <v>219</v>
      </c>
      <c r="L167" s="43"/>
      <c r="M167" s="43"/>
      <c r="N167" s="7" t="s">
        <v>198</v>
      </c>
      <c r="O167" s="43">
        <v>6</v>
      </c>
      <c r="P167" s="44">
        <v>36</v>
      </c>
      <c r="Q167" s="6" t="s">
        <v>36</v>
      </c>
      <c r="R167" s="33">
        <f t="shared" si="4"/>
        <v>216</v>
      </c>
      <c r="S167" s="34">
        <v>0</v>
      </c>
      <c r="T167" s="34">
        <v>0</v>
      </c>
      <c r="U167" s="34">
        <v>0</v>
      </c>
      <c r="V167" s="45">
        <v>216</v>
      </c>
      <c r="W167" s="34">
        <v>0</v>
      </c>
      <c r="X167" s="34">
        <v>0</v>
      </c>
      <c r="Y167" s="34">
        <v>0</v>
      </c>
      <c r="Z167" s="34">
        <v>0</v>
      </c>
      <c r="AA167" s="34">
        <v>0</v>
      </c>
      <c r="AB167" s="34">
        <v>0</v>
      </c>
      <c r="AC167" s="34">
        <v>0</v>
      </c>
      <c r="AD167" s="34">
        <v>0</v>
      </c>
    </row>
    <row r="168" spans="1:30" ht="21" x14ac:dyDescent="0.35">
      <c r="A168" s="41" t="s">
        <v>149</v>
      </c>
      <c r="B168" s="31" t="s">
        <v>195</v>
      </c>
      <c r="C168" s="7">
        <v>11510</v>
      </c>
      <c r="D168" s="31" t="s">
        <v>195</v>
      </c>
      <c r="E168" s="42" t="s">
        <v>33</v>
      </c>
      <c r="F168" s="31" t="s">
        <v>34</v>
      </c>
      <c r="G168" s="32" t="s">
        <v>33</v>
      </c>
      <c r="H168" s="31" t="s">
        <v>37</v>
      </c>
      <c r="I168" s="31">
        <v>22104</v>
      </c>
      <c r="J168" s="24" t="s">
        <v>213</v>
      </c>
      <c r="K168" s="24" t="s">
        <v>219</v>
      </c>
      <c r="L168" s="43"/>
      <c r="M168" s="43"/>
      <c r="N168" s="7" t="s">
        <v>198</v>
      </c>
      <c r="O168" s="43">
        <v>6</v>
      </c>
      <c r="P168" s="44">
        <v>36</v>
      </c>
      <c r="Q168" s="6" t="s">
        <v>36</v>
      </c>
      <c r="R168" s="33">
        <f t="shared" si="4"/>
        <v>216</v>
      </c>
      <c r="S168" s="34">
        <v>0</v>
      </c>
      <c r="T168" s="34">
        <v>0</v>
      </c>
      <c r="U168" s="34">
        <v>0</v>
      </c>
      <c r="V168" s="45">
        <v>216</v>
      </c>
      <c r="W168" s="34">
        <v>0</v>
      </c>
      <c r="X168" s="34">
        <v>0</v>
      </c>
      <c r="Y168" s="34">
        <v>0</v>
      </c>
      <c r="Z168" s="34">
        <v>0</v>
      </c>
      <c r="AA168" s="34">
        <v>0</v>
      </c>
      <c r="AB168" s="34">
        <v>0</v>
      </c>
      <c r="AC168" s="34">
        <v>0</v>
      </c>
      <c r="AD168" s="34">
        <v>0</v>
      </c>
    </row>
    <row r="169" spans="1:30" ht="21" x14ac:dyDescent="0.35">
      <c r="A169" s="41" t="s">
        <v>149</v>
      </c>
      <c r="B169" s="31" t="s">
        <v>195</v>
      </c>
      <c r="C169" s="7">
        <v>11510</v>
      </c>
      <c r="D169" s="31" t="s">
        <v>195</v>
      </c>
      <c r="E169" s="42" t="s">
        <v>33</v>
      </c>
      <c r="F169" s="31" t="s">
        <v>34</v>
      </c>
      <c r="G169" s="32" t="s">
        <v>33</v>
      </c>
      <c r="H169" s="31" t="s">
        <v>37</v>
      </c>
      <c r="I169" s="31">
        <v>22104</v>
      </c>
      <c r="J169" s="24" t="s">
        <v>213</v>
      </c>
      <c r="K169" s="24" t="s">
        <v>219</v>
      </c>
      <c r="L169" s="43"/>
      <c r="M169" s="43"/>
      <c r="N169" s="7" t="s">
        <v>198</v>
      </c>
      <c r="O169" s="43">
        <v>5</v>
      </c>
      <c r="P169" s="44">
        <v>36</v>
      </c>
      <c r="Q169" s="6" t="s">
        <v>36</v>
      </c>
      <c r="R169" s="33">
        <f t="shared" si="4"/>
        <v>180</v>
      </c>
      <c r="S169" s="34">
        <v>0</v>
      </c>
      <c r="T169" s="34">
        <v>0</v>
      </c>
      <c r="U169" s="34">
        <v>0</v>
      </c>
      <c r="V169" s="45">
        <v>180</v>
      </c>
      <c r="W169" s="34">
        <v>0</v>
      </c>
      <c r="X169" s="34">
        <v>0</v>
      </c>
      <c r="Y169" s="34">
        <v>0</v>
      </c>
      <c r="Z169" s="34">
        <v>0</v>
      </c>
      <c r="AA169" s="34">
        <v>0</v>
      </c>
      <c r="AB169" s="34">
        <v>0</v>
      </c>
      <c r="AC169" s="34">
        <v>0</v>
      </c>
      <c r="AD169" s="34">
        <v>0</v>
      </c>
    </row>
    <row r="170" spans="1:30" ht="21" x14ac:dyDescent="0.35">
      <c r="A170" s="41" t="s">
        <v>149</v>
      </c>
      <c r="B170" s="31" t="s">
        <v>195</v>
      </c>
      <c r="C170" s="7">
        <v>11510</v>
      </c>
      <c r="D170" s="31" t="s">
        <v>195</v>
      </c>
      <c r="E170" s="42" t="s">
        <v>33</v>
      </c>
      <c r="F170" s="31" t="s">
        <v>34</v>
      </c>
      <c r="G170" s="32" t="s">
        <v>33</v>
      </c>
      <c r="H170" s="31" t="s">
        <v>37</v>
      </c>
      <c r="I170" s="31">
        <v>22104</v>
      </c>
      <c r="J170" s="24" t="s">
        <v>213</v>
      </c>
      <c r="K170" s="24" t="s">
        <v>219</v>
      </c>
      <c r="L170" s="43"/>
      <c r="M170" s="43"/>
      <c r="N170" s="7" t="s">
        <v>198</v>
      </c>
      <c r="O170" s="43">
        <v>3</v>
      </c>
      <c r="P170" s="44">
        <v>36</v>
      </c>
      <c r="Q170" s="6" t="s">
        <v>36</v>
      </c>
      <c r="R170" s="33">
        <f t="shared" si="4"/>
        <v>108</v>
      </c>
      <c r="S170" s="34">
        <v>0</v>
      </c>
      <c r="T170" s="34">
        <v>0</v>
      </c>
      <c r="U170" s="34">
        <v>0</v>
      </c>
      <c r="V170" s="45">
        <v>108</v>
      </c>
      <c r="W170" s="34">
        <v>0</v>
      </c>
      <c r="X170" s="34">
        <v>0</v>
      </c>
      <c r="Y170" s="34">
        <v>0</v>
      </c>
      <c r="Z170" s="34">
        <v>0</v>
      </c>
      <c r="AA170" s="34">
        <v>0</v>
      </c>
      <c r="AB170" s="34">
        <v>0</v>
      </c>
      <c r="AC170" s="34">
        <v>0</v>
      </c>
      <c r="AD170" s="34">
        <v>0</v>
      </c>
    </row>
    <row r="171" spans="1:30" ht="21" x14ac:dyDescent="0.35">
      <c r="A171" s="41" t="s">
        <v>149</v>
      </c>
      <c r="B171" s="31" t="s">
        <v>195</v>
      </c>
      <c r="C171" s="7">
        <v>11510</v>
      </c>
      <c r="D171" s="31" t="s">
        <v>195</v>
      </c>
      <c r="E171" s="42" t="s">
        <v>33</v>
      </c>
      <c r="F171" s="31" t="s">
        <v>34</v>
      </c>
      <c r="G171" s="32" t="s">
        <v>33</v>
      </c>
      <c r="H171" s="31" t="s">
        <v>37</v>
      </c>
      <c r="I171" s="31">
        <v>22104</v>
      </c>
      <c r="J171" s="24" t="s">
        <v>213</v>
      </c>
      <c r="K171" s="24" t="s">
        <v>219</v>
      </c>
      <c r="L171" s="43"/>
      <c r="M171" s="43"/>
      <c r="N171" s="7" t="s">
        <v>198</v>
      </c>
      <c r="O171" s="43">
        <v>4</v>
      </c>
      <c r="P171" s="44">
        <v>36</v>
      </c>
      <c r="Q171" s="6" t="s">
        <v>36</v>
      </c>
      <c r="R171" s="33">
        <f t="shared" si="4"/>
        <v>144</v>
      </c>
      <c r="S171" s="34">
        <v>0</v>
      </c>
      <c r="T171" s="34">
        <v>0</v>
      </c>
      <c r="U171" s="34">
        <v>0</v>
      </c>
      <c r="V171" s="45">
        <v>144</v>
      </c>
      <c r="W171" s="34">
        <v>0</v>
      </c>
      <c r="X171" s="34">
        <v>0</v>
      </c>
      <c r="Y171" s="34">
        <v>0</v>
      </c>
      <c r="Z171" s="34">
        <v>0</v>
      </c>
      <c r="AA171" s="34">
        <v>0</v>
      </c>
      <c r="AB171" s="34">
        <v>0</v>
      </c>
      <c r="AC171" s="34">
        <v>0</v>
      </c>
      <c r="AD171" s="34">
        <v>0</v>
      </c>
    </row>
    <row r="172" spans="1:30" ht="21" x14ac:dyDescent="0.35">
      <c r="A172" s="41" t="s">
        <v>149</v>
      </c>
      <c r="B172" s="31" t="s">
        <v>195</v>
      </c>
      <c r="C172" s="7">
        <v>11510</v>
      </c>
      <c r="D172" s="31" t="s">
        <v>195</v>
      </c>
      <c r="E172" s="42" t="s">
        <v>33</v>
      </c>
      <c r="F172" s="31" t="s">
        <v>34</v>
      </c>
      <c r="G172" s="32" t="s">
        <v>33</v>
      </c>
      <c r="H172" s="31" t="s">
        <v>37</v>
      </c>
      <c r="I172" s="31">
        <v>22104</v>
      </c>
      <c r="J172" s="24" t="s">
        <v>213</v>
      </c>
      <c r="K172" s="24" t="s">
        <v>219</v>
      </c>
      <c r="L172" s="43"/>
      <c r="M172" s="43"/>
      <c r="N172" s="7" t="s">
        <v>198</v>
      </c>
      <c r="O172" s="43">
        <v>3</v>
      </c>
      <c r="P172" s="44">
        <v>36</v>
      </c>
      <c r="Q172" s="6" t="s">
        <v>36</v>
      </c>
      <c r="R172" s="33">
        <f t="shared" si="4"/>
        <v>108</v>
      </c>
      <c r="S172" s="34">
        <v>0</v>
      </c>
      <c r="T172" s="34">
        <v>0</v>
      </c>
      <c r="U172" s="34">
        <v>0</v>
      </c>
      <c r="V172" s="45">
        <v>108</v>
      </c>
      <c r="W172" s="34">
        <v>0</v>
      </c>
      <c r="X172" s="34">
        <v>0</v>
      </c>
      <c r="Y172" s="34">
        <v>0</v>
      </c>
      <c r="Z172" s="34">
        <v>0</v>
      </c>
      <c r="AA172" s="34">
        <v>0</v>
      </c>
      <c r="AB172" s="34">
        <v>0</v>
      </c>
      <c r="AC172" s="34">
        <v>0</v>
      </c>
      <c r="AD172" s="34">
        <v>0</v>
      </c>
    </row>
    <row r="173" spans="1:30" ht="21" x14ac:dyDescent="0.35">
      <c r="A173" s="41" t="s">
        <v>149</v>
      </c>
      <c r="B173" s="31" t="s">
        <v>195</v>
      </c>
      <c r="C173" s="7">
        <v>11510</v>
      </c>
      <c r="D173" s="31" t="s">
        <v>195</v>
      </c>
      <c r="E173" s="42" t="s">
        <v>33</v>
      </c>
      <c r="F173" s="31" t="s">
        <v>34</v>
      </c>
      <c r="G173" s="32" t="s">
        <v>33</v>
      </c>
      <c r="H173" s="31" t="s">
        <v>37</v>
      </c>
      <c r="I173" s="31">
        <v>22104</v>
      </c>
      <c r="J173" s="24" t="s">
        <v>213</v>
      </c>
      <c r="K173" s="24" t="s">
        <v>219</v>
      </c>
      <c r="L173" s="43"/>
      <c r="M173" s="43"/>
      <c r="N173" s="7" t="s">
        <v>198</v>
      </c>
      <c r="O173" s="43">
        <v>8</v>
      </c>
      <c r="P173" s="44">
        <v>36</v>
      </c>
      <c r="Q173" s="6" t="s">
        <v>36</v>
      </c>
      <c r="R173" s="33">
        <f t="shared" si="4"/>
        <v>288</v>
      </c>
      <c r="S173" s="34">
        <v>0</v>
      </c>
      <c r="T173" s="34">
        <v>0</v>
      </c>
      <c r="U173" s="34">
        <v>0</v>
      </c>
      <c r="V173" s="45">
        <v>288</v>
      </c>
      <c r="W173" s="34">
        <v>0</v>
      </c>
      <c r="X173" s="34">
        <v>0</v>
      </c>
      <c r="Y173" s="34">
        <v>0</v>
      </c>
      <c r="Z173" s="34">
        <v>0</v>
      </c>
      <c r="AA173" s="34">
        <v>0</v>
      </c>
      <c r="AB173" s="34">
        <v>0</v>
      </c>
      <c r="AC173" s="34">
        <v>0</v>
      </c>
      <c r="AD173" s="34">
        <v>0</v>
      </c>
    </row>
    <row r="174" spans="1:30" ht="21" x14ac:dyDescent="0.35">
      <c r="A174" s="41" t="s">
        <v>149</v>
      </c>
      <c r="B174" s="31" t="s">
        <v>195</v>
      </c>
      <c r="C174" s="7">
        <v>11510</v>
      </c>
      <c r="D174" s="31" t="s">
        <v>195</v>
      </c>
      <c r="E174" s="42" t="s">
        <v>33</v>
      </c>
      <c r="F174" s="31" t="s">
        <v>34</v>
      </c>
      <c r="G174" s="32" t="s">
        <v>33</v>
      </c>
      <c r="H174" s="31" t="s">
        <v>37</v>
      </c>
      <c r="I174" s="31">
        <v>22104</v>
      </c>
      <c r="J174" s="24" t="s">
        <v>213</v>
      </c>
      <c r="K174" s="24" t="s">
        <v>219</v>
      </c>
      <c r="L174" s="43"/>
      <c r="M174" s="43"/>
      <c r="N174" s="7" t="s">
        <v>198</v>
      </c>
      <c r="O174" s="43">
        <v>7</v>
      </c>
      <c r="P174" s="44">
        <v>36</v>
      </c>
      <c r="Q174" s="6" t="s">
        <v>36</v>
      </c>
      <c r="R174" s="33">
        <f t="shared" si="4"/>
        <v>252</v>
      </c>
      <c r="S174" s="34">
        <v>0</v>
      </c>
      <c r="T174" s="34">
        <v>0</v>
      </c>
      <c r="U174" s="34">
        <v>0</v>
      </c>
      <c r="V174" s="45">
        <v>252</v>
      </c>
      <c r="W174" s="34">
        <v>0</v>
      </c>
      <c r="X174" s="34">
        <v>0</v>
      </c>
      <c r="Y174" s="34">
        <v>0</v>
      </c>
      <c r="Z174" s="34">
        <v>0</v>
      </c>
      <c r="AA174" s="34">
        <v>0</v>
      </c>
      <c r="AB174" s="34">
        <v>0</v>
      </c>
      <c r="AC174" s="34">
        <v>0</v>
      </c>
      <c r="AD174" s="34">
        <v>0</v>
      </c>
    </row>
    <row r="175" spans="1:30" ht="21" x14ac:dyDescent="0.35">
      <c r="A175" s="41" t="s">
        <v>149</v>
      </c>
      <c r="B175" s="31" t="s">
        <v>195</v>
      </c>
      <c r="C175" s="7">
        <v>11510</v>
      </c>
      <c r="D175" s="31" t="s">
        <v>195</v>
      </c>
      <c r="E175" s="42" t="s">
        <v>33</v>
      </c>
      <c r="F175" s="31" t="s">
        <v>34</v>
      </c>
      <c r="G175" s="32" t="s">
        <v>33</v>
      </c>
      <c r="H175" s="31" t="s">
        <v>37</v>
      </c>
      <c r="I175" s="31">
        <v>22104</v>
      </c>
      <c r="J175" s="24" t="s">
        <v>213</v>
      </c>
      <c r="K175" s="24" t="s">
        <v>219</v>
      </c>
      <c r="L175" s="43"/>
      <c r="M175" s="43"/>
      <c r="N175" s="7" t="s">
        <v>198</v>
      </c>
      <c r="O175" s="43">
        <v>5</v>
      </c>
      <c r="P175" s="44">
        <v>36</v>
      </c>
      <c r="Q175" s="6" t="s">
        <v>36</v>
      </c>
      <c r="R175" s="33">
        <f t="shared" si="4"/>
        <v>180</v>
      </c>
      <c r="S175" s="34">
        <v>0</v>
      </c>
      <c r="T175" s="34">
        <v>0</v>
      </c>
      <c r="U175" s="34">
        <v>0</v>
      </c>
      <c r="V175" s="45">
        <v>180</v>
      </c>
      <c r="W175" s="34">
        <v>0</v>
      </c>
      <c r="X175" s="34">
        <v>0</v>
      </c>
      <c r="Y175" s="34">
        <v>0</v>
      </c>
      <c r="Z175" s="34">
        <v>0</v>
      </c>
      <c r="AA175" s="34">
        <v>0</v>
      </c>
      <c r="AB175" s="34">
        <v>0</v>
      </c>
      <c r="AC175" s="34">
        <v>0</v>
      </c>
      <c r="AD175" s="34">
        <v>0</v>
      </c>
    </row>
    <row r="176" spans="1:30" ht="31.5" x14ac:dyDescent="0.35">
      <c r="A176" s="41" t="s">
        <v>149</v>
      </c>
      <c r="B176" s="31" t="s">
        <v>195</v>
      </c>
      <c r="C176" s="7">
        <v>11510</v>
      </c>
      <c r="D176" s="31" t="s">
        <v>195</v>
      </c>
      <c r="E176" s="42" t="s">
        <v>33</v>
      </c>
      <c r="F176" s="31" t="s">
        <v>38</v>
      </c>
      <c r="G176" s="32" t="s">
        <v>70</v>
      </c>
      <c r="H176" s="31" t="s">
        <v>37</v>
      </c>
      <c r="I176" s="31">
        <v>21401</v>
      </c>
      <c r="J176" s="24" t="s">
        <v>207</v>
      </c>
      <c r="K176" s="24" t="s">
        <v>220</v>
      </c>
      <c r="L176" s="43"/>
      <c r="M176" s="43"/>
      <c r="N176" s="7" t="s">
        <v>221</v>
      </c>
      <c r="O176" s="43">
        <v>1</v>
      </c>
      <c r="P176" s="44">
        <v>280</v>
      </c>
      <c r="Q176" s="6" t="s">
        <v>36</v>
      </c>
      <c r="R176" s="33">
        <f t="shared" si="4"/>
        <v>280</v>
      </c>
      <c r="S176" s="34">
        <v>0</v>
      </c>
      <c r="T176" s="34">
        <v>0</v>
      </c>
      <c r="U176" s="34">
        <v>0</v>
      </c>
      <c r="V176" s="45">
        <v>280</v>
      </c>
      <c r="W176" s="34">
        <v>0</v>
      </c>
      <c r="X176" s="34">
        <v>0</v>
      </c>
      <c r="Y176" s="34">
        <v>0</v>
      </c>
      <c r="Z176" s="34">
        <v>0</v>
      </c>
      <c r="AA176" s="34">
        <v>0</v>
      </c>
      <c r="AB176" s="34">
        <v>0</v>
      </c>
      <c r="AC176" s="34">
        <v>0</v>
      </c>
      <c r="AD176" s="34">
        <v>0</v>
      </c>
    </row>
    <row r="177" spans="1:30" ht="21" x14ac:dyDescent="0.35">
      <c r="A177" s="41" t="s">
        <v>149</v>
      </c>
      <c r="B177" s="31" t="s">
        <v>195</v>
      </c>
      <c r="C177" s="7">
        <v>11510</v>
      </c>
      <c r="D177" s="31" t="s">
        <v>195</v>
      </c>
      <c r="E177" s="42" t="s">
        <v>33</v>
      </c>
      <c r="F177" s="31" t="s">
        <v>38</v>
      </c>
      <c r="G177" s="32" t="s">
        <v>70</v>
      </c>
      <c r="H177" s="31" t="s">
        <v>37</v>
      </c>
      <c r="I177" s="31">
        <v>29401</v>
      </c>
      <c r="J177" s="24" t="s">
        <v>222</v>
      </c>
      <c r="K177" s="24" t="s">
        <v>223</v>
      </c>
      <c r="L177" s="43"/>
      <c r="M177" s="43"/>
      <c r="N177" s="7" t="s">
        <v>198</v>
      </c>
      <c r="O177" s="43">
        <v>3</v>
      </c>
      <c r="P177" s="44">
        <f>360.01/3</f>
        <v>120.00333333333333</v>
      </c>
      <c r="Q177" s="6" t="s">
        <v>36</v>
      </c>
      <c r="R177" s="33">
        <f t="shared" si="4"/>
        <v>360.01</v>
      </c>
      <c r="S177" s="34">
        <v>0</v>
      </c>
      <c r="T177" s="34">
        <v>0</v>
      </c>
      <c r="U177" s="34">
        <v>0</v>
      </c>
      <c r="V177" s="45">
        <v>360.01</v>
      </c>
      <c r="W177" s="34">
        <v>0</v>
      </c>
      <c r="X177" s="34">
        <v>0</v>
      </c>
      <c r="Y177" s="34">
        <v>0</v>
      </c>
      <c r="Z177" s="34">
        <v>0</v>
      </c>
      <c r="AA177" s="34">
        <v>0</v>
      </c>
      <c r="AB177" s="34">
        <v>0</v>
      </c>
      <c r="AC177" s="34">
        <v>0</v>
      </c>
      <c r="AD177" s="34">
        <v>0</v>
      </c>
    </row>
    <row r="178" spans="1:30" ht="21" x14ac:dyDescent="0.35">
      <c r="A178" s="41" t="s">
        <v>149</v>
      </c>
      <c r="B178" s="31" t="s">
        <v>195</v>
      </c>
      <c r="C178" s="7">
        <v>11510</v>
      </c>
      <c r="D178" s="31" t="s">
        <v>195</v>
      </c>
      <c r="E178" s="42" t="s">
        <v>33</v>
      </c>
      <c r="F178" s="31" t="s">
        <v>34</v>
      </c>
      <c r="G178" s="32" t="s">
        <v>33</v>
      </c>
      <c r="H178" s="31" t="s">
        <v>37</v>
      </c>
      <c r="I178" s="31">
        <v>21601</v>
      </c>
      <c r="J178" s="24" t="s">
        <v>224</v>
      </c>
      <c r="K178" s="24" t="s">
        <v>225</v>
      </c>
      <c r="L178" s="43"/>
      <c r="M178" s="43"/>
      <c r="N178" s="7" t="s">
        <v>198</v>
      </c>
      <c r="O178" s="43">
        <v>3</v>
      </c>
      <c r="P178" s="44">
        <f>71.9/3</f>
        <v>23.966666666666669</v>
      </c>
      <c r="Q178" s="6" t="s">
        <v>36</v>
      </c>
      <c r="R178" s="33">
        <f t="shared" si="4"/>
        <v>71.900000000000006</v>
      </c>
      <c r="S178" s="34">
        <v>0</v>
      </c>
      <c r="T178" s="34">
        <v>0</v>
      </c>
      <c r="U178" s="34">
        <v>0</v>
      </c>
      <c r="V178" s="45">
        <v>71.900000000000006</v>
      </c>
      <c r="W178" s="34">
        <v>0</v>
      </c>
      <c r="X178" s="34">
        <v>0</v>
      </c>
      <c r="Y178" s="34">
        <v>0</v>
      </c>
      <c r="Z178" s="34">
        <v>0</v>
      </c>
      <c r="AA178" s="34">
        <v>0</v>
      </c>
      <c r="AB178" s="34">
        <v>0</v>
      </c>
      <c r="AC178" s="34">
        <v>0</v>
      </c>
      <c r="AD178" s="34">
        <v>0</v>
      </c>
    </row>
    <row r="179" spans="1:30" ht="21" x14ac:dyDescent="0.35">
      <c r="A179" s="41" t="s">
        <v>149</v>
      </c>
      <c r="B179" s="31" t="s">
        <v>195</v>
      </c>
      <c r="C179" s="7">
        <v>11510</v>
      </c>
      <c r="D179" s="31" t="s">
        <v>195</v>
      </c>
      <c r="E179" s="42" t="s">
        <v>33</v>
      </c>
      <c r="F179" s="31" t="s">
        <v>34</v>
      </c>
      <c r="G179" s="32" t="s">
        <v>33</v>
      </c>
      <c r="H179" s="31" t="s">
        <v>37</v>
      </c>
      <c r="I179" s="31">
        <v>21601</v>
      </c>
      <c r="J179" s="24" t="s">
        <v>224</v>
      </c>
      <c r="K179" s="24" t="s">
        <v>226</v>
      </c>
      <c r="L179" s="43"/>
      <c r="M179" s="43"/>
      <c r="N179" s="7" t="s">
        <v>200</v>
      </c>
      <c r="O179" s="43">
        <v>5</v>
      </c>
      <c r="P179" s="44">
        <f>1524.99/5</f>
        <v>304.99799999999999</v>
      </c>
      <c r="Q179" s="6" t="s">
        <v>36</v>
      </c>
      <c r="R179" s="33">
        <f t="shared" si="4"/>
        <v>1524.99</v>
      </c>
      <c r="S179" s="34">
        <v>0</v>
      </c>
      <c r="T179" s="34">
        <v>0</v>
      </c>
      <c r="U179" s="34">
        <v>0</v>
      </c>
      <c r="V179" s="45">
        <v>1524.99</v>
      </c>
      <c r="W179" s="34">
        <v>0</v>
      </c>
      <c r="X179" s="34">
        <v>0</v>
      </c>
      <c r="Y179" s="34">
        <v>0</v>
      </c>
      <c r="Z179" s="34">
        <v>0</v>
      </c>
      <c r="AA179" s="34">
        <v>0</v>
      </c>
      <c r="AB179" s="34">
        <v>0</v>
      </c>
      <c r="AC179" s="34">
        <v>0</v>
      </c>
      <c r="AD179" s="34">
        <v>0</v>
      </c>
    </row>
    <row r="180" spans="1:30" ht="21" x14ac:dyDescent="0.35">
      <c r="A180" s="41" t="s">
        <v>149</v>
      </c>
      <c r="B180" s="31" t="s">
        <v>195</v>
      </c>
      <c r="C180" s="7">
        <v>11510</v>
      </c>
      <c r="D180" s="31" t="s">
        <v>195</v>
      </c>
      <c r="E180" s="42" t="s">
        <v>33</v>
      </c>
      <c r="F180" s="31" t="s">
        <v>34</v>
      </c>
      <c r="G180" s="32" t="s">
        <v>33</v>
      </c>
      <c r="H180" s="31" t="s">
        <v>37</v>
      </c>
      <c r="I180" s="31">
        <v>21601</v>
      </c>
      <c r="J180" s="24" t="s">
        <v>224</v>
      </c>
      <c r="K180" s="24" t="s">
        <v>227</v>
      </c>
      <c r="L180" s="43"/>
      <c r="M180" s="43"/>
      <c r="N180" s="7" t="s">
        <v>200</v>
      </c>
      <c r="O180" s="43">
        <v>3</v>
      </c>
      <c r="P180" s="44">
        <v>240</v>
      </c>
      <c r="Q180" s="6" t="s">
        <v>36</v>
      </c>
      <c r="R180" s="33">
        <f t="shared" si="4"/>
        <v>720</v>
      </c>
      <c r="S180" s="34">
        <v>0</v>
      </c>
      <c r="T180" s="34">
        <v>0</v>
      </c>
      <c r="U180" s="34">
        <v>0</v>
      </c>
      <c r="V180" s="45">
        <v>720</v>
      </c>
      <c r="W180" s="34">
        <v>0</v>
      </c>
      <c r="X180" s="34">
        <v>0</v>
      </c>
      <c r="Y180" s="34">
        <v>0</v>
      </c>
      <c r="Z180" s="34">
        <v>0</v>
      </c>
      <c r="AA180" s="34">
        <v>0</v>
      </c>
      <c r="AB180" s="34">
        <v>0</v>
      </c>
      <c r="AC180" s="34">
        <v>0</v>
      </c>
      <c r="AD180" s="34">
        <v>0</v>
      </c>
    </row>
    <row r="181" spans="1:30" ht="21" x14ac:dyDescent="0.35">
      <c r="A181" s="41" t="s">
        <v>149</v>
      </c>
      <c r="B181" s="31" t="s">
        <v>195</v>
      </c>
      <c r="C181" s="7">
        <v>11510</v>
      </c>
      <c r="D181" s="31" t="s">
        <v>195</v>
      </c>
      <c r="E181" s="42" t="s">
        <v>33</v>
      </c>
      <c r="F181" s="31" t="s">
        <v>34</v>
      </c>
      <c r="G181" s="32" t="s">
        <v>33</v>
      </c>
      <c r="H181" s="31" t="s">
        <v>37</v>
      </c>
      <c r="I181" s="31">
        <v>21601</v>
      </c>
      <c r="J181" s="24" t="s">
        <v>224</v>
      </c>
      <c r="K181" s="24" t="s">
        <v>228</v>
      </c>
      <c r="L181" s="43"/>
      <c r="M181" s="43"/>
      <c r="N181" s="7" t="s">
        <v>198</v>
      </c>
      <c r="O181" s="43">
        <v>1</v>
      </c>
      <c r="P181" s="44">
        <v>60.48</v>
      </c>
      <c r="Q181" s="6" t="s">
        <v>36</v>
      </c>
      <c r="R181" s="33">
        <f t="shared" si="4"/>
        <v>60.48</v>
      </c>
      <c r="S181" s="34">
        <v>0</v>
      </c>
      <c r="T181" s="34">
        <v>0</v>
      </c>
      <c r="U181" s="34">
        <v>0</v>
      </c>
      <c r="V181" s="45">
        <v>60.48</v>
      </c>
      <c r="W181" s="34">
        <v>0</v>
      </c>
      <c r="X181" s="34">
        <v>0</v>
      </c>
      <c r="Y181" s="34">
        <v>0</v>
      </c>
      <c r="Z181" s="34">
        <v>0</v>
      </c>
      <c r="AA181" s="34">
        <v>0</v>
      </c>
      <c r="AB181" s="34">
        <v>0</v>
      </c>
      <c r="AC181" s="34">
        <v>0</v>
      </c>
      <c r="AD181" s="34">
        <v>0</v>
      </c>
    </row>
    <row r="182" spans="1:30" ht="21" x14ac:dyDescent="0.35">
      <c r="A182" s="41" t="s">
        <v>149</v>
      </c>
      <c r="B182" s="31" t="s">
        <v>195</v>
      </c>
      <c r="C182" s="7">
        <v>11510</v>
      </c>
      <c r="D182" s="31" t="s">
        <v>195</v>
      </c>
      <c r="E182" s="42" t="s">
        <v>33</v>
      </c>
      <c r="F182" s="31" t="s">
        <v>34</v>
      </c>
      <c r="G182" s="32" t="s">
        <v>33</v>
      </c>
      <c r="H182" s="31" t="s">
        <v>37</v>
      </c>
      <c r="I182" s="31">
        <v>21601</v>
      </c>
      <c r="J182" s="24" t="s">
        <v>224</v>
      </c>
      <c r="K182" s="24" t="s">
        <v>229</v>
      </c>
      <c r="L182" s="43"/>
      <c r="M182" s="43"/>
      <c r="N182" s="7" t="s">
        <v>230</v>
      </c>
      <c r="O182" s="43">
        <v>3</v>
      </c>
      <c r="P182" s="44">
        <f>81.01/3</f>
        <v>27.003333333333334</v>
      </c>
      <c r="Q182" s="6" t="s">
        <v>36</v>
      </c>
      <c r="R182" s="33">
        <f t="shared" si="4"/>
        <v>81.010000000000005</v>
      </c>
      <c r="S182" s="34">
        <v>0</v>
      </c>
      <c r="T182" s="34">
        <v>0</v>
      </c>
      <c r="U182" s="34">
        <v>0</v>
      </c>
      <c r="V182" s="45">
        <v>81.010000000000005</v>
      </c>
      <c r="W182" s="34">
        <v>0</v>
      </c>
      <c r="X182" s="34">
        <v>0</v>
      </c>
      <c r="Y182" s="34">
        <v>0</v>
      </c>
      <c r="Z182" s="34">
        <v>0</v>
      </c>
      <c r="AA182" s="34">
        <v>0</v>
      </c>
      <c r="AB182" s="34">
        <v>0</v>
      </c>
      <c r="AC182" s="34">
        <v>0</v>
      </c>
      <c r="AD182" s="34">
        <v>0</v>
      </c>
    </row>
    <row r="183" spans="1:30" ht="21" x14ac:dyDescent="0.35">
      <c r="A183" s="41" t="s">
        <v>149</v>
      </c>
      <c r="B183" s="31" t="s">
        <v>195</v>
      </c>
      <c r="C183" s="7">
        <v>11510</v>
      </c>
      <c r="D183" s="31" t="s">
        <v>195</v>
      </c>
      <c r="E183" s="42" t="s">
        <v>33</v>
      </c>
      <c r="F183" s="31" t="s">
        <v>34</v>
      </c>
      <c r="G183" s="32" t="s">
        <v>33</v>
      </c>
      <c r="H183" s="31" t="s">
        <v>37</v>
      </c>
      <c r="I183" s="31">
        <v>21601</v>
      </c>
      <c r="J183" s="24" t="s">
        <v>224</v>
      </c>
      <c r="K183" s="24" t="s">
        <v>231</v>
      </c>
      <c r="L183" s="43"/>
      <c r="M183" s="43"/>
      <c r="N183" s="7" t="s">
        <v>198</v>
      </c>
      <c r="O183" s="43">
        <v>30</v>
      </c>
      <c r="P183" s="44">
        <v>47.5</v>
      </c>
      <c r="Q183" s="6" t="s">
        <v>36</v>
      </c>
      <c r="R183" s="33">
        <f t="shared" si="4"/>
        <v>1425</v>
      </c>
      <c r="S183" s="34">
        <v>0</v>
      </c>
      <c r="T183" s="34">
        <v>0</v>
      </c>
      <c r="U183" s="34">
        <v>0</v>
      </c>
      <c r="V183" s="45">
        <v>1425</v>
      </c>
      <c r="W183" s="34">
        <v>0</v>
      </c>
      <c r="X183" s="34">
        <v>0</v>
      </c>
      <c r="Y183" s="34">
        <v>0</v>
      </c>
      <c r="Z183" s="34">
        <v>0</v>
      </c>
      <c r="AA183" s="34">
        <v>0</v>
      </c>
      <c r="AB183" s="34">
        <v>0</v>
      </c>
      <c r="AC183" s="34">
        <v>0</v>
      </c>
      <c r="AD183" s="34">
        <v>0</v>
      </c>
    </row>
    <row r="184" spans="1:30" ht="21" x14ac:dyDescent="0.35">
      <c r="A184" s="41" t="s">
        <v>149</v>
      </c>
      <c r="B184" s="31" t="s">
        <v>195</v>
      </c>
      <c r="C184" s="7">
        <v>11510</v>
      </c>
      <c r="D184" s="31" t="s">
        <v>195</v>
      </c>
      <c r="E184" s="42" t="s">
        <v>33</v>
      </c>
      <c r="F184" s="31" t="s">
        <v>34</v>
      </c>
      <c r="G184" s="32" t="s">
        <v>33</v>
      </c>
      <c r="H184" s="31" t="s">
        <v>37</v>
      </c>
      <c r="I184" s="31">
        <v>21601</v>
      </c>
      <c r="J184" s="24" t="s">
        <v>224</v>
      </c>
      <c r="K184" s="24" t="s">
        <v>232</v>
      </c>
      <c r="L184" s="43"/>
      <c r="M184" s="43"/>
      <c r="N184" s="7" t="s">
        <v>230</v>
      </c>
      <c r="O184" s="43">
        <v>4</v>
      </c>
      <c r="P184" s="44">
        <f>128.02/4</f>
        <v>32.005000000000003</v>
      </c>
      <c r="Q184" s="6" t="s">
        <v>36</v>
      </c>
      <c r="R184" s="33">
        <f t="shared" si="4"/>
        <v>128.02000000000001</v>
      </c>
      <c r="S184" s="34">
        <v>0</v>
      </c>
      <c r="T184" s="34">
        <v>0</v>
      </c>
      <c r="U184" s="34">
        <v>0</v>
      </c>
      <c r="V184" s="45">
        <v>128.02000000000001</v>
      </c>
      <c r="W184" s="34">
        <v>0</v>
      </c>
      <c r="X184" s="34">
        <v>0</v>
      </c>
      <c r="Y184" s="34">
        <v>0</v>
      </c>
      <c r="Z184" s="34">
        <v>0</v>
      </c>
      <c r="AA184" s="34">
        <v>0</v>
      </c>
      <c r="AB184" s="34">
        <v>0</v>
      </c>
      <c r="AC184" s="34">
        <v>0</v>
      </c>
      <c r="AD184" s="34">
        <v>0</v>
      </c>
    </row>
    <row r="185" spans="1:30" ht="21" x14ac:dyDescent="0.35">
      <c r="A185" s="41" t="s">
        <v>149</v>
      </c>
      <c r="B185" s="31" t="s">
        <v>195</v>
      </c>
      <c r="C185" s="7">
        <v>11510</v>
      </c>
      <c r="D185" s="31" t="s">
        <v>195</v>
      </c>
      <c r="E185" s="42" t="s">
        <v>33</v>
      </c>
      <c r="F185" s="31" t="s">
        <v>34</v>
      </c>
      <c r="G185" s="32" t="s">
        <v>33</v>
      </c>
      <c r="H185" s="31" t="s">
        <v>37</v>
      </c>
      <c r="I185" s="31">
        <v>21601</v>
      </c>
      <c r="J185" s="24" t="s">
        <v>224</v>
      </c>
      <c r="K185" s="24" t="s">
        <v>233</v>
      </c>
      <c r="L185" s="43"/>
      <c r="M185" s="43"/>
      <c r="N185" s="7" t="s">
        <v>198</v>
      </c>
      <c r="O185" s="43">
        <v>10</v>
      </c>
      <c r="P185" s="44">
        <v>26</v>
      </c>
      <c r="Q185" s="6" t="s">
        <v>36</v>
      </c>
      <c r="R185" s="33">
        <f t="shared" si="4"/>
        <v>260</v>
      </c>
      <c r="S185" s="34">
        <v>0</v>
      </c>
      <c r="T185" s="34">
        <v>0</v>
      </c>
      <c r="U185" s="34">
        <v>0</v>
      </c>
      <c r="V185" s="45">
        <v>260</v>
      </c>
      <c r="W185" s="34">
        <v>0</v>
      </c>
      <c r="X185" s="34">
        <v>0</v>
      </c>
      <c r="Y185" s="34">
        <v>0</v>
      </c>
      <c r="Z185" s="34">
        <v>0</v>
      </c>
      <c r="AA185" s="34">
        <v>0</v>
      </c>
      <c r="AB185" s="34">
        <v>0</v>
      </c>
      <c r="AC185" s="34">
        <v>0</v>
      </c>
      <c r="AD185" s="34">
        <v>0</v>
      </c>
    </row>
    <row r="186" spans="1:30" ht="21" x14ac:dyDescent="0.35">
      <c r="A186" s="41" t="s">
        <v>149</v>
      </c>
      <c r="B186" s="31" t="s">
        <v>195</v>
      </c>
      <c r="C186" s="7">
        <v>11510</v>
      </c>
      <c r="D186" s="31" t="s">
        <v>195</v>
      </c>
      <c r="E186" s="42" t="s">
        <v>33</v>
      </c>
      <c r="F186" s="31" t="s">
        <v>34</v>
      </c>
      <c r="G186" s="32" t="s">
        <v>33</v>
      </c>
      <c r="H186" s="31" t="s">
        <v>37</v>
      </c>
      <c r="I186" s="31">
        <v>21601</v>
      </c>
      <c r="J186" s="24" t="s">
        <v>224</v>
      </c>
      <c r="K186" s="24" t="s">
        <v>234</v>
      </c>
      <c r="L186" s="43"/>
      <c r="M186" s="43"/>
      <c r="N186" s="7" t="s">
        <v>198</v>
      </c>
      <c r="O186" s="43">
        <v>10</v>
      </c>
      <c r="P186" s="44">
        <v>43</v>
      </c>
      <c r="Q186" s="6" t="s">
        <v>36</v>
      </c>
      <c r="R186" s="33">
        <f t="shared" si="4"/>
        <v>430</v>
      </c>
      <c r="S186" s="34">
        <v>0</v>
      </c>
      <c r="T186" s="34">
        <v>0</v>
      </c>
      <c r="U186" s="34">
        <v>0</v>
      </c>
      <c r="V186" s="45">
        <v>430</v>
      </c>
      <c r="W186" s="34">
        <v>0</v>
      </c>
      <c r="X186" s="34">
        <v>0</v>
      </c>
      <c r="Y186" s="34">
        <v>0</v>
      </c>
      <c r="Z186" s="34">
        <v>0</v>
      </c>
      <c r="AA186" s="34">
        <v>0</v>
      </c>
      <c r="AB186" s="34">
        <v>0</v>
      </c>
      <c r="AC186" s="34">
        <v>0</v>
      </c>
      <c r="AD186" s="34">
        <v>0</v>
      </c>
    </row>
    <row r="187" spans="1:30" ht="21" x14ac:dyDescent="0.35">
      <c r="A187" s="41" t="s">
        <v>149</v>
      </c>
      <c r="B187" s="31" t="s">
        <v>195</v>
      </c>
      <c r="C187" s="7">
        <v>11510</v>
      </c>
      <c r="D187" s="31" t="s">
        <v>195</v>
      </c>
      <c r="E187" s="42" t="s">
        <v>33</v>
      </c>
      <c r="F187" s="31" t="s">
        <v>34</v>
      </c>
      <c r="G187" s="32" t="s">
        <v>33</v>
      </c>
      <c r="H187" s="31" t="s">
        <v>37</v>
      </c>
      <c r="I187" s="31">
        <v>21601</v>
      </c>
      <c r="J187" s="24" t="s">
        <v>224</v>
      </c>
      <c r="K187" s="24" t="s">
        <v>235</v>
      </c>
      <c r="L187" s="43"/>
      <c r="M187" s="43"/>
      <c r="N187" s="7" t="s">
        <v>230</v>
      </c>
      <c r="O187" s="43">
        <v>1</v>
      </c>
      <c r="P187" s="44">
        <v>40.11</v>
      </c>
      <c r="Q187" s="6" t="s">
        <v>36</v>
      </c>
      <c r="R187" s="33">
        <f t="shared" si="4"/>
        <v>40.11</v>
      </c>
      <c r="S187" s="34">
        <v>0</v>
      </c>
      <c r="T187" s="34">
        <v>0</v>
      </c>
      <c r="U187" s="34">
        <v>0</v>
      </c>
      <c r="V187" s="45">
        <v>40.11</v>
      </c>
      <c r="W187" s="34">
        <v>0</v>
      </c>
      <c r="X187" s="34">
        <v>0</v>
      </c>
      <c r="Y187" s="34">
        <v>0</v>
      </c>
      <c r="Z187" s="34">
        <v>0</v>
      </c>
      <c r="AA187" s="34">
        <v>0</v>
      </c>
      <c r="AB187" s="34">
        <v>0</v>
      </c>
      <c r="AC187" s="34">
        <v>0</v>
      </c>
      <c r="AD187" s="34">
        <v>0</v>
      </c>
    </row>
    <row r="188" spans="1:30" ht="21" x14ac:dyDescent="0.35">
      <c r="A188" s="41" t="s">
        <v>149</v>
      </c>
      <c r="B188" s="31" t="s">
        <v>195</v>
      </c>
      <c r="C188" s="7">
        <v>11510</v>
      </c>
      <c r="D188" s="31" t="s">
        <v>195</v>
      </c>
      <c r="E188" s="42" t="s">
        <v>33</v>
      </c>
      <c r="F188" s="31" t="s">
        <v>34</v>
      </c>
      <c r="G188" s="32" t="s">
        <v>33</v>
      </c>
      <c r="H188" s="31" t="s">
        <v>37</v>
      </c>
      <c r="I188" s="31">
        <v>21601</v>
      </c>
      <c r="J188" s="24" t="s">
        <v>224</v>
      </c>
      <c r="K188" s="24" t="s">
        <v>236</v>
      </c>
      <c r="L188" s="43"/>
      <c r="M188" s="43"/>
      <c r="N188" s="7" t="s">
        <v>198</v>
      </c>
      <c r="O188" s="43">
        <v>10</v>
      </c>
      <c r="P188" s="44">
        <v>23</v>
      </c>
      <c r="Q188" s="6" t="s">
        <v>36</v>
      </c>
      <c r="R188" s="33">
        <f t="shared" si="4"/>
        <v>230</v>
      </c>
      <c r="S188" s="34">
        <v>0</v>
      </c>
      <c r="T188" s="34">
        <v>0</v>
      </c>
      <c r="U188" s="34">
        <v>0</v>
      </c>
      <c r="V188" s="45">
        <v>230</v>
      </c>
      <c r="W188" s="34">
        <v>0</v>
      </c>
      <c r="X188" s="34">
        <v>0</v>
      </c>
      <c r="Y188" s="34">
        <v>0</v>
      </c>
      <c r="Z188" s="34">
        <v>0</v>
      </c>
      <c r="AA188" s="34">
        <v>0</v>
      </c>
      <c r="AB188" s="34">
        <v>0</v>
      </c>
      <c r="AC188" s="34">
        <v>0</v>
      </c>
      <c r="AD188" s="34">
        <v>0</v>
      </c>
    </row>
    <row r="189" spans="1:30" ht="21" x14ac:dyDescent="0.35">
      <c r="A189" s="41" t="s">
        <v>149</v>
      </c>
      <c r="B189" s="31" t="s">
        <v>195</v>
      </c>
      <c r="C189" s="7">
        <v>11510</v>
      </c>
      <c r="D189" s="31" t="s">
        <v>195</v>
      </c>
      <c r="E189" s="42" t="s">
        <v>33</v>
      </c>
      <c r="F189" s="31" t="s">
        <v>34</v>
      </c>
      <c r="G189" s="32" t="s">
        <v>33</v>
      </c>
      <c r="H189" s="31" t="s">
        <v>37</v>
      </c>
      <c r="I189" s="31">
        <v>21601</v>
      </c>
      <c r="J189" s="24" t="s">
        <v>224</v>
      </c>
      <c r="K189" s="24" t="s">
        <v>237</v>
      </c>
      <c r="L189" s="43"/>
      <c r="M189" s="43"/>
      <c r="N189" s="7" t="s">
        <v>198</v>
      </c>
      <c r="O189" s="43">
        <v>10</v>
      </c>
      <c r="P189" s="44">
        <f>149.99/10</f>
        <v>14.999000000000001</v>
      </c>
      <c r="Q189" s="6" t="s">
        <v>36</v>
      </c>
      <c r="R189" s="33">
        <f t="shared" si="4"/>
        <v>149.99</v>
      </c>
      <c r="S189" s="34">
        <v>0</v>
      </c>
      <c r="T189" s="34">
        <v>0</v>
      </c>
      <c r="U189" s="34">
        <v>0</v>
      </c>
      <c r="V189" s="45">
        <v>149.99</v>
      </c>
      <c r="W189" s="34">
        <v>0</v>
      </c>
      <c r="X189" s="34">
        <v>0</v>
      </c>
      <c r="Y189" s="34">
        <v>0</v>
      </c>
      <c r="Z189" s="34">
        <v>0</v>
      </c>
      <c r="AA189" s="34">
        <v>0</v>
      </c>
      <c r="AB189" s="34">
        <v>0</v>
      </c>
      <c r="AC189" s="34">
        <v>0</v>
      </c>
      <c r="AD189" s="34">
        <v>0</v>
      </c>
    </row>
    <row r="190" spans="1:30" ht="21" x14ac:dyDescent="0.35">
      <c r="A190" s="41" t="s">
        <v>149</v>
      </c>
      <c r="B190" s="31" t="s">
        <v>195</v>
      </c>
      <c r="C190" s="7">
        <v>11510</v>
      </c>
      <c r="D190" s="31" t="s">
        <v>195</v>
      </c>
      <c r="E190" s="42" t="s">
        <v>33</v>
      </c>
      <c r="F190" s="31" t="s">
        <v>34</v>
      </c>
      <c r="G190" s="32" t="s">
        <v>33</v>
      </c>
      <c r="H190" s="31" t="s">
        <v>37</v>
      </c>
      <c r="I190" s="31">
        <v>21601</v>
      </c>
      <c r="J190" s="24" t="s">
        <v>224</v>
      </c>
      <c r="K190" s="24" t="s">
        <v>238</v>
      </c>
      <c r="L190" s="43"/>
      <c r="M190" s="43"/>
      <c r="N190" s="7" t="s">
        <v>230</v>
      </c>
      <c r="O190" s="43">
        <v>3</v>
      </c>
      <c r="P190" s="44">
        <f>96.01/3</f>
        <v>32.003333333333337</v>
      </c>
      <c r="Q190" s="6" t="s">
        <v>36</v>
      </c>
      <c r="R190" s="33">
        <f t="shared" si="4"/>
        <v>96.010000000000019</v>
      </c>
      <c r="S190" s="34">
        <v>0</v>
      </c>
      <c r="T190" s="34">
        <v>0</v>
      </c>
      <c r="U190" s="34">
        <v>0</v>
      </c>
      <c r="V190" s="45">
        <v>96.01</v>
      </c>
      <c r="W190" s="34">
        <v>0</v>
      </c>
      <c r="X190" s="34">
        <v>0</v>
      </c>
      <c r="Y190" s="34">
        <v>0</v>
      </c>
      <c r="Z190" s="34">
        <v>0</v>
      </c>
      <c r="AA190" s="34">
        <v>0</v>
      </c>
      <c r="AB190" s="34">
        <v>0</v>
      </c>
      <c r="AC190" s="34">
        <v>0</v>
      </c>
      <c r="AD190" s="34">
        <v>0</v>
      </c>
    </row>
    <row r="191" spans="1:30" ht="21" x14ac:dyDescent="0.35">
      <c r="A191" s="41" t="s">
        <v>149</v>
      </c>
      <c r="B191" s="31" t="s">
        <v>195</v>
      </c>
      <c r="C191" s="7">
        <v>11510</v>
      </c>
      <c r="D191" s="31" t="s">
        <v>195</v>
      </c>
      <c r="E191" s="42" t="s">
        <v>33</v>
      </c>
      <c r="F191" s="31" t="s">
        <v>34</v>
      </c>
      <c r="G191" s="32" t="s">
        <v>33</v>
      </c>
      <c r="H191" s="31" t="s">
        <v>37</v>
      </c>
      <c r="I191" s="31">
        <v>21601</v>
      </c>
      <c r="J191" s="24" t="s">
        <v>224</v>
      </c>
      <c r="K191" s="24" t="s">
        <v>239</v>
      </c>
      <c r="L191" s="43"/>
      <c r="M191" s="43"/>
      <c r="N191" s="7" t="s">
        <v>230</v>
      </c>
      <c r="O191" s="43">
        <v>4</v>
      </c>
      <c r="P191" s="44">
        <f>128.02/4</f>
        <v>32.005000000000003</v>
      </c>
      <c r="Q191" s="6" t="s">
        <v>36</v>
      </c>
      <c r="R191" s="33">
        <f t="shared" si="4"/>
        <v>128.02000000000001</v>
      </c>
      <c r="S191" s="34">
        <v>0</v>
      </c>
      <c r="T191" s="34">
        <v>0</v>
      </c>
      <c r="U191" s="34">
        <v>0</v>
      </c>
      <c r="V191" s="45">
        <v>128.02000000000001</v>
      </c>
      <c r="W191" s="34">
        <v>0</v>
      </c>
      <c r="X191" s="34">
        <v>0</v>
      </c>
      <c r="Y191" s="34">
        <v>0</v>
      </c>
      <c r="Z191" s="34">
        <v>0</v>
      </c>
      <c r="AA191" s="34">
        <v>0</v>
      </c>
      <c r="AB191" s="34">
        <v>0</v>
      </c>
      <c r="AC191" s="34">
        <v>0</v>
      </c>
      <c r="AD191" s="34">
        <v>0</v>
      </c>
    </row>
    <row r="192" spans="1:30" ht="21" x14ac:dyDescent="0.35">
      <c r="A192" s="41" t="s">
        <v>149</v>
      </c>
      <c r="B192" s="31" t="s">
        <v>195</v>
      </c>
      <c r="C192" s="7">
        <v>11510</v>
      </c>
      <c r="D192" s="31" t="s">
        <v>195</v>
      </c>
      <c r="E192" s="42" t="s">
        <v>33</v>
      </c>
      <c r="F192" s="31" t="s">
        <v>34</v>
      </c>
      <c r="G192" s="32" t="s">
        <v>33</v>
      </c>
      <c r="H192" s="31" t="s">
        <v>37</v>
      </c>
      <c r="I192" s="31">
        <v>21601</v>
      </c>
      <c r="J192" s="24" t="s">
        <v>224</v>
      </c>
      <c r="K192" s="24" t="s">
        <v>240</v>
      </c>
      <c r="L192" s="43"/>
      <c r="M192" s="43"/>
      <c r="N192" s="7" t="s">
        <v>215</v>
      </c>
      <c r="O192" s="43">
        <v>1</v>
      </c>
      <c r="P192" s="44">
        <v>120</v>
      </c>
      <c r="Q192" s="6" t="s">
        <v>36</v>
      </c>
      <c r="R192" s="33">
        <f t="shared" si="4"/>
        <v>120</v>
      </c>
      <c r="S192" s="34">
        <v>0</v>
      </c>
      <c r="T192" s="34">
        <v>0</v>
      </c>
      <c r="U192" s="34">
        <v>0</v>
      </c>
      <c r="V192" s="45">
        <v>120</v>
      </c>
      <c r="W192" s="34">
        <v>0</v>
      </c>
      <c r="X192" s="34">
        <v>0</v>
      </c>
      <c r="Y192" s="34">
        <v>0</v>
      </c>
      <c r="Z192" s="34">
        <v>0</v>
      </c>
      <c r="AA192" s="34">
        <v>0</v>
      </c>
      <c r="AB192" s="34">
        <v>0</v>
      </c>
      <c r="AC192" s="34">
        <v>0</v>
      </c>
      <c r="AD192" s="34">
        <v>0</v>
      </c>
    </row>
    <row r="193" spans="1:30" ht="21" x14ac:dyDescent="0.35">
      <c r="A193" s="41" t="s">
        <v>149</v>
      </c>
      <c r="B193" s="31" t="s">
        <v>195</v>
      </c>
      <c r="C193" s="7">
        <v>11510</v>
      </c>
      <c r="D193" s="31" t="s">
        <v>195</v>
      </c>
      <c r="E193" s="42" t="s">
        <v>33</v>
      </c>
      <c r="F193" s="31" t="s">
        <v>53</v>
      </c>
      <c r="G193" s="32" t="s">
        <v>54</v>
      </c>
      <c r="H193" s="31" t="s">
        <v>37</v>
      </c>
      <c r="I193" s="31">
        <v>22104</v>
      </c>
      <c r="J193" s="24" t="s">
        <v>213</v>
      </c>
      <c r="K193" s="24" t="s">
        <v>216</v>
      </c>
      <c r="L193" s="43"/>
      <c r="M193" s="43"/>
      <c r="N193" s="7" t="s">
        <v>200</v>
      </c>
      <c r="O193" s="43">
        <v>2</v>
      </c>
      <c r="P193" s="44">
        <v>182.9</v>
      </c>
      <c r="Q193" s="6" t="s">
        <v>36</v>
      </c>
      <c r="R193" s="33">
        <f t="shared" si="4"/>
        <v>365.8</v>
      </c>
      <c r="S193" s="34">
        <v>0</v>
      </c>
      <c r="T193" s="34">
        <v>0</v>
      </c>
      <c r="U193" s="34">
        <v>0</v>
      </c>
      <c r="V193" s="45">
        <v>365.8</v>
      </c>
      <c r="W193" s="34">
        <v>0</v>
      </c>
      <c r="X193" s="34">
        <v>0</v>
      </c>
      <c r="Y193" s="34">
        <v>0</v>
      </c>
      <c r="Z193" s="34">
        <v>0</v>
      </c>
      <c r="AA193" s="34">
        <v>0</v>
      </c>
      <c r="AB193" s="34">
        <v>0</v>
      </c>
      <c r="AC193" s="34">
        <v>0</v>
      </c>
      <c r="AD193" s="34">
        <v>0</v>
      </c>
    </row>
    <row r="194" spans="1:30" ht="21" x14ac:dyDescent="0.35">
      <c r="A194" s="41" t="s">
        <v>149</v>
      </c>
      <c r="B194" s="31" t="s">
        <v>195</v>
      </c>
      <c r="C194" s="7">
        <v>11510</v>
      </c>
      <c r="D194" s="31" t="s">
        <v>195</v>
      </c>
      <c r="E194" s="42" t="s">
        <v>33</v>
      </c>
      <c r="F194" s="31" t="s">
        <v>53</v>
      </c>
      <c r="G194" s="32" t="s">
        <v>54</v>
      </c>
      <c r="H194" s="31" t="s">
        <v>37</v>
      </c>
      <c r="I194" s="31">
        <v>22104</v>
      </c>
      <c r="J194" s="24" t="s">
        <v>213</v>
      </c>
      <c r="K194" s="24" t="s">
        <v>214</v>
      </c>
      <c r="L194" s="43"/>
      <c r="M194" s="43"/>
      <c r="N194" s="7" t="s">
        <v>215</v>
      </c>
      <c r="O194" s="43">
        <v>1</v>
      </c>
      <c r="P194" s="44">
        <v>283</v>
      </c>
      <c r="Q194" s="6" t="s">
        <v>36</v>
      </c>
      <c r="R194" s="33">
        <f t="shared" si="4"/>
        <v>283</v>
      </c>
      <c r="S194" s="34">
        <v>0</v>
      </c>
      <c r="T194" s="34">
        <v>0</v>
      </c>
      <c r="U194" s="34">
        <v>0</v>
      </c>
      <c r="V194" s="45">
        <v>283</v>
      </c>
      <c r="W194" s="34">
        <v>0</v>
      </c>
      <c r="X194" s="34">
        <v>0</v>
      </c>
      <c r="Y194" s="34">
        <v>0</v>
      </c>
      <c r="Z194" s="34">
        <v>0</v>
      </c>
      <c r="AA194" s="34">
        <v>0</v>
      </c>
      <c r="AB194" s="34">
        <v>0</v>
      </c>
      <c r="AC194" s="34">
        <v>0</v>
      </c>
      <c r="AD194" s="34">
        <v>0</v>
      </c>
    </row>
    <row r="195" spans="1:30" ht="21" x14ac:dyDescent="0.35">
      <c r="A195" s="41" t="s">
        <v>149</v>
      </c>
      <c r="B195" s="31" t="s">
        <v>195</v>
      </c>
      <c r="C195" s="7">
        <v>11510</v>
      </c>
      <c r="D195" s="31" t="s">
        <v>195</v>
      </c>
      <c r="E195" s="42" t="s">
        <v>33</v>
      </c>
      <c r="F195" s="31" t="s">
        <v>38</v>
      </c>
      <c r="G195" s="32" t="s">
        <v>70</v>
      </c>
      <c r="H195" s="31" t="s">
        <v>37</v>
      </c>
      <c r="I195" s="31">
        <v>22104</v>
      </c>
      <c r="J195" s="24" t="s">
        <v>213</v>
      </c>
      <c r="K195" s="24" t="s">
        <v>214</v>
      </c>
      <c r="L195" s="43"/>
      <c r="M195" s="43"/>
      <c r="N195" s="7" t="s">
        <v>215</v>
      </c>
      <c r="O195" s="43">
        <v>1</v>
      </c>
      <c r="P195" s="44">
        <v>283</v>
      </c>
      <c r="Q195" s="6" t="s">
        <v>36</v>
      </c>
      <c r="R195" s="33">
        <f t="shared" si="4"/>
        <v>283</v>
      </c>
      <c r="S195" s="34">
        <v>0</v>
      </c>
      <c r="T195" s="34">
        <v>0</v>
      </c>
      <c r="U195" s="34">
        <v>0</v>
      </c>
      <c r="V195" s="45">
        <v>283</v>
      </c>
      <c r="W195" s="34">
        <v>0</v>
      </c>
      <c r="X195" s="34">
        <v>0</v>
      </c>
      <c r="Y195" s="34">
        <v>0</v>
      </c>
      <c r="Z195" s="34">
        <v>0</v>
      </c>
      <c r="AA195" s="34">
        <v>0</v>
      </c>
      <c r="AB195" s="34">
        <v>0</v>
      </c>
      <c r="AC195" s="34">
        <v>0</v>
      </c>
      <c r="AD195" s="34">
        <v>0</v>
      </c>
    </row>
    <row r="196" spans="1:30" ht="21" x14ac:dyDescent="0.35">
      <c r="A196" s="41" t="s">
        <v>149</v>
      </c>
      <c r="B196" s="31" t="s">
        <v>195</v>
      </c>
      <c r="C196" s="7">
        <v>11510</v>
      </c>
      <c r="D196" s="31" t="s">
        <v>195</v>
      </c>
      <c r="E196" s="42" t="s">
        <v>33</v>
      </c>
      <c r="F196" s="31" t="s">
        <v>38</v>
      </c>
      <c r="G196" s="32" t="s">
        <v>70</v>
      </c>
      <c r="H196" s="31" t="s">
        <v>37</v>
      </c>
      <c r="I196" s="31">
        <v>22104</v>
      </c>
      <c r="J196" s="24" t="s">
        <v>213</v>
      </c>
      <c r="K196" s="24" t="s">
        <v>216</v>
      </c>
      <c r="L196" s="43"/>
      <c r="M196" s="43"/>
      <c r="N196" s="7" t="s">
        <v>200</v>
      </c>
      <c r="O196" s="43">
        <v>1</v>
      </c>
      <c r="P196" s="44">
        <v>182.9</v>
      </c>
      <c r="Q196" s="6" t="s">
        <v>36</v>
      </c>
      <c r="R196" s="33">
        <f t="shared" si="4"/>
        <v>182.9</v>
      </c>
      <c r="S196" s="34">
        <v>0</v>
      </c>
      <c r="T196" s="34">
        <v>0</v>
      </c>
      <c r="U196" s="34">
        <v>0</v>
      </c>
      <c r="V196" s="45">
        <v>182.9</v>
      </c>
      <c r="W196" s="34">
        <v>0</v>
      </c>
      <c r="X196" s="34">
        <v>0</v>
      </c>
      <c r="Y196" s="34">
        <v>0</v>
      </c>
      <c r="Z196" s="34">
        <v>0</v>
      </c>
      <c r="AA196" s="34">
        <v>0</v>
      </c>
      <c r="AB196" s="34">
        <v>0</v>
      </c>
      <c r="AC196" s="34">
        <v>0</v>
      </c>
      <c r="AD196" s="34">
        <v>0</v>
      </c>
    </row>
    <row r="197" spans="1:30" ht="21" x14ac:dyDescent="0.35">
      <c r="A197" s="41" t="s">
        <v>149</v>
      </c>
      <c r="B197" s="31" t="s">
        <v>195</v>
      </c>
      <c r="C197" s="7">
        <v>11510</v>
      </c>
      <c r="D197" s="31" t="s">
        <v>195</v>
      </c>
      <c r="E197" s="42" t="s">
        <v>33</v>
      </c>
      <c r="F197" s="31" t="s">
        <v>69</v>
      </c>
      <c r="G197" s="32" t="s">
        <v>113</v>
      </c>
      <c r="H197" s="31" t="s">
        <v>37</v>
      </c>
      <c r="I197" s="31">
        <v>29101</v>
      </c>
      <c r="J197" s="24" t="s">
        <v>241</v>
      </c>
      <c r="K197" s="24" t="s">
        <v>242</v>
      </c>
      <c r="L197" s="43"/>
      <c r="M197" s="43"/>
      <c r="N197" s="7" t="s">
        <v>198</v>
      </c>
      <c r="O197" s="43">
        <v>2</v>
      </c>
      <c r="P197" s="44">
        <f>110.01/2</f>
        <v>55.005000000000003</v>
      </c>
      <c r="Q197" s="6" t="s">
        <v>36</v>
      </c>
      <c r="R197" s="33">
        <f t="shared" si="4"/>
        <v>110.01</v>
      </c>
      <c r="S197" s="34">
        <v>0</v>
      </c>
      <c r="T197" s="34">
        <v>0</v>
      </c>
      <c r="U197" s="34">
        <v>0</v>
      </c>
      <c r="V197" s="45">
        <v>110.01</v>
      </c>
      <c r="W197" s="34">
        <v>0</v>
      </c>
      <c r="X197" s="34">
        <v>0</v>
      </c>
      <c r="Y197" s="34">
        <v>0</v>
      </c>
      <c r="Z197" s="34">
        <v>0</v>
      </c>
      <c r="AA197" s="34">
        <v>0</v>
      </c>
      <c r="AB197" s="34">
        <v>0</v>
      </c>
      <c r="AC197" s="34">
        <v>0</v>
      </c>
      <c r="AD197" s="34">
        <v>0</v>
      </c>
    </row>
    <row r="198" spans="1:30" ht="21" x14ac:dyDescent="0.35">
      <c r="A198" s="41" t="s">
        <v>149</v>
      </c>
      <c r="B198" s="31" t="s">
        <v>195</v>
      </c>
      <c r="C198" s="7">
        <v>11510</v>
      </c>
      <c r="D198" s="31" t="s">
        <v>195</v>
      </c>
      <c r="E198" s="42" t="s">
        <v>33</v>
      </c>
      <c r="F198" s="31" t="s">
        <v>69</v>
      </c>
      <c r="G198" s="32" t="s">
        <v>113</v>
      </c>
      <c r="H198" s="31" t="s">
        <v>37</v>
      </c>
      <c r="I198" s="31">
        <v>24901</v>
      </c>
      <c r="J198" s="24" t="s">
        <v>222</v>
      </c>
      <c r="K198" s="24" t="s">
        <v>243</v>
      </c>
      <c r="L198" s="43"/>
      <c r="M198" s="43"/>
      <c r="N198" s="7" t="s">
        <v>198</v>
      </c>
      <c r="O198" s="43">
        <v>1</v>
      </c>
      <c r="P198" s="44">
        <v>451.24</v>
      </c>
      <c r="Q198" s="6" t="s">
        <v>36</v>
      </c>
      <c r="R198" s="33">
        <f t="shared" si="4"/>
        <v>451.24</v>
      </c>
      <c r="S198" s="34">
        <v>0</v>
      </c>
      <c r="T198" s="34">
        <v>0</v>
      </c>
      <c r="U198" s="34">
        <v>0</v>
      </c>
      <c r="V198" s="45">
        <v>451.24</v>
      </c>
      <c r="W198" s="34">
        <v>0</v>
      </c>
      <c r="X198" s="34">
        <v>0</v>
      </c>
      <c r="Y198" s="34">
        <v>0</v>
      </c>
      <c r="Z198" s="34">
        <v>0</v>
      </c>
      <c r="AA198" s="34">
        <v>0</v>
      </c>
      <c r="AB198" s="34">
        <v>0</v>
      </c>
      <c r="AC198" s="34">
        <v>0</v>
      </c>
      <c r="AD198" s="34">
        <v>0</v>
      </c>
    </row>
    <row r="199" spans="1:30" ht="21" x14ac:dyDescent="0.35">
      <c r="A199" s="41" t="s">
        <v>149</v>
      </c>
      <c r="B199" s="31" t="s">
        <v>195</v>
      </c>
      <c r="C199" s="7">
        <v>11510</v>
      </c>
      <c r="D199" s="31" t="s">
        <v>195</v>
      </c>
      <c r="E199" s="42" t="s">
        <v>33</v>
      </c>
      <c r="F199" s="31" t="s">
        <v>69</v>
      </c>
      <c r="G199" s="32" t="s">
        <v>113</v>
      </c>
      <c r="H199" s="31" t="s">
        <v>37</v>
      </c>
      <c r="I199" s="31">
        <v>24901</v>
      </c>
      <c r="J199" s="24" t="s">
        <v>222</v>
      </c>
      <c r="K199" s="24" t="s">
        <v>244</v>
      </c>
      <c r="L199" s="43"/>
      <c r="M199" s="43"/>
      <c r="N199" s="7" t="s">
        <v>245</v>
      </c>
      <c r="O199" s="43">
        <v>1</v>
      </c>
      <c r="P199" s="44">
        <v>1887.32</v>
      </c>
      <c r="Q199" s="6" t="s">
        <v>36</v>
      </c>
      <c r="R199" s="33">
        <f t="shared" si="4"/>
        <v>1887.32</v>
      </c>
      <c r="S199" s="34">
        <v>0</v>
      </c>
      <c r="T199" s="34">
        <v>0</v>
      </c>
      <c r="U199" s="34">
        <v>0</v>
      </c>
      <c r="V199" s="45">
        <v>1887.32</v>
      </c>
      <c r="W199" s="34">
        <v>0</v>
      </c>
      <c r="X199" s="34">
        <v>0</v>
      </c>
      <c r="Y199" s="34">
        <v>0</v>
      </c>
      <c r="Z199" s="34">
        <v>0</v>
      </c>
      <c r="AA199" s="34">
        <v>0</v>
      </c>
      <c r="AB199" s="34">
        <v>0</v>
      </c>
      <c r="AC199" s="34">
        <v>0</v>
      </c>
      <c r="AD199" s="34">
        <v>0</v>
      </c>
    </row>
    <row r="200" spans="1:30" ht="21" x14ac:dyDescent="0.35">
      <c r="A200" s="41" t="s">
        <v>149</v>
      </c>
      <c r="B200" s="31" t="s">
        <v>195</v>
      </c>
      <c r="C200" s="7">
        <v>11510</v>
      </c>
      <c r="D200" s="31" t="s">
        <v>195</v>
      </c>
      <c r="E200" s="42" t="s">
        <v>33</v>
      </c>
      <c r="F200" s="31" t="s">
        <v>69</v>
      </c>
      <c r="G200" s="32" t="s">
        <v>113</v>
      </c>
      <c r="H200" s="31" t="s">
        <v>37</v>
      </c>
      <c r="I200" s="31">
        <v>21101</v>
      </c>
      <c r="J200" s="24" t="s">
        <v>196</v>
      </c>
      <c r="K200" s="24" t="s">
        <v>209</v>
      </c>
      <c r="L200" s="43"/>
      <c r="M200" s="43"/>
      <c r="N200" s="7" t="s">
        <v>210</v>
      </c>
      <c r="O200" s="43">
        <v>2</v>
      </c>
      <c r="P200" s="44">
        <f>27.93/2</f>
        <v>13.965</v>
      </c>
      <c r="Q200" s="6" t="s">
        <v>36</v>
      </c>
      <c r="R200" s="33">
        <f t="shared" si="4"/>
        <v>27.93</v>
      </c>
      <c r="S200" s="34">
        <v>0</v>
      </c>
      <c r="T200" s="34">
        <v>0</v>
      </c>
      <c r="U200" s="34">
        <v>0</v>
      </c>
      <c r="V200" s="45">
        <v>27.93</v>
      </c>
      <c r="W200" s="34">
        <v>0</v>
      </c>
      <c r="X200" s="34">
        <v>0</v>
      </c>
      <c r="Y200" s="34">
        <v>0</v>
      </c>
      <c r="Z200" s="34">
        <v>0</v>
      </c>
      <c r="AA200" s="34">
        <v>0</v>
      </c>
      <c r="AB200" s="34">
        <v>0</v>
      </c>
      <c r="AC200" s="34">
        <v>0</v>
      </c>
      <c r="AD200" s="34">
        <v>0</v>
      </c>
    </row>
    <row r="201" spans="1:30" ht="21" x14ac:dyDescent="0.35">
      <c r="A201" s="41" t="s">
        <v>149</v>
      </c>
      <c r="B201" s="31" t="s">
        <v>195</v>
      </c>
      <c r="C201" s="7">
        <v>11510</v>
      </c>
      <c r="D201" s="31" t="s">
        <v>195</v>
      </c>
      <c r="E201" s="42" t="s">
        <v>33</v>
      </c>
      <c r="F201" s="31" t="s">
        <v>69</v>
      </c>
      <c r="G201" s="32" t="s">
        <v>113</v>
      </c>
      <c r="H201" s="31" t="s">
        <v>37</v>
      </c>
      <c r="I201" s="31">
        <v>22104</v>
      </c>
      <c r="J201" s="24" t="s">
        <v>213</v>
      </c>
      <c r="K201" s="24" t="s">
        <v>246</v>
      </c>
      <c r="L201" s="43"/>
      <c r="M201" s="43"/>
      <c r="N201" s="7" t="s">
        <v>198</v>
      </c>
      <c r="O201" s="43">
        <v>2</v>
      </c>
      <c r="P201" s="44">
        <v>65.5</v>
      </c>
      <c r="Q201" s="6" t="s">
        <v>36</v>
      </c>
      <c r="R201" s="33">
        <f t="shared" si="4"/>
        <v>131</v>
      </c>
      <c r="S201" s="34">
        <v>0</v>
      </c>
      <c r="T201" s="34">
        <v>0</v>
      </c>
      <c r="U201" s="34">
        <v>0</v>
      </c>
      <c r="V201" s="45">
        <v>131</v>
      </c>
      <c r="W201" s="34">
        <v>0</v>
      </c>
      <c r="X201" s="34">
        <v>0</v>
      </c>
      <c r="Y201" s="34">
        <v>0</v>
      </c>
      <c r="Z201" s="34">
        <v>0</v>
      </c>
      <c r="AA201" s="34">
        <v>0</v>
      </c>
      <c r="AB201" s="34">
        <v>0</v>
      </c>
      <c r="AC201" s="34">
        <v>0</v>
      </c>
      <c r="AD201" s="34">
        <v>0</v>
      </c>
    </row>
    <row r="202" spans="1:30" ht="21" x14ac:dyDescent="0.35">
      <c r="A202" s="41" t="s">
        <v>149</v>
      </c>
      <c r="B202" s="31" t="s">
        <v>195</v>
      </c>
      <c r="C202" s="7">
        <v>11510</v>
      </c>
      <c r="D202" s="31" t="s">
        <v>195</v>
      </c>
      <c r="E202" s="42" t="s">
        <v>33</v>
      </c>
      <c r="F202" s="31" t="s">
        <v>69</v>
      </c>
      <c r="G202" s="32" t="s">
        <v>113</v>
      </c>
      <c r="H202" s="31" t="s">
        <v>37</v>
      </c>
      <c r="I202" s="31">
        <v>22104</v>
      </c>
      <c r="J202" s="24" t="s">
        <v>213</v>
      </c>
      <c r="K202" s="24" t="s">
        <v>247</v>
      </c>
      <c r="L202" s="43"/>
      <c r="M202" s="43"/>
      <c r="N202" s="7" t="s">
        <v>248</v>
      </c>
      <c r="O202" s="43">
        <v>2</v>
      </c>
      <c r="P202" s="44">
        <v>109</v>
      </c>
      <c r="Q202" s="6" t="s">
        <v>36</v>
      </c>
      <c r="R202" s="33">
        <f t="shared" si="4"/>
        <v>218</v>
      </c>
      <c r="S202" s="34">
        <v>0</v>
      </c>
      <c r="T202" s="34">
        <v>0</v>
      </c>
      <c r="U202" s="34">
        <v>0</v>
      </c>
      <c r="V202" s="45">
        <v>218</v>
      </c>
      <c r="W202" s="34">
        <v>0</v>
      </c>
      <c r="X202" s="34">
        <v>0</v>
      </c>
      <c r="Y202" s="34">
        <v>0</v>
      </c>
      <c r="Z202" s="34">
        <v>0</v>
      </c>
      <c r="AA202" s="34">
        <v>0</v>
      </c>
      <c r="AB202" s="34">
        <v>0</v>
      </c>
      <c r="AC202" s="34">
        <v>0</v>
      </c>
      <c r="AD202" s="34">
        <v>0</v>
      </c>
    </row>
    <row r="203" spans="1:30" ht="21" x14ac:dyDescent="0.35">
      <c r="A203" s="41" t="s">
        <v>149</v>
      </c>
      <c r="B203" s="31" t="s">
        <v>195</v>
      </c>
      <c r="C203" s="7">
        <v>11510</v>
      </c>
      <c r="D203" s="31" t="s">
        <v>195</v>
      </c>
      <c r="E203" s="42" t="s">
        <v>33</v>
      </c>
      <c r="F203" s="31" t="s">
        <v>69</v>
      </c>
      <c r="G203" s="32" t="s">
        <v>113</v>
      </c>
      <c r="H203" s="31" t="s">
        <v>37</v>
      </c>
      <c r="I203" s="31">
        <v>22104</v>
      </c>
      <c r="J203" s="24" t="s">
        <v>213</v>
      </c>
      <c r="K203" s="24" t="s">
        <v>249</v>
      </c>
      <c r="L203" s="43"/>
      <c r="M203" s="43"/>
      <c r="N203" s="7" t="s">
        <v>230</v>
      </c>
      <c r="O203" s="43">
        <v>2</v>
      </c>
      <c r="P203" s="44">
        <v>34</v>
      </c>
      <c r="Q203" s="6" t="s">
        <v>36</v>
      </c>
      <c r="R203" s="33">
        <f t="shared" si="4"/>
        <v>68</v>
      </c>
      <c r="S203" s="34">
        <v>0</v>
      </c>
      <c r="T203" s="34">
        <v>0</v>
      </c>
      <c r="U203" s="34">
        <v>0</v>
      </c>
      <c r="V203" s="45">
        <v>68</v>
      </c>
      <c r="W203" s="34">
        <v>0</v>
      </c>
      <c r="X203" s="34">
        <v>0</v>
      </c>
      <c r="Y203" s="34">
        <v>0</v>
      </c>
      <c r="Z203" s="34">
        <v>0</v>
      </c>
      <c r="AA203" s="34">
        <v>0</v>
      </c>
      <c r="AB203" s="34">
        <v>0</v>
      </c>
      <c r="AC203" s="34">
        <v>0</v>
      </c>
      <c r="AD203" s="34">
        <v>0</v>
      </c>
    </row>
    <row r="204" spans="1:30" ht="21" x14ac:dyDescent="0.35">
      <c r="A204" s="41" t="s">
        <v>149</v>
      </c>
      <c r="B204" s="31" t="s">
        <v>195</v>
      </c>
      <c r="C204" s="7">
        <v>11510</v>
      </c>
      <c r="D204" s="31" t="s">
        <v>195</v>
      </c>
      <c r="E204" s="42" t="s">
        <v>33</v>
      </c>
      <c r="F204" s="31" t="s">
        <v>69</v>
      </c>
      <c r="G204" s="32" t="s">
        <v>113</v>
      </c>
      <c r="H204" s="31" t="s">
        <v>37</v>
      </c>
      <c r="I204" s="31">
        <v>22104</v>
      </c>
      <c r="J204" s="24" t="s">
        <v>213</v>
      </c>
      <c r="K204" s="24" t="s">
        <v>216</v>
      </c>
      <c r="L204" s="43"/>
      <c r="M204" s="43"/>
      <c r="N204" s="7" t="s">
        <v>200</v>
      </c>
      <c r="O204" s="43">
        <v>4</v>
      </c>
      <c r="P204" s="44">
        <v>182.9</v>
      </c>
      <c r="Q204" s="6" t="s">
        <v>36</v>
      </c>
      <c r="R204" s="33">
        <f t="shared" si="4"/>
        <v>731.6</v>
      </c>
      <c r="S204" s="34">
        <v>0</v>
      </c>
      <c r="T204" s="34">
        <v>0</v>
      </c>
      <c r="U204" s="34">
        <v>0</v>
      </c>
      <c r="V204" s="45">
        <v>731.6</v>
      </c>
      <c r="W204" s="34">
        <v>0</v>
      </c>
      <c r="X204" s="34">
        <v>0</v>
      </c>
      <c r="Y204" s="34">
        <v>0</v>
      </c>
      <c r="Z204" s="34">
        <v>0</v>
      </c>
      <c r="AA204" s="34">
        <v>0</v>
      </c>
      <c r="AB204" s="34">
        <v>0</v>
      </c>
      <c r="AC204" s="34">
        <v>0</v>
      </c>
      <c r="AD204" s="34">
        <v>0</v>
      </c>
    </row>
    <row r="205" spans="1:30" ht="21" x14ac:dyDescent="0.35">
      <c r="A205" s="41" t="s">
        <v>149</v>
      </c>
      <c r="B205" s="31" t="s">
        <v>195</v>
      </c>
      <c r="C205" s="7">
        <v>11510</v>
      </c>
      <c r="D205" s="31" t="s">
        <v>195</v>
      </c>
      <c r="E205" s="42" t="s">
        <v>33</v>
      </c>
      <c r="F205" s="31" t="s">
        <v>69</v>
      </c>
      <c r="G205" s="32" t="s">
        <v>113</v>
      </c>
      <c r="H205" s="31" t="s">
        <v>37</v>
      </c>
      <c r="I205" s="31">
        <v>22104</v>
      </c>
      <c r="J205" s="24" t="s">
        <v>213</v>
      </c>
      <c r="K205" s="24" t="s">
        <v>214</v>
      </c>
      <c r="L205" s="43"/>
      <c r="M205" s="43"/>
      <c r="N205" s="7" t="s">
        <v>215</v>
      </c>
      <c r="O205" s="43">
        <v>1</v>
      </c>
      <c r="P205" s="44">
        <v>283</v>
      </c>
      <c r="Q205" s="6" t="s">
        <v>36</v>
      </c>
      <c r="R205" s="33">
        <f t="shared" si="4"/>
        <v>283</v>
      </c>
      <c r="S205" s="34">
        <v>0</v>
      </c>
      <c r="T205" s="34">
        <v>0</v>
      </c>
      <c r="U205" s="34">
        <v>0</v>
      </c>
      <c r="V205" s="45">
        <v>283</v>
      </c>
      <c r="W205" s="34">
        <v>0</v>
      </c>
      <c r="X205" s="34">
        <v>0</v>
      </c>
      <c r="Y205" s="34">
        <v>0</v>
      </c>
      <c r="Z205" s="34">
        <v>0</v>
      </c>
      <c r="AA205" s="34">
        <v>0</v>
      </c>
      <c r="AB205" s="34">
        <v>0</v>
      </c>
      <c r="AC205" s="34">
        <v>0</v>
      </c>
      <c r="AD205" s="34">
        <v>0</v>
      </c>
    </row>
    <row r="206" spans="1:30" ht="21" x14ac:dyDescent="0.35">
      <c r="A206" s="41" t="s">
        <v>149</v>
      </c>
      <c r="B206" s="31" t="s">
        <v>195</v>
      </c>
      <c r="C206" s="7">
        <v>11510</v>
      </c>
      <c r="D206" s="31" t="s">
        <v>195</v>
      </c>
      <c r="E206" s="42" t="s">
        <v>33</v>
      </c>
      <c r="F206" s="31" t="s">
        <v>69</v>
      </c>
      <c r="G206" s="32" t="s">
        <v>113</v>
      </c>
      <c r="H206" s="31" t="s">
        <v>37</v>
      </c>
      <c r="I206" s="31">
        <v>21101</v>
      </c>
      <c r="J206" s="24" t="s">
        <v>196</v>
      </c>
      <c r="K206" s="24" t="s">
        <v>250</v>
      </c>
      <c r="L206" s="43"/>
      <c r="M206" s="43"/>
      <c r="N206" s="7" t="s">
        <v>230</v>
      </c>
      <c r="O206" s="43">
        <v>5</v>
      </c>
      <c r="P206" s="44">
        <f>275.04/5</f>
        <v>55.008000000000003</v>
      </c>
      <c r="Q206" s="6" t="s">
        <v>36</v>
      </c>
      <c r="R206" s="33">
        <f t="shared" si="4"/>
        <v>275.04000000000002</v>
      </c>
      <c r="S206" s="34">
        <v>0</v>
      </c>
      <c r="T206" s="34">
        <v>0</v>
      </c>
      <c r="U206" s="34">
        <v>0</v>
      </c>
      <c r="V206" s="45">
        <v>275.04000000000002</v>
      </c>
      <c r="W206" s="34">
        <v>0</v>
      </c>
      <c r="X206" s="34">
        <v>0</v>
      </c>
      <c r="Y206" s="34">
        <v>0</v>
      </c>
      <c r="Z206" s="34">
        <v>0</v>
      </c>
      <c r="AA206" s="34">
        <v>0</v>
      </c>
      <c r="AB206" s="34">
        <v>0</v>
      </c>
      <c r="AC206" s="34">
        <v>0</v>
      </c>
      <c r="AD206" s="34">
        <v>0</v>
      </c>
    </row>
    <row r="207" spans="1:30" ht="52.5" x14ac:dyDescent="0.35">
      <c r="A207" s="41" t="s">
        <v>149</v>
      </c>
      <c r="B207" s="31" t="s">
        <v>195</v>
      </c>
      <c r="C207" s="7">
        <v>11510</v>
      </c>
      <c r="D207" s="31" t="s">
        <v>195</v>
      </c>
      <c r="E207" s="42" t="s">
        <v>33</v>
      </c>
      <c r="F207" s="31" t="s">
        <v>69</v>
      </c>
      <c r="G207" s="32" t="s">
        <v>113</v>
      </c>
      <c r="H207" s="31" t="s">
        <v>37</v>
      </c>
      <c r="I207" s="31">
        <v>26103</v>
      </c>
      <c r="J207" s="24" t="s">
        <v>251</v>
      </c>
      <c r="K207" s="24" t="s">
        <v>252</v>
      </c>
      <c r="L207" s="43"/>
      <c r="M207" s="43"/>
      <c r="N207" s="7" t="s">
        <v>198</v>
      </c>
      <c r="O207" s="43">
        <v>2</v>
      </c>
      <c r="P207" s="44">
        <v>138.62</v>
      </c>
      <c r="Q207" s="6" t="s">
        <v>36</v>
      </c>
      <c r="R207" s="33">
        <f t="shared" si="4"/>
        <v>277.24</v>
      </c>
      <c r="S207" s="34">
        <v>0</v>
      </c>
      <c r="T207" s="34">
        <v>0</v>
      </c>
      <c r="U207" s="34">
        <v>0</v>
      </c>
      <c r="V207" s="45">
        <v>277.24</v>
      </c>
      <c r="W207" s="34">
        <v>0</v>
      </c>
      <c r="X207" s="34">
        <v>0</v>
      </c>
      <c r="Y207" s="34">
        <v>0</v>
      </c>
      <c r="Z207" s="34">
        <v>0</v>
      </c>
      <c r="AA207" s="34">
        <v>0</v>
      </c>
      <c r="AB207" s="34">
        <v>0</v>
      </c>
      <c r="AC207" s="34">
        <v>0</v>
      </c>
      <c r="AD207" s="34">
        <v>0</v>
      </c>
    </row>
    <row r="208" spans="1:30" ht="21" x14ac:dyDescent="0.35">
      <c r="A208" s="41" t="s">
        <v>149</v>
      </c>
      <c r="B208" s="31" t="s">
        <v>195</v>
      </c>
      <c r="C208" s="7">
        <v>11510</v>
      </c>
      <c r="D208" s="31" t="s">
        <v>195</v>
      </c>
      <c r="E208" s="42" t="s">
        <v>33</v>
      </c>
      <c r="F208" s="31" t="s">
        <v>69</v>
      </c>
      <c r="G208" s="32" t="s">
        <v>113</v>
      </c>
      <c r="H208" s="31" t="s">
        <v>206</v>
      </c>
      <c r="I208" s="31">
        <v>21101</v>
      </c>
      <c r="J208" s="24" t="s">
        <v>196</v>
      </c>
      <c r="K208" s="24" t="s">
        <v>250</v>
      </c>
      <c r="L208" s="43"/>
      <c r="M208" s="43"/>
      <c r="N208" s="7" t="s">
        <v>230</v>
      </c>
      <c r="O208" s="43">
        <v>2</v>
      </c>
      <c r="P208" s="44">
        <f>110.01/2</f>
        <v>55.005000000000003</v>
      </c>
      <c r="Q208" s="6" t="s">
        <v>36</v>
      </c>
      <c r="R208" s="33">
        <f t="shared" si="4"/>
        <v>110.01</v>
      </c>
      <c r="S208" s="34">
        <v>0</v>
      </c>
      <c r="T208" s="34">
        <v>0</v>
      </c>
      <c r="U208" s="34">
        <v>0</v>
      </c>
      <c r="V208" s="45">
        <v>110.01</v>
      </c>
      <c r="W208" s="34">
        <v>0</v>
      </c>
      <c r="X208" s="34">
        <v>0</v>
      </c>
      <c r="Y208" s="34">
        <v>0</v>
      </c>
      <c r="Z208" s="34">
        <v>0</v>
      </c>
      <c r="AA208" s="34">
        <v>0</v>
      </c>
      <c r="AB208" s="34">
        <v>0</v>
      </c>
      <c r="AC208" s="34">
        <v>0</v>
      </c>
      <c r="AD208" s="34">
        <v>0</v>
      </c>
    </row>
    <row r="209" spans="1:30" ht="21" x14ac:dyDescent="0.35">
      <c r="A209" s="41" t="s">
        <v>149</v>
      </c>
      <c r="B209" s="31" t="s">
        <v>195</v>
      </c>
      <c r="C209" s="7">
        <v>11510</v>
      </c>
      <c r="D209" s="31" t="s">
        <v>195</v>
      </c>
      <c r="E209" s="42" t="s">
        <v>33</v>
      </c>
      <c r="F209" s="31" t="s">
        <v>38</v>
      </c>
      <c r="G209" s="32" t="s">
        <v>180</v>
      </c>
      <c r="H209" s="31" t="s">
        <v>253</v>
      </c>
      <c r="I209" s="31">
        <v>21601</v>
      </c>
      <c r="J209" s="24" t="s">
        <v>224</v>
      </c>
      <c r="K209" s="24" t="s">
        <v>237</v>
      </c>
      <c r="L209" s="43"/>
      <c r="M209" s="43"/>
      <c r="N209" s="7" t="s">
        <v>198</v>
      </c>
      <c r="O209" s="43">
        <v>8</v>
      </c>
      <c r="P209" s="44">
        <v>17.75</v>
      </c>
      <c r="Q209" s="6" t="s">
        <v>36</v>
      </c>
      <c r="R209" s="33">
        <f t="shared" si="4"/>
        <v>142</v>
      </c>
      <c r="S209" s="34">
        <v>0</v>
      </c>
      <c r="T209" s="34">
        <v>0</v>
      </c>
      <c r="U209" s="34">
        <v>0</v>
      </c>
      <c r="V209" s="45">
        <v>142</v>
      </c>
      <c r="W209" s="34">
        <v>0</v>
      </c>
      <c r="X209" s="34">
        <v>0</v>
      </c>
      <c r="Y209" s="34">
        <v>0</v>
      </c>
      <c r="Z209" s="34">
        <v>0</v>
      </c>
      <c r="AA209" s="34">
        <v>0</v>
      </c>
      <c r="AB209" s="34">
        <v>0</v>
      </c>
      <c r="AC209" s="34">
        <v>0</v>
      </c>
      <c r="AD209" s="34">
        <v>0</v>
      </c>
    </row>
    <row r="210" spans="1:30" ht="21" x14ac:dyDescent="0.35">
      <c r="A210" s="41" t="s">
        <v>149</v>
      </c>
      <c r="B210" s="31" t="s">
        <v>195</v>
      </c>
      <c r="C210" s="7">
        <v>11510</v>
      </c>
      <c r="D210" s="31" t="s">
        <v>195</v>
      </c>
      <c r="E210" s="42" t="s">
        <v>33</v>
      </c>
      <c r="F210" s="31" t="s">
        <v>38</v>
      </c>
      <c r="G210" s="32" t="s">
        <v>180</v>
      </c>
      <c r="H210" s="31" t="s">
        <v>253</v>
      </c>
      <c r="I210" s="31">
        <v>21601</v>
      </c>
      <c r="J210" s="24" t="s">
        <v>224</v>
      </c>
      <c r="K210" s="24" t="s">
        <v>234</v>
      </c>
      <c r="L210" s="43"/>
      <c r="M210" s="43"/>
      <c r="N210" s="7" t="s">
        <v>198</v>
      </c>
      <c r="O210" s="43">
        <v>4</v>
      </c>
      <c r="P210" s="44">
        <v>37.090000000000003</v>
      </c>
      <c r="Q210" s="6" t="s">
        <v>36</v>
      </c>
      <c r="R210" s="33">
        <f t="shared" si="4"/>
        <v>148.36000000000001</v>
      </c>
      <c r="S210" s="34">
        <v>0</v>
      </c>
      <c r="T210" s="34">
        <v>0</v>
      </c>
      <c r="U210" s="34">
        <v>0</v>
      </c>
      <c r="V210" s="45">
        <v>148.36000000000001</v>
      </c>
      <c r="W210" s="34">
        <v>0</v>
      </c>
      <c r="X210" s="34">
        <v>0</v>
      </c>
      <c r="Y210" s="34">
        <v>0</v>
      </c>
      <c r="Z210" s="34">
        <v>0</v>
      </c>
      <c r="AA210" s="34">
        <v>0</v>
      </c>
      <c r="AB210" s="34">
        <v>0</v>
      </c>
      <c r="AC210" s="34">
        <v>0</v>
      </c>
      <c r="AD210" s="34">
        <v>0</v>
      </c>
    </row>
    <row r="211" spans="1:30" ht="21" x14ac:dyDescent="0.35">
      <c r="A211" s="41" t="s">
        <v>149</v>
      </c>
      <c r="B211" s="31" t="s">
        <v>195</v>
      </c>
      <c r="C211" s="7">
        <v>11510</v>
      </c>
      <c r="D211" s="31" t="s">
        <v>195</v>
      </c>
      <c r="E211" s="42" t="s">
        <v>33</v>
      </c>
      <c r="F211" s="31" t="s">
        <v>38</v>
      </c>
      <c r="G211" s="32" t="s">
        <v>180</v>
      </c>
      <c r="H211" s="31" t="s">
        <v>253</v>
      </c>
      <c r="I211" s="31">
        <v>21601</v>
      </c>
      <c r="J211" s="24" t="s">
        <v>224</v>
      </c>
      <c r="K211" s="24" t="s">
        <v>240</v>
      </c>
      <c r="L211" s="43"/>
      <c r="M211" s="43"/>
      <c r="N211" s="7" t="s">
        <v>215</v>
      </c>
      <c r="O211" s="43">
        <v>1</v>
      </c>
      <c r="P211" s="44">
        <v>105.25</v>
      </c>
      <c r="Q211" s="6" t="s">
        <v>36</v>
      </c>
      <c r="R211" s="33">
        <f t="shared" si="4"/>
        <v>105.25</v>
      </c>
      <c r="S211" s="34">
        <v>0</v>
      </c>
      <c r="T211" s="34">
        <v>0</v>
      </c>
      <c r="U211" s="34">
        <v>0</v>
      </c>
      <c r="V211" s="45">
        <v>105.25</v>
      </c>
      <c r="W211" s="34">
        <v>0</v>
      </c>
      <c r="X211" s="34">
        <v>0</v>
      </c>
      <c r="Y211" s="34">
        <v>0</v>
      </c>
      <c r="Z211" s="34">
        <v>0</v>
      </c>
      <c r="AA211" s="34">
        <v>0</v>
      </c>
      <c r="AB211" s="34">
        <v>0</v>
      </c>
      <c r="AC211" s="34">
        <v>0</v>
      </c>
      <c r="AD211" s="34">
        <v>0</v>
      </c>
    </row>
    <row r="212" spans="1:30" ht="21" x14ac:dyDescent="0.35">
      <c r="A212" s="41" t="s">
        <v>149</v>
      </c>
      <c r="B212" s="31" t="s">
        <v>195</v>
      </c>
      <c r="C212" s="7">
        <v>11510</v>
      </c>
      <c r="D212" s="31" t="s">
        <v>195</v>
      </c>
      <c r="E212" s="42" t="s">
        <v>33</v>
      </c>
      <c r="F212" s="31" t="s">
        <v>69</v>
      </c>
      <c r="G212" s="32" t="s">
        <v>113</v>
      </c>
      <c r="H212" s="31" t="s">
        <v>37</v>
      </c>
      <c r="I212" s="31">
        <v>22104</v>
      </c>
      <c r="J212" s="24" t="s">
        <v>213</v>
      </c>
      <c r="K212" s="24" t="s">
        <v>217</v>
      </c>
      <c r="L212" s="43"/>
      <c r="M212" s="43"/>
      <c r="N212" s="7" t="s">
        <v>210</v>
      </c>
      <c r="O212" s="43">
        <v>1</v>
      </c>
      <c r="P212" s="44">
        <v>140.41</v>
      </c>
      <c r="Q212" s="6" t="s">
        <v>36</v>
      </c>
      <c r="R212" s="33">
        <f t="shared" si="4"/>
        <v>140.41</v>
      </c>
      <c r="S212" s="34">
        <v>0</v>
      </c>
      <c r="T212" s="34">
        <v>0</v>
      </c>
      <c r="U212" s="34">
        <v>0</v>
      </c>
      <c r="V212" s="45">
        <v>140.41</v>
      </c>
      <c r="W212" s="34">
        <v>0</v>
      </c>
      <c r="X212" s="34">
        <v>0</v>
      </c>
      <c r="Y212" s="34">
        <v>0</v>
      </c>
      <c r="Z212" s="34">
        <v>0</v>
      </c>
      <c r="AA212" s="34">
        <v>0</v>
      </c>
      <c r="AB212" s="34">
        <v>0</v>
      </c>
      <c r="AC212" s="34">
        <v>0</v>
      </c>
      <c r="AD212" s="34">
        <v>0</v>
      </c>
    </row>
    <row r="213" spans="1:30" ht="21" x14ac:dyDescent="0.35">
      <c r="A213" s="41" t="s">
        <v>149</v>
      </c>
      <c r="B213" s="31" t="s">
        <v>195</v>
      </c>
      <c r="C213" s="7">
        <v>11510</v>
      </c>
      <c r="D213" s="31" t="s">
        <v>195</v>
      </c>
      <c r="E213" s="42" t="s">
        <v>33</v>
      </c>
      <c r="F213" s="31" t="s">
        <v>69</v>
      </c>
      <c r="G213" s="32" t="s">
        <v>113</v>
      </c>
      <c r="H213" s="31" t="s">
        <v>254</v>
      </c>
      <c r="I213" s="31">
        <v>22104</v>
      </c>
      <c r="J213" s="24" t="s">
        <v>213</v>
      </c>
      <c r="K213" s="24" t="s">
        <v>255</v>
      </c>
      <c r="L213" s="43"/>
      <c r="M213" s="43"/>
      <c r="N213" s="7" t="s">
        <v>200</v>
      </c>
      <c r="O213" s="43">
        <v>1</v>
      </c>
      <c r="P213" s="44">
        <v>612</v>
      </c>
      <c r="Q213" s="6" t="s">
        <v>36</v>
      </c>
      <c r="R213" s="33">
        <f t="shared" si="4"/>
        <v>612</v>
      </c>
      <c r="S213" s="34">
        <v>0</v>
      </c>
      <c r="T213" s="34">
        <v>0</v>
      </c>
      <c r="U213" s="34">
        <v>0</v>
      </c>
      <c r="V213" s="45">
        <v>612</v>
      </c>
      <c r="W213" s="34">
        <v>0</v>
      </c>
      <c r="X213" s="34">
        <v>0</v>
      </c>
      <c r="Y213" s="34">
        <v>0</v>
      </c>
      <c r="Z213" s="34">
        <v>0</v>
      </c>
      <c r="AA213" s="34">
        <v>0</v>
      </c>
      <c r="AB213" s="34">
        <v>0</v>
      </c>
      <c r="AC213" s="34">
        <v>0</v>
      </c>
      <c r="AD213" s="34">
        <v>0</v>
      </c>
    </row>
    <row r="214" spans="1:30" ht="21" x14ac:dyDescent="0.35">
      <c r="A214" s="41" t="s">
        <v>149</v>
      </c>
      <c r="B214" s="31" t="s">
        <v>195</v>
      </c>
      <c r="C214" s="7">
        <v>11510</v>
      </c>
      <c r="D214" s="31" t="s">
        <v>195</v>
      </c>
      <c r="E214" s="42" t="s">
        <v>33</v>
      </c>
      <c r="F214" s="31" t="s">
        <v>69</v>
      </c>
      <c r="G214" s="32" t="s">
        <v>113</v>
      </c>
      <c r="H214" s="31" t="s">
        <v>254</v>
      </c>
      <c r="I214" s="31">
        <v>22104</v>
      </c>
      <c r="J214" s="24" t="s">
        <v>213</v>
      </c>
      <c r="K214" s="24" t="s">
        <v>217</v>
      </c>
      <c r="L214" s="43"/>
      <c r="M214" s="43"/>
      <c r="N214" s="7" t="s">
        <v>210</v>
      </c>
      <c r="O214" s="43">
        <v>1</v>
      </c>
      <c r="P214" s="44">
        <v>140.41</v>
      </c>
      <c r="Q214" s="6" t="s">
        <v>36</v>
      </c>
      <c r="R214" s="33">
        <f t="shared" si="4"/>
        <v>140.41</v>
      </c>
      <c r="S214" s="34">
        <v>0</v>
      </c>
      <c r="T214" s="34">
        <v>0</v>
      </c>
      <c r="U214" s="34">
        <v>0</v>
      </c>
      <c r="V214" s="45">
        <v>140.41</v>
      </c>
      <c r="W214" s="34">
        <v>0</v>
      </c>
      <c r="X214" s="34">
        <v>0</v>
      </c>
      <c r="Y214" s="34">
        <v>0</v>
      </c>
      <c r="Z214" s="34">
        <v>0</v>
      </c>
      <c r="AA214" s="34">
        <v>0</v>
      </c>
      <c r="AB214" s="34">
        <v>0</v>
      </c>
      <c r="AC214" s="34">
        <v>0</v>
      </c>
      <c r="AD214" s="34">
        <v>0</v>
      </c>
    </row>
    <row r="215" spans="1:30" ht="21" x14ac:dyDescent="0.35">
      <c r="A215" s="41" t="s">
        <v>149</v>
      </c>
      <c r="B215" s="31" t="s">
        <v>195</v>
      </c>
      <c r="C215" s="7">
        <v>11510</v>
      </c>
      <c r="D215" s="31" t="s">
        <v>195</v>
      </c>
      <c r="E215" s="42" t="s">
        <v>33</v>
      </c>
      <c r="F215" s="31" t="s">
        <v>69</v>
      </c>
      <c r="G215" s="32" t="s">
        <v>113</v>
      </c>
      <c r="H215" s="31" t="s">
        <v>254</v>
      </c>
      <c r="I215" s="31">
        <v>22104</v>
      </c>
      <c r="J215" s="24" t="s">
        <v>213</v>
      </c>
      <c r="K215" s="24" t="s">
        <v>216</v>
      </c>
      <c r="L215" s="43"/>
      <c r="M215" s="43"/>
      <c r="N215" s="7" t="s">
        <v>200</v>
      </c>
      <c r="O215" s="43">
        <v>4</v>
      </c>
      <c r="P215" s="44">
        <v>139.79</v>
      </c>
      <c r="Q215" s="6" t="s">
        <v>36</v>
      </c>
      <c r="R215" s="33">
        <f t="shared" si="4"/>
        <v>559.16</v>
      </c>
      <c r="S215" s="34">
        <v>0</v>
      </c>
      <c r="T215" s="34">
        <v>0</v>
      </c>
      <c r="U215" s="34">
        <v>0</v>
      </c>
      <c r="V215" s="45">
        <v>559.16</v>
      </c>
      <c r="W215" s="34">
        <v>0</v>
      </c>
      <c r="X215" s="34">
        <v>0</v>
      </c>
      <c r="Y215" s="34">
        <v>0</v>
      </c>
      <c r="Z215" s="34">
        <v>0</v>
      </c>
      <c r="AA215" s="34">
        <v>0</v>
      </c>
      <c r="AB215" s="34">
        <v>0</v>
      </c>
      <c r="AC215" s="34">
        <v>0</v>
      </c>
      <c r="AD215" s="34">
        <v>0</v>
      </c>
    </row>
    <row r="216" spans="1:30" ht="21" x14ac:dyDescent="0.35">
      <c r="A216" s="41" t="s">
        <v>149</v>
      </c>
      <c r="B216" s="31" t="s">
        <v>195</v>
      </c>
      <c r="C216" s="7">
        <v>11510</v>
      </c>
      <c r="D216" s="31" t="s">
        <v>195</v>
      </c>
      <c r="E216" s="42" t="s">
        <v>33</v>
      </c>
      <c r="F216" s="31" t="s">
        <v>69</v>
      </c>
      <c r="G216" s="32" t="s">
        <v>113</v>
      </c>
      <c r="H216" s="31" t="s">
        <v>254</v>
      </c>
      <c r="I216" s="31">
        <v>22104</v>
      </c>
      <c r="J216" s="24" t="s">
        <v>213</v>
      </c>
      <c r="K216" s="24" t="s">
        <v>214</v>
      </c>
      <c r="L216" s="43"/>
      <c r="M216" s="43"/>
      <c r="N216" s="7" t="s">
        <v>215</v>
      </c>
      <c r="O216" s="43">
        <v>1</v>
      </c>
      <c r="P216" s="44">
        <v>274.32</v>
      </c>
      <c r="Q216" s="6" t="s">
        <v>36</v>
      </c>
      <c r="R216" s="33">
        <f t="shared" ref="R216:R246" si="5">O216*P216</f>
        <v>274.32</v>
      </c>
      <c r="S216" s="34">
        <v>0</v>
      </c>
      <c r="T216" s="34">
        <v>0</v>
      </c>
      <c r="U216" s="34">
        <v>0</v>
      </c>
      <c r="V216" s="45">
        <v>274.32</v>
      </c>
      <c r="W216" s="34">
        <v>0</v>
      </c>
      <c r="X216" s="34">
        <v>0</v>
      </c>
      <c r="Y216" s="34">
        <v>0</v>
      </c>
      <c r="Z216" s="34">
        <v>0</v>
      </c>
      <c r="AA216" s="34">
        <v>0</v>
      </c>
      <c r="AB216" s="34">
        <v>0</v>
      </c>
      <c r="AC216" s="34">
        <v>0</v>
      </c>
      <c r="AD216" s="34">
        <v>0</v>
      </c>
    </row>
    <row r="217" spans="1:30" ht="21" x14ac:dyDescent="0.35">
      <c r="A217" s="41" t="s">
        <v>149</v>
      </c>
      <c r="B217" s="31" t="s">
        <v>195</v>
      </c>
      <c r="C217" s="7">
        <v>11510</v>
      </c>
      <c r="D217" s="31" t="s">
        <v>195</v>
      </c>
      <c r="E217" s="42" t="s">
        <v>33</v>
      </c>
      <c r="F217" s="31" t="s">
        <v>69</v>
      </c>
      <c r="G217" s="32" t="s">
        <v>113</v>
      </c>
      <c r="H217" s="31" t="s">
        <v>206</v>
      </c>
      <c r="I217" s="31">
        <v>21101</v>
      </c>
      <c r="J217" s="24" t="s">
        <v>196</v>
      </c>
      <c r="K217" s="24" t="s">
        <v>256</v>
      </c>
      <c r="L217" s="43"/>
      <c r="M217" s="43"/>
      <c r="N217" s="7" t="s">
        <v>230</v>
      </c>
      <c r="O217" s="43">
        <v>1</v>
      </c>
      <c r="P217" s="44">
        <v>62.08</v>
      </c>
      <c r="Q217" s="6" t="s">
        <v>36</v>
      </c>
      <c r="R217" s="33">
        <f t="shared" si="5"/>
        <v>62.08</v>
      </c>
      <c r="S217" s="34">
        <v>0</v>
      </c>
      <c r="T217" s="34">
        <v>0</v>
      </c>
      <c r="U217" s="34">
        <v>0</v>
      </c>
      <c r="V217" s="45">
        <v>62.08</v>
      </c>
      <c r="W217" s="34">
        <v>0</v>
      </c>
      <c r="X217" s="34">
        <v>0</v>
      </c>
      <c r="Y217" s="34">
        <v>0</v>
      </c>
      <c r="Z217" s="34">
        <v>0</v>
      </c>
      <c r="AA217" s="34">
        <v>0</v>
      </c>
      <c r="AB217" s="34">
        <v>0</v>
      </c>
      <c r="AC217" s="34">
        <v>0</v>
      </c>
      <c r="AD217" s="34">
        <v>0</v>
      </c>
    </row>
    <row r="218" spans="1:30" ht="21" x14ac:dyDescent="0.35">
      <c r="A218" s="41" t="s">
        <v>149</v>
      </c>
      <c r="B218" s="31" t="s">
        <v>195</v>
      </c>
      <c r="C218" s="7">
        <v>11510</v>
      </c>
      <c r="D218" s="31" t="s">
        <v>195</v>
      </c>
      <c r="E218" s="42" t="s">
        <v>33</v>
      </c>
      <c r="F218" s="31" t="s">
        <v>38</v>
      </c>
      <c r="G218" s="32" t="s">
        <v>70</v>
      </c>
      <c r="H218" s="31" t="s">
        <v>37</v>
      </c>
      <c r="I218" s="31">
        <v>21101</v>
      </c>
      <c r="J218" s="24" t="s">
        <v>196</v>
      </c>
      <c r="K218" s="24" t="s">
        <v>257</v>
      </c>
      <c r="L218" s="43"/>
      <c r="M218" s="43"/>
      <c r="N218" s="7" t="s">
        <v>210</v>
      </c>
      <c r="O218" s="43">
        <v>1</v>
      </c>
      <c r="P218" s="44">
        <v>113</v>
      </c>
      <c r="Q218" s="6" t="s">
        <v>36</v>
      </c>
      <c r="R218" s="33">
        <f t="shared" si="5"/>
        <v>113</v>
      </c>
      <c r="S218" s="34">
        <v>0</v>
      </c>
      <c r="T218" s="34">
        <v>0</v>
      </c>
      <c r="U218" s="34">
        <v>0</v>
      </c>
      <c r="V218" s="45">
        <v>113</v>
      </c>
      <c r="W218" s="34">
        <v>0</v>
      </c>
      <c r="X218" s="34">
        <v>0</v>
      </c>
      <c r="Y218" s="34">
        <v>0</v>
      </c>
      <c r="Z218" s="34">
        <v>0</v>
      </c>
      <c r="AA218" s="34">
        <v>0</v>
      </c>
      <c r="AB218" s="34">
        <v>0</v>
      </c>
      <c r="AC218" s="34">
        <v>0</v>
      </c>
      <c r="AD218" s="34">
        <v>0</v>
      </c>
    </row>
    <row r="219" spans="1:30" ht="21" x14ac:dyDescent="0.35">
      <c r="A219" s="41" t="s">
        <v>149</v>
      </c>
      <c r="B219" s="31" t="s">
        <v>195</v>
      </c>
      <c r="C219" s="7">
        <v>11510</v>
      </c>
      <c r="D219" s="31" t="s">
        <v>195</v>
      </c>
      <c r="E219" s="42" t="s">
        <v>33</v>
      </c>
      <c r="F219" s="31" t="s">
        <v>38</v>
      </c>
      <c r="G219" s="32" t="s">
        <v>70</v>
      </c>
      <c r="H219" s="31" t="s">
        <v>37</v>
      </c>
      <c r="I219" s="31">
        <v>21101</v>
      </c>
      <c r="J219" s="24" t="s">
        <v>196</v>
      </c>
      <c r="K219" s="24" t="s">
        <v>258</v>
      </c>
      <c r="L219" s="43"/>
      <c r="M219" s="43"/>
      <c r="N219" s="7" t="s">
        <v>210</v>
      </c>
      <c r="O219" s="43">
        <v>2</v>
      </c>
      <c r="P219" s="44">
        <v>111.5</v>
      </c>
      <c r="Q219" s="6" t="s">
        <v>36</v>
      </c>
      <c r="R219" s="33">
        <f t="shared" si="5"/>
        <v>223</v>
      </c>
      <c r="S219" s="34">
        <v>0</v>
      </c>
      <c r="T219" s="34">
        <v>0</v>
      </c>
      <c r="U219" s="34">
        <v>0</v>
      </c>
      <c r="V219" s="45">
        <v>223</v>
      </c>
      <c r="W219" s="34">
        <v>0</v>
      </c>
      <c r="X219" s="34">
        <v>0</v>
      </c>
      <c r="Y219" s="34">
        <v>0</v>
      </c>
      <c r="Z219" s="34">
        <v>0</v>
      </c>
      <c r="AA219" s="34">
        <v>0</v>
      </c>
      <c r="AB219" s="34">
        <v>0</v>
      </c>
      <c r="AC219" s="34">
        <v>0</v>
      </c>
      <c r="AD219" s="34">
        <v>0</v>
      </c>
    </row>
    <row r="220" spans="1:30" ht="21" x14ac:dyDescent="0.35">
      <c r="A220" s="41" t="s">
        <v>149</v>
      </c>
      <c r="B220" s="31" t="s">
        <v>195</v>
      </c>
      <c r="C220" s="7">
        <v>11510</v>
      </c>
      <c r="D220" s="31" t="s">
        <v>195</v>
      </c>
      <c r="E220" s="42" t="s">
        <v>33</v>
      </c>
      <c r="F220" s="31" t="s">
        <v>38</v>
      </c>
      <c r="G220" s="32" t="s">
        <v>70</v>
      </c>
      <c r="H220" s="31" t="s">
        <v>37</v>
      </c>
      <c r="I220" s="31">
        <v>21101</v>
      </c>
      <c r="J220" s="24" t="s">
        <v>196</v>
      </c>
      <c r="K220" s="24" t="s">
        <v>259</v>
      </c>
      <c r="L220" s="43"/>
      <c r="M220" s="43"/>
      <c r="N220" s="7" t="s">
        <v>198</v>
      </c>
      <c r="O220" s="43">
        <v>100</v>
      </c>
      <c r="P220" s="44">
        <v>2.4500000000000002</v>
      </c>
      <c r="Q220" s="6" t="s">
        <v>36</v>
      </c>
      <c r="R220" s="33">
        <f t="shared" si="5"/>
        <v>245.00000000000003</v>
      </c>
      <c r="S220" s="34">
        <v>0</v>
      </c>
      <c r="T220" s="34">
        <v>0</v>
      </c>
      <c r="U220" s="34">
        <v>0</v>
      </c>
      <c r="V220" s="45">
        <v>245</v>
      </c>
      <c r="W220" s="34">
        <v>0</v>
      </c>
      <c r="X220" s="34">
        <v>0</v>
      </c>
      <c r="Y220" s="34">
        <v>0</v>
      </c>
      <c r="Z220" s="34">
        <v>0</v>
      </c>
      <c r="AA220" s="34">
        <v>0</v>
      </c>
      <c r="AB220" s="34">
        <v>0</v>
      </c>
      <c r="AC220" s="34">
        <v>0</v>
      </c>
      <c r="AD220" s="34">
        <v>0</v>
      </c>
    </row>
    <row r="221" spans="1:30" ht="21" x14ac:dyDescent="0.35">
      <c r="A221" s="41" t="s">
        <v>149</v>
      </c>
      <c r="B221" s="31" t="s">
        <v>195</v>
      </c>
      <c r="C221" s="7">
        <v>11510</v>
      </c>
      <c r="D221" s="31" t="s">
        <v>195</v>
      </c>
      <c r="E221" s="42" t="s">
        <v>33</v>
      </c>
      <c r="F221" s="31" t="s">
        <v>38</v>
      </c>
      <c r="G221" s="32" t="s">
        <v>70</v>
      </c>
      <c r="H221" s="31" t="s">
        <v>37</v>
      </c>
      <c r="I221" s="31">
        <v>21101</v>
      </c>
      <c r="J221" s="24" t="s">
        <v>196</v>
      </c>
      <c r="K221" s="24" t="s">
        <v>260</v>
      </c>
      <c r="L221" s="43"/>
      <c r="M221" s="43"/>
      <c r="N221" s="7" t="s">
        <v>198</v>
      </c>
      <c r="O221" s="43">
        <v>5</v>
      </c>
      <c r="P221" s="44">
        <v>24</v>
      </c>
      <c r="Q221" s="6" t="s">
        <v>36</v>
      </c>
      <c r="R221" s="33">
        <f t="shared" si="5"/>
        <v>120</v>
      </c>
      <c r="S221" s="34">
        <v>0</v>
      </c>
      <c r="T221" s="34">
        <v>0</v>
      </c>
      <c r="U221" s="34">
        <v>0</v>
      </c>
      <c r="V221" s="45">
        <v>120</v>
      </c>
      <c r="W221" s="34">
        <v>0</v>
      </c>
      <c r="X221" s="34">
        <v>0</v>
      </c>
      <c r="Y221" s="34">
        <v>0</v>
      </c>
      <c r="Z221" s="34">
        <v>0</v>
      </c>
      <c r="AA221" s="34">
        <v>0</v>
      </c>
      <c r="AB221" s="34">
        <v>0</v>
      </c>
      <c r="AC221" s="34">
        <v>0</v>
      </c>
      <c r="AD221" s="34">
        <v>0</v>
      </c>
    </row>
    <row r="222" spans="1:30" ht="21" x14ac:dyDescent="0.35">
      <c r="A222" s="41" t="s">
        <v>149</v>
      </c>
      <c r="B222" s="31" t="s">
        <v>195</v>
      </c>
      <c r="C222" s="7">
        <v>11510</v>
      </c>
      <c r="D222" s="31" t="s">
        <v>195</v>
      </c>
      <c r="E222" s="42" t="s">
        <v>33</v>
      </c>
      <c r="F222" s="31" t="s">
        <v>34</v>
      </c>
      <c r="G222" s="32" t="s">
        <v>33</v>
      </c>
      <c r="H222" s="31" t="s">
        <v>37</v>
      </c>
      <c r="I222" s="31">
        <v>21101</v>
      </c>
      <c r="J222" s="24" t="s">
        <v>196</v>
      </c>
      <c r="K222" s="24" t="s">
        <v>261</v>
      </c>
      <c r="L222" s="43"/>
      <c r="M222" s="43"/>
      <c r="N222" s="7" t="s">
        <v>262</v>
      </c>
      <c r="O222" s="43">
        <v>3</v>
      </c>
      <c r="P222" s="44">
        <v>121</v>
      </c>
      <c r="Q222" s="6" t="s">
        <v>36</v>
      </c>
      <c r="R222" s="33">
        <f t="shared" si="5"/>
        <v>363</v>
      </c>
      <c r="S222" s="34">
        <v>0</v>
      </c>
      <c r="T222" s="34">
        <v>0</v>
      </c>
      <c r="U222" s="34">
        <v>0</v>
      </c>
      <c r="V222" s="45">
        <v>363</v>
      </c>
      <c r="W222" s="34">
        <v>0</v>
      </c>
      <c r="X222" s="34">
        <v>0</v>
      </c>
      <c r="Y222" s="34">
        <v>0</v>
      </c>
      <c r="Z222" s="34">
        <v>0</v>
      </c>
      <c r="AA222" s="34">
        <v>0</v>
      </c>
      <c r="AB222" s="34">
        <v>0</v>
      </c>
      <c r="AC222" s="34">
        <v>0</v>
      </c>
      <c r="AD222" s="34">
        <v>0</v>
      </c>
    </row>
    <row r="223" spans="1:30" ht="21" x14ac:dyDescent="0.35">
      <c r="A223" s="41" t="s">
        <v>149</v>
      </c>
      <c r="B223" s="31" t="s">
        <v>195</v>
      </c>
      <c r="C223" s="7">
        <v>11510</v>
      </c>
      <c r="D223" s="31" t="s">
        <v>195</v>
      </c>
      <c r="E223" s="42" t="s">
        <v>33</v>
      </c>
      <c r="F223" s="31" t="s">
        <v>34</v>
      </c>
      <c r="G223" s="32" t="s">
        <v>33</v>
      </c>
      <c r="H223" s="31" t="s">
        <v>37</v>
      </c>
      <c r="I223" s="31">
        <v>21101</v>
      </c>
      <c r="J223" s="24" t="s">
        <v>196</v>
      </c>
      <c r="K223" s="24" t="s">
        <v>263</v>
      </c>
      <c r="L223" s="43"/>
      <c r="M223" s="43"/>
      <c r="N223" s="7" t="s">
        <v>198</v>
      </c>
      <c r="O223" s="43">
        <v>1</v>
      </c>
      <c r="P223" s="44">
        <v>237.5</v>
      </c>
      <c r="Q223" s="6" t="s">
        <v>36</v>
      </c>
      <c r="R223" s="33">
        <f t="shared" si="5"/>
        <v>237.5</v>
      </c>
      <c r="S223" s="34">
        <v>0</v>
      </c>
      <c r="T223" s="34">
        <v>0</v>
      </c>
      <c r="U223" s="34">
        <v>0</v>
      </c>
      <c r="V223" s="45">
        <v>237.5</v>
      </c>
      <c r="W223" s="34">
        <v>0</v>
      </c>
      <c r="X223" s="34">
        <v>0</v>
      </c>
      <c r="Y223" s="34">
        <v>0</v>
      </c>
      <c r="Z223" s="34">
        <v>0</v>
      </c>
      <c r="AA223" s="34">
        <v>0</v>
      </c>
      <c r="AB223" s="34">
        <v>0</v>
      </c>
      <c r="AC223" s="34">
        <v>0</v>
      </c>
      <c r="AD223" s="34">
        <v>0</v>
      </c>
    </row>
    <row r="224" spans="1:30" ht="21" x14ac:dyDescent="0.35">
      <c r="A224" s="41" t="s">
        <v>149</v>
      </c>
      <c r="B224" s="31" t="s">
        <v>195</v>
      </c>
      <c r="C224" s="7">
        <v>11510</v>
      </c>
      <c r="D224" s="31" t="s">
        <v>195</v>
      </c>
      <c r="E224" s="42" t="s">
        <v>33</v>
      </c>
      <c r="F224" s="31" t="s">
        <v>69</v>
      </c>
      <c r="G224" s="32" t="s">
        <v>113</v>
      </c>
      <c r="H224" s="31" t="s">
        <v>206</v>
      </c>
      <c r="I224" s="31">
        <v>21101</v>
      </c>
      <c r="J224" s="24" t="s">
        <v>196</v>
      </c>
      <c r="K224" s="24" t="s">
        <v>258</v>
      </c>
      <c r="L224" s="43"/>
      <c r="M224" s="43"/>
      <c r="N224" s="7" t="s">
        <v>210</v>
      </c>
      <c r="O224" s="43">
        <v>2</v>
      </c>
      <c r="P224" s="44">
        <v>71.5</v>
      </c>
      <c r="Q224" s="6" t="s">
        <v>36</v>
      </c>
      <c r="R224" s="33">
        <f t="shared" si="5"/>
        <v>143</v>
      </c>
      <c r="S224" s="34">
        <v>0</v>
      </c>
      <c r="T224" s="34">
        <v>0</v>
      </c>
      <c r="U224" s="34">
        <v>0</v>
      </c>
      <c r="V224" s="45">
        <v>143</v>
      </c>
      <c r="W224" s="34">
        <v>0</v>
      </c>
      <c r="X224" s="34">
        <v>0</v>
      </c>
      <c r="Y224" s="34">
        <v>0</v>
      </c>
      <c r="Z224" s="34">
        <v>0</v>
      </c>
      <c r="AA224" s="34">
        <v>0</v>
      </c>
      <c r="AB224" s="34">
        <v>0</v>
      </c>
      <c r="AC224" s="34">
        <v>0</v>
      </c>
      <c r="AD224" s="34">
        <v>0</v>
      </c>
    </row>
    <row r="225" spans="1:30" ht="21" x14ac:dyDescent="0.35">
      <c r="A225" s="41" t="s">
        <v>149</v>
      </c>
      <c r="B225" s="31" t="s">
        <v>195</v>
      </c>
      <c r="C225" s="7">
        <v>11510</v>
      </c>
      <c r="D225" s="31" t="s">
        <v>195</v>
      </c>
      <c r="E225" s="42" t="s">
        <v>33</v>
      </c>
      <c r="F225" s="31" t="s">
        <v>53</v>
      </c>
      <c r="G225" s="32" t="s">
        <v>54</v>
      </c>
      <c r="H225" s="31" t="s">
        <v>55</v>
      </c>
      <c r="I225" s="31">
        <v>21101</v>
      </c>
      <c r="J225" s="24" t="s">
        <v>196</v>
      </c>
      <c r="K225" s="24" t="s">
        <v>201</v>
      </c>
      <c r="L225" s="43"/>
      <c r="M225" s="43"/>
      <c r="N225" s="7" t="s">
        <v>200</v>
      </c>
      <c r="O225" s="43">
        <v>4</v>
      </c>
      <c r="P225" s="44">
        <f>4600.07/4</f>
        <v>1150.0174999999999</v>
      </c>
      <c r="Q225" s="6" t="s">
        <v>36</v>
      </c>
      <c r="R225" s="33">
        <f t="shared" si="5"/>
        <v>4600.07</v>
      </c>
      <c r="S225" s="34">
        <v>0</v>
      </c>
      <c r="T225" s="34">
        <v>0</v>
      </c>
      <c r="U225" s="34">
        <v>0</v>
      </c>
      <c r="V225" s="45">
        <v>4600.07</v>
      </c>
      <c r="W225" s="34">
        <v>0</v>
      </c>
      <c r="X225" s="34">
        <v>0</v>
      </c>
      <c r="Y225" s="34">
        <v>0</v>
      </c>
      <c r="Z225" s="34">
        <v>0</v>
      </c>
      <c r="AA225" s="34">
        <v>0</v>
      </c>
      <c r="AB225" s="34">
        <v>0</v>
      </c>
      <c r="AC225" s="34">
        <v>0</v>
      </c>
      <c r="AD225" s="34">
        <v>0</v>
      </c>
    </row>
    <row r="226" spans="1:30" ht="21" x14ac:dyDescent="0.35">
      <c r="A226" s="41" t="s">
        <v>149</v>
      </c>
      <c r="B226" s="31" t="s">
        <v>195</v>
      </c>
      <c r="C226" s="7">
        <v>11510</v>
      </c>
      <c r="D226" s="31" t="s">
        <v>195</v>
      </c>
      <c r="E226" s="42" t="s">
        <v>33</v>
      </c>
      <c r="F226" s="31" t="s">
        <v>53</v>
      </c>
      <c r="G226" s="32" t="s">
        <v>54</v>
      </c>
      <c r="H226" s="31" t="s">
        <v>55</v>
      </c>
      <c r="I226" s="31">
        <v>21101</v>
      </c>
      <c r="J226" s="24" t="s">
        <v>196</v>
      </c>
      <c r="K226" s="24" t="s">
        <v>264</v>
      </c>
      <c r="L226" s="43"/>
      <c r="M226" s="43"/>
      <c r="N226" s="7" t="s">
        <v>200</v>
      </c>
      <c r="O226" s="43">
        <v>4</v>
      </c>
      <c r="P226" s="44">
        <v>800.01</v>
      </c>
      <c r="Q226" s="6" t="s">
        <v>36</v>
      </c>
      <c r="R226" s="33">
        <f t="shared" si="5"/>
        <v>3200.04</v>
      </c>
      <c r="S226" s="34">
        <v>0</v>
      </c>
      <c r="T226" s="34">
        <v>0</v>
      </c>
      <c r="U226" s="34">
        <v>0</v>
      </c>
      <c r="V226" s="45">
        <v>3200.04</v>
      </c>
      <c r="W226" s="34">
        <v>0</v>
      </c>
      <c r="X226" s="34">
        <v>0</v>
      </c>
      <c r="Y226" s="34">
        <v>0</v>
      </c>
      <c r="Z226" s="34">
        <v>0</v>
      </c>
      <c r="AA226" s="34">
        <v>0</v>
      </c>
      <c r="AB226" s="34">
        <v>0</v>
      </c>
      <c r="AC226" s="34">
        <v>0</v>
      </c>
      <c r="AD226" s="34">
        <v>0</v>
      </c>
    </row>
    <row r="227" spans="1:30" ht="21" x14ac:dyDescent="0.35">
      <c r="A227" s="41" t="s">
        <v>149</v>
      </c>
      <c r="B227" s="31" t="s">
        <v>195</v>
      </c>
      <c r="C227" s="7">
        <v>11510</v>
      </c>
      <c r="D227" s="31" t="s">
        <v>195</v>
      </c>
      <c r="E227" s="42" t="s">
        <v>33</v>
      </c>
      <c r="F227" s="31" t="s">
        <v>34</v>
      </c>
      <c r="G227" s="32" t="s">
        <v>33</v>
      </c>
      <c r="H227" s="31" t="s">
        <v>37</v>
      </c>
      <c r="I227" s="31">
        <v>21101</v>
      </c>
      <c r="J227" s="24" t="s">
        <v>196</v>
      </c>
      <c r="K227" s="24" t="s">
        <v>264</v>
      </c>
      <c r="L227" s="43"/>
      <c r="M227" s="43"/>
      <c r="N227" s="7" t="s">
        <v>200</v>
      </c>
      <c r="O227" s="43">
        <v>1</v>
      </c>
      <c r="P227" s="44">
        <v>800</v>
      </c>
      <c r="Q227" s="6" t="s">
        <v>36</v>
      </c>
      <c r="R227" s="33">
        <f t="shared" si="5"/>
        <v>800</v>
      </c>
      <c r="S227" s="34">
        <v>0</v>
      </c>
      <c r="T227" s="34">
        <v>0</v>
      </c>
      <c r="U227" s="34">
        <v>0</v>
      </c>
      <c r="V227" s="45">
        <v>800</v>
      </c>
      <c r="W227" s="34">
        <v>0</v>
      </c>
      <c r="X227" s="34">
        <v>0</v>
      </c>
      <c r="Y227" s="34">
        <v>0</v>
      </c>
      <c r="Z227" s="34">
        <v>0</v>
      </c>
      <c r="AA227" s="34">
        <v>0</v>
      </c>
      <c r="AB227" s="34">
        <v>0</v>
      </c>
      <c r="AC227" s="34">
        <v>0</v>
      </c>
      <c r="AD227" s="34">
        <v>0</v>
      </c>
    </row>
    <row r="228" spans="1:30" ht="21" x14ac:dyDescent="0.35">
      <c r="A228" s="41" t="s">
        <v>149</v>
      </c>
      <c r="B228" s="31" t="s">
        <v>195</v>
      </c>
      <c r="C228" s="7">
        <v>11510</v>
      </c>
      <c r="D228" s="31" t="s">
        <v>195</v>
      </c>
      <c r="E228" s="42" t="s">
        <v>33</v>
      </c>
      <c r="F228" s="31" t="s">
        <v>53</v>
      </c>
      <c r="G228" s="32" t="s">
        <v>54</v>
      </c>
      <c r="H228" s="31" t="s">
        <v>37</v>
      </c>
      <c r="I228" s="31">
        <v>21101</v>
      </c>
      <c r="J228" s="24" t="s">
        <v>196</v>
      </c>
      <c r="K228" s="24" t="s">
        <v>264</v>
      </c>
      <c r="L228" s="43"/>
      <c r="M228" s="43"/>
      <c r="N228" s="7" t="s">
        <v>200</v>
      </c>
      <c r="O228" s="43">
        <v>2</v>
      </c>
      <c r="P228" s="44">
        <f>1600.01/2</f>
        <v>800.005</v>
      </c>
      <c r="Q228" s="6" t="s">
        <v>36</v>
      </c>
      <c r="R228" s="33">
        <f t="shared" si="5"/>
        <v>1600.01</v>
      </c>
      <c r="S228" s="34">
        <v>0</v>
      </c>
      <c r="T228" s="34">
        <v>0</v>
      </c>
      <c r="U228" s="34">
        <v>0</v>
      </c>
      <c r="V228" s="45">
        <v>1600.01</v>
      </c>
      <c r="W228" s="34">
        <v>0</v>
      </c>
      <c r="X228" s="34">
        <v>0</v>
      </c>
      <c r="Y228" s="34">
        <v>0</v>
      </c>
      <c r="Z228" s="34">
        <v>0</v>
      </c>
      <c r="AA228" s="34">
        <v>0</v>
      </c>
      <c r="AB228" s="34">
        <v>0</v>
      </c>
      <c r="AC228" s="34">
        <v>0</v>
      </c>
      <c r="AD228" s="34">
        <v>0</v>
      </c>
    </row>
    <row r="229" spans="1:30" ht="21" x14ac:dyDescent="0.35">
      <c r="A229" s="41" t="s">
        <v>149</v>
      </c>
      <c r="B229" s="31" t="s">
        <v>195</v>
      </c>
      <c r="C229" s="7">
        <v>11510</v>
      </c>
      <c r="D229" s="31" t="s">
        <v>195</v>
      </c>
      <c r="E229" s="42" t="s">
        <v>33</v>
      </c>
      <c r="F229" s="31" t="s">
        <v>69</v>
      </c>
      <c r="G229" s="32" t="s">
        <v>113</v>
      </c>
      <c r="H229" s="31" t="s">
        <v>206</v>
      </c>
      <c r="I229" s="31">
        <v>21101</v>
      </c>
      <c r="J229" s="24" t="s">
        <v>196</v>
      </c>
      <c r="K229" s="24" t="s">
        <v>264</v>
      </c>
      <c r="L229" s="43"/>
      <c r="M229" s="43"/>
      <c r="N229" s="7" t="s">
        <v>200</v>
      </c>
      <c r="O229" s="43">
        <v>1</v>
      </c>
      <c r="P229" s="44">
        <v>800.01</v>
      </c>
      <c r="Q229" s="6" t="s">
        <v>36</v>
      </c>
      <c r="R229" s="33">
        <f t="shared" si="5"/>
        <v>800.01</v>
      </c>
      <c r="S229" s="34">
        <v>0</v>
      </c>
      <c r="T229" s="34">
        <v>0</v>
      </c>
      <c r="U229" s="34">
        <v>0</v>
      </c>
      <c r="V229" s="45">
        <v>800.01</v>
      </c>
      <c r="W229" s="34">
        <v>0</v>
      </c>
      <c r="X229" s="34">
        <v>0</v>
      </c>
      <c r="Y229" s="34">
        <v>0</v>
      </c>
      <c r="Z229" s="34">
        <v>0</v>
      </c>
      <c r="AA229" s="34">
        <v>0</v>
      </c>
      <c r="AB229" s="34">
        <v>0</v>
      </c>
      <c r="AC229" s="34">
        <v>0</v>
      </c>
      <c r="AD229" s="34">
        <v>0</v>
      </c>
    </row>
    <row r="230" spans="1:30" ht="21" x14ac:dyDescent="0.35">
      <c r="A230" s="41" t="s">
        <v>149</v>
      </c>
      <c r="B230" s="31" t="s">
        <v>195</v>
      </c>
      <c r="C230" s="7">
        <v>11510</v>
      </c>
      <c r="D230" s="31" t="s">
        <v>195</v>
      </c>
      <c r="E230" s="42" t="s">
        <v>33</v>
      </c>
      <c r="F230" s="31" t="s">
        <v>69</v>
      </c>
      <c r="G230" s="32" t="s">
        <v>113</v>
      </c>
      <c r="H230" s="31" t="s">
        <v>206</v>
      </c>
      <c r="I230" s="31">
        <v>21101</v>
      </c>
      <c r="J230" s="24" t="s">
        <v>196</v>
      </c>
      <c r="K230" s="24" t="s">
        <v>265</v>
      </c>
      <c r="L230" s="43"/>
      <c r="M230" s="43"/>
      <c r="N230" s="7" t="s">
        <v>200</v>
      </c>
      <c r="O230" s="43">
        <v>1</v>
      </c>
      <c r="P230" s="44">
        <v>166</v>
      </c>
      <c r="Q230" s="6" t="s">
        <v>36</v>
      </c>
      <c r="R230" s="33">
        <f t="shared" si="5"/>
        <v>166</v>
      </c>
      <c r="S230" s="34">
        <v>0</v>
      </c>
      <c r="T230" s="34">
        <v>0</v>
      </c>
      <c r="U230" s="34">
        <v>0</v>
      </c>
      <c r="V230" s="45">
        <v>166</v>
      </c>
      <c r="W230" s="34">
        <v>0</v>
      </c>
      <c r="X230" s="34">
        <v>0</v>
      </c>
      <c r="Y230" s="34">
        <v>0</v>
      </c>
      <c r="Z230" s="34">
        <v>0</v>
      </c>
      <c r="AA230" s="34">
        <v>0</v>
      </c>
      <c r="AB230" s="34">
        <v>0</v>
      </c>
      <c r="AC230" s="34">
        <v>0</v>
      </c>
      <c r="AD230" s="34">
        <v>0</v>
      </c>
    </row>
    <row r="231" spans="1:30" ht="21" x14ac:dyDescent="0.35">
      <c r="A231" s="41" t="s">
        <v>149</v>
      </c>
      <c r="B231" s="31" t="s">
        <v>195</v>
      </c>
      <c r="C231" s="7">
        <v>11510</v>
      </c>
      <c r="D231" s="31" t="s">
        <v>195</v>
      </c>
      <c r="E231" s="42" t="s">
        <v>33</v>
      </c>
      <c r="F231" s="31" t="s">
        <v>69</v>
      </c>
      <c r="G231" s="32" t="s">
        <v>113</v>
      </c>
      <c r="H231" s="31" t="s">
        <v>206</v>
      </c>
      <c r="I231" s="31">
        <v>21101</v>
      </c>
      <c r="J231" s="24" t="s">
        <v>196</v>
      </c>
      <c r="K231" s="24" t="s">
        <v>201</v>
      </c>
      <c r="L231" s="43"/>
      <c r="M231" s="43"/>
      <c r="N231" s="7" t="s">
        <v>210</v>
      </c>
      <c r="O231" s="43">
        <v>6</v>
      </c>
      <c r="P231" s="44">
        <f>743.05/6</f>
        <v>123.84166666666665</v>
      </c>
      <c r="Q231" s="6" t="s">
        <v>36</v>
      </c>
      <c r="R231" s="33">
        <f t="shared" si="5"/>
        <v>743.05</v>
      </c>
      <c r="S231" s="34">
        <v>0</v>
      </c>
      <c r="T231" s="34">
        <v>0</v>
      </c>
      <c r="U231" s="34">
        <v>0</v>
      </c>
      <c r="V231" s="45">
        <v>743.05</v>
      </c>
      <c r="W231" s="34">
        <v>0</v>
      </c>
      <c r="X231" s="34">
        <v>0</v>
      </c>
      <c r="Y231" s="34">
        <v>0</v>
      </c>
      <c r="Z231" s="34">
        <v>0</v>
      </c>
      <c r="AA231" s="34">
        <v>0</v>
      </c>
      <c r="AB231" s="34">
        <v>0</v>
      </c>
      <c r="AC231" s="34">
        <v>0</v>
      </c>
      <c r="AD231" s="34">
        <v>0</v>
      </c>
    </row>
    <row r="232" spans="1:30" ht="21" x14ac:dyDescent="0.35">
      <c r="A232" s="41" t="s">
        <v>149</v>
      </c>
      <c r="B232" s="31" t="s">
        <v>195</v>
      </c>
      <c r="C232" s="7">
        <v>11510</v>
      </c>
      <c r="D232" s="31" t="s">
        <v>195</v>
      </c>
      <c r="E232" s="42" t="s">
        <v>33</v>
      </c>
      <c r="F232" s="31" t="s">
        <v>69</v>
      </c>
      <c r="G232" s="32" t="s">
        <v>113</v>
      </c>
      <c r="H232" s="31" t="s">
        <v>206</v>
      </c>
      <c r="I232" s="31">
        <v>21101</v>
      </c>
      <c r="J232" s="24" t="s">
        <v>196</v>
      </c>
      <c r="K232" s="24" t="s">
        <v>266</v>
      </c>
      <c r="L232" s="43"/>
      <c r="M232" s="43"/>
      <c r="N232" s="7" t="s">
        <v>198</v>
      </c>
      <c r="O232" s="43">
        <v>500</v>
      </c>
      <c r="P232" s="44">
        <f>498.8/500</f>
        <v>0.99760000000000004</v>
      </c>
      <c r="Q232" s="6" t="s">
        <v>36</v>
      </c>
      <c r="R232" s="33">
        <f t="shared" si="5"/>
        <v>498.8</v>
      </c>
      <c r="S232" s="34">
        <v>0</v>
      </c>
      <c r="T232" s="34">
        <v>0</v>
      </c>
      <c r="U232" s="34">
        <v>0</v>
      </c>
      <c r="V232" s="45">
        <v>498.8</v>
      </c>
      <c r="W232" s="34">
        <v>0</v>
      </c>
      <c r="X232" s="34">
        <v>0</v>
      </c>
      <c r="Y232" s="34">
        <v>0</v>
      </c>
      <c r="Z232" s="34">
        <v>0</v>
      </c>
      <c r="AA232" s="34">
        <v>0</v>
      </c>
      <c r="AB232" s="34">
        <v>0</v>
      </c>
      <c r="AC232" s="34">
        <v>0</v>
      </c>
      <c r="AD232" s="34">
        <v>0</v>
      </c>
    </row>
    <row r="233" spans="1:30" ht="21" x14ac:dyDescent="0.35">
      <c r="A233" s="41" t="s">
        <v>149</v>
      </c>
      <c r="B233" s="31" t="s">
        <v>195</v>
      </c>
      <c r="C233" s="7">
        <v>51326</v>
      </c>
      <c r="D233" s="31" t="s">
        <v>195</v>
      </c>
      <c r="E233" s="42" t="s">
        <v>33</v>
      </c>
      <c r="F233" s="31" t="s">
        <v>34</v>
      </c>
      <c r="G233" s="32" t="s">
        <v>33</v>
      </c>
      <c r="H233" s="31" t="s">
        <v>37</v>
      </c>
      <c r="I233" s="31">
        <v>32601</v>
      </c>
      <c r="J233" s="24" t="s">
        <v>267</v>
      </c>
      <c r="K233" s="24" t="s">
        <v>268</v>
      </c>
      <c r="L233" s="43"/>
      <c r="M233" s="43" t="s">
        <v>269</v>
      </c>
      <c r="N233" s="7" t="s">
        <v>270</v>
      </c>
      <c r="O233" s="43">
        <v>1</v>
      </c>
      <c r="P233" s="44">
        <v>2832.33</v>
      </c>
      <c r="Q233" s="6" t="s">
        <v>36</v>
      </c>
      <c r="R233" s="33">
        <f t="shared" si="5"/>
        <v>2832.33</v>
      </c>
      <c r="S233" s="34">
        <v>0</v>
      </c>
      <c r="T233" s="34">
        <v>0</v>
      </c>
      <c r="U233" s="34">
        <v>0</v>
      </c>
      <c r="V233" s="45">
        <v>2832.33</v>
      </c>
      <c r="W233" s="34">
        <v>0</v>
      </c>
      <c r="X233" s="34">
        <v>0</v>
      </c>
      <c r="Y233" s="34">
        <v>0</v>
      </c>
      <c r="Z233" s="34">
        <v>0</v>
      </c>
      <c r="AA233" s="34">
        <v>0</v>
      </c>
      <c r="AB233" s="34">
        <v>0</v>
      </c>
      <c r="AC233" s="34">
        <v>0</v>
      </c>
      <c r="AD233" s="34">
        <v>0</v>
      </c>
    </row>
    <row r="234" spans="1:30" ht="21" x14ac:dyDescent="0.35">
      <c r="A234" s="41" t="s">
        <v>149</v>
      </c>
      <c r="B234" s="31" t="s">
        <v>195</v>
      </c>
      <c r="C234" s="7">
        <v>51326</v>
      </c>
      <c r="D234" s="31" t="s">
        <v>195</v>
      </c>
      <c r="E234" s="42" t="s">
        <v>33</v>
      </c>
      <c r="F234" s="31" t="s">
        <v>34</v>
      </c>
      <c r="G234" s="32" t="s">
        <v>33</v>
      </c>
      <c r="H234" s="31" t="s">
        <v>37</v>
      </c>
      <c r="I234" s="31">
        <v>32601</v>
      </c>
      <c r="J234" s="24" t="s">
        <v>267</v>
      </c>
      <c r="K234" s="24" t="s">
        <v>268</v>
      </c>
      <c r="L234" s="43"/>
      <c r="M234" s="43" t="s">
        <v>269</v>
      </c>
      <c r="N234" s="7" t="s">
        <v>270</v>
      </c>
      <c r="O234" s="43">
        <v>1</v>
      </c>
      <c r="P234" s="44">
        <v>1255.71</v>
      </c>
      <c r="Q234" s="6" t="s">
        <v>36</v>
      </c>
      <c r="R234" s="33">
        <f t="shared" si="5"/>
        <v>1255.71</v>
      </c>
      <c r="S234" s="34">
        <v>0</v>
      </c>
      <c r="T234" s="34">
        <v>0</v>
      </c>
      <c r="U234" s="34">
        <v>0</v>
      </c>
      <c r="V234" s="45">
        <v>1255.71</v>
      </c>
      <c r="W234" s="34">
        <v>0</v>
      </c>
      <c r="X234" s="34">
        <v>0</v>
      </c>
      <c r="Y234" s="34">
        <v>0</v>
      </c>
      <c r="Z234" s="34">
        <v>0</v>
      </c>
      <c r="AA234" s="34">
        <v>0</v>
      </c>
      <c r="AB234" s="34">
        <v>0</v>
      </c>
      <c r="AC234" s="34">
        <v>0</v>
      </c>
      <c r="AD234" s="34">
        <v>0</v>
      </c>
    </row>
    <row r="235" spans="1:30" ht="21" x14ac:dyDescent="0.35">
      <c r="A235" s="41" t="s">
        <v>149</v>
      </c>
      <c r="B235" s="31" t="s">
        <v>195</v>
      </c>
      <c r="C235" s="7">
        <v>51326</v>
      </c>
      <c r="D235" s="31" t="s">
        <v>195</v>
      </c>
      <c r="E235" s="42" t="s">
        <v>33</v>
      </c>
      <c r="F235" s="31" t="s">
        <v>34</v>
      </c>
      <c r="G235" s="32" t="s">
        <v>33</v>
      </c>
      <c r="H235" s="31" t="s">
        <v>37</v>
      </c>
      <c r="I235" s="31">
        <v>32601</v>
      </c>
      <c r="J235" s="24" t="s">
        <v>267</v>
      </c>
      <c r="K235" s="24" t="s">
        <v>268</v>
      </c>
      <c r="L235" s="43"/>
      <c r="M235" s="43" t="s">
        <v>269</v>
      </c>
      <c r="N235" s="7" t="s">
        <v>270</v>
      </c>
      <c r="O235" s="43">
        <v>1</v>
      </c>
      <c r="P235" s="44">
        <v>593.46</v>
      </c>
      <c r="Q235" s="6" t="s">
        <v>36</v>
      </c>
      <c r="R235" s="33">
        <f t="shared" si="5"/>
        <v>593.46</v>
      </c>
      <c r="S235" s="34">
        <v>0</v>
      </c>
      <c r="T235" s="34">
        <v>0</v>
      </c>
      <c r="U235" s="34">
        <v>0</v>
      </c>
      <c r="V235" s="45">
        <v>593.46</v>
      </c>
      <c r="W235" s="34">
        <v>0</v>
      </c>
      <c r="X235" s="34">
        <v>0</v>
      </c>
      <c r="Y235" s="34">
        <v>0</v>
      </c>
      <c r="Z235" s="34">
        <v>0</v>
      </c>
      <c r="AA235" s="34">
        <v>0</v>
      </c>
      <c r="AB235" s="34">
        <v>0</v>
      </c>
      <c r="AC235" s="34">
        <v>0</v>
      </c>
      <c r="AD235" s="34">
        <v>0</v>
      </c>
    </row>
    <row r="236" spans="1:30" ht="31.5" x14ac:dyDescent="0.35">
      <c r="A236" s="41" t="s">
        <v>149</v>
      </c>
      <c r="B236" s="31" t="s">
        <v>195</v>
      </c>
      <c r="C236" s="7">
        <v>51362</v>
      </c>
      <c r="D236" s="31" t="s">
        <v>195</v>
      </c>
      <c r="E236" s="42" t="s">
        <v>33</v>
      </c>
      <c r="F236" s="31" t="s">
        <v>53</v>
      </c>
      <c r="G236" s="32" t="s">
        <v>54</v>
      </c>
      <c r="H236" s="31" t="s">
        <v>55</v>
      </c>
      <c r="I236" s="31">
        <v>36101</v>
      </c>
      <c r="J236" s="24" t="s">
        <v>271</v>
      </c>
      <c r="K236" s="24" t="s">
        <v>272</v>
      </c>
      <c r="L236" s="43"/>
      <c r="M236" s="43" t="s">
        <v>269</v>
      </c>
      <c r="N236" s="7" t="s">
        <v>270</v>
      </c>
      <c r="O236" s="43">
        <v>1</v>
      </c>
      <c r="P236" s="44">
        <v>29610</v>
      </c>
      <c r="Q236" s="6" t="s">
        <v>36</v>
      </c>
      <c r="R236" s="33">
        <f t="shared" si="5"/>
        <v>29610</v>
      </c>
      <c r="S236" s="34">
        <v>0</v>
      </c>
      <c r="T236" s="34">
        <v>0</v>
      </c>
      <c r="U236" s="34">
        <v>0</v>
      </c>
      <c r="V236" s="45">
        <v>29610</v>
      </c>
      <c r="W236" s="34">
        <v>0</v>
      </c>
      <c r="X236" s="34">
        <v>0</v>
      </c>
      <c r="Y236" s="34">
        <v>0</v>
      </c>
      <c r="Z236" s="34">
        <v>0</v>
      </c>
      <c r="AA236" s="34">
        <v>0</v>
      </c>
      <c r="AB236" s="34">
        <v>0</v>
      </c>
      <c r="AC236" s="34">
        <v>0</v>
      </c>
      <c r="AD236" s="34">
        <v>0</v>
      </c>
    </row>
    <row r="237" spans="1:30" ht="21" x14ac:dyDescent="0.35">
      <c r="A237" s="41" t="s">
        <v>149</v>
      </c>
      <c r="B237" s="31" t="s">
        <v>195</v>
      </c>
      <c r="C237" s="7">
        <v>51338</v>
      </c>
      <c r="D237" s="31" t="s">
        <v>195</v>
      </c>
      <c r="E237" s="42" t="s">
        <v>33</v>
      </c>
      <c r="F237" s="31" t="s">
        <v>34</v>
      </c>
      <c r="G237" s="32" t="s">
        <v>33</v>
      </c>
      <c r="H237" s="31" t="s">
        <v>273</v>
      </c>
      <c r="I237" s="31">
        <v>33801</v>
      </c>
      <c r="J237" s="24" t="s">
        <v>274</v>
      </c>
      <c r="K237" s="24" t="s">
        <v>275</v>
      </c>
      <c r="L237" s="43"/>
      <c r="M237" s="43" t="s">
        <v>269</v>
      </c>
      <c r="N237" s="7" t="s">
        <v>270</v>
      </c>
      <c r="O237" s="43">
        <v>1</v>
      </c>
      <c r="P237" s="44">
        <v>790</v>
      </c>
      <c r="Q237" s="6" t="s">
        <v>36</v>
      </c>
      <c r="R237" s="33">
        <f t="shared" si="5"/>
        <v>790</v>
      </c>
      <c r="S237" s="34">
        <v>0</v>
      </c>
      <c r="T237" s="34">
        <v>0</v>
      </c>
      <c r="U237" s="34">
        <v>0</v>
      </c>
      <c r="V237" s="45">
        <v>790</v>
      </c>
      <c r="W237" s="34">
        <v>0</v>
      </c>
      <c r="X237" s="34">
        <v>0</v>
      </c>
      <c r="Y237" s="34">
        <v>0</v>
      </c>
      <c r="Z237" s="34">
        <v>0</v>
      </c>
      <c r="AA237" s="34">
        <v>0</v>
      </c>
      <c r="AB237" s="34">
        <v>0</v>
      </c>
      <c r="AC237" s="34">
        <v>0</v>
      </c>
      <c r="AD237" s="34">
        <v>0</v>
      </c>
    </row>
    <row r="238" spans="1:30" ht="21" x14ac:dyDescent="0.35">
      <c r="A238" s="41" t="s">
        <v>149</v>
      </c>
      <c r="B238" s="31" t="s">
        <v>195</v>
      </c>
      <c r="C238" s="7">
        <v>51338</v>
      </c>
      <c r="D238" s="31" t="s">
        <v>195</v>
      </c>
      <c r="E238" s="42" t="s">
        <v>33</v>
      </c>
      <c r="F238" s="31" t="s">
        <v>34</v>
      </c>
      <c r="G238" s="32" t="s">
        <v>33</v>
      </c>
      <c r="H238" s="31" t="s">
        <v>276</v>
      </c>
      <c r="I238" s="31">
        <v>33801</v>
      </c>
      <c r="J238" s="24" t="s">
        <v>274</v>
      </c>
      <c r="K238" s="24" t="s">
        <v>275</v>
      </c>
      <c r="L238" s="43"/>
      <c r="M238" s="43" t="s">
        <v>269</v>
      </c>
      <c r="N238" s="7" t="s">
        <v>270</v>
      </c>
      <c r="O238" s="43">
        <v>1</v>
      </c>
      <c r="P238" s="44">
        <v>1948</v>
      </c>
      <c r="Q238" s="6" t="s">
        <v>36</v>
      </c>
      <c r="R238" s="33">
        <f t="shared" si="5"/>
        <v>1948</v>
      </c>
      <c r="S238" s="34">
        <v>0</v>
      </c>
      <c r="T238" s="34">
        <v>0</v>
      </c>
      <c r="U238" s="34">
        <v>0</v>
      </c>
      <c r="V238" s="45">
        <v>1948</v>
      </c>
      <c r="W238" s="34">
        <v>0</v>
      </c>
      <c r="X238" s="34">
        <v>0</v>
      </c>
      <c r="Y238" s="34">
        <v>0</v>
      </c>
      <c r="Z238" s="34">
        <v>0</v>
      </c>
      <c r="AA238" s="34">
        <v>0</v>
      </c>
      <c r="AB238" s="34">
        <v>0</v>
      </c>
      <c r="AC238" s="34">
        <v>0</v>
      </c>
      <c r="AD238" s="34">
        <v>0</v>
      </c>
    </row>
    <row r="239" spans="1:30" ht="21" x14ac:dyDescent="0.35">
      <c r="A239" s="41" t="s">
        <v>149</v>
      </c>
      <c r="B239" s="31" t="s">
        <v>195</v>
      </c>
      <c r="C239" s="7">
        <v>51338</v>
      </c>
      <c r="D239" s="31" t="s">
        <v>195</v>
      </c>
      <c r="E239" s="42" t="s">
        <v>33</v>
      </c>
      <c r="F239" s="31" t="s">
        <v>34</v>
      </c>
      <c r="G239" s="32" t="s">
        <v>33</v>
      </c>
      <c r="H239" s="31" t="s">
        <v>276</v>
      </c>
      <c r="I239" s="31">
        <v>33801</v>
      </c>
      <c r="J239" s="24" t="s">
        <v>274</v>
      </c>
      <c r="K239" s="24" t="s">
        <v>275</v>
      </c>
      <c r="L239" s="43"/>
      <c r="M239" s="43" t="s">
        <v>269</v>
      </c>
      <c r="N239" s="7" t="s">
        <v>270</v>
      </c>
      <c r="O239" s="43">
        <v>1</v>
      </c>
      <c r="P239" s="44">
        <v>25334</v>
      </c>
      <c r="Q239" s="6" t="s">
        <v>36</v>
      </c>
      <c r="R239" s="33">
        <f t="shared" si="5"/>
        <v>25334</v>
      </c>
      <c r="S239" s="34">
        <v>0</v>
      </c>
      <c r="T239" s="34">
        <v>0</v>
      </c>
      <c r="U239" s="34">
        <v>0</v>
      </c>
      <c r="V239" s="45">
        <v>25334</v>
      </c>
      <c r="W239" s="34">
        <v>0</v>
      </c>
      <c r="X239" s="34">
        <v>0</v>
      </c>
      <c r="Y239" s="34">
        <v>0</v>
      </c>
      <c r="Z239" s="34">
        <v>0</v>
      </c>
      <c r="AA239" s="34">
        <v>0</v>
      </c>
      <c r="AB239" s="34">
        <v>0</v>
      </c>
      <c r="AC239" s="34">
        <v>0</v>
      </c>
      <c r="AD239" s="34">
        <v>0</v>
      </c>
    </row>
    <row r="240" spans="1:30" ht="21" x14ac:dyDescent="0.35">
      <c r="A240" s="41" t="s">
        <v>149</v>
      </c>
      <c r="B240" s="31" t="s">
        <v>195</v>
      </c>
      <c r="C240" s="7">
        <v>51314</v>
      </c>
      <c r="D240" s="31" t="s">
        <v>195</v>
      </c>
      <c r="E240" s="42" t="s">
        <v>33</v>
      </c>
      <c r="F240" s="31" t="s">
        <v>34</v>
      </c>
      <c r="G240" s="32" t="s">
        <v>33</v>
      </c>
      <c r="H240" s="31" t="s">
        <v>37</v>
      </c>
      <c r="I240" s="31">
        <v>31401</v>
      </c>
      <c r="J240" s="24" t="s">
        <v>277</v>
      </c>
      <c r="K240" s="24" t="s">
        <v>278</v>
      </c>
      <c r="L240" s="43"/>
      <c r="M240" s="43" t="s">
        <v>269</v>
      </c>
      <c r="N240" s="7" t="s">
        <v>270</v>
      </c>
      <c r="O240" s="43">
        <v>1</v>
      </c>
      <c r="P240" s="44">
        <v>1346.4</v>
      </c>
      <c r="Q240" s="6" t="s">
        <v>36</v>
      </c>
      <c r="R240" s="33">
        <f t="shared" si="5"/>
        <v>1346.4</v>
      </c>
      <c r="S240" s="34">
        <v>0</v>
      </c>
      <c r="T240" s="34">
        <v>0</v>
      </c>
      <c r="U240" s="34">
        <v>0</v>
      </c>
      <c r="V240" s="45">
        <v>1346.4</v>
      </c>
      <c r="W240" s="34">
        <v>0</v>
      </c>
      <c r="X240" s="34">
        <v>0</v>
      </c>
      <c r="Y240" s="34">
        <v>0</v>
      </c>
      <c r="Z240" s="34">
        <v>0</v>
      </c>
      <c r="AA240" s="34">
        <v>0</v>
      </c>
      <c r="AB240" s="34">
        <v>0</v>
      </c>
      <c r="AC240" s="34">
        <v>0</v>
      </c>
      <c r="AD240" s="34">
        <v>0</v>
      </c>
    </row>
    <row r="241" spans="1:30" ht="21" x14ac:dyDescent="0.35">
      <c r="A241" s="41" t="s">
        <v>149</v>
      </c>
      <c r="B241" s="31" t="s">
        <v>195</v>
      </c>
      <c r="C241" s="7">
        <v>51319</v>
      </c>
      <c r="D241" s="31" t="s">
        <v>195</v>
      </c>
      <c r="E241" s="42" t="s">
        <v>33</v>
      </c>
      <c r="F241" s="31" t="s">
        <v>34</v>
      </c>
      <c r="G241" s="32" t="s">
        <v>33</v>
      </c>
      <c r="H241" s="31" t="s">
        <v>37</v>
      </c>
      <c r="I241" s="31">
        <v>33602</v>
      </c>
      <c r="J241" s="24" t="s">
        <v>279</v>
      </c>
      <c r="K241" s="24" t="s">
        <v>280</v>
      </c>
      <c r="L241" s="43"/>
      <c r="M241" s="43" t="s">
        <v>269</v>
      </c>
      <c r="N241" s="7" t="s">
        <v>270</v>
      </c>
      <c r="O241" s="43">
        <v>1</v>
      </c>
      <c r="P241" s="44">
        <v>7654</v>
      </c>
      <c r="Q241" s="6" t="s">
        <v>36</v>
      </c>
      <c r="R241" s="33">
        <f t="shared" si="5"/>
        <v>7654</v>
      </c>
      <c r="S241" s="34">
        <v>0</v>
      </c>
      <c r="T241" s="34">
        <v>0</v>
      </c>
      <c r="U241" s="34">
        <v>0</v>
      </c>
      <c r="V241" s="45">
        <v>7654</v>
      </c>
      <c r="W241" s="34">
        <v>0</v>
      </c>
      <c r="X241" s="34">
        <v>0</v>
      </c>
      <c r="Y241" s="34">
        <v>0</v>
      </c>
      <c r="Z241" s="34">
        <v>0</v>
      </c>
      <c r="AA241" s="34">
        <v>0</v>
      </c>
      <c r="AB241" s="34">
        <v>0</v>
      </c>
      <c r="AC241" s="34">
        <v>0</v>
      </c>
      <c r="AD241" s="34">
        <v>0</v>
      </c>
    </row>
    <row r="242" spans="1:30" ht="21" x14ac:dyDescent="0.35">
      <c r="A242" s="41" t="s">
        <v>149</v>
      </c>
      <c r="B242" s="31" t="s">
        <v>195</v>
      </c>
      <c r="C242" s="7">
        <v>51358</v>
      </c>
      <c r="D242" s="31" t="s">
        <v>195</v>
      </c>
      <c r="E242" s="42" t="s">
        <v>33</v>
      </c>
      <c r="F242" s="31" t="s">
        <v>34</v>
      </c>
      <c r="G242" s="32" t="s">
        <v>33</v>
      </c>
      <c r="H242" s="31" t="s">
        <v>276</v>
      </c>
      <c r="I242" s="31">
        <v>35801</v>
      </c>
      <c r="J242" s="24" t="s">
        <v>281</v>
      </c>
      <c r="K242" s="24" t="s">
        <v>282</v>
      </c>
      <c r="L242" s="43"/>
      <c r="M242" s="43" t="s">
        <v>269</v>
      </c>
      <c r="N242" s="7" t="s">
        <v>270</v>
      </c>
      <c r="O242" s="43">
        <v>1</v>
      </c>
      <c r="P242" s="44">
        <v>20612.91</v>
      </c>
      <c r="Q242" s="6" t="s">
        <v>36</v>
      </c>
      <c r="R242" s="33">
        <f t="shared" si="5"/>
        <v>20612.91</v>
      </c>
      <c r="S242" s="34">
        <v>0</v>
      </c>
      <c r="T242" s="34">
        <v>0</v>
      </c>
      <c r="U242" s="34">
        <v>0</v>
      </c>
      <c r="V242" s="45">
        <v>20612.91</v>
      </c>
      <c r="W242" s="34">
        <v>0</v>
      </c>
      <c r="X242" s="34">
        <v>0</v>
      </c>
      <c r="Y242" s="34">
        <v>0</v>
      </c>
      <c r="Z242" s="34">
        <v>0</v>
      </c>
      <c r="AA242" s="34">
        <v>0</v>
      </c>
      <c r="AB242" s="34">
        <v>0</v>
      </c>
      <c r="AC242" s="34">
        <v>0</v>
      </c>
      <c r="AD242" s="34">
        <v>0</v>
      </c>
    </row>
    <row r="243" spans="1:30" ht="21" x14ac:dyDescent="0.35">
      <c r="A243" s="41" t="s">
        <v>149</v>
      </c>
      <c r="B243" s="31" t="s">
        <v>195</v>
      </c>
      <c r="C243" s="7">
        <v>51319</v>
      </c>
      <c r="D243" s="31" t="s">
        <v>195</v>
      </c>
      <c r="E243" s="42" t="s">
        <v>33</v>
      </c>
      <c r="F243" s="31" t="s">
        <v>34</v>
      </c>
      <c r="G243" s="32" t="s">
        <v>33</v>
      </c>
      <c r="H243" s="31" t="s">
        <v>37</v>
      </c>
      <c r="I243" s="31">
        <v>33602</v>
      </c>
      <c r="J243" s="24" t="s">
        <v>279</v>
      </c>
      <c r="K243" s="24" t="s">
        <v>283</v>
      </c>
      <c r="L243" s="43"/>
      <c r="M243" s="43" t="s">
        <v>269</v>
      </c>
      <c r="N243" s="7" t="s">
        <v>270</v>
      </c>
      <c r="O243" s="43">
        <v>1</v>
      </c>
      <c r="P243" s="44">
        <v>2533</v>
      </c>
      <c r="Q243" s="6" t="s">
        <v>36</v>
      </c>
      <c r="R243" s="33">
        <f t="shared" si="5"/>
        <v>2533</v>
      </c>
      <c r="S243" s="34">
        <v>0</v>
      </c>
      <c r="T243" s="34">
        <v>0</v>
      </c>
      <c r="U243" s="34">
        <v>0</v>
      </c>
      <c r="V243" s="45">
        <v>2533</v>
      </c>
      <c r="W243" s="34">
        <v>0</v>
      </c>
      <c r="X243" s="34">
        <v>0</v>
      </c>
      <c r="Y243" s="34">
        <v>0</v>
      </c>
      <c r="Z243" s="34">
        <v>0</v>
      </c>
      <c r="AA243" s="34">
        <v>0</v>
      </c>
      <c r="AB243" s="34">
        <v>0</v>
      </c>
      <c r="AC243" s="34">
        <v>0</v>
      </c>
      <c r="AD243" s="34">
        <v>0</v>
      </c>
    </row>
    <row r="244" spans="1:30" ht="42" x14ac:dyDescent="0.35">
      <c r="A244" s="41" t="s">
        <v>149</v>
      </c>
      <c r="B244" s="31" t="s">
        <v>195</v>
      </c>
      <c r="C244" s="7">
        <v>51369</v>
      </c>
      <c r="D244" s="31" t="s">
        <v>195</v>
      </c>
      <c r="E244" s="42" t="s">
        <v>33</v>
      </c>
      <c r="F244" s="31" t="s">
        <v>53</v>
      </c>
      <c r="G244" s="32" t="s">
        <v>54</v>
      </c>
      <c r="H244" s="31" t="s">
        <v>55</v>
      </c>
      <c r="I244" s="31">
        <v>33604</v>
      </c>
      <c r="J244" s="24" t="s">
        <v>284</v>
      </c>
      <c r="K244" s="24" t="s">
        <v>285</v>
      </c>
      <c r="L244" s="43"/>
      <c r="M244" s="43" t="s">
        <v>269</v>
      </c>
      <c r="N244" s="7" t="s">
        <v>270</v>
      </c>
      <c r="O244" s="43">
        <v>1</v>
      </c>
      <c r="P244" s="44">
        <v>832</v>
      </c>
      <c r="Q244" s="6" t="s">
        <v>36</v>
      </c>
      <c r="R244" s="33">
        <f t="shared" si="5"/>
        <v>832</v>
      </c>
      <c r="S244" s="34">
        <v>0</v>
      </c>
      <c r="T244" s="34">
        <v>0</v>
      </c>
      <c r="U244" s="34">
        <v>0</v>
      </c>
      <c r="V244" s="45">
        <v>832</v>
      </c>
      <c r="W244" s="34">
        <v>0</v>
      </c>
      <c r="X244" s="34">
        <v>0</v>
      </c>
      <c r="Y244" s="34">
        <v>0</v>
      </c>
      <c r="Z244" s="34">
        <v>0</v>
      </c>
      <c r="AA244" s="34">
        <v>0</v>
      </c>
      <c r="AB244" s="34">
        <v>0</v>
      </c>
      <c r="AC244" s="34">
        <v>0</v>
      </c>
      <c r="AD244" s="34">
        <v>0</v>
      </c>
    </row>
    <row r="245" spans="1:30" ht="31.5" x14ac:dyDescent="0.35">
      <c r="A245" s="41" t="s">
        <v>149</v>
      </c>
      <c r="B245" s="31" t="s">
        <v>195</v>
      </c>
      <c r="C245" s="7">
        <v>11510</v>
      </c>
      <c r="D245" s="31" t="s">
        <v>195</v>
      </c>
      <c r="E245" s="42" t="s">
        <v>33</v>
      </c>
      <c r="F245" s="31" t="s">
        <v>34</v>
      </c>
      <c r="G245" s="32" t="s">
        <v>33</v>
      </c>
      <c r="H245" s="31" t="s">
        <v>37</v>
      </c>
      <c r="I245" s="31">
        <v>22106</v>
      </c>
      <c r="J245" s="24" t="s">
        <v>286</v>
      </c>
      <c r="K245" s="24" t="s">
        <v>287</v>
      </c>
      <c r="L245" s="43"/>
      <c r="M245" s="43" t="s">
        <v>269</v>
      </c>
      <c r="N245" s="7" t="s">
        <v>270</v>
      </c>
      <c r="O245" s="43">
        <v>1</v>
      </c>
      <c r="P245" s="44">
        <v>1248</v>
      </c>
      <c r="Q245" s="6" t="s">
        <v>36</v>
      </c>
      <c r="R245" s="33">
        <f t="shared" si="5"/>
        <v>1248</v>
      </c>
      <c r="S245" s="34">
        <v>0</v>
      </c>
      <c r="T245" s="34">
        <v>0</v>
      </c>
      <c r="U245" s="34">
        <v>0</v>
      </c>
      <c r="V245" s="45">
        <v>1248</v>
      </c>
      <c r="W245" s="34">
        <v>0</v>
      </c>
      <c r="X245" s="34">
        <v>0</v>
      </c>
      <c r="Y245" s="34">
        <v>0</v>
      </c>
      <c r="Z245" s="34">
        <v>0</v>
      </c>
      <c r="AA245" s="34">
        <v>0</v>
      </c>
      <c r="AB245" s="34">
        <v>0</v>
      </c>
      <c r="AC245" s="34">
        <v>0</v>
      </c>
      <c r="AD245" s="34">
        <v>0</v>
      </c>
    </row>
    <row r="246" spans="1:30" ht="21" x14ac:dyDescent="0.35">
      <c r="A246" s="41" t="s">
        <v>149</v>
      </c>
      <c r="B246" s="31" t="s">
        <v>195</v>
      </c>
      <c r="C246" s="7">
        <v>51313</v>
      </c>
      <c r="D246" s="31" t="s">
        <v>195</v>
      </c>
      <c r="E246" s="42" t="s">
        <v>33</v>
      </c>
      <c r="F246" s="31" t="s">
        <v>34</v>
      </c>
      <c r="G246" s="32" t="s">
        <v>33</v>
      </c>
      <c r="H246" s="31" t="s">
        <v>37</v>
      </c>
      <c r="I246" s="31">
        <v>31301</v>
      </c>
      <c r="J246" s="24" t="s">
        <v>288</v>
      </c>
      <c r="K246" s="24"/>
      <c r="L246" s="43"/>
      <c r="M246" s="43" t="s">
        <v>269</v>
      </c>
      <c r="N246" s="7" t="s">
        <v>270</v>
      </c>
      <c r="O246" s="43">
        <v>1</v>
      </c>
      <c r="P246" s="44">
        <v>638</v>
      </c>
      <c r="Q246" s="6" t="s">
        <v>36</v>
      </c>
      <c r="R246" s="33">
        <f t="shared" si="5"/>
        <v>638</v>
      </c>
      <c r="S246" s="34">
        <v>0</v>
      </c>
      <c r="T246" s="34">
        <v>0</v>
      </c>
      <c r="U246" s="34">
        <v>0</v>
      </c>
      <c r="V246" s="45">
        <v>638</v>
      </c>
      <c r="W246" s="34">
        <v>0</v>
      </c>
      <c r="X246" s="34">
        <v>0</v>
      </c>
      <c r="Y246" s="34">
        <v>0</v>
      </c>
      <c r="Z246" s="34">
        <v>0</v>
      </c>
      <c r="AA246" s="34">
        <v>0</v>
      </c>
      <c r="AB246" s="34">
        <v>0</v>
      </c>
      <c r="AC246" s="34">
        <v>0</v>
      </c>
      <c r="AD246" s="34">
        <v>0</v>
      </c>
    </row>
    <row r="247" spans="1:30" ht="56.25" customHeight="1" x14ac:dyDescent="0.35">
      <c r="A247" s="21" t="s">
        <v>149</v>
      </c>
      <c r="B247" s="22" t="s">
        <v>289</v>
      </c>
      <c r="C247" s="21">
        <v>11510</v>
      </c>
      <c r="D247" s="22" t="s">
        <v>289</v>
      </c>
      <c r="E247" s="41" t="s">
        <v>33</v>
      </c>
      <c r="F247" s="22" t="s">
        <v>113</v>
      </c>
      <c r="G247" s="22" t="s">
        <v>69</v>
      </c>
      <c r="H247" s="22" t="s">
        <v>206</v>
      </c>
      <c r="I247" s="22">
        <v>21101</v>
      </c>
      <c r="J247" s="31" t="s">
        <v>290</v>
      </c>
      <c r="K247" s="46" t="s">
        <v>291</v>
      </c>
      <c r="L247" s="46"/>
      <c r="M247" s="47"/>
      <c r="N247" s="48" t="s">
        <v>292</v>
      </c>
      <c r="O247" s="36">
        <v>1</v>
      </c>
      <c r="P247" s="49">
        <f t="shared" ref="P247:P291" si="6">R247/O247</f>
        <v>181.2</v>
      </c>
      <c r="Q247" s="50" t="s">
        <v>154</v>
      </c>
      <c r="R247" s="49">
        <v>181.2</v>
      </c>
      <c r="S247" s="51">
        <v>0</v>
      </c>
      <c r="T247" s="51">
        <v>0</v>
      </c>
      <c r="U247" s="51">
        <v>0</v>
      </c>
      <c r="V247" s="51">
        <f>R247</f>
        <v>181.2</v>
      </c>
      <c r="W247" s="51">
        <v>0</v>
      </c>
      <c r="X247" s="51">
        <v>0</v>
      </c>
      <c r="Y247" s="51">
        <v>0</v>
      </c>
      <c r="Z247" s="51">
        <v>0</v>
      </c>
      <c r="AA247" s="51">
        <v>0</v>
      </c>
      <c r="AB247" s="51">
        <v>0</v>
      </c>
      <c r="AC247" s="51">
        <v>0</v>
      </c>
      <c r="AD247" s="51">
        <v>0</v>
      </c>
    </row>
    <row r="248" spans="1:30" ht="56.25" customHeight="1" x14ac:dyDescent="0.35">
      <c r="A248" s="21" t="s">
        <v>149</v>
      </c>
      <c r="B248" s="22" t="s">
        <v>289</v>
      </c>
      <c r="C248" s="21">
        <v>11510</v>
      </c>
      <c r="D248" s="22" t="s">
        <v>289</v>
      </c>
      <c r="E248" s="41" t="s">
        <v>33</v>
      </c>
      <c r="F248" s="22" t="s">
        <v>113</v>
      </c>
      <c r="G248" s="22" t="s">
        <v>69</v>
      </c>
      <c r="H248" s="22" t="s">
        <v>206</v>
      </c>
      <c r="I248" s="22">
        <v>21101</v>
      </c>
      <c r="J248" s="31" t="s">
        <v>290</v>
      </c>
      <c r="K248" s="46" t="s">
        <v>293</v>
      </c>
      <c r="L248" s="46"/>
      <c r="M248" s="47"/>
      <c r="N248" s="48" t="s">
        <v>294</v>
      </c>
      <c r="O248" s="36">
        <v>1</v>
      </c>
      <c r="P248" s="49">
        <f t="shared" si="6"/>
        <v>181.2</v>
      </c>
      <c r="Q248" s="50" t="s">
        <v>154</v>
      </c>
      <c r="R248" s="49">
        <v>181.2</v>
      </c>
      <c r="S248" s="51">
        <v>0</v>
      </c>
      <c r="T248" s="51">
        <v>0</v>
      </c>
      <c r="U248" s="51">
        <v>0</v>
      </c>
      <c r="V248" s="51">
        <f t="shared" ref="V248:V311" si="7">R248</f>
        <v>181.2</v>
      </c>
      <c r="W248" s="51">
        <v>0</v>
      </c>
      <c r="X248" s="51">
        <v>0</v>
      </c>
      <c r="Y248" s="51">
        <v>0</v>
      </c>
      <c r="Z248" s="51">
        <v>0</v>
      </c>
      <c r="AA248" s="51">
        <v>0</v>
      </c>
      <c r="AB248" s="51">
        <v>0</v>
      </c>
      <c r="AC248" s="51">
        <v>0</v>
      </c>
      <c r="AD248" s="51">
        <v>0</v>
      </c>
    </row>
    <row r="249" spans="1:30" ht="56.25" customHeight="1" x14ac:dyDescent="0.35">
      <c r="A249" s="21" t="s">
        <v>149</v>
      </c>
      <c r="B249" s="22" t="s">
        <v>289</v>
      </c>
      <c r="C249" s="21">
        <v>11510</v>
      </c>
      <c r="D249" s="22" t="s">
        <v>289</v>
      </c>
      <c r="E249" s="41" t="s">
        <v>33</v>
      </c>
      <c r="F249" s="22" t="s">
        <v>113</v>
      </c>
      <c r="G249" s="22" t="s">
        <v>69</v>
      </c>
      <c r="H249" s="22" t="s">
        <v>206</v>
      </c>
      <c r="I249" s="22">
        <v>21101</v>
      </c>
      <c r="J249" s="31" t="s">
        <v>290</v>
      </c>
      <c r="K249" s="46" t="s">
        <v>295</v>
      </c>
      <c r="L249" s="46"/>
      <c r="M249" s="47"/>
      <c r="N249" s="48" t="s">
        <v>296</v>
      </c>
      <c r="O249" s="36">
        <v>3</v>
      </c>
      <c r="P249" s="49">
        <f t="shared" si="6"/>
        <v>191.24</v>
      </c>
      <c r="Q249" s="50" t="s">
        <v>154</v>
      </c>
      <c r="R249" s="49">
        <v>573.72</v>
      </c>
      <c r="S249" s="51">
        <v>0</v>
      </c>
      <c r="T249" s="51">
        <v>0</v>
      </c>
      <c r="U249" s="51">
        <v>0</v>
      </c>
      <c r="V249" s="51">
        <f t="shared" si="7"/>
        <v>573.72</v>
      </c>
      <c r="W249" s="51">
        <v>0</v>
      </c>
      <c r="X249" s="51">
        <v>0</v>
      </c>
      <c r="Y249" s="51">
        <v>0</v>
      </c>
      <c r="Z249" s="51">
        <v>0</v>
      </c>
      <c r="AA249" s="51">
        <v>0</v>
      </c>
      <c r="AB249" s="51">
        <v>0</v>
      </c>
      <c r="AC249" s="51">
        <v>0</v>
      </c>
      <c r="AD249" s="51">
        <v>0</v>
      </c>
    </row>
    <row r="250" spans="1:30" ht="56.25" customHeight="1" x14ac:dyDescent="0.35">
      <c r="A250" s="21" t="s">
        <v>149</v>
      </c>
      <c r="B250" s="22" t="s">
        <v>289</v>
      </c>
      <c r="C250" s="21">
        <v>11510</v>
      </c>
      <c r="D250" s="22" t="s">
        <v>289</v>
      </c>
      <c r="E250" s="41" t="s">
        <v>33</v>
      </c>
      <c r="F250" s="22" t="s">
        <v>113</v>
      </c>
      <c r="G250" s="22" t="s">
        <v>69</v>
      </c>
      <c r="H250" s="22" t="s">
        <v>206</v>
      </c>
      <c r="I250" s="22">
        <v>21101</v>
      </c>
      <c r="J250" s="31" t="s">
        <v>290</v>
      </c>
      <c r="K250" s="46" t="s">
        <v>297</v>
      </c>
      <c r="L250" s="46"/>
      <c r="M250" s="47"/>
      <c r="N250" s="48" t="s">
        <v>294</v>
      </c>
      <c r="O250" s="36">
        <v>3</v>
      </c>
      <c r="P250" s="49">
        <f t="shared" si="6"/>
        <v>191.24</v>
      </c>
      <c r="Q250" s="50" t="s">
        <v>154</v>
      </c>
      <c r="R250" s="49">
        <v>573.72</v>
      </c>
      <c r="S250" s="51">
        <v>0</v>
      </c>
      <c r="T250" s="51">
        <v>0</v>
      </c>
      <c r="U250" s="51">
        <v>0</v>
      </c>
      <c r="V250" s="51">
        <f t="shared" si="7"/>
        <v>573.72</v>
      </c>
      <c r="W250" s="51">
        <v>0</v>
      </c>
      <c r="X250" s="51">
        <v>0</v>
      </c>
      <c r="Y250" s="51">
        <v>0</v>
      </c>
      <c r="Z250" s="51">
        <v>0</v>
      </c>
      <c r="AA250" s="51">
        <v>0</v>
      </c>
      <c r="AB250" s="51">
        <v>0</v>
      </c>
      <c r="AC250" s="51">
        <v>0</v>
      </c>
      <c r="AD250" s="51">
        <v>0</v>
      </c>
    </row>
    <row r="251" spans="1:30" ht="56.25" customHeight="1" x14ac:dyDescent="0.35">
      <c r="A251" s="21" t="s">
        <v>149</v>
      </c>
      <c r="B251" s="22" t="s">
        <v>289</v>
      </c>
      <c r="C251" s="21">
        <v>11510</v>
      </c>
      <c r="D251" s="22" t="s">
        <v>289</v>
      </c>
      <c r="E251" s="41" t="s">
        <v>33</v>
      </c>
      <c r="F251" s="22" t="s">
        <v>113</v>
      </c>
      <c r="G251" s="22" t="s">
        <v>69</v>
      </c>
      <c r="H251" s="22" t="s">
        <v>206</v>
      </c>
      <c r="I251" s="22">
        <v>21101</v>
      </c>
      <c r="J251" s="31" t="s">
        <v>290</v>
      </c>
      <c r="K251" s="46" t="s">
        <v>298</v>
      </c>
      <c r="L251" s="46"/>
      <c r="M251" s="47"/>
      <c r="N251" s="48" t="s">
        <v>299</v>
      </c>
      <c r="O251" s="36">
        <v>1500</v>
      </c>
      <c r="P251" s="49">
        <f t="shared" si="6"/>
        <v>0.94</v>
      </c>
      <c r="Q251" s="50" t="s">
        <v>154</v>
      </c>
      <c r="R251" s="49">
        <v>1410</v>
      </c>
      <c r="S251" s="51">
        <v>0</v>
      </c>
      <c r="T251" s="51">
        <v>0</v>
      </c>
      <c r="U251" s="51">
        <v>0</v>
      </c>
      <c r="V251" s="51">
        <f t="shared" si="7"/>
        <v>1410</v>
      </c>
      <c r="W251" s="51">
        <v>0</v>
      </c>
      <c r="X251" s="51">
        <v>0</v>
      </c>
      <c r="Y251" s="51">
        <v>0</v>
      </c>
      <c r="Z251" s="51">
        <v>0</v>
      </c>
      <c r="AA251" s="51">
        <v>0</v>
      </c>
      <c r="AB251" s="51">
        <v>0</v>
      </c>
      <c r="AC251" s="51">
        <v>0</v>
      </c>
      <c r="AD251" s="51">
        <v>0</v>
      </c>
    </row>
    <row r="252" spans="1:30" ht="56.25" customHeight="1" x14ac:dyDescent="0.35">
      <c r="A252" s="21" t="s">
        <v>149</v>
      </c>
      <c r="B252" s="22" t="s">
        <v>289</v>
      </c>
      <c r="C252" s="21">
        <v>11510</v>
      </c>
      <c r="D252" s="22" t="s">
        <v>289</v>
      </c>
      <c r="E252" s="41" t="s">
        <v>33</v>
      </c>
      <c r="F252" s="22" t="s">
        <v>113</v>
      </c>
      <c r="G252" s="22" t="s">
        <v>69</v>
      </c>
      <c r="H252" s="22" t="s">
        <v>206</v>
      </c>
      <c r="I252" s="22">
        <v>21101</v>
      </c>
      <c r="J252" s="31" t="s">
        <v>290</v>
      </c>
      <c r="K252" s="46" t="s">
        <v>300</v>
      </c>
      <c r="L252" s="46"/>
      <c r="M252" s="47"/>
      <c r="N252" s="48" t="s">
        <v>35</v>
      </c>
      <c r="O252" s="36">
        <v>4</v>
      </c>
      <c r="P252" s="49">
        <f t="shared" si="6"/>
        <v>67.382499999999993</v>
      </c>
      <c r="Q252" s="50" t="s">
        <v>154</v>
      </c>
      <c r="R252" s="49">
        <v>269.52999999999997</v>
      </c>
      <c r="S252" s="51">
        <v>0</v>
      </c>
      <c r="T252" s="51">
        <v>0</v>
      </c>
      <c r="U252" s="51">
        <v>0</v>
      </c>
      <c r="V252" s="51">
        <f t="shared" si="7"/>
        <v>269.52999999999997</v>
      </c>
      <c r="W252" s="51">
        <v>0</v>
      </c>
      <c r="X252" s="51">
        <v>0</v>
      </c>
      <c r="Y252" s="51">
        <v>0</v>
      </c>
      <c r="Z252" s="51">
        <v>0</v>
      </c>
      <c r="AA252" s="51">
        <v>0</v>
      </c>
      <c r="AB252" s="51">
        <v>0</v>
      </c>
      <c r="AC252" s="51">
        <v>0</v>
      </c>
      <c r="AD252" s="51">
        <v>0</v>
      </c>
    </row>
    <row r="253" spans="1:30" ht="56.25" customHeight="1" x14ac:dyDescent="0.35">
      <c r="A253" s="21" t="s">
        <v>149</v>
      </c>
      <c r="B253" s="22" t="s">
        <v>289</v>
      </c>
      <c r="C253" s="21">
        <v>11510</v>
      </c>
      <c r="D253" s="22" t="s">
        <v>289</v>
      </c>
      <c r="E253" s="41" t="s">
        <v>33</v>
      </c>
      <c r="F253" s="22" t="s">
        <v>54</v>
      </c>
      <c r="G253" s="22" t="s">
        <v>53</v>
      </c>
      <c r="H253" s="22" t="s">
        <v>55</v>
      </c>
      <c r="I253" s="22">
        <v>21101</v>
      </c>
      <c r="J253" s="31" t="s">
        <v>290</v>
      </c>
      <c r="K253" s="46" t="s">
        <v>301</v>
      </c>
      <c r="L253" s="46"/>
      <c r="M253" s="47"/>
      <c r="N253" s="48" t="s">
        <v>35</v>
      </c>
      <c r="O253" s="36">
        <v>362</v>
      </c>
      <c r="P253" s="49">
        <f t="shared" si="6"/>
        <v>12.005994475138122</v>
      </c>
      <c r="Q253" s="50" t="s">
        <v>154</v>
      </c>
      <c r="R253" s="49">
        <v>4346.17</v>
      </c>
      <c r="S253" s="51">
        <v>0</v>
      </c>
      <c r="T253" s="51">
        <v>0</v>
      </c>
      <c r="U253" s="51">
        <v>0</v>
      </c>
      <c r="V253" s="51">
        <f t="shared" si="7"/>
        <v>4346.17</v>
      </c>
      <c r="W253" s="51">
        <v>0</v>
      </c>
      <c r="X253" s="51">
        <v>0</v>
      </c>
      <c r="Y253" s="51">
        <v>0</v>
      </c>
      <c r="Z253" s="51">
        <v>0</v>
      </c>
      <c r="AA253" s="51">
        <v>0</v>
      </c>
      <c r="AB253" s="51">
        <v>0</v>
      </c>
      <c r="AC253" s="51">
        <v>0</v>
      </c>
      <c r="AD253" s="51">
        <v>0</v>
      </c>
    </row>
    <row r="254" spans="1:30" ht="56.25" customHeight="1" x14ac:dyDescent="0.35">
      <c r="A254" s="21" t="s">
        <v>149</v>
      </c>
      <c r="B254" s="22" t="s">
        <v>289</v>
      </c>
      <c r="C254" s="21">
        <v>11510</v>
      </c>
      <c r="D254" s="22" t="s">
        <v>289</v>
      </c>
      <c r="E254" s="41" t="s">
        <v>33</v>
      </c>
      <c r="F254" s="22" t="s">
        <v>54</v>
      </c>
      <c r="G254" s="22" t="s">
        <v>53</v>
      </c>
      <c r="H254" s="22" t="s">
        <v>55</v>
      </c>
      <c r="I254" s="22">
        <v>21101</v>
      </c>
      <c r="J254" s="31" t="s">
        <v>290</v>
      </c>
      <c r="K254" s="46" t="s">
        <v>302</v>
      </c>
      <c r="L254" s="46"/>
      <c r="M254" s="47"/>
      <c r="N254" s="48" t="s">
        <v>294</v>
      </c>
      <c r="O254" s="36">
        <v>10</v>
      </c>
      <c r="P254" s="49">
        <f t="shared" si="6"/>
        <v>42.53</v>
      </c>
      <c r="Q254" s="50" t="s">
        <v>154</v>
      </c>
      <c r="R254" s="49">
        <v>425.3</v>
      </c>
      <c r="S254" s="51">
        <v>0</v>
      </c>
      <c r="T254" s="51">
        <v>0</v>
      </c>
      <c r="U254" s="51">
        <v>0</v>
      </c>
      <c r="V254" s="51">
        <f t="shared" si="7"/>
        <v>425.3</v>
      </c>
      <c r="W254" s="51">
        <v>0</v>
      </c>
      <c r="X254" s="51">
        <v>0</v>
      </c>
      <c r="Y254" s="51">
        <v>0</v>
      </c>
      <c r="Z254" s="51">
        <v>0</v>
      </c>
      <c r="AA254" s="51">
        <v>0</v>
      </c>
      <c r="AB254" s="51">
        <v>0</v>
      </c>
      <c r="AC254" s="51">
        <v>0</v>
      </c>
      <c r="AD254" s="51">
        <v>0</v>
      </c>
    </row>
    <row r="255" spans="1:30" ht="56.25" customHeight="1" x14ac:dyDescent="0.35">
      <c r="A255" s="21" t="s">
        <v>149</v>
      </c>
      <c r="B255" s="22" t="s">
        <v>289</v>
      </c>
      <c r="C255" s="21">
        <v>11510</v>
      </c>
      <c r="D255" s="22" t="s">
        <v>289</v>
      </c>
      <c r="E255" s="41" t="s">
        <v>33</v>
      </c>
      <c r="F255" s="22" t="s">
        <v>54</v>
      </c>
      <c r="G255" s="22" t="s">
        <v>53</v>
      </c>
      <c r="H255" s="22" t="s">
        <v>55</v>
      </c>
      <c r="I255" s="22">
        <v>21101</v>
      </c>
      <c r="J255" s="31" t="s">
        <v>290</v>
      </c>
      <c r="K255" s="46" t="s">
        <v>303</v>
      </c>
      <c r="L255" s="46"/>
      <c r="M255" s="47"/>
      <c r="N255" s="48" t="s">
        <v>35</v>
      </c>
      <c r="O255" s="36">
        <v>15</v>
      </c>
      <c r="P255" s="49">
        <f t="shared" si="6"/>
        <v>52.9</v>
      </c>
      <c r="Q255" s="50" t="s">
        <v>154</v>
      </c>
      <c r="R255" s="49">
        <v>793.5</v>
      </c>
      <c r="S255" s="51">
        <v>0</v>
      </c>
      <c r="T255" s="51">
        <v>0</v>
      </c>
      <c r="U255" s="51">
        <v>0</v>
      </c>
      <c r="V255" s="51">
        <f t="shared" si="7"/>
        <v>793.5</v>
      </c>
      <c r="W255" s="51">
        <v>0</v>
      </c>
      <c r="X255" s="51">
        <v>0</v>
      </c>
      <c r="Y255" s="51">
        <v>0</v>
      </c>
      <c r="Z255" s="51">
        <v>0</v>
      </c>
      <c r="AA255" s="51">
        <v>0</v>
      </c>
      <c r="AB255" s="51">
        <v>0</v>
      </c>
      <c r="AC255" s="51">
        <v>0</v>
      </c>
      <c r="AD255" s="51">
        <v>0</v>
      </c>
    </row>
    <row r="256" spans="1:30" ht="56.25" customHeight="1" x14ac:dyDescent="0.35">
      <c r="A256" s="21" t="s">
        <v>149</v>
      </c>
      <c r="B256" s="22" t="s">
        <v>289</v>
      </c>
      <c r="C256" s="21">
        <v>11510</v>
      </c>
      <c r="D256" s="22" t="s">
        <v>289</v>
      </c>
      <c r="E256" s="41" t="s">
        <v>33</v>
      </c>
      <c r="F256" s="22" t="s">
        <v>54</v>
      </c>
      <c r="G256" s="22" t="s">
        <v>53</v>
      </c>
      <c r="H256" s="22" t="s">
        <v>55</v>
      </c>
      <c r="I256" s="22">
        <v>21101</v>
      </c>
      <c r="J256" s="31" t="s">
        <v>290</v>
      </c>
      <c r="K256" s="46" t="s">
        <v>304</v>
      </c>
      <c r="L256" s="46"/>
      <c r="M256" s="47"/>
      <c r="N256" s="48" t="s">
        <v>35</v>
      </c>
      <c r="O256" s="36">
        <v>15</v>
      </c>
      <c r="P256" s="49">
        <f t="shared" si="6"/>
        <v>52.9</v>
      </c>
      <c r="Q256" s="50" t="s">
        <v>154</v>
      </c>
      <c r="R256" s="49">
        <v>793.5</v>
      </c>
      <c r="S256" s="51">
        <v>0</v>
      </c>
      <c r="T256" s="51">
        <v>0</v>
      </c>
      <c r="U256" s="51">
        <v>0</v>
      </c>
      <c r="V256" s="51">
        <f t="shared" si="7"/>
        <v>793.5</v>
      </c>
      <c r="W256" s="51">
        <v>0</v>
      </c>
      <c r="X256" s="51">
        <v>0</v>
      </c>
      <c r="Y256" s="51">
        <v>0</v>
      </c>
      <c r="Z256" s="51">
        <v>0</v>
      </c>
      <c r="AA256" s="51">
        <v>0</v>
      </c>
      <c r="AB256" s="51">
        <v>0</v>
      </c>
      <c r="AC256" s="51">
        <v>0</v>
      </c>
      <c r="AD256" s="51">
        <v>0</v>
      </c>
    </row>
    <row r="257" spans="1:30" ht="56.25" customHeight="1" x14ac:dyDescent="0.35">
      <c r="A257" s="21" t="s">
        <v>149</v>
      </c>
      <c r="B257" s="22" t="s">
        <v>289</v>
      </c>
      <c r="C257" s="21">
        <v>11510</v>
      </c>
      <c r="D257" s="22" t="s">
        <v>289</v>
      </c>
      <c r="E257" s="41" t="s">
        <v>33</v>
      </c>
      <c r="F257" s="22" t="s">
        <v>54</v>
      </c>
      <c r="G257" s="22" t="s">
        <v>53</v>
      </c>
      <c r="H257" s="22" t="s">
        <v>55</v>
      </c>
      <c r="I257" s="22">
        <v>21101</v>
      </c>
      <c r="J257" s="31" t="s">
        <v>290</v>
      </c>
      <c r="K257" s="46" t="s">
        <v>305</v>
      </c>
      <c r="L257" s="46"/>
      <c r="M257" s="47"/>
      <c r="N257" s="48" t="s">
        <v>35</v>
      </c>
      <c r="O257" s="36">
        <v>5</v>
      </c>
      <c r="P257" s="49">
        <f t="shared" si="6"/>
        <v>112.25999999999999</v>
      </c>
      <c r="Q257" s="50" t="s">
        <v>154</v>
      </c>
      <c r="R257" s="49">
        <v>561.29999999999995</v>
      </c>
      <c r="S257" s="51">
        <v>0</v>
      </c>
      <c r="T257" s="51">
        <v>0</v>
      </c>
      <c r="U257" s="51">
        <v>0</v>
      </c>
      <c r="V257" s="51">
        <f t="shared" si="7"/>
        <v>561.29999999999995</v>
      </c>
      <c r="W257" s="51">
        <v>0</v>
      </c>
      <c r="X257" s="51">
        <v>0</v>
      </c>
      <c r="Y257" s="51">
        <v>0</v>
      </c>
      <c r="Z257" s="51">
        <v>0</v>
      </c>
      <c r="AA257" s="51">
        <v>0</v>
      </c>
      <c r="AB257" s="51">
        <v>0</v>
      </c>
      <c r="AC257" s="51">
        <v>0</v>
      </c>
      <c r="AD257" s="51">
        <v>0</v>
      </c>
    </row>
    <row r="258" spans="1:30" ht="56.25" customHeight="1" x14ac:dyDescent="0.35">
      <c r="A258" s="21" t="s">
        <v>149</v>
      </c>
      <c r="B258" s="22" t="s">
        <v>289</v>
      </c>
      <c r="C258" s="21">
        <v>11510</v>
      </c>
      <c r="D258" s="22" t="s">
        <v>289</v>
      </c>
      <c r="E258" s="41" t="s">
        <v>33</v>
      </c>
      <c r="F258" s="22" t="s">
        <v>54</v>
      </c>
      <c r="G258" s="22" t="s">
        <v>53</v>
      </c>
      <c r="H258" s="22" t="s">
        <v>55</v>
      </c>
      <c r="I258" s="22">
        <v>21101</v>
      </c>
      <c r="J258" s="31" t="s">
        <v>290</v>
      </c>
      <c r="K258" s="46" t="s">
        <v>306</v>
      </c>
      <c r="L258" s="46"/>
      <c r="M258" s="47"/>
      <c r="N258" s="48" t="s">
        <v>35</v>
      </c>
      <c r="O258" s="36">
        <v>30</v>
      </c>
      <c r="P258" s="49">
        <f t="shared" si="6"/>
        <v>126.94</v>
      </c>
      <c r="Q258" s="50" t="s">
        <v>154</v>
      </c>
      <c r="R258" s="49">
        <v>3808.2</v>
      </c>
      <c r="S258" s="51">
        <v>0</v>
      </c>
      <c r="T258" s="51">
        <v>0</v>
      </c>
      <c r="U258" s="51">
        <v>0</v>
      </c>
      <c r="V258" s="51">
        <f t="shared" si="7"/>
        <v>3808.2</v>
      </c>
      <c r="W258" s="51">
        <v>0</v>
      </c>
      <c r="X258" s="51">
        <v>0</v>
      </c>
      <c r="Y258" s="51">
        <v>0</v>
      </c>
      <c r="Z258" s="51">
        <v>0</v>
      </c>
      <c r="AA258" s="51">
        <v>0</v>
      </c>
      <c r="AB258" s="51">
        <v>0</v>
      </c>
      <c r="AC258" s="51">
        <v>0</v>
      </c>
      <c r="AD258" s="51">
        <v>0</v>
      </c>
    </row>
    <row r="259" spans="1:30" ht="56.25" customHeight="1" x14ac:dyDescent="0.35">
      <c r="A259" s="21" t="s">
        <v>149</v>
      </c>
      <c r="B259" s="22" t="s">
        <v>289</v>
      </c>
      <c r="C259" s="21">
        <v>11510</v>
      </c>
      <c r="D259" s="22" t="s">
        <v>289</v>
      </c>
      <c r="E259" s="41" t="s">
        <v>33</v>
      </c>
      <c r="F259" s="22" t="s">
        <v>54</v>
      </c>
      <c r="G259" s="22" t="s">
        <v>53</v>
      </c>
      <c r="H259" s="22" t="s">
        <v>55</v>
      </c>
      <c r="I259" s="22">
        <v>21101</v>
      </c>
      <c r="J259" s="31" t="s">
        <v>290</v>
      </c>
      <c r="K259" s="46" t="s">
        <v>307</v>
      </c>
      <c r="L259" s="46"/>
      <c r="M259" s="47"/>
      <c r="N259" s="48" t="s">
        <v>35</v>
      </c>
      <c r="O259" s="36">
        <v>10</v>
      </c>
      <c r="P259" s="49">
        <f t="shared" si="6"/>
        <v>13.280000000000001</v>
      </c>
      <c r="Q259" s="50" t="s">
        <v>154</v>
      </c>
      <c r="R259" s="49">
        <v>132.80000000000001</v>
      </c>
      <c r="S259" s="51">
        <v>0</v>
      </c>
      <c r="T259" s="51">
        <v>0</v>
      </c>
      <c r="U259" s="51">
        <v>0</v>
      </c>
      <c r="V259" s="51">
        <f t="shared" si="7"/>
        <v>132.80000000000001</v>
      </c>
      <c r="W259" s="51">
        <v>0</v>
      </c>
      <c r="X259" s="51">
        <v>0</v>
      </c>
      <c r="Y259" s="51">
        <v>0</v>
      </c>
      <c r="Z259" s="51">
        <v>0</v>
      </c>
      <c r="AA259" s="51">
        <v>0</v>
      </c>
      <c r="AB259" s="51">
        <v>0</v>
      </c>
      <c r="AC259" s="51">
        <v>0</v>
      </c>
      <c r="AD259" s="51">
        <v>0</v>
      </c>
    </row>
    <row r="260" spans="1:30" ht="56.25" customHeight="1" x14ac:dyDescent="0.35">
      <c r="A260" s="21" t="s">
        <v>149</v>
      </c>
      <c r="B260" s="22" t="s">
        <v>289</v>
      </c>
      <c r="C260" s="21">
        <v>11510</v>
      </c>
      <c r="D260" s="22" t="s">
        <v>289</v>
      </c>
      <c r="E260" s="41" t="s">
        <v>33</v>
      </c>
      <c r="F260" s="22" t="s">
        <v>54</v>
      </c>
      <c r="G260" s="22" t="s">
        <v>53</v>
      </c>
      <c r="H260" s="22" t="s">
        <v>55</v>
      </c>
      <c r="I260" s="22">
        <v>21101</v>
      </c>
      <c r="J260" s="31" t="s">
        <v>290</v>
      </c>
      <c r="K260" s="46" t="s">
        <v>308</v>
      </c>
      <c r="L260" s="46"/>
      <c r="M260" s="47"/>
      <c r="N260" s="48" t="s">
        <v>35</v>
      </c>
      <c r="O260" s="36">
        <v>5</v>
      </c>
      <c r="P260" s="49">
        <f t="shared" si="6"/>
        <v>54.44</v>
      </c>
      <c r="Q260" s="50" t="s">
        <v>154</v>
      </c>
      <c r="R260" s="49">
        <v>272.2</v>
      </c>
      <c r="S260" s="51">
        <v>0</v>
      </c>
      <c r="T260" s="51">
        <v>0</v>
      </c>
      <c r="U260" s="51">
        <v>0</v>
      </c>
      <c r="V260" s="51">
        <f t="shared" si="7"/>
        <v>272.2</v>
      </c>
      <c r="W260" s="51">
        <v>0</v>
      </c>
      <c r="X260" s="51">
        <v>0</v>
      </c>
      <c r="Y260" s="51">
        <v>0</v>
      </c>
      <c r="Z260" s="51">
        <v>0</v>
      </c>
      <c r="AA260" s="51">
        <v>0</v>
      </c>
      <c r="AB260" s="51">
        <v>0</v>
      </c>
      <c r="AC260" s="51">
        <v>0</v>
      </c>
      <c r="AD260" s="51">
        <v>0</v>
      </c>
    </row>
    <row r="261" spans="1:30" ht="56.25" customHeight="1" x14ac:dyDescent="0.35">
      <c r="A261" s="21" t="s">
        <v>149</v>
      </c>
      <c r="B261" s="22" t="s">
        <v>289</v>
      </c>
      <c r="C261" s="21">
        <v>11510</v>
      </c>
      <c r="D261" s="22" t="s">
        <v>289</v>
      </c>
      <c r="E261" s="41" t="s">
        <v>33</v>
      </c>
      <c r="F261" s="22" t="s">
        <v>54</v>
      </c>
      <c r="G261" s="22" t="s">
        <v>53</v>
      </c>
      <c r="H261" s="22" t="s">
        <v>55</v>
      </c>
      <c r="I261" s="22">
        <v>21101</v>
      </c>
      <c r="J261" s="31" t="s">
        <v>290</v>
      </c>
      <c r="K261" s="46" t="s">
        <v>309</v>
      </c>
      <c r="L261" s="46"/>
      <c r="M261" s="47"/>
      <c r="N261" s="48" t="s">
        <v>35</v>
      </c>
      <c r="O261" s="36">
        <v>5</v>
      </c>
      <c r="P261" s="49">
        <f t="shared" si="6"/>
        <v>6.82</v>
      </c>
      <c r="Q261" s="50" t="s">
        <v>154</v>
      </c>
      <c r="R261" s="49">
        <v>34.1</v>
      </c>
      <c r="S261" s="51">
        <v>0</v>
      </c>
      <c r="T261" s="51">
        <v>0</v>
      </c>
      <c r="U261" s="51">
        <v>0</v>
      </c>
      <c r="V261" s="51">
        <f t="shared" si="7"/>
        <v>34.1</v>
      </c>
      <c r="W261" s="51">
        <v>0</v>
      </c>
      <c r="X261" s="51">
        <v>0</v>
      </c>
      <c r="Y261" s="51">
        <v>0</v>
      </c>
      <c r="Z261" s="51">
        <v>0</v>
      </c>
      <c r="AA261" s="51">
        <v>0</v>
      </c>
      <c r="AB261" s="51">
        <v>0</v>
      </c>
      <c r="AC261" s="51">
        <v>0</v>
      </c>
      <c r="AD261" s="51">
        <v>0</v>
      </c>
    </row>
    <row r="262" spans="1:30" ht="56.25" customHeight="1" x14ac:dyDescent="0.35">
      <c r="A262" s="21" t="s">
        <v>149</v>
      </c>
      <c r="B262" s="22" t="s">
        <v>289</v>
      </c>
      <c r="C262" s="21">
        <v>11510</v>
      </c>
      <c r="D262" s="22" t="s">
        <v>289</v>
      </c>
      <c r="E262" s="41" t="s">
        <v>33</v>
      </c>
      <c r="F262" s="22" t="s">
        <v>54</v>
      </c>
      <c r="G262" s="22" t="s">
        <v>53</v>
      </c>
      <c r="H262" s="22" t="s">
        <v>55</v>
      </c>
      <c r="I262" s="22">
        <v>21101</v>
      </c>
      <c r="J262" s="31" t="s">
        <v>290</v>
      </c>
      <c r="K262" s="46" t="s">
        <v>310</v>
      </c>
      <c r="L262" s="46"/>
      <c r="M262" s="47"/>
      <c r="N262" s="48" t="s">
        <v>35</v>
      </c>
      <c r="O262" s="36">
        <v>5</v>
      </c>
      <c r="P262" s="49">
        <f t="shared" si="6"/>
        <v>46.089999999999996</v>
      </c>
      <c r="Q262" s="50" t="s">
        <v>154</v>
      </c>
      <c r="R262">
        <v>230.45</v>
      </c>
      <c r="S262" s="51">
        <v>0</v>
      </c>
      <c r="T262" s="51">
        <v>0</v>
      </c>
      <c r="U262" s="51">
        <v>0</v>
      </c>
      <c r="V262" s="51">
        <f t="shared" si="7"/>
        <v>230.45</v>
      </c>
      <c r="W262" s="51">
        <v>0</v>
      </c>
      <c r="X262" s="51">
        <v>0</v>
      </c>
      <c r="Y262" s="51">
        <v>0</v>
      </c>
      <c r="Z262" s="51">
        <v>0</v>
      </c>
      <c r="AA262" s="51">
        <v>0</v>
      </c>
      <c r="AB262" s="51">
        <v>0</v>
      </c>
      <c r="AC262" s="51">
        <v>0</v>
      </c>
      <c r="AD262" s="51">
        <v>0</v>
      </c>
    </row>
    <row r="263" spans="1:30" ht="56.25" customHeight="1" x14ac:dyDescent="0.35">
      <c r="A263" s="21" t="s">
        <v>149</v>
      </c>
      <c r="B263" s="22" t="s">
        <v>289</v>
      </c>
      <c r="C263" s="21">
        <v>11510</v>
      </c>
      <c r="D263" s="22" t="s">
        <v>289</v>
      </c>
      <c r="E263" s="41" t="s">
        <v>33</v>
      </c>
      <c r="F263" s="22" t="s">
        <v>54</v>
      </c>
      <c r="G263" s="22" t="s">
        <v>53</v>
      </c>
      <c r="H263" s="22" t="s">
        <v>55</v>
      </c>
      <c r="I263" s="22">
        <v>21101</v>
      </c>
      <c r="J263" s="31" t="s">
        <v>290</v>
      </c>
      <c r="K263" s="46" t="s">
        <v>311</v>
      </c>
      <c r="L263" s="46"/>
      <c r="M263" s="47"/>
      <c r="N263" s="48" t="s">
        <v>299</v>
      </c>
      <c r="O263" s="36">
        <v>10</v>
      </c>
      <c r="P263" s="49">
        <f t="shared" si="6"/>
        <v>22.23</v>
      </c>
      <c r="Q263" s="50" t="s">
        <v>154</v>
      </c>
      <c r="R263" s="49">
        <v>222.3</v>
      </c>
      <c r="S263" s="51">
        <v>0</v>
      </c>
      <c r="T263" s="51">
        <v>0</v>
      </c>
      <c r="U263" s="51">
        <v>0</v>
      </c>
      <c r="V263" s="51">
        <f t="shared" si="7"/>
        <v>222.3</v>
      </c>
      <c r="W263" s="51">
        <v>0</v>
      </c>
      <c r="X263" s="51">
        <v>0</v>
      </c>
      <c r="Y263" s="51">
        <v>0</v>
      </c>
      <c r="Z263" s="51">
        <v>0</v>
      </c>
      <c r="AA263" s="51">
        <v>0</v>
      </c>
      <c r="AB263" s="51">
        <v>0</v>
      </c>
      <c r="AC263" s="51">
        <v>0</v>
      </c>
      <c r="AD263" s="51">
        <v>0</v>
      </c>
    </row>
    <row r="264" spans="1:30" ht="56.25" customHeight="1" x14ac:dyDescent="0.35">
      <c r="A264" s="21" t="s">
        <v>149</v>
      </c>
      <c r="B264" s="22" t="s">
        <v>289</v>
      </c>
      <c r="C264" s="21">
        <v>11510</v>
      </c>
      <c r="D264" s="22" t="s">
        <v>289</v>
      </c>
      <c r="E264" s="41" t="s">
        <v>33</v>
      </c>
      <c r="F264" s="22" t="s">
        <v>54</v>
      </c>
      <c r="G264" s="22" t="s">
        <v>53</v>
      </c>
      <c r="H264" s="22" t="s">
        <v>55</v>
      </c>
      <c r="I264" s="22">
        <v>21101</v>
      </c>
      <c r="J264" s="31" t="s">
        <v>290</v>
      </c>
      <c r="K264" s="46" t="s">
        <v>312</v>
      </c>
      <c r="L264" s="46"/>
      <c r="M264" s="47"/>
      <c r="N264" s="48" t="s">
        <v>299</v>
      </c>
      <c r="O264" s="36">
        <v>10</v>
      </c>
      <c r="P264" s="49">
        <f t="shared" si="6"/>
        <v>28.76</v>
      </c>
      <c r="Q264" s="50" t="s">
        <v>154</v>
      </c>
      <c r="R264" s="49">
        <v>287.60000000000002</v>
      </c>
      <c r="S264" s="51">
        <v>0</v>
      </c>
      <c r="T264" s="51">
        <v>0</v>
      </c>
      <c r="U264" s="51">
        <v>0</v>
      </c>
      <c r="V264" s="51">
        <f t="shared" si="7"/>
        <v>287.60000000000002</v>
      </c>
      <c r="W264" s="51">
        <v>0</v>
      </c>
      <c r="X264" s="51">
        <v>0</v>
      </c>
      <c r="Y264" s="51">
        <v>0</v>
      </c>
      <c r="Z264" s="51">
        <v>0</v>
      </c>
      <c r="AA264" s="51">
        <v>0</v>
      </c>
      <c r="AB264" s="51">
        <v>0</v>
      </c>
      <c r="AC264" s="51">
        <v>0</v>
      </c>
      <c r="AD264" s="51">
        <v>0</v>
      </c>
    </row>
    <row r="265" spans="1:30" ht="56.25" customHeight="1" x14ac:dyDescent="0.35">
      <c r="A265" s="21" t="s">
        <v>149</v>
      </c>
      <c r="B265" s="22" t="s">
        <v>289</v>
      </c>
      <c r="C265" s="21">
        <v>11510</v>
      </c>
      <c r="D265" s="22" t="s">
        <v>289</v>
      </c>
      <c r="E265" s="41" t="s">
        <v>33</v>
      </c>
      <c r="F265" s="22" t="s">
        <v>54</v>
      </c>
      <c r="G265" s="22" t="s">
        <v>53</v>
      </c>
      <c r="H265" s="22" t="s">
        <v>55</v>
      </c>
      <c r="I265" s="22">
        <v>21101</v>
      </c>
      <c r="J265" s="31" t="s">
        <v>290</v>
      </c>
      <c r="K265" s="46" t="s">
        <v>313</v>
      </c>
      <c r="L265" s="46"/>
      <c r="M265" s="47"/>
      <c r="N265" s="48" t="s">
        <v>299</v>
      </c>
      <c r="O265" s="36">
        <v>10</v>
      </c>
      <c r="P265" s="49">
        <f t="shared" si="6"/>
        <v>37.36</v>
      </c>
      <c r="Q265" s="50" t="s">
        <v>154</v>
      </c>
      <c r="R265" s="49">
        <v>373.6</v>
      </c>
      <c r="S265" s="51">
        <v>0</v>
      </c>
      <c r="T265" s="51">
        <v>0</v>
      </c>
      <c r="U265" s="51">
        <v>0</v>
      </c>
      <c r="V265" s="51">
        <f t="shared" si="7"/>
        <v>373.6</v>
      </c>
      <c r="W265" s="51">
        <v>0</v>
      </c>
      <c r="X265" s="51">
        <v>0</v>
      </c>
      <c r="Y265" s="51">
        <v>0</v>
      </c>
      <c r="Z265" s="51">
        <v>0</v>
      </c>
      <c r="AA265" s="51">
        <v>0</v>
      </c>
      <c r="AB265" s="51">
        <v>0</v>
      </c>
      <c r="AC265" s="51">
        <v>0</v>
      </c>
      <c r="AD265" s="51">
        <v>0</v>
      </c>
    </row>
    <row r="266" spans="1:30" ht="56.25" customHeight="1" x14ac:dyDescent="0.35">
      <c r="A266" s="21" t="s">
        <v>149</v>
      </c>
      <c r="B266" s="22" t="s">
        <v>289</v>
      </c>
      <c r="C266" s="21">
        <v>11510</v>
      </c>
      <c r="D266" s="22" t="s">
        <v>289</v>
      </c>
      <c r="E266" s="41" t="s">
        <v>33</v>
      </c>
      <c r="F266" s="22" t="s">
        <v>54</v>
      </c>
      <c r="G266" s="22" t="s">
        <v>53</v>
      </c>
      <c r="H266" s="22" t="s">
        <v>55</v>
      </c>
      <c r="I266" s="22">
        <v>21101</v>
      </c>
      <c r="J266" s="31" t="s">
        <v>290</v>
      </c>
      <c r="K266" s="46" t="s">
        <v>314</v>
      </c>
      <c r="L266" s="46"/>
      <c r="M266" s="47"/>
      <c r="N266" s="48" t="s">
        <v>35</v>
      </c>
      <c r="O266" s="36">
        <v>5</v>
      </c>
      <c r="P266" s="49">
        <f t="shared" si="6"/>
        <v>13.219999999999999</v>
      </c>
      <c r="Q266" s="50" t="s">
        <v>154</v>
      </c>
      <c r="R266" s="49">
        <v>66.099999999999994</v>
      </c>
      <c r="S266" s="51">
        <v>0</v>
      </c>
      <c r="T266" s="51">
        <v>0</v>
      </c>
      <c r="U266" s="51">
        <v>0</v>
      </c>
      <c r="V266" s="51">
        <f t="shared" si="7"/>
        <v>66.099999999999994</v>
      </c>
      <c r="W266" s="51">
        <v>0</v>
      </c>
      <c r="X266" s="51">
        <v>0</v>
      </c>
      <c r="Y266" s="51">
        <v>0</v>
      </c>
      <c r="Z266" s="51">
        <v>0</v>
      </c>
      <c r="AA266" s="51">
        <v>0</v>
      </c>
      <c r="AB266" s="51">
        <v>0</v>
      </c>
      <c r="AC266" s="51">
        <v>0</v>
      </c>
      <c r="AD266" s="51">
        <v>0</v>
      </c>
    </row>
    <row r="267" spans="1:30" ht="56.25" customHeight="1" x14ac:dyDescent="0.35">
      <c r="A267" s="21" t="s">
        <v>149</v>
      </c>
      <c r="B267" s="22" t="s">
        <v>289</v>
      </c>
      <c r="C267" s="21">
        <v>11510</v>
      </c>
      <c r="D267" s="22" t="s">
        <v>289</v>
      </c>
      <c r="E267" s="41" t="s">
        <v>33</v>
      </c>
      <c r="F267" s="22" t="s">
        <v>54</v>
      </c>
      <c r="G267" s="22" t="s">
        <v>53</v>
      </c>
      <c r="H267" s="22" t="s">
        <v>55</v>
      </c>
      <c r="I267" s="22">
        <v>21101</v>
      </c>
      <c r="J267" s="31" t="s">
        <v>290</v>
      </c>
      <c r="K267" s="46" t="s">
        <v>105</v>
      </c>
      <c r="L267" s="46"/>
      <c r="M267" s="47"/>
      <c r="N267" s="48" t="s">
        <v>35</v>
      </c>
      <c r="O267" s="36">
        <v>5</v>
      </c>
      <c r="P267" s="49">
        <f t="shared" si="6"/>
        <v>47.54</v>
      </c>
      <c r="Q267" s="50" t="s">
        <v>154</v>
      </c>
      <c r="R267" s="49">
        <v>237.7</v>
      </c>
      <c r="S267" s="51">
        <v>0</v>
      </c>
      <c r="T267" s="51">
        <v>0</v>
      </c>
      <c r="U267" s="51">
        <v>0</v>
      </c>
      <c r="V267" s="51">
        <f t="shared" si="7"/>
        <v>237.7</v>
      </c>
      <c r="W267" s="51">
        <v>0</v>
      </c>
      <c r="X267" s="51">
        <v>0</v>
      </c>
      <c r="Y267" s="51">
        <v>0</v>
      </c>
      <c r="Z267" s="51">
        <v>0</v>
      </c>
      <c r="AA267" s="51">
        <v>0</v>
      </c>
      <c r="AB267" s="51">
        <v>0</v>
      </c>
      <c r="AC267" s="51">
        <v>0</v>
      </c>
      <c r="AD267" s="51">
        <v>0</v>
      </c>
    </row>
    <row r="268" spans="1:30" ht="56.25" customHeight="1" x14ac:dyDescent="0.35">
      <c r="A268" s="21" t="s">
        <v>149</v>
      </c>
      <c r="B268" s="22" t="s">
        <v>289</v>
      </c>
      <c r="C268" s="21">
        <v>11510</v>
      </c>
      <c r="D268" s="22" t="s">
        <v>289</v>
      </c>
      <c r="E268" s="41" t="s">
        <v>33</v>
      </c>
      <c r="F268" s="22" t="s">
        <v>54</v>
      </c>
      <c r="G268" s="22" t="s">
        <v>53</v>
      </c>
      <c r="H268" s="22" t="s">
        <v>55</v>
      </c>
      <c r="I268" s="22">
        <v>21101</v>
      </c>
      <c r="J268" s="31" t="s">
        <v>290</v>
      </c>
      <c r="K268" s="46" t="s">
        <v>300</v>
      </c>
      <c r="L268" s="46"/>
      <c r="M268" s="47"/>
      <c r="N268" s="48" t="s">
        <v>35</v>
      </c>
      <c r="O268" s="36">
        <v>7</v>
      </c>
      <c r="P268" s="49">
        <f t="shared" si="6"/>
        <v>67.510000000000005</v>
      </c>
      <c r="Q268" s="50" t="s">
        <v>154</v>
      </c>
      <c r="R268" s="49">
        <v>472.57</v>
      </c>
      <c r="S268" s="51">
        <v>0</v>
      </c>
      <c r="T268" s="51">
        <v>0</v>
      </c>
      <c r="U268" s="51">
        <v>0</v>
      </c>
      <c r="V268" s="51">
        <f t="shared" si="7"/>
        <v>472.57</v>
      </c>
      <c r="W268" s="51">
        <v>0</v>
      </c>
      <c r="X268" s="51">
        <v>0</v>
      </c>
      <c r="Y268" s="51">
        <v>0</v>
      </c>
      <c r="Z268" s="51">
        <v>0</v>
      </c>
      <c r="AA268" s="51">
        <v>0</v>
      </c>
      <c r="AB268" s="51">
        <v>0</v>
      </c>
      <c r="AC268" s="51">
        <v>0</v>
      </c>
      <c r="AD268" s="51">
        <v>0</v>
      </c>
    </row>
    <row r="269" spans="1:30" ht="56.25" customHeight="1" x14ac:dyDescent="0.35">
      <c r="A269" s="21" t="s">
        <v>149</v>
      </c>
      <c r="B269" s="22" t="s">
        <v>289</v>
      </c>
      <c r="C269" s="21">
        <v>11510</v>
      </c>
      <c r="D269" s="22" t="s">
        <v>289</v>
      </c>
      <c r="E269" s="41" t="s">
        <v>33</v>
      </c>
      <c r="F269" s="22" t="s">
        <v>54</v>
      </c>
      <c r="G269" s="22" t="s">
        <v>53</v>
      </c>
      <c r="H269" s="22" t="s">
        <v>55</v>
      </c>
      <c r="I269" s="22">
        <v>21101</v>
      </c>
      <c r="J269" s="31" t="s">
        <v>290</v>
      </c>
      <c r="K269" s="46" t="s">
        <v>315</v>
      </c>
      <c r="L269" s="46"/>
      <c r="M269" s="47"/>
      <c r="N269" s="48" t="s">
        <v>35</v>
      </c>
      <c r="O269" s="36">
        <v>10</v>
      </c>
      <c r="P269" s="49">
        <f t="shared" si="6"/>
        <v>24.04</v>
      </c>
      <c r="Q269" s="50" t="s">
        <v>154</v>
      </c>
      <c r="R269" s="49">
        <v>240.4</v>
      </c>
      <c r="S269" s="51">
        <v>0</v>
      </c>
      <c r="T269" s="51">
        <v>0</v>
      </c>
      <c r="U269" s="51">
        <v>0</v>
      </c>
      <c r="V269" s="51">
        <f t="shared" si="7"/>
        <v>240.4</v>
      </c>
      <c r="W269" s="51">
        <v>0</v>
      </c>
      <c r="X269" s="51">
        <v>0</v>
      </c>
      <c r="Y269" s="51">
        <v>0</v>
      </c>
      <c r="Z269" s="51">
        <v>0</v>
      </c>
      <c r="AA269" s="51">
        <v>0</v>
      </c>
      <c r="AB269" s="51">
        <v>0</v>
      </c>
      <c r="AC269" s="51">
        <v>0</v>
      </c>
      <c r="AD269" s="51">
        <v>0</v>
      </c>
    </row>
    <row r="270" spans="1:30" ht="56.25" customHeight="1" x14ac:dyDescent="0.35">
      <c r="A270" s="21" t="s">
        <v>149</v>
      </c>
      <c r="B270" s="22" t="s">
        <v>289</v>
      </c>
      <c r="C270" s="21">
        <v>11510</v>
      </c>
      <c r="D270" s="22" t="s">
        <v>289</v>
      </c>
      <c r="E270" s="41" t="s">
        <v>33</v>
      </c>
      <c r="F270" s="22" t="s">
        <v>54</v>
      </c>
      <c r="G270" s="22" t="s">
        <v>53</v>
      </c>
      <c r="H270" s="22" t="s">
        <v>55</v>
      </c>
      <c r="I270" s="22">
        <v>21101</v>
      </c>
      <c r="J270" s="31" t="s">
        <v>290</v>
      </c>
      <c r="K270" s="46" t="s">
        <v>316</v>
      </c>
      <c r="L270" s="46"/>
      <c r="M270" s="47"/>
      <c r="N270" s="48" t="s">
        <v>35</v>
      </c>
      <c r="O270" s="36">
        <v>5</v>
      </c>
      <c r="P270" s="49">
        <f t="shared" si="6"/>
        <v>121.78</v>
      </c>
      <c r="Q270" s="50" t="s">
        <v>154</v>
      </c>
      <c r="R270" s="49">
        <v>608.9</v>
      </c>
      <c r="S270" s="51">
        <v>0</v>
      </c>
      <c r="T270" s="51">
        <v>0</v>
      </c>
      <c r="U270" s="51">
        <v>0</v>
      </c>
      <c r="V270" s="51">
        <f t="shared" si="7"/>
        <v>608.9</v>
      </c>
      <c r="W270" s="51">
        <v>0</v>
      </c>
      <c r="X270" s="51">
        <v>0</v>
      </c>
      <c r="Y270" s="51">
        <v>0</v>
      </c>
      <c r="Z270" s="51">
        <v>0</v>
      </c>
      <c r="AA270" s="51">
        <v>0</v>
      </c>
      <c r="AB270" s="51">
        <v>0</v>
      </c>
      <c r="AC270" s="51">
        <v>0</v>
      </c>
      <c r="AD270" s="51">
        <v>0</v>
      </c>
    </row>
    <row r="271" spans="1:30" ht="56.25" customHeight="1" x14ac:dyDescent="0.35">
      <c r="A271" s="21" t="s">
        <v>149</v>
      </c>
      <c r="B271" s="22" t="s">
        <v>289</v>
      </c>
      <c r="C271" s="21">
        <v>11510</v>
      </c>
      <c r="D271" s="22" t="s">
        <v>289</v>
      </c>
      <c r="E271" s="41" t="s">
        <v>33</v>
      </c>
      <c r="F271" s="22" t="s">
        <v>54</v>
      </c>
      <c r="G271" s="22" t="s">
        <v>53</v>
      </c>
      <c r="H271" s="22" t="s">
        <v>55</v>
      </c>
      <c r="I271" s="22">
        <v>21101</v>
      </c>
      <c r="J271" s="31" t="s">
        <v>290</v>
      </c>
      <c r="K271" s="46" t="s">
        <v>317</v>
      </c>
      <c r="L271" s="46"/>
      <c r="M271" s="47"/>
      <c r="N271" s="48" t="s">
        <v>299</v>
      </c>
      <c r="O271" s="36">
        <v>5</v>
      </c>
      <c r="P271" s="49">
        <f t="shared" si="6"/>
        <v>51.739999999999995</v>
      </c>
      <c r="Q271" s="50" t="s">
        <v>154</v>
      </c>
      <c r="R271" s="49">
        <v>258.7</v>
      </c>
      <c r="S271" s="51">
        <v>0</v>
      </c>
      <c r="T271" s="51">
        <v>0</v>
      </c>
      <c r="U271" s="51">
        <v>0</v>
      </c>
      <c r="V271" s="51">
        <f t="shared" si="7"/>
        <v>258.7</v>
      </c>
      <c r="W271" s="51">
        <v>0</v>
      </c>
      <c r="X271" s="51">
        <v>0</v>
      </c>
      <c r="Y271" s="51">
        <v>0</v>
      </c>
      <c r="Z271" s="51">
        <v>0</v>
      </c>
      <c r="AA271" s="51">
        <v>0</v>
      </c>
      <c r="AB271" s="51">
        <v>0</v>
      </c>
      <c r="AC271" s="51">
        <v>0</v>
      </c>
      <c r="AD271" s="51">
        <v>0</v>
      </c>
    </row>
    <row r="272" spans="1:30" ht="56.25" customHeight="1" x14ac:dyDescent="0.35">
      <c r="A272" s="21" t="s">
        <v>149</v>
      </c>
      <c r="B272" s="22" t="s">
        <v>289</v>
      </c>
      <c r="C272" s="21">
        <v>11510</v>
      </c>
      <c r="D272" s="22" t="s">
        <v>289</v>
      </c>
      <c r="E272" s="41" t="s">
        <v>33</v>
      </c>
      <c r="F272" s="22" t="s">
        <v>54</v>
      </c>
      <c r="G272" s="22" t="s">
        <v>53</v>
      </c>
      <c r="H272" s="22" t="s">
        <v>55</v>
      </c>
      <c r="I272" s="22">
        <v>21101</v>
      </c>
      <c r="J272" s="31" t="s">
        <v>290</v>
      </c>
      <c r="K272" s="46" t="s">
        <v>101</v>
      </c>
      <c r="L272" s="46"/>
      <c r="M272" s="47"/>
      <c r="N272" s="48" t="s">
        <v>299</v>
      </c>
      <c r="O272" s="36">
        <v>5</v>
      </c>
      <c r="P272" s="49">
        <f t="shared" si="6"/>
        <v>43.85</v>
      </c>
      <c r="Q272" s="50" t="s">
        <v>154</v>
      </c>
      <c r="R272" s="49">
        <v>219.25</v>
      </c>
      <c r="S272" s="51">
        <v>0</v>
      </c>
      <c r="T272" s="51">
        <v>0</v>
      </c>
      <c r="U272" s="51">
        <v>0</v>
      </c>
      <c r="V272" s="51">
        <f t="shared" si="7"/>
        <v>219.25</v>
      </c>
      <c r="W272" s="51">
        <v>0</v>
      </c>
      <c r="X272" s="51">
        <v>0</v>
      </c>
      <c r="Y272" s="51">
        <v>0</v>
      </c>
      <c r="Z272" s="51">
        <v>0</v>
      </c>
      <c r="AA272" s="51">
        <v>0</v>
      </c>
      <c r="AB272" s="51">
        <v>0</v>
      </c>
      <c r="AC272" s="51">
        <v>0</v>
      </c>
      <c r="AD272" s="51">
        <v>0</v>
      </c>
    </row>
    <row r="273" spans="1:30" ht="56.25" customHeight="1" x14ac:dyDescent="0.35">
      <c r="A273" s="21" t="s">
        <v>149</v>
      </c>
      <c r="B273" s="22" t="s">
        <v>289</v>
      </c>
      <c r="C273" s="21">
        <v>11510</v>
      </c>
      <c r="D273" s="22" t="s">
        <v>289</v>
      </c>
      <c r="E273" s="41" t="s">
        <v>33</v>
      </c>
      <c r="F273" s="22" t="s">
        <v>54</v>
      </c>
      <c r="G273" s="22" t="s">
        <v>53</v>
      </c>
      <c r="H273" s="22" t="s">
        <v>55</v>
      </c>
      <c r="I273" s="22">
        <v>21101</v>
      </c>
      <c r="J273" s="31" t="s">
        <v>290</v>
      </c>
      <c r="K273" s="46" t="s">
        <v>318</v>
      </c>
      <c r="L273" s="46"/>
      <c r="M273" s="47"/>
      <c r="N273" s="48" t="s">
        <v>35</v>
      </c>
      <c r="O273" s="36">
        <v>15</v>
      </c>
      <c r="P273" s="49">
        <f t="shared" si="6"/>
        <v>14.44</v>
      </c>
      <c r="Q273" s="50" t="s">
        <v>154</v>
      </c>
      <c r="R273" s="49">
        <v>216.6</v>
      </c>
      <c r="S273" s="51">
        <v>0</v>
      </c>
      <c r="T273" s="51">
        <v>0</v>
      </c>
      <c r="U273" s="51">
        <v>0</v>
      </c>
      <c r="V273" s="51">
        <f t="shared" si="7"/>
        <v>216.6</v>
      </c>
      <c r="W273" s="51">
        <v>0</v>
      </c>
      <c r="X273" s="51">
        <v>0</v>
      </c>
      <c r="Y273" s="51">
        <v>0</v>
      </c>
      <c r="Z273" s="51">
        <v>0</v>
      </c>
      <c r="AA273" s="51">
        <v>0</v>
      </c>
      <c r="AB273" s="51">
        <v>0</v>
      </c>
      <c r="AC273" s="51">
        <v>0</v>
      </c>
      <c r="AD273" s="51">
        <v>0</v>
      </c>
    </row>
    <row r="274" spans="1:30" ht="56.25" customHeight="1" x14ac:dyDescent="0.35">
      <c r="A274" s="21" t="s">
        <v>149</v>
      </c>
      <c r="B274" s="22" t="s">
        <v>289</v>
      </c>
      <c r="C274" s="21">
        <v>11510</v>
      </c>
      <c r="D274" s="22" t="s">
        <v>289</v>
      </c>
      <c r="E274" s="41" t="s">
        <v>33</v>
      </c>
      <c r="F274" s="22" t="s">
        <v>54</v>
      </c>
      <c r="G274" s="22" t="s">
        <v>53</v>
      </c>
      <c r="H274" s="22" t="s">
        <v>55</v>
      </c>
      <c r="I274" s="22">
        <v>21101</v>
      </c>
      <c r="J274" s="31" t="s">
        <v>290</v>
      </c>
      <c r="K274" s="46" t="s">
        <v>47</v>
      </c>
      <c r="L274" s="46"/>
      <c r="M274" s="47"/>
      <c r="N274" s="48" t="s">
        <v>35</v>
      </c>
      <c r="O274" s="36">
        <v>15</v>
      </c>
      <c r="P274" s="49">
        <f t="shared" si="6"/>
        <v>25.31</v>
      </c>
      <c r="Q274" s="50" t="s">
        <v>154</v>
      </c>
      <c r="R274" s="49">
        <v>379.65</v>
      </c>
      <c r="S274" s="51">
        <v>0</v>
      </c>
      <c r="T274" s="51">
        <v>0</v>
      </c>
      <c r="U274" s="51">
        <v>0</v>
      </c>
      <c r="V274" s="51">
        <f t="shared" si="7"/>
        <v>379.65</v>
      </c>
      <c r="W274" s="51">
        <v>0</v>
      </c>
      <c r="X274" s="51">
        <v>0</v>
      </c>
      <c r="Y274" s="51">
        <v>0</v>
      </c>
      <c r="Z274" s="51">
        <v>0</v>
      </c>
      <c r="AA274" s="51">
        <v>0</v>
      </c>
      <c r="AB274" s="51">
        <v>0</v>
      </c>
      <c r="AC274" s="51">
        <v>0</v>
      </c>
      <c r="AD274" s="51">
        <v>0</v>
      </c>
    </row>
    <row r="275" spans="1:30" ht="56.25" customHeight="1" x14ac:dyDescent="0.35">
      <c r="A275" s="21" t="s">
        <v>149</v>
      </c>
      <c r="B275" s="22" t="s">
        <v>289</v>
      </c>
      <c r="C275" s="21">
        <v>11510</v>
      </c>
      <c r="D275" s="22" t="s">
        <v>289</v>
      </c>
      <c r="E275" s="41" t="s">
        <v>33</v>
      </c>
      <c r="F275" s="22" t="s">
        <v>54</v>
      </c>
      <c r="G275" s="22" t="s">
        <v>53</v>
      </c>
      <c r="H275" s="22" t="s">
        <v>55</v>
      </c>
      <c r="I275" s="22">
        <v>21101</v>
      </c>
      <c r="J275" s="31" t="s">
        <v>290</v>
      </c>
      <c r="K275" s="46" t="s">
        <v>319</v>
      </c>
      <c r="L275" s="46"/>
      <c r="M275" s="47"/>
      <c r="N275" s="48" t="s">
        <v>35</v>
      </c>
      <c r="O275" s="36">
        <v>10</v>
      </c>
      <c r="P275" s="49">
        <f t="shared" si="6"/>
        <v>12.3</v>
      </c>
      <c r="Q275" s="50" t="s">
        <v>154</v>
      </c>
      <c r="R275" s="49">
        <v>123</v>
      </c>
      <c r="S275" s="51">
        <v>0</v>
      </c>
      <c r="T275" s="51">
        <v>0</v>
      </c>
      <c r="U275" s="51">
        <v>0</v>
      </c>
      <c r="V275" s="51">
        <f t="shared" si="7"/>
        <v>123</v>
      </c>
      <c r="W275" s="51">
        <v>0</v>
      </c>
      <c r="X275" s="51">
        <v>0</v>
      </c>
      <c r="Y275" s="51">
        <v>0</v>
      </c>
      <c r="Z275" s="51">
        <v>0</v>
      </c>
      <c r="AA275" s="51">
        <v>0</v>
      </c>
      <c r="AB275" s="51">
        <v>0</v>
      </c>
      <c r="AC275" s="51">
        <v>0</v>
      </c>
      <c r="AD275" s="51">
        <v>0</v>
      </c>
    </row>
    <row r="276" spans="1:30" ht="56.25" customHeight="1" x14ac:dyDescent="0.35">
      <c r="A276" s="21" t="s">
        <v>149</v>
      </c>
      <c r="B276" s="22" t="s">
        <v>289</v>
      </c>
      <c r="C276" s="21">
        <v>11510</v>
      </c>
      <c r="D276" s="22" t="s">
        <v>289</v>
      </c>
      <c r="E276" s="41" t="s">
        <v>33</v>
      </c>
      <c r="F276" s="22" t="s">
        <v>54</v>
      </c>
      <c r="G276" s="22" t="s">
        <v>53</v>
      </c>
      <c r="H276" s="22" t="s">
        <v>55</v>
      </c>
      <c r="I276" s="22">
        <v>21101</v>
      </c>
      <c r="J276" s="31" t="s">
        <v>290</v>
      </c>
      <c r="K276" s="46" t="s">
        <v>320</v>
      </c>
      <c r="L276" s="46"/>
      <c r="M276" s="47"/>
      <c r="N276" s="48" t="s">
        <v>35</v>
      </c>
      <c r="O276" s="36">
        <v>10</v>
      </c>
      <c r="P276" s="49">
        <f t="shared" si="6"/>
        <v>12.3</v>
      </c>
      <c r="Q276" s="50" t="s">
        <v>154</v>
      </c>
      <c r="R276" s="49">
        <v>123</v>
      </c>
      <c r="S276" s="51">
        <v>0</v>
      </c>
      <c r="T276" s="51">
        <v>0</v>
      </c>
      <c r="U276" s="51">
        <v>0</v>
      </c>
      <c r="V276" s="51">
        <f t="shared" si="7"/>
        <v>123</v>
      </c>
      <c r="W276" s="51">
        <v>0</v>
      </c>
      <c r="X276" s="51">
        <v>0</v>
      </c>
      <c r="Y276" s="51">
        <v>0</v>
      </c>
      <c r="Z276" s="51">
        <v>0</v>
      </c>
      <c r="AA276" s="51">
        <v>0</v>
      </c>
      <c r="AB276" s="51">
        <v>0</v>
      </c>
      <c r="AC276" s="51">
        <v>0</v>
      </c>
      <c r="AD276" s="51">
        <v>0</v>
      </c>
    </row>
    <row r="277" spans="1:30" ht="56.25" customHeight="1" x14ac:dyDescent="0.35">
      <c r="A277" s="21" t="s">
        <v>149</v>
      </c>
      <c r="B277" s="22" t="s">
        <v>289</v>
      </c>
      <c r="C277" s="21">
        <v>11510</v>
      </c>
      <c r="D277" s="22" t="s">
        <v>289</v>
      </c>
      <c r="E277" s="41" t="s">
        <v>33</v>
      </c>
      <c r="F277" s="22" t="s">
        <v>54</v>
      </c>
      <c r="G277" s="22" t="s">
        <v>53</v>
      </c>
      <c r="H277" s="22" t="s">
        <v>55</v>
      </c>
      <c r="I277" s="22">
        <v>21101</v>
      </c>
      <c r="J277" s="31" t="s">
        <v>290</v>
      </c>
      <c r="K277" s="46" t="s">
        <v>321</v>
      </c>
      <c r="L277" s="46"/>
      <c r="M277" s="47"/>
      <c r="N277" s="48" t="s">
        <v>35</v>
      </c>
      <c r="O277" s="36">
        <v>10</v>
      </c>
      <c r="P277" s="49">
        <f t="shared" si="6"/>
        <v>12.3</v>
      </c>
      <c r="Q277" s="50" t="s">
        <v>154</v>
      </c>
      <c r="R277" s="49">
        <v>123</v>
      </c>
      <c r="S277" s="51">
        <v>0</v>
      </c>
      <c r="T277" s="51">
        <v>0</v>
      </c>
      <c r="U277" s="51">
        <v>0</v>
      </c>
      <c r="V277" s="51">
        <f t="shared" si="7"/>
        <v>123</v>
      </c>
      <c r="W277" s="51">
        <v>0</v>
      </c>
      <c r="X277" s="51">
        <v>0</v>
      </c>
      <c r="Y277" s="51">
        <v>0</v>
      </c>
      <c r="Z277" s="51">
        <v>0</v>
      </c>
      <c r="AA277" s="51">
        <v>0</v>
      </c>
      <c r="AB277" s="51">
        <v>0</v>
      </c>
      <c r="AC277" s="51">
        <v>0</v>
      </c>
      <c r="AD277" s="51">
        <v>0</v>
      </c>
    </row>
    <row r="278" spans="1:30" ht="56.25" customHeight="1" x14ac:dyDescent="0.35">
      <c r="A278" s="21" t="s">
        <v>149</v>
      </c>
      <c r="B278" s="22" t="s">
        <v>289</v>
      </c>
      <c r="C278" s="21">
        <v>11510</v>
      </c>
      <c r="D278" s="22" t="s">
        <v>289</v>
      </c>
      <c r="E278" s="41" t="s">
        <v>33</v>
      </c>
      <c r="F278" s="22" t="s">
        <v>54</v>
      </c>
      <c r="G278" s="22" t="s">
        <v>53</v>
      </c>
      <c r="H278" s="22" t="s">
        <v>55</v>
      </c>
      <c r="I278" s="22">
        <v>21101</v>
      </c>
      <c r="J278" s="31" t="s">
        <v>290</v>
      </c>
      <c r="K278" s="46" t="s">
        <v>322</v>
      </c>
      <c r="L278" s="46"/>
      <c r="M278" s="47"/>
      <c r="N278" s="48" t="s">
        <v>294</v>
      </c>
      <c r="O278" s="36">
        <v>5</v>
      </c>
      <c r="P278" s="49">
        <f t="shared" si="6"/>
        <v>229</v>
      </c>
      <c r="Q278" s="50" t="s">
        <v>154</v>
      </c>
      <c r="R278" s="49">
        <v>1145</v>
      </c>
      <c r="S278" s="51">
        <v>0</v>
      </c>
      <c r="T278" s="51">
        <v>0</v>
      </c>
      <c r="U278" s="51">
        <v>0</v>
      </c>
      <c r="V278" s="51">
        <f t="shared" si="7"/>
        <v>1145</v>
      </c>
      <c r="W278" s="51">
        <v>0</v>
      </c>
      <c r="X278" s="51">
        <v>0</v>
      </c>
      <c r="Y278" s="51">
        <v>0</v>
      </c>
      <c r="Z278" s="51">
        <v>0</v>
      </c>
      <c r="AA278" s="51">
        <v>0</v>
      </c>
      <c r="AB278" s="51">
        <v>0</v>
      </c>
      <c r="AC278" s="51">
        <v>0</v>
      </c>
      <c r="AD278" s="51">
        <v>0</v>
      </c>
    </row>
    <row r="279" spans="1:30" ht="56.25" customHeight="1" x14ac:dyDescent="0.35">
      <c r="A279" s="21" t="s">
        <v>149</v>
      </c>
      <c r="B279" s="22" t="s">
        <v>289</v>
      </c>
      <c r="C279" s="21">
        <v>11510</v>
      </c>
      <c r="D279" s="22" t="s">
        <v>289</v>
      </c>
      <c r="E279" s="41" t="s">
        <v>33</v>
      </c>
      <c r="F279" s="22" t="s">
        <v>54</v>
      </c>
      <c r="G279" s="22" t="s">
        <v>53</v>
      </c>
      <c r="H279" s="22" t="s">
        <v>55</v>
      </c>
      <c r="I279" s="22">
        <v>21101</v>
      </c>
      <c r="J279" s="31" t="s">
        <v>290</v>
      </c>
      <c r="K279" s="46" t="s">
        <v>103</v>
      </c>
      <c r="L279" s="46"/>
      <c r="M279" s="47"/>
      <c r="N279" s="48" t="s">
        <v>35</v>
      </c>
      <c r="O279" s="36">
        <v>10</v>
      </c>
      <c r="P279" s="49">
        <f t="shared" si="6"/>
        <v>46.89</v>
      </c>
      <c r="Q279" s="50" t="s">
        <v>154</v>
      </c>
      <c r="R279" s="49">
        <v>468.9</v>
      </c>
      <c r="S279" s="51">
        <v>0</v>
      </c>
      <c r="T279" s="51">
        <v>0</v>
      </c>
      <c r="U279" s="51">
        <v>0</v>
      </c>
      <c r="V279" s="51">
        <f t="shared" si="7"/>
        <v>468.9</v>
      </c>
      <c r="W279" s="51">
        <v>0</v>
      </c>
      <c r="X279" s="51">
        <v>0</v>
      </c>
      <c r="Y279" s="51">
        <v>0</v>
      </c>
      <c r="Z279" s="51">
        <v>0</v>
      </c>
      <c r="AA279" s="51">
        <v>0</v>
      </c>
      <c r="AB279" s="51">
        <v>0</v>
      </c>
      <c r="AC279" s="51">
        <v>0</v>
      </c>
      <c r="AD279" s="51">
        <v>0</v>
      </c>
    </row>
    <row r="280" spans="1:30" ht="56.25" customHeight="1" x14ac:dyDescent="0.35">
      <c r="A280" s="21" t="s">
        <v>149</v>
      </c>
      <c r="B280" s="22" t="s">
        <v>289</v>
      </c>
      <c r="C280" s="21">
        <v>11510</v>
      </c>
      <c r="D280" s="22" t="s">
        <v>289</v>
      </c>
      <c r="E280" s="41" t="s">
        <v>33</v>
      </c>
      <c r="F280" s="22" t="s">
        <v>54</v>
      </c>
      <c r="G280" s="22" t="s">
        <v>53</v>
      </c>
      <c r="H280" s="22" t="s">
        <v>55</v>
      </c>
      <c r="I280" s="22">
        <v>21101</v>
      </c>
      <c r="J280" s="31" t="s">
        <v>290</v>
      </c>
      <c r="K280" s="46" t="s">
        <v>323</v>
      </c>
      <c r="L280" s="46"/>
      <c r="M280" s="47"/>
      <c r="N280" s="48" t="s">
        <v>35</v>
      </c>
      <c r="O280" s="36">
        <v>5</v>
      </c>
      <c r="P280" s="49">
        <f t="shared" si="6"/>
        <v>209.98000000000002</v>
      </c>
      <c r="Q280" s="50" t="s">
        <v>154</v>
      </c>
      <c r="R280" s="49">
        <v>1049.9000000000001</v>
      </c>
      <c r="S280" s="51">
        <v>0</v>
      </c>
      <c r="T280" s="51">
        <v>0</v>
      </c>
      <c r="U280" s="51">
        <v>0</v>
      </c>
      <c r="V280" s="51">
        <f t="shared" si="7"/>
        <v>1049.9000000000001</v>
      </c>
      <c r="W280" s="51">
        <v>0</v>
      </c>
      <c r="X280" s="51">
        <v>0</v>
      </c>
      <c r="Y280" s="51">
        <v>0</v>
      </c>
      <c r="Z280" s="51">
        <v>0</v>
      </c>
      <c r="AA280" s="51">
        <v>0</v>
      </c>
      <c r="AB280" s="51">
        <v>0</v>
      </c>
      <c r="AC280" s="51">
        <v>0</v>
      </c>
      <c r="AD280" s="51">
        <v>0</v>
      </c>
    </row>
    <row r="281" spans="1:30" ht="56.25" customHeight="1" x14ac:dyDescent="0.35">
      <c r="A281" s="21" t="s">
        <v>149</v>
      </c>
      <c r="B281" s="22" t="s">
        <v>289</v>
      </c>
      <c r="C281" s="21">
        <v>11510</v>
      </c>
      <c r="D281" s="22" t="s">
        <v>289</v>
      </c>
      <c r="E281" s="41" t="s">
        <v>33</v>
      </c>
      <c r="F281" s="22" t="s">
        <v>54</v>
      </c>
      <c r="G281" s="22" t="s">
        <v>53</v>
      </c>
      <c r="H281" s="22" t="s">
        <v>55</v>
      </c>
      <c r="I281" s="22">
        <v>21101</v>
      </c>
      <c r="J281" s="31" t="s">
        <v>290</v>
      </c>
      <c r="K281" s="46" t="s">
        <v>324</v>
      </c>
      <c r="L281" s="46"/>
      <c r="M281" s="47"/>
      <c r="N281" s="48" t="s">
        <v>294</v>
      </c>
      <c r="O281" s="36">
        <v>1</v>
      </c>
      <c r="P281" s="49">
        <f t="shared" si="6"/>
        <v>35.909999999999997</v>
      </c>
      <c r="Q281" s="50" t="s">
        <v>154</v>
      </c>
      <c r="R281" s="49">
        <v>35.909999999999997</v>
      </c>
      <c r="S281" s="51">
        <v>0</v>
      </c>
      <c r="T281" s="51">
        <v>0</v>
      </c>
      <c r="U281" s="51">
        <v>0</v>
      </c>
      <c r="V281" s="51">
        <f t="shared" si="7"/>
        <v>35.909999999999997</v>
      </c>
      <c r="W281" s="51">
        <v>0</v>
      </c>
      <c r="X281" s="51">
        <v>0</v>
      </c>
      <c r="Y281" s="51">
        <v>0</v>
      </c>
      <c r="Z281" s="51">
        <v>0</v>
      </c>
      <c r="AA281" s="51">
        <v>0</v>
      </c>
      <c r="AB281" s="51">
        <v>0</v>
      </c>
      <c r="AC281" s="51">
        <v>0</v>
      </c>
      <c r="AD281" s="51">
        <v>0</v>
      </c>
    </row>
    <row r="282" spans="1:30" ht="56.25" customHeight="1" x14ac:dyDescent="0.35">
      <c r="A282" s="21" t="s">
        <v>149</v>
      </c>
      <c r="B282" s="22" t="s">
        <v>289</v>
      </c>
      <c r="C282" s="21">
        <v>11510</v>
      </c>
      <c r="D282" s="22" t="s">
        <v>289</v>
      </c>
      <c r="E282" s="41" t="s">
        <v>33</v>
      </c>
      <c r="F282" s="22" t="s">
        <v>54</v>
      </c>
      <c r="G282" s="22" t="s">
        <v>53</v>
      </c>
      <c r="H282" s="22" t="s">
        <v>55</v>
      </c>
      <c r="I282" s="22">
        <v>21101</v>
      </c>
      <c r="J282" s="31" t="s">
        <v>290</v>
      </c>
      <c r="K282" s="46" t="s">
        <v>325</v>
      </c>
      <c r="L282" s="46"/>
      <c r="M282" s="47"/>
      <c r="N282" s="48" t="s">
        <v>35</v>
      </c>
      <c r="O282" s="36">
        <v>3</v>
      </c>
      <c r="P282" s="49">
        <f t="shared" si="6"/>
        <v>338.16</v>
      </c>
      <c r="Q282" s="50" t="s">
        <v>154</v>
      </c>
      <c r="R282" s="49">
        <v>1014.48</v>
      </c>
      <c r="S282" s="51">
        <v>0</v>
      </c>
      <c r="T282" s="51">
        <v>0</v>
      </c>
      <c r="U282" s="51">
        <v>0</v>
      </c>
      <c r="V282" s="51">
        <f t="shared" si="7"/>
        <v>1014.48</v>
      </c>
      <c r="W282" s="51">
        <v>0</v>
      </c>
      <c r="X282" s="51">
        <v>0</v>
      </c>
      <c r="Y282" s="51">
        <v>0</v>
      </c>
      <c r="Z282" s="51">
        <v>0</v>
      </c>
      <c r="AA282" s="51">
        <v>0</v>
      </c>
      <c r="AB282" s="51">
        <v>0</v>
      </c>
      <c r="AC282" s="51">
        <v>0</v>
      </c>
      <c r="AD282" s="51">
        <v>0</v>
      </c>
    </row>
    <row r="283" spans="1:30" ht="56.25" customHeight="1" x14ac:dyDescent="0.35">
      <c r="A283" s="21" t="s">
        <v>149</v>
      </c>
      <c r="B283" s="22" t="s">
        <v>289</v>
      </c>
      <c r="C283" s="21">
        <v>11510</v>
      </c>
      <c r="D283" s="22" t="s">
        <v>289</v>
      </c>
      <c r="E283" s="41" t="s">
        <v>33</v>
      </c>
      <c r="F283" s="22" t="s">
        <v>54</v>
      </c>
      <c r="G283" s="22" t="s">
        <v>53</v>
      </c>
      <c r="H283" s="22" t="s">
        <v>55</v>
      </c>
      <c r="I283" s="22">
        <v>21101</v>
      </c>
      <c r="J283" s="31" t="s">
        <v>290</v>
      </c>
      <c r="K283" s="46" t="s">
        <v>326</v>
      </c>
      <c r="L283" s="46"/>
      <c r="M283" s="47"/>
      <c r="N283" s="48" t="s">
        <v>35</v>
      </c>
      <c r="O283" s="36">
        <v>5</v>
      </c>
      <c r="P283" s="49">
        <f t="shared" si="6"/>
        <v>197.77</v>
      </c>
      <c r="Q283" s="50" t="s">
        <v>154</v>
      </c>
      <c r="R283" s="49">
        <v>988.85</v>
      </c>
      <c r="S283" s="51">
        <v>0</v>
      </c>
      <c r="T283" s="51">
        <v>0</v>
      </c>
      <c r="U283" s="51">
        <v>0</v>
      </c>
      <c r="V283" s="51">
        <f t="shared" si="7"/>
        <v>988.85</v>
      </c>
      <c r="W283" s="51">
        <v>0</v>
      </c>
      <c r="X283" s="51">
        <v>0</v>
      </c>
      <c r="Y283" s="51">
        <v>0</v>
      </c>
      <c r="Z283" s="51">
        <v>0</v>
      </c>
      <c r="AA283" s="51">
        <v>0</v>
      </c>
      <c r="AB283" s="51">
        <v>0</v>
      </c>
      <c r="AC283" s="51">
        <v>0</v>
      </c>
      <c r="AD283" s="51">
        <v>0</v>
      </c>
    </row>
    <row r="284" spans="1:30" ht="56.25" customHeight="1" x14ac:dyDescent="0.35">
      <c r="A284" s="21" t="s">
        <v>149</v>
      </c>
      <c r="B284" s="22" t="s">
        <v>289</v>
      </c>
      <c r="C284" s="21">
        <v>11510</v>
      </c>
      <c r="D284" s="22" t="s">
        <v>289</v>
      </c>
      <c r="E284" s="41" t="s">
        <v>33</v>
      </c>
      <c r="F284" s="22" t="s">
        <v>54</v>
      </c>
      <c r="G284" s="22" t="s">
        <v>53</v>
      </c>
      <c r="H284" s="22" t="s">
        <v>55</v>
      </c>
      <c r="I284" s="22">
        <v>21101</v>
      </c>
      <c r="J284" s="31" t="s">
        <v>290</v>
      </c>
      <c r="K284" s="46" t="s">
        <v>327</v>
      </c>
      <c r="L284" s="46"/>
      <c r="M284" s="47"/>
      <c r="N284" s="48" t="s">
        <v>35</v>
      </c>
      <c r="O284" s="36">
        <v>10</v>
      </c>
      <c r="P284" s="49">
        <f t="shared" si="6"/>
        <v>20.401</v>
      </c>
      <c r="Q284" s="50" t="s">
        <v>154</v>
      </c>
      <c r="R284" s="49">
        <v>204.01</v>
      </c>
      <c r="S284" s="51">
        <v>0</v>
      </c>
      <c r="T284" s="51">
        <v>0</v>
      </c>
      <c r="U284" s="51">
        <v>0</v>
      </c>
      <c r="V284" s="51">
        <f t="shared" si="7"/>
        <v>204.01</v>
      </c>
      <c r="W284" s="51">
        <v>0</v>
      </c>
      <c r="X284" s="51">
        <v>0</v>
      </c>
      <c r="Y284" s="51">
        <v>0</v>
      </c>
      <c r="Z284" s="51">
        <v>0</v>
      </c>
      <c r="AA284" s="51">
        <v>0</v>
      </c>
      <c r="AB284" s="51">
        <v>0</v>
      </c>
      <c r="AC284" s="51">
        <v>0</v>
      </c>
      <c r="AD284" s="51">
        <v>0</v>
      </c>
    </row>
    <row r="285" spans="1:30" ht="56.25" customHeight="1" x14ac:dyDescent="0.35">
      <c r="A285" s="21" t="s">
        <v>149</v>
      </c>
      <c r="B285" s="22" t="s">
        <v>289</v>
      </c>
      <c r="C285" s="21">
        <v>11510</v>
      </c>
      <c r="D285" s="22" t="s">
        <v>289</v>
      </c>
      <c r="E285" s="41" t="s">
        <v>33</v>
      </c>
      <c r="F285" s="22" t="s">
        <v>54</v>
      </c>
      <c r="G285" s="22" t="s">
        <v>53</v>
      </c>
      <c r="H285" s="22" t="s">
        <v>55</v>
      </c>
      <c r="I285" s="22">
        <v>21101</v>
      </c>
      <c r="J285" s="31" t="s">
        <v>290</v>
      </c>
      <c r="K285" s="46" t="s">
        <v>328</v>
      </c>
      <c r="L285" s="46"/>
      <c r="M285" s="47"/>
      <c r="N285" s="48" t="s">
        <v>35</v>
      </c>
      <c r="O285" s="36">
        <v>10</v>
      </c>
      <c r="P285" s="49">
        <f t="shared" si="6"/>
        <v>47.000999999999998</v>
      </c>
      <c r="Q285" s="50" t="s">
        <v>154</v>
      </c>
      <c r="R285" s="49">
        <v>470.01</v>
      </c>
      <c r="S285" s="51">
        <v>0</v>
      </c>
      <c r="T285" s="51">
        <v>0</v>
      </c>
      <c r="U285" s="51">
        <v>0</v>
      </c>
      <c r="V285" s="51">
        <f t="shared" si="7"/>
        <v>470.01</v>
      </c>
      <c r="W285" s="51">
        <v>0</v>
      </c>
      <c r="X285" s="51">
        <v>0</v>
      </c>
      <c r="Y285" s="51">
        <v>0</v>
      </c>
      <c r="Z285" s="51">
        <v>0</v>
      </c>
      <c r="AA285" s="51">
        <v>0</v>
      </c>
      <c r="AB285" s="51">
        <v>0</v>
      </c>
      <c r="AC285" s="51">
        <v>0</v>
      </c>
      <c r="AD285" s="51">
        <v>0</v>
      </c>
    </row>
    <row r="286" spans="1:30" ht="56.25" customHeight="1" x14ac:dyDescent="0.35">
      <c r="A286" s="21" t="s">
        <v>149</v>
      </c>
      <c r="B286" s="22" t="s">
        <v>289</v>
      </c>
      <c r="C286" s="21">
        <v>11510</v>
      </c>
      <c r="D286" s="22" t="s">
        <v>289</v>
      </c>
      <c r="E286" s="41" t="s">
        <v>33</v>
      </c>
      <c r="F286" s="22" t="s">
        <v>33</v>
      </c>
      <c r="G286" s="22" t="s">
        <v>34</v>
      </c>
      <c r="H286" s="22" t="s">
        <v>37</v>
      </c>
      <c r="I286" s="22">
        <v>21401</v>
      </c>
      <c r="J286" s="31" t="s">
        <v>207</v>
      </c>
      <c r="K286" s="46" t="s">
        <v>329</v>
      </c>
      <c r="L286" s="46"/>
      <c r="M286" s="47"/>
      <c r="N286" s="48" t="s">
        <v>35</v>
      </c>
      <c r="O286" s="36">
        <v>3</v>
      </c>
      <c r="P286" s="49">
        <f t="shared" si="6"/>
        <v>1098</v>
      </c>
      <c r="Q286" s="50" t="s">
        <v>154</v>
      </c>
      <c r="R286" s="49">
        <v>3294</v>
      </c>
      <c r="S286" s="51">
        <v>0</v>
      </c>
      <c r="T286" s="51">
        <v>0</v>
      </c>
      <c r="U286" s="51">
        <v>0</v>
      </c>
      <c r="V286" s="51">
        <f t="shared" si="7"/>
        <v>3294</v>
      </c>
      <c r="W286" s="51">
        <v>0</v>
      </c>
      <c r="X286" s="51">
        <v>0</v>
      </c>
      <c r="Y286" s="51">
        <v>0</v>
      </c>
      <c r="Z286" s="51">
        <v>0</v>
      </c>
      <c r="AA286" s="51">
        <v>0</v>
      </c>
      <c r="AB286" s="51">
        <v>0</v>
      </c>
      <c r="AC286" s="51">
        <v>0</v>
      </c>
      <c r="AD286" s="51">
        <v>0</v>
      </c>
    </row>
    <row r="287" spans="1:30" ht="56.25" customHeight="1" x14ac:dyDescent="0.35">
      <c r="A287" s="21" t="s">
        <v>149</v>
      </c>
      <c r="B287" s="22" t="s">
        <v>289</v>
      </c>
      <c r="C287" s="21">
        <v>11510</v>
      </c>
      <c r="D287" s="22" t="s">
        <v>289</v>
      </c>
      <c r="E287" s="41" t="s">
        <v>33</v>
      </c>
      <c r="F287" s="22" t="s">
        <v>33</v>
      </c>
      <c r="G287" s="22" t="s">
        <v>34</v>
      </c>
      <c r="H287" s="22" t="s">
        <v>37</v>
      </c>
      <c r="I287" s="22">
        <v>21401</v>
      </c>
      <c r="J287" s="31" t="s">
        <v>207</v>
      </c>
      <c r="K287" s="46" t="s">
        <v>330</v>
      </c>
      <c r="L287" s="46"/>
      <c r="M287" s="47"/>
      <c r="N287" s="48" t="s">
        <v>35</v>
      </c>
      <c r="O287" s="36">
        <v>2</v>
      </c>
      <c r="P287" s="49">
        <f t="shared" si="6"/>
        <v>4013.395</v>
      </c>
      <c r="Q287" s="50" t="s">
        <v>154</v>
      </c>
      <c r="R287" s="49">
        <v>8026.79</v>
      </c>
      <c r="S287" s="51">
        <v>0</v>
      </c>
      <c r="T287" s="51">
        <v>0</v>
      </c>
      <c r="U287" s="51">
        <v>0</v>
      </c>
      <c r="V287" s="51">
        <f t="shared" si="7"/>
        <v>8026.79</v>
      </c>
      <c r="W287" s="51">
        <v>0</v>
      </c>
      <c r="X287" s="51">
        <v>0</v>
      </c>
      <c r="Y287" s="51">
        <v>0</v>
      </c>
      <c r="Z287" s="51">
        <v>0</v>
      </c>
      <c r="AA287" s="51">
        <v>0</v>
      </c>
      <c r="AB287" s="51">
        <v>0</v>
      </c>
      <c r="AC287" s="51">
        <v>0</v>
      </c>
      <c r="AD287" s="51">
        <v>0</v>
      </c>
    </row>
    <row r="288" spans="1:30" ht="56.25" customHeight="1" x14ac:dyDescent="0.35">
      <c r="A288" s="21" t="s">
        <v>149</v>
      </c>
      <c r="B288" s="22" t="s">
        <v>289</v>
      </c>
      <c r="C288" s="21">
        <v>11510</v>
      </c>
      <c r="D288" s="22" t="s">
        <v>289</v>
      </c>
      <c r="E288" s="41" t="s">
        <v>33</v>
      </c>
      <c r="F288" s="22" t="s">
        <v>33</v>
      </c>
      <c r="G288" s="22" t="s">
        <v>34</v>
      </c>
      <c r="H288" s="22" t="s">
        <v>37</v>
      </c>
      <c r="I288" s="22">
        <v>21401</v>
      </c>
      <c r="J288" s="31" t="s">
        <v>207</v>
      </c>
      <c r="K288" s="46" t="s">
        <v>329</v>
      </c>
      <c r="L288" s="46"/>
      <c r="M288" s="47"/>
      <c r="N288" s="48" t="s">
        <v>35</v>
      </c>
      <c r="O288" s="36">
        <v>2</v>
      </c>
      <c r="P288" s="49">
        <f t="shared" si="6"/>
        <v>4025.1</v>
      </c>
      <c r="Q288" s="50" t="s">
        <v>154</v>
      </c>
      <c r="R288" s="49">
        <v>8050.2</v>
      </c>
      <c r="S288" s="51">
        <v>0</v>
      </c>
      <c r="T288" s="51">
        <v>0</v>
      </c>
      <c r="U288" s="51">
        <v>0</v>
      </c>
      <c r="V288" s="51">
        <f t="shared" si="7"/>
        <v>8050.2</v>
      </c>
      <c r="W288" s="51">
        <v>0</v>
      </c>
      <c r="X288" s="51">
        <v>0</v>
      </c>
      <c r="Y288" s="51">
        <v>0</v>
      </c>
      <c r="Z288" s="51">
        <v>0</v>
      </c>
      <c r="AA288" s="51">
        <v>0</v>
      </c>
      <c r="AB288" s="51">
        <v>0</v>
      </c>
      <c r="AC288" s="51">
        <v>0</v>
      </c>
      <c r="AD288" s="51">
        <v>0</v>
      </c>
    </row>
    <row r="289" spans="1:30" ht="56.25" customHeight="1" x14ac:dyDescent="0.35">
      <c r="A289" s="21" t="s">
        <v>149</v>
      </c>
      <c r="B289" s="22" t="s">
        <v>289</v>
      </c>
      <c r="C289" s="21">
        <v>11510</v>
      </c>
      <c r="D289" s="22" t="s">
        <v>289</v>
      </c>
      <c r="E289" s="41" t="s">
        <v>33</v>
      </c>
      <c r="F289" s="22" t="s">
        <v>33</v>
      </c>
      <c r="G289" s="22" t="s">
        <v>34</v>
      </c>
      <c r="H289" s="22" t="s">
        <v>37</v>
      </c>
      <c r="I289" s="22">
        <v>21401</v>
      </c>
      <c r="J289" s="31" t="s">
        <v>207</v>
      </c>
      <c r="K289" s="46" t="s">
        <v>331</v>
      </c>
      <c r="L289" s="46"/>
      <c r="M289" s="47"/>
      <c r="N289" s="48" t="s">
        <v>294</v>
      </c>
      <c r="O289" s="36">
        <v>10</v>
      </c>
      <c r="P289" s="49">
        <f t="shared" si="6"/>
        <v>43.650999999999996</v>
      </c>
      <c r="Q289" s="50" t="s">
        <v>154</v>
      </c>
      <c r="R289" s="49">
        <v>436.51</v>
      </c>
      <c r="S289" s="51">
        <v>0</v>
      </c>
      <c r="T289" s="51">
        <v>0</v>
      </c>
      <c r="U289" s="51">
        <v>0</v>
      </c>
      <c r="V289" s="51">
        <f t="shared" si="7"/>
        <v>436.51</v>
      </c>
      <c r="W289" s="51">
        <v>0</v>
      </c>
      <c r="X289" s="51">
        <v>0</v>
      </c>
      <c r="Y289" s="51">
        <v>0</v>
      </c>
      <c r="Z289" s="51">
        <v>0</v>
      </c>
      <c r="AA289" s="51">
        <v>0</v>
      </c>
      <c r="AB289" s="51">
        <v>0</v>
      </c>
      <c r="AC289" s="51">
        <v>0</v>
      </c>
      <c r="AD289" s="51">
        <v>0</v>
      </c>
    </row>
    <row r="290" spans="1:30" ht="56.25" customHeight="1" x14ac:dyDescent="0.35">
      <c r="A290" s="21" t="s">
        <v>149</v>
      </c>
      <c r="B290" s="22" t="s">
        <v>289</v>
      </c>
      <c r="C290" s="21">
        <v>11510</v>
      </c>
      <c r="D290" s="22" t="s">
        <v>289</v>
      </c>
      <c r="E290" s="41" t="s">
        <v>33</v>
      </c>
      <c r="F290" s="22" t="s">
        <v>33</v>
      </c>
      <c r="G290" s="22" t="s">
        <v>34</v>
      </c>
      <c r="H290" s="22" t="s">
        <v>37</v>
      </c>
      <c r="I290" s="22">
        <v>21401</v>
      </c>
      <c r="J290" s="31" t="s">
        <v>207</v>
      </c>
      <c r="K290" s="46" t="s">
        <v>117</v>
      </c>
      <c r="L290" s="46"/>
      <c r="M290" s="47"/>
      <c r="N290" s="48" t="s">
        <v>35</v>
      </c>
      <c r="O290" s="36">
        <v>9</v>
      </c>
      <c r="P290" s="49">
        <f t="shared" si="6"/>
        <v>53.02</v>
      </c>
      <c r="Q290" s="50" t="s">
        <v>154</v>
      </c>
      <c r="R290" s="49">
        <v>477.18</v>
      </c>
      <c r="S290" s="51">
        <v>0</v>
      </c>
      <c r="T290" s="51">
        <v>0</v>
      </c>
      <c r="U290" s="51">
        <v>0</v>
      </c>
      <c r="V290" s="51">
        <f t="shared" si="7"/>
        <v>477.18</v>
      </c>
      <c r="W290" s="51">
        <v>0</v>
      </c>
      <c r="X290" s="51">
        <v>0</v>
      </c>
      <c r="Y290" s="51">
        <v>0</v>
      </c>
      <c r="Z290" s="51">
        <v>0</v>
      </c>
      <c r="AA290" s="51">
        <v>0</v>
      </c>
      <c r="AB290" s="51">
        <v>0</v>
      </c>
      <c r="AC290" s="51">
        <v>0</v>
      </c>
      <c r="AD290" s="51">
        <v>0</v>
      </c>
    </row>
    <row r="291" spans="1:30" ht="56.25" customHeight="1" x14ac:dyDescent="0.35">
      <c r="A291" s="21" t="s">
        <v>149</v>
      </c>
      <c r="B291" s="22" t="s">
        <v>289</v>
      </c>
      <c r="C291" s="21">
        <v>11510</v>
      </c>
      <c r="D291" s="22" t="s">
        <v>289</v>
      </c>
      <c r="E291" s="41" t="s">
        <v>33</v>
      </c>
      <c r="F291" s="22" t="s">
        <v>33</v>
      </c>
      <c r="G291" s="22" t="s">
        <v>34</v>
      </c>
      <c r="H291" s="22" t="s">
        <v>37</v>
      </c>
      <c r="I291" s="22">
        <v>21401</v>
      </c>
      <c r="J291" s="31" t="s">
        <v>207</v>
      </c>
      <c r="K291" s="46" t="s">
        <v>116</v>
      </c>
      <c r="L291" s="46"/>
      <c r="M291" s="47"/>
      <c r="N291" s="48" t="s">
        <v>35</v>
      </c>
      <c r="O291" s="36">
        <v>6</v>
      </c>
      <c r="P291" s="49">
        <f t="shared" si="6"/>
        <v>75.875</v>
      </c>
      <c r="Q291" s="50" t="s">
        <v>154</v>
      </c>
      <c r="R291" s="49">
        <v>455.25</v>
      </c>
      <c r="S291" s="51">
        <v>0</v>
      </c>
      <c r="T291" s="51">
        <v>0</v>
      </c>
      <c r="U291" s="51">
        <v>0</v>
      </c>
      <c r="V291" s="51">
        <f t="shared" si="7"/>
        <v>455.25</v>
      </c>
      <c r="W291" s="51">
        <v>0</v>
      </c>
      <c r="X291" s="51">
        <v>0</v>
      </c>
      <c r="Y291" s="51">
        <v>0</v>
      </c>
      <c r="Z291" s="51">
        <v>0</v>
      </c>
      <c r="AA291" s="51">
        <v>0</v>
      </c>
      <c r="AB291" s="51">
        <v>0</v>
      </c>
      <c r="AC291" s="51">
        <v>0</v>
      </c>
      <c r="AD291" s="51">
        <v>0</v>
      </c>
    </row>
    <row r="292" spans="1:30" ht="56.25" customHeight="1" x14ac:dyDescent="0.35">
      <c r="A292" s="21" t="s">
        <v>149</v>
      </c>
      <c r="B292" s="22" t="s">
        <v>289</v>
      </c>
      <c r="C292" s="21">
        <v>11510</v>
      </c>
      <c r="D292" s="22" t="s">
        <v>289</v>
      </c>
      <c r="E292" s="41" t="s">
        <v>33</v>
      </c>
      <c r="F292" s="22" t="s">
        <v>33</v>
      </c>
      <c r="G292" s="22" t="s">
        <v>34</v>
      </c>
      <c r="H292" s="22" t="s">
        <v>37</v>
      </c>
      <c r="I292" s="22">
        <v>22104</v>
      </c>
      <c r="J292" s="31" t="s">
        <v>332</v>
      </c>
      <c r="K292" s="46" t="s">
        <v>333</v>
      </c>
      <c r="L292" s="46"/>
      <c r="M292" s="47"/>
      <c r="N292" s="48" t="s">
        <v>35</v>
      </c>
      <c r="O292" s="36">
        <v>26</v>
      </c>
      <c r="P292" s="49">
        <v>35</v>
      </c>
      <c r="Q292" s="50" t="s">
        <v>154</v>
      </c>
      <c r="R292" s="49">
        <v>910</v>
      </c>
      <c r="S292" s="51">
        <v>0</v>
      </c>
      <c r="T292" s="51">
        <v>0</v>
      </c>
      <c r="U292" s="51">
        <v>0</v>
      </c>
      <c r="V292" s="51">
        <f t="shared" si="7"/>
        <v>910</v>
      </c>
      <c r="W292" s="51">
        <v>0</v>
      </c>
      <c r="X292" s="51">
        <v>0</v>
      </c>
      <c r="Y292" s="51">
        <v>0</v>
      </c>
      <c r="Z292" s="51">
        <v>0</v>
      </c>
      <c r="AA292" s="51">
        <v>0</v>
      </c>
      <c r="AB292" s="51">
        <v>0</v>
      </c>
      <c r="AC292" s="51">
        <v>0</v>
      </c>
      <c r="AD292" s="51">
        <v>0</v>
      </c>
    </row>
    <row r="293" spans="1:30" ht="56.25" customHeight="1" x14ac:dyDescent="0.35">
      <c r="A293" s="21" t="s">
        <v>149</v>
      </c>
      <c r="B293" s="22" t="s">
        <v>289</v>
      </c>
      <c r="C293" s="21">
        <v>11510</v>
      </c>
      <c r="D293" s="22" t="s">
        <v>289</v>
      </c>
      <c r="E293" s="41" t="s">
        <v>33</v>
      </c>
      <c r="F293" s="22" t="s">
        <v>33</v>
      </c>
      <c r="G293" s="22" t="s">
        <v>34</v>
      </c>
      <c r="H293" s="22" t="s">
        <v>37</v>
      </c>
      <c r="I293" s="22">
        <v>22104</v>
      </c>
      <c r="J293" s="31" t="s">
        <v>332</v>
      </c>
      <c r="K293" s="46" t="s">
        <v>333</v>
      </c>
      <c r="L293" s="46"/>
      <c r="M293" s="47"/>
      <c r="N293" s="48" t="s">
        <v>35</v>
      </c>
      <c r="O293" s="36">
        <v>14</v>
      </c>
      <c r="P293" s="49">
        <v>35</v>
      </c>
      <c r="Q293" s="50" t="s">
        <v>154</v>
      </c>
      <c r="R293" s="49">
        <v>490</v>
      </c>
      <c r="S293" s="51">
        <v>0</v>
      </c>
      <c r="T293" s="51">
        <v>0</v>
      </c>
      <c r="U293" s="51">
        <v>0</v>
      </c>
      <c r="V293" s="51">
        <f t="shared" si="7"/>
        <v>490</v>
      </c>
      <c r="W293" s="51">
        <v>0</v>
      </c>
      <c r="X293" s="51">
        <v>0</v>
      </c>
      <c r="Y293" s="51">
        <v>0</v>
      </c>
      <c r="Z293" s="51">
        <v>0</v>
      </c>
      <c r="AA293" s="51">
        <v>0</v>
      </c>
      <c r="AB293" s="51">
        <v>0</v>
      </c>
      <c r="AC293" s="51">
        <v>0</v>
      </c>
      <c r="AD293" s="51">
        <v>0</v>
      </c>
    </row>
    <row r="294" spans="1:30" ht="56.25" customHeight="1" x14ac:dyDescent="0.35">
      <c r="A294" s="21" t="s">
        <v>149</v>
      </c>
      <c r="B294" s="22" t="s">
        <v>289</v>
      </c>
      <c r="C294" s="21">
        <v>11510</v>
      </c>
      <c r="D294" s="22" t="s">
        <v>289</v>
      </c>
      <c r="E294" s="41" t="s">
        <v>33</v>
      </c>
      <c r="F294" s="22" t="s">
        <v>33</v>
      </c>
      <c r="G294" s="22" t="s">
        <v>34</v>
      </c>
      <c r="H294" s="22" t="s">
        <v>37</v>
      </c>
      <c r="I294" s="22">
        <v>22104</v>
      </c>
      <c r="J294" s="31" t="s">
        <v>332</v>
      </c>
      <c r="K294" s="46" t="s">
        <v>333</v>
      </c>
      <c r="L294" s="46"/>
      <c r="M294" s="47"/>
      <c r="N294" s="48" t="s">
        <v>35</v>
      </c>
      <c r="O294" s="36">
        <v>12</v>
      </c>
      <c r="P294" s="49">
        <v>35</v>
      </c>
      <c r="Q294" s="50" t="s">
        <v>154</v>
      </c>
      <c r="R294" s="49">
        <v>420</v>
      </c>
      <c r="S294" s="51">
        <v>0</v>
      </c>
      <c r="T294" s="51">
        <v>0</v>
      </c>
      <c r="U294" s="51">
        <v>0</v>
      </c>
      <c r="V294" s="51">
        <f t="shared" si="7"/>
        <v>420</v>
      </c>
      <c r="W294" s="51">
        <v>0</v>
      </c>
      <c r="X294" s="51">
        <v>0</v>
      </c>
      <c r="Y294" s="51">
        <v>0</v>
      </c>
      <c r="Z294" s="51">
        <v>0</v>
      </c>
      <c r="AA294" s="51">
        <v>0</v>
      </c>
      <c r="AB294" s="51">
        <v>0</v>
      </c>
      <c r="AC294" s="51">
        <v>0</v>
      </c>
      <c r="AD294" s="51">
        <v>0</v>
      </c>
    </row>
    <row r="295" spans="1:30" ht="56.25" customHeight="1" x14ac:dyDescent="0.35">
      <c r="A295" s="21" t="s">
        <v>149</v>
      </c>
      <c r="B295" s="22" t="s">
        <v>289</v>
      </c>
      <c r="C295" s="21">
        <v>11510</v>
      </c>
      <c r="D295" s="22" t="s">
        <v>289</v>
      </c>
      <c r="E295" s="41" t="s">
        <v>33</v>
      </c>
      <c r="F295" s="22" t="s">
        <v>33</v>
      </c>
      <c r="G295" s="22" t="s">
        <v>34</v>
      </c>
      <c r="H295" s="22" t="s">
        <v>37</v>
      </c>
      <c r="I295" s="22">
        <v>22106</v>
      </c>
      <c r="J295" s="31" t="s">
        <v>286</v>
      </c>
      <c r="K295" s="46" t="s">
        <v>74</v>
      </c>
      <c r="L295" s="46"/>
      <c r="M295" s="47"/>
      <c r="N295" s="48" t="s">
        <v>334</v>
      </c>
      <c r="O295" s="36">
        <v>1</v>
      </c>
      <c r="P295" s="49">
        <f t="shared" ref="P295:P309" si="8">R295/O295</f>
        <v>854.91</v>
      </c>
      <c r="Q295" s="50" t="s">
        <v>154</v>
      </c>
      <c r="R295" s="49">
        <v>854.91</v>
      </c>
      <c r="S295" s="51">
        <v>0</v>
      </c>
      <c r="T295" s="51">
        <v>0</v>
      </c>
      <c r="U295" s="51">
        <v>0</v>
      </c>
      <c r="V295" s="51">
        <f t="shared" si="7"/>
        <v>854.91</v>
      </c>
      <c r="W295" s="51">
        <v>0</v>
      </c>
      <c r="X295" s="51">
        <v>0</v>
      </c>
      <c r="Y295" s="51">
        <v>0</v>
      </c>
      <c r="Z295" s="51">
        <v>0</v>
      </c>
      <c r="AA295" s="51">
        <v>0</v>
      </c>
      <c r="AB295" s="51">
        <v>0</v>
      </c>
      <c r="AC295" s="51">
        <v>0</v>
      </c>
      <c r="AD295" s="51">
        <v>0</v>
      </c>
    </row>
    <row r="296" spans="1:30" ht="56.25" customHeight="1" x14ac:dyDescent="0.35">
      <c r="A296" s="21" t="s">
        <v>149</v>
      </c>
      <c r="B296" s="22" t="s">
        <v>289</v>
      </c>
      <c r="C296" s="21">
        <v>11510</v>
      </c>
      <c r="D296" s="22" t="s">
        <v>289</v>
      </c>
      <c r="E296" s="41" t="s">
        <v>33</v>
      </c>
      <c r="F296" s="22" t="s">
        <v>33</v>
      </c>
      <c r="G296" s="22" t="s">
        <v>34</v>
      </c>
      <c r="H296" s="22" t="s">
        <v>37</v>
      </c>
      <c r="I296" s="22">
        <v>22106</v>
      </c>
      <c r="J296" s="31" t="s">
        <v>286</v>
      </c>
      <c r="K296" s="46" t="s">
        <v>74</v>
      </c>
      <c r="L296" s="46"/>
      <c r="M296" s="47"/>
      <c r="N296" s="48" t="s">
        <v>334</v>
      </c>
      <c r="O296" s="36">
        <v>1</v>
      </c>
      <c r="P296" s="49">
        <f t="shared" si="8"/>
        <v>1546.67</v>
      </c>
      <c r="Q296" s="50" t="s">
        <v>154</v>
      </c>
      <c r="R296" s="49">
        <v>1546.67</v>
      </c>
      <c r="S296" s="51">
        <v>0</v>
      </c>
      <c r="T296" s="51">
        <v>0</v>
      </c>
      <c r="U296" s="51">
        <v>0</v>
      </c>
      <c r="V296" s="51">
        <f t="shared" si="7"/>
        <v>1546.67</v>
      </c>
      <c r="W296" s="51">
        <v>0</v>
      </c>
      <c r="X296" s="51">
        <v>0</v>
      </c>
      <c r="Y296" s="51">
        <v>0</v>
      </c>
      <c r="Z296" s="51">
        <v>0</v>
      </c>
      <c r="AA296" s="51">
        <v>0</v>
      </c>
      <c r="AB296" s="51">
        <v>0</v>
      </c>
      <c r="AC296" s="51">
        <v>0</v>
      </c>
      <c r="AD296" s="51">
        <v>0</v>
      </c>
    </row>
    <row r="297" spans="1:30" ht="56.25" customHeight="1" x14ac:dyDescent="0.35">
      <c r="A297" s="21" t="s">
        <v>149</v>
      </c>
      <c r="B297" s="22" t="s">
        <v>289</v>
      </c>
      <c r="C297" s="21">
        <v>11510</v>
      </c>
      <c r="D297" s="22" t="s">
        <v>289</v>
      </c>
      <c r="E297" s="41" t="s">
        <v>33</v>
      </c>
      <c r="F297" s="22" t="s">
        <v>33</v>
      </c>
      <c r="G297" s="22" t="s">
        <v>34</v>
      </c>
      <c r="H297" s="22" t="s">
        <v>37</v>
      </c>
      <c r="I297" s="22">
        <v>22106</v>
      </c>
      <c r="J297" s="31" t="s">
        <v>286</v>
      </c>
      <c r="K297" s="46" t="s">
        <v>74</v>
      </c>
      <c r="L297" s="46"/>
      <c r="M297" s="47"/>
      <c r="N297" s="48" t="s">
        <v>334</v>
      </c>
      <c r="O297" s="36">
        <v>1</v>
      </c>
      <c r="P297" s="49">
        <f t="shared" si="8"/>
        <v>1062</v>
      </c>
      <c r="Q297" s="50" t="s">
        <v>154</v>
      </c>
      <c r="R297" s="49">
        <v>1062</v>
      </c>
      <c r="S297" s="51">
        <v>0</v>
      </c>
      <c r="T297" s="51">
        <v>0</v>
      </c>
      <c r="U297" s="51">
        <v>0</v>
      </c>
      <c r="V297" s="51">
        <f t="shared" si="7"/>
        <v>1062</v>
      </c>
      <c r="W297" s="51">
        <v>0</v>
      </c>
      <c r="X297" s="51">
        <v>0</v>
      </c>
      <c r="Y297" s="51">
        <v>0</v>
      </c>
      <c r="Z297" s="51">
        <v>0</v>
      </c>
      <c r="AA297" s="51">
        <v>0</v>
      </c>
      <c r="AB297" s="51">
        <v>0</v>
      </c>
      <c r="AC297" s="51">
        <v>0</v>
      </c>
      <c r="AD297" s="51">
        <v>0</v>
      </c>
    </row>
    <row r="298" spans="1:30" ht="56.25" customHeight="1" x14ac:dyDescent="0.35">
      <c r="A298" s="21" t="s">
        <v>149</v>
      </c>
      <c r="B298" s="22" t="s">
        <v>289</v>
      </c>
      <c r="C298" s="21">
        <v>11510</v>
      </c>
      <c r="D298" s="22" t="s">
        <v>289</v>
      </c>
      <c r="E298" s="41" t="s">
        <v>33</v>
      </c>
      <c r="F298" s="22" t="s">
        <v>33</v>
      </c>
      <c r="G298" s="22" t="s">
        <v>34</v>
      </c>
      <c r="H298" s="22" t="s">
        <v>37</v>
      </c>
      <c r="I298" s="22">
        <v>22106</v>
      </c>
      <c r="J298" s="31" t="s">
        <v>286</v>
      </c>
      <c r="K298" s="46" t="s">
        <v>74</v>
      </c>
      <c r="L298" s="46"/>
      <c r="M298" s="47"/>
      <c r="N298" s="48" t="s">
        <v>334</v>
      </c>
      <c r="O298" s="36">
        <v>1</v>
      </c>
      <c r="P298" s="49">
        <f t="shared" si="8"/>
        <v>1122.74</v>
      </c>
      <c r="Q298" s="50" t="s">
        <v>154</v>
      </c>
      <c r="R298" s="49">
        <v>1122.74</v>
      </c>
      <c r="S298" s="51">
        <v>0</v>
      </c>
      <c r="T298" s="51">
        <v>0</v>
      </c>
      <c r="U298" s="51">
        <v>0</v>
      </c>
      <c r="V298" s="51">
        <f t="shared" si="7"/>
        <v>1122.74</v>
      </c>
      <c r="W298" s="51">
        <v>0</v>
      </c>
      <c r="X298" s="51">
        <v>0</v>
      </c>
      <c r="Y298" s="51">
        <v>0</v>
      </c>
      <c r="Z298" s="51">
        <v>0</v>
      </c>
      <c r="AA298" s="51">
        <v>0</v>
      </c>
      <c r="AB298" s="51">
        <v>0</v>
      </c>
      <c r="AC298" s="51">
        <v>0</v>
      </c>
      <c r="AD298" s="51">
        <v>0</v>
      </c>
    </row>
    <row r="299" spans="1:30" ht="56.25" customHeight="1" x14ac:dyDescent="0.35">
      <c r="A299" s="21" t="s">
        <v>149</v>
      </c>
      <c r="B299" s="22" t="s">
        <v>289</v>
      </c>
      <c r="C299" s="21">
        <v>11510</v>
      </c>
      <c r="D299" s="22" t="s">
        <v>289</v>
      </c>
      <c r="E299" s="41" t="s">
        <v>33</v>
      </c>
      <c r="F299" s="22" t="s">
        <v>33</v>
      </c>
      <c r="G299" s="22" t="s">
        <v>34</v>
      </c>
      <c r="H299" s="22" t="s">
        <v>37</v>
      </c>
      <c r="I299" s="22">
        <v>22106</v>
      </c>
      <c r="J299" s="31" t="s">
        <v>286</v>
      </c>
      <c r="K299" s="46" t="s">
        <v>74</v>
      </c>
      <c r="L299" s="46"/>
      <c r="M299" s="47"/>
      <c r="N299" s="48" t="s">
        <v>334</v>
      </c>
      <c r="O299" s="36">
        <v>1</v>
      </c>
      <c r="P299" s="49">
        <f t="shared" si="8"/>
        <v>1658.22</v>
      </c>
      <c r="Q299" s="50" t="s">
        <v>154</v>
      </c>
      <c r="R299" s="49">
        <v>1658.22</v>
      </c>
      <c r="S299" s="51">
        <v>0</v>
      </c>
      <c r="T299" s="51">
        <v>0</v>
      </c>
      <c r="U299" s="51">
        <v>0</v>
      </c>
      <c r="V299" s="51">
        <f t="shared" si="7"/>
        <v>1658.22</v>
      </c>
      <c r="W299" s="51">
        <v>0</v>
      </c>
      <c r="X299" s="51">
        <v>0</v>
      </c>
      <c r="Y299" s="51">
        <v>0</v>
      </c>
      <c r="Z299" s="51">
        <v>0</v>
      </c>
      <c r="AA299" s="51">
        <v>0</v>
      </c>
      <c r="AB299" s="51">
        <v>0</v>
      </c>
      <c r="AC299" s="51">
        <v>0</v>
      </c>
      <c r="AD299" s="51">
        <v>0</v>
      </c>
    </row>
    <row r="300" spans="1:30" ht="56.25" customHeight="1" x14ac:dyDescent="0.35">
      <c r="A300" s="21" t="s">
        <v>149</v>
      </c>
      <c r="B300" s="22" t="s">
        <v>289</v>
      </c>
      <c r="C300" s="21">
        <v>11510</v>
      </c>
      <c r="D300" s="22" t="s">
        <v>289</v>
      </c>
      <c r="E300" s="41" t="s">
        <v>33</v>
      </c>
      <c r="F300" s="22" t="s">
        <v>54</v>
      </c>
      <c r="G300" s="22" t="s">
        <v>53</v>
      </c>
      <c r="H300" s="22" t="s">
        <v>55</v>
      </c>
      <c r="I300" s="22">
        <v>22106</v>
      </c>
      <c r="J300" s="31" t="s">
        <v>286</v>
      </c>
      <c r="K300" s="46" t="s">
        <v>74</v>
      </c>
      <c r="L300" s="46"/>
      <c r="M300" s="47"/>
      <c r="N300" s="48" t="s">
        <v>334</v>
      </c>
      <c r="O300" s="36">
        <v>1</v>
      </c>
      <c r="P300" s="49">
        <f t="shared" si="8"/>
        <v>758</v>
      </c>
      <c r="Q300" s="50" t="s">
        <v>154</v>
      </c>
      <c r="R300" s="49">
        <v>758</v>
      </c>
      <c r="S300" s="51">
        <v>0</v>
      </c>
      <c r="T300" s="51">
        <v>0</v>
      </c>
      <c r="U300" s="51">
        <v>0</v>
      </c>
      <c r="V300" s="51">
        <f t="shared" si="7"/>
        <v>758</v>
      </c>
      <c r="W300" s="51">
        <v>0</v>
      </c>
      <c r="X300" s="51">
        <v>0</v>
      </c>
      <c r="Y300" s="51">
        <v>0</v>
      </c>
      <c r="Z300" s="51">
        <v>0</v>
      </c>
      <c r="AA300" s="51">
        <v>0</v>
      </c>
      <c r="AB300" s="51">
        <v>0</v>
      </c>
      <c r="AC300" s="51">
        <v>0</v>
      </c>
      <c r="AD300" s="51">
        <v>0</v>
      </c>
    </row>
    <row r="301" spans="1:30" ht="56.25" customHeight="1" x14ac:dyDescent="0.35">
      <c r="A301" s="21" t="s">
        <v>149</v>
      </c>
      <c r="B301" s="22" t="s">
        <v>289</v>
      </c>
      <c r="C301" s="21">
        <v>11510</v>
      </c>
      <c r="D301" s="22" t="s">
        <v>289</v>
      </c>
      <c r="E301" s="41" t="s">
        <v>33</v>
      </c>
      <c r="F301" s="22" t="s">
        <v>54</v>
      </c>
      <c r="G301" s="22" t="s">
        <v>53</v>
      </c>
      <c r="H301" s="22" t="s">
        <v>55</v>
      </c>
      <c r="I301" s="22">
        <v>22106</v>
      </c>
      <c r="J301" s="31" t="s">
        <v>286</v>
      </c>
      <c r="K301" s="46" t="s">
        <v>74</v>
      </c>
      <c r="L301" s="46"/>
      <c r="M301" s="47"/>
      <c r="N301" s="48" t="s">
        <v>334</v>
      </c>
      <c r="O301" s="36">
        <v>1</v>
      </c>
      <c r="P301" s="49">
        <f t="shared" si="8"/>
        <v>636.89</v>
      </c>
      <c r="Q301" s="50" t="s">
        <v>154</v>
      </c>
      <c r="R301" s="49">
        <v>636.89</v>
      </c>
      <c r="S301" s="51">
        <v>0</v>
      </c>
      <c r="T301" s="51">
        <v>0</v>
      </c>
      <c r="U301" s="51">
        <v>0</v>
      </c>
      <c r="V301" s="51">
        <f t="shared" si="7"/>
        <v>636.89</v>
      </c>
      <c r="W301" s="51">
        <v>0</v>
      </c>
      <c r="X301" s="51">
        <v>0</v>
      </c>
      <c r="Y301" s="51">
        <v>0</v>
      </c>
      <c r="Z301" s="51">
        <v>0</v>
      </c>
      <c r="AA301" s="51">
        <v>0</v>
      </c>
      <c r="AB301" s="51">
        <v>0</v>
      </c>
      <c r="AC301" s="51">
        <v>0</v>
      </c>
      <c r="AD301" s="51">
        <v>0</v>
      </c>
    </row>
    <row r="302" spans="1:30" ht="56.25" customHeight="1" x14ac:dyDescent="0.35">
      <c r="A302" s="21" t="s">
        <v>149</v>
      </c>
      <c r="B302" s="22" t="s">
        <v>289</v>
      </c>
      <c r="C302" s="21">
        <v>11510</v>
      </c>
      <c r="D302" s="22" t="s">
        <v>289</v>
      </c>
      <c r="E302" s="41" t="s">
        <v>33</v>
      </c>
      <c r="F302" s="22" t="s">
        <v>54</v>
      </c>
      <c r="G302" s="22" t="s">
        <v>53</v>
      </c>
      <c r="H302" s="22" t="s">
        <v>55</v>
      </c>
      <c r="I302" s="22">
        <v>22106</v>
      </c>
      <c r="J302" s="31" t="s">
        <v>286</v>
      </c>
      <c r="K302" s="46" t="s">
        <v>74</v>
      </c>
      <c r="L302" s="46"/>
      <c r="M302" s="47"/>
      <c r="N302" s="48" t="s">
        <v>334</v>
      </c>
      <c r="O302" s="36">
        <v>1</v>
      </c>
      <c r="P302" s="49">
        <f t="shared" si="8"/>
        <v>1395</v>
      </c>
      <c r="Q302" s="50" t="s">
        <v>154</v>
      </c>
      <c r="R302" s="49">
        <v>1395</v>
      </c>
      <c r="S302" s="51">
        <v>0</v>
      </c>
      <c r="T302" s="51">
        <v>0</v>
      </c>
      <c r="U302" s="51">
        <v>0</v>
      </c>
      <c r="V302" s="51">
        <f t="shared" si="7"/>
        <v>1395</v>
      </c>
      <c r="W302" s="51">
        <v>0</v>
      </c>
      <c r="X302" s="51">
        <v>0</v>
      </c>
      <c r="Y302" s="51">
        <v>0</v>
      </c>
      <c r="Z302" s="51">
        <v>0</v>
      </c>
      <c r="AA302" s="51">
        <v>0</v>
      </c>
      <c r="AB302" s="51">
        <v>0</v>
      </c>
      <c r="AC302" s="51">
        <v>0</v>
      </c>
      <c r="AD302" s="51">
        <v>0</v>
      </c>
    </row>
    <row r="303" spans="1:30" ht="56.25" customHeight="1" x14ac:dyDescent="0.35">
      <c r="A303" s="21" t="s">
        <v>149</v>
      </c>
      <c r="B303" s="22" t="s">
        <v>289</v>
      </c>
      <c r="C303" s="21">
        <v>11510</v>
      </c>
      <c r="D303" s="22" t="s">
        <v>289</v>
      </c>
      <c r="E303" s="41" t="s">
        <v>33</v>
      </c>
      <c r="F303" s="22" t="s">
        <v>54</v>
      </c>
      <c r="G303" s="22" t="s">
        <v>53</v>
      </c>
      <c r="H303" s="22" t="s">
        <v>55</v>
      </c>
      <c r="I303" s="22">
        <v>22106</v>
      </c>
      <c r="J303" s="31" t="s">
        <v>286</v>
      </c>
      <c r="K303" s="46" t="s">
        <v>74</v>
      </c>
      <c r="L303" s="46"/>
      <c r="M303" s="47"/>
      <c r="N303" s="48" t="s">
        <v>334</v>
      </c>
      <c r="O303" s="36">
        <v>1</v>
      </c>
      <c r="P303" s="49">
        <f t="shared" si="8"/>
        <v>6419.44</v>
      </c>
      <c r="Q303" s="50" t="s">
        <v>154</v>
      </c>
      <c r="R303" s="49">
        <v>6419.44</v>
      </c>
      <c r="S303" s="51">
        <v>0</v>
      </c>
      <c r="T303" s="51">
        <v>0</v>
      </c>
      <c r="U303" s="51">
        <v>0</v>
      </c>
      <c r="V303" s="51">
        <f t="shared" si="7"/>
        <v>6419.44</v>
      </c>
      <c r="W303" s="51">
        <v>0</v>
      </c>
      <c r="X303" s="51">
        <v>0</v>
      </c>
      <c r="Y303" s="51">
        <v>0</v>
      </c>
      <c r="Z303" s="51">
        <v>0</v>
      </c>
      <c r="AA303" s="51">
        <v>0</v>
      </c>
      <c r="AB303" s="51">
        <v>0</v>
      </c>
      <c r="AC303" s="51">
        <v>0</v>
      </c>
      <c r="AD303" s="51">
        <v>0</v>
      </c>
    </row>
    <row r="304" spans="1:30" ht="56.25" customHeight="1" x14ac:dyDescent="0.35">
      <c r="A304" s="21" t="s">
        <v>149</v>
      </c>
      <c r="B304" s="22" t="s">
        <v>289</v>
      </c>
      <c r="C304" s="21">
        <v>11510</v>
      </c>
      <c r="D304" s="22" t="s">
        <v>289</v>
      </c>
      <c r="E304" s="41" t="s">
        <v>33</v>
      </c>
      <c r="F304" s="22" t="s">
        <v>54</v>
      </c>
      <c r="G304" s="22" t="s">
        <v>53</v>
      </c>
      <c r="H304" s="22" t="s">
        <v>55</v>
      </c>
      <c r="I304" s="22">
        <v>22106</v>
      </c>
      <c r="J304" s="31" t="s">
        <v>286</v>
      </c>
      <c r="K304" s="46" t="s">
        <v>74</v>
      </c>
      <c r="L304" s="46"/>
      <c r="M304" s="47"/>
      <c r="N304" s="48" t="s">
        <v>334</v>
      </c>
      <c r="O304" s="36">
        <v>1</v>
      </c>
      <c r="P304" s="49">
        <f t="shared" si="8"/>
        <v>1127.3499999999999</v>
      </c>
      <c r="Q304" s="50" t="s">
        <v>154</v>
      </c>
      <c r="R304" s="49">
        <v>1127.3499999999999</v>
      </c>
      <c r="S304" s="51">
        <v>0</v>
      </c>
      <c r="T304" s="51">
        <v>0</v>
      </c>
      <c r="U304" s="51">
        <v>0</v>
      </c>
      <c r="V304" s="51">
        <f t="shared" si="7"/>
        <v>1127.3499999999999</v>
      </c>
      <c r="W304" s="51">
        <v>0</v>
      </c>
      <c r="X304" s="51">
        <v>0</v>
      </c>
      <c r="Y304" s="51">
        <v>0</v>
      </c>
      <c r="Z304" s="51">
        <v>0</v>
      </c>
      <c r="AA304" s="51">
        <v>0</v>
      </c>
      <c r="AB304" s="51">
        <v>0</v>
      </c>
      <c r="AC304" s="51">
        <v>0</v>
      </c>
      <c r="AD304" s="51">
        <v>0</v>
      </c>
    </row>
    <row r="305" spans="1:30" ht="56.25" customHeight="1" x14ac:dyDescent="0.35">
      <c r="A305" s="21" t="s">
        <v>149</v>
      </c>
      <c r="B305" s="22" t="s">
        <v>289</v>
      </c>
      <c r="C305" s="21">
        <v>11510</v>
      </c>
      <c r="D305" s="22" t="s">
        <v>289</v>
      </c>
      <c r="E305" s="41" t="s">
        <v>33</v>
      </c>
      <c r="F305" s="22" t="s">
        <v>54</v>
      </c>
      <c r="G305" s="22" t="s">
        <v>53</v>
      </c>
      <c r="H305" s="22" t="s">
        <v>55</v>
      </c>
      <c r="I305" s="22">
        <v>22106</v>
      </c>
      <c r="J305" s="31" t="s">
        <v>286</v>
      </c>
      <c r="K305" s="46" t="s">
        <v>74</v>
      </c>
      <c r="L305" s="46"/>
      <c r="M305" s="47"/>
      <c r="N305" s="48" t="s">
        <v>334</v>
      </c>
      <c r="O305" s="36">
        <v>1</v>
      </c>
      <c r="P305" s="49">
        <f t="shared" si="8"/>
        <v>1378</v>
      </c>
      <c r="Q305" s="50" t="s">
        <v>154</v>
      </c>
      <c r="R305" s="49">
        <v>1378</v>
      </c>
      <c r="S305" s="51">
        <v>0</v>
      </c>
      <c r="T305" s="51">
        <v>0</v>
      </c>
      <c r="U305" s="51">
        <v>0</v>
      </c>
      <c r="V305" s="51">
        <f t="shared" si="7"/>
        <v>1378</v>
      </c>
      <c r="W305" s="51">
        <v>0</v>
      </c>
      <c r="X305" s="51">
        <v>0</v>
      </c>
      <c r="Y305" s="51">
        <v>0</v>
      </c>
      <c r="Z305" s="51">
        <v>0</v>
      </c>
      <c r="AA305" s="51">
        <v>0</v>
      </c>
      <c r="AB305" s="51">
        <v>0</v>
      </c>
      <c r="AC305" s="51">
        <v>0</v>
      </c>
      <c r="AD305" s="51">
        <v>0</v>
      </c>
    </row>
    <row r="306" spans="1:30" ht="56.25" customHeight="1" x14ac:dyDescent="0.35">
      <c r="A306" s="21" t="s">
        <v>149</v>
      </c>
      <c r="B306" s="22" t="s">
        <v>289</v>
      </c>
      <c r="C306" s="21">
        <v>11510</v>
      </c>
      <c r="D306" s="22" t="s">
        <v>289</v>
      </c>
      <c r="E306" s="41" t="s">
        <v>33</v>
      </c>
      <c r="F306" s="22" t="s">
        <v>54</v>
      </c>
      <c r="G306" s="22" t="s">
        <v>53</v>
      </c>
      <c r="H306" s="22" t="s">
        <v>55</v>
      </c>
      <c r="I306" s="22">
        <v>22106</v>
      </c>
      <c r="J306" s="31" t="s">
        <v>286</v>
      </c>
      <c r="K306" s="46" t="s">
        <v>74</v>
      </c>
      <c r="L306" s="46"/>
      <c r="M306" s="47"/>
      <c r="N306" s="48" t="s">
        <v>334</v>
      </c>
      <c r="O306" s="36">
        <v>1</v>
      </c>
      <c r="P306" s="49">
        <f t="shared" si="8"/>
        <v>4802.32</v>
      </c>
      <c r="Q306" s="50" t="s">
        <v>154</v>
      </c>
      <c r="R306" s="49">
        <v>4802.32</v>
      </c>
      <c r="S306" s="51">
        <v>0</v>
      </c>
      <c r="T306" s="51">
        <v>0</v>
      </c>
      <c r="U306" s="51">
        <v>0</v>
      </c>
      <c r="V306" s="51">
        <f t="shared" si="7"/>
        <v>4802.32</v>
      </c>
      <c r="W306" s="51">
        <v>0</v>
      </c>
      <c r="X306" s="51">
        <v>0</v>
      </c>
      <c r="Y306" s="51">
        <v>0</v>
      </c>
      <c r="Z306" s="51">
        <v>0</v>
      </c>
      <c r="AA306" s="51">
        <v>0</v>
      </c>
      <c r="AB306" s="51">
        <v>0</v>
      </c>
      <c r="AC306" s="51">
        <v>0</v>
      </c>
      <c r="AD306" s="51">
        <v>0</v>
      </c>
    </row>
    <row r="307" spans="1:30" ht="56.25" customHeight="1" x14ac:dyDescent="0.35">
      <c r="A307" s="21" t="s">
        <v>149</v>
      </c>
      <c r="B307" s="22" t="s">
        <v>289</v>
      </c>
      <c r="C307" s="21">
        <v>11510</v>
      </c>
      <c r="D307" s="22" t="s">
        <v>289</v>
      </c>
      <c r="E307" s="41" t="s">
        <v>33</v>
      </c>
      <c r="F307" s="22" t="s">
        <v>54</v>
      </c>
      <c r="G307" s="22" t="s">
        <v>53</v>
      </c>
      <c r="H307" s="22" t="s">
        <v>55</v>
      </c>
      <c r="I307" s="22">
        <v>22106</v>
      </c>
      <c r="J307" s="31" t="s">
        <v>286</v>
      </c>
      <c r="K307" s="46" t="s">
        <v>74</v>
      </c>
      <c r="L307" s="46"/>
      <c r="M307" s="47"/>
      <c r="N307" s="48" t="s">
        <v>334</v>
      </c>
      <c r="O307" s="36">
        <v>1</v>
      </c>
      <c r="P307" s="49">
        <f t="shared" si="8"/>
        <v>5730.4</v>
      </c>
      <c r="Q307" s="50" t="s">
        <v>154</v>
      </c>
      <c r="R307" s="49">
        <v>5730.4</v>
      </c>
      <c r="S307" s="51">
        <v>0</v>
      </c>
      <c r="T307" s="51">
        <v>0</v>
      </c>
      <c r="U307" s="51">
        <v>0</v>
      </c>
      <c r="V307" s="51">
        <f t="shared" si="7"/>
        <v>5730.4</v>
      </c>
      <c r="W307" s="51">
        <v>0</v>
      </c>
      <c r="X307" s="51">
        <v>0</v>
      </c>
      <c r="Y307" s="51">
        <v>0</v>
      </c>
      <c r="Z307" s="51">
        <v>0</v>
      </c>
      <c r="AA307" s="51">
        <v>0</v>
      </c>
      <c r="AB307" s="51">
        <v>0</v>
      </c>
      <c r="AC307" s="51">
        <v>0</v>
      </c>
      <c r="AD307" s="51">
        <v>0</v>
      </c>
    </row>
    <row r="308" spans="1:30" ht="56.25" customHeight="1" x14ac:dyDescent="0.35">
      <c r="A308" s="21" t="s">
        <v>149</v>
      </c>
      <c r="B308" s="22" t="s">
        <v>289</v>
      </c>
      <c r="C308" s="21">
        <v>11510</v>
      </c>
      <c r="D308" s="22" t="s">
        <v>289</v>
      </c>
      <c r="E308" s="41" t="s">
        <v>33</v>
      </c>
      <c r="F308" s="22" t="s">
        <v>54</v>
      </c>
      <c r="G308" s="22" t="s">
        <v>53</v>
      </c>
      <c r="H308" s="22" t="s">
        <v>55</v>
      </c>
      <c r="I308" s="22">
        <v>22106</v>
      </c>
      <c r="J308" s="31" t="s">
        <v>286</v>
      </c>
      <c r="K308" s="46" t="s">
        <v>74</v>
      </c>
      <c r="L308" s="46"/>
      <c r="M308" s="47"/>
      <c r="N308" s="48" t="s">
        <v>334</v>
      </c>
      <c r="O308" s="36">
        <v>1</v>
      </c>
      <c r="P308" s="49">
        <f t="shared" si="8"/>
        <v>1447.99</v>
      </c>
      <c r="Q308" s="50" t="s">
        <v>154</v>
      </c>
      <c r="R308" s="49">
        <v>1447.99</v>
      </c>
      <c r="S308" s="51">
        <v>0</v>
      </c>
      <c r="T308" s="51">
        <v>0</v>
      </c>
      <c r="U308" s="51">
        <v>0</v>
      </c>
      <c r="V308" s="51">
        <f t="shared" si="7"/>
        <v>1447.99</v>
      </c>
      <c r="W308" s="51">
        <v>0</v>
      </c>
      <c r="X308" s="51">
        <v>0</v>
      </c>
      <c r="Y308" s="51">
        <v>0</v>
      </c>
      <c r="Z308" s="51">
        <v>0</v>
      </c>
      <c r="AA308" s="51">
        <v>0</v>
      </c>
      <c r="AB308" s="51">
        <v>0</v>
      </c>
      <c r="AC308" s="51">
        <v>0</v>
      </c>
      <c r="AD308" s="51">
        <v>0</v>
      </c>
    </row>
    <row r="309" spans="1:30" ht="56.25" customHeight="1" x14ac:dyDescent="0.35">
      <c r="A309" s="21" t="s">
        <v>149</v>
      </c>
      <c r="B309" s="22" t="s">
        <v>289</v>
      </c>
      <c r="C309" s="21">
        <v>11510</v>
      </c>
      <c r="D309" s="22" t="s">
        <v>289</v>
      </c>
      <c r="E309" s="41" t="s">
        <v>33</v>
      </c>
      <c r="F309" s="22" t="s">
        <v>54</v>
      </c>
      <c r="G309" s="22" t="s">
        <v>53</v>
      </c>
      <c r="H309" s="22" t="s">
        <v>55</v>
      </c>
      <c r="I309" s="22">
        <v>22106</v>
      </c>
      <c r="J309" s="31" t="s">
        <v>286</v>
      </c>
      <c r="K309" s="46" t="s">
        <v>74</v>
      </c>
      <c r="L309" s="46"/>
      <c r="M309" s="47"/>
      <c r="N309" s="48" t="s">
        <v>334</v>
      </c>
      <c r="O309" s="36">
        <v>1</v>
      </c>
      <c r="P309" s="49">
        <f t="shared" si="8"/>
        <v>1062.68</v>
      </c>
      <c r="Q309" s="50" t="s">
        <v>154</v>
      </c>
      <c r="R309" s="49">
        <v>1062.68</v>
      </c>
      <c r="S309" s="51">
        <v>0</v>
      </c>
      <c r="T309" s="51">
        <v>0</v>
      </c>
      <c r="U309" s="51">
        <v>0</v>
      </c>
      <c r="V309" s="51">
        <f t="shared" si="7"/>
        <v>1062.68</v>
      </c>
      <c r="W309" s="51">
        <v>0</v>
      </c>
      <c r="X309" s="51">
        <v>0</v>
      </c>
      <c r="Y309" s="51">
        <v>0</v>
      </c>
      <c r="Z309" s="51">
        <v>0</v>
      </c>
      <c r="AA309" s="51">
        <v>0</v>
      </c>
      <c r="AB309" s="51">
        <v>0</v>
      </c>
      <c r="AC309" s="51">
        <v>0</v>
      </c>
      <c r="AD309" s="51">
        <v>0</v>
      </c>
    </row>
    <row r="310" spans="1:30" ht="56.25" customHeight="1" x14ac:dyDescent="0.35">
      <c r="A310" s="21" t="s">
        <v>149</v>
      </c>
      <c r="B310" s="22" t="s">
        <v>289</v>
      </c>
      <c r="C310" s="21">
        <v>11510</v>
      </c>
      <c r="D310" s="22" t="s">
        <v>289</v>
      </c>
      <c r="E310" s="41" t="s">
        <v>33</v>
      </c>
      <c r="F310" s="22" t="s">
        <v>113</v>
      </c>
      <c r="G310" s="22" t="s">
        <v>69</v>
      </c>
      <c r="H310" s="22" t="s">
        <v>206</v>
      </c>
      <c r="I310" s="22">
        <v>26102</v>
      </c>
      <c r="J310" s="31" t="s">
        <v>335</v>
      </c>
      <c r="K310" s="46" t="s">
        <v>336</v>
      </c>
      <c r="L310" s="46"/>
      <c r="M310" s="47"/>
      <c r="N310" s="48" t="s">
        <v>35</v>
      </c>
      <c r="O310" s="36">
        <v>24</v>
      </c>
      <c r="P310" s="49">
        <v>100</v>
      </c>
      <c r="Q310" s="50" t="s">
        <v>154</v>
      </c>
      <c r="R310" s="49">
        <v>2400</v>
      </c>
      <c r="S310" s="51">
        <v>0</v>
      </c>
      <c r="T310" s="51">
        <v>0</v>
      </c>
      <c r="U310" s="51">
        <v>0</v>
      </c>
      <c r="V310" s="51">
        <f t="shared" si="7"/>
        <v>2400</v>
      </c>
      <c r="W310" s="51">
        <v>0</v>
      </c>
      <c r="X310" s="51">
        <v>0</v>
      </c>
      <c r="Y310" s="51">
        <v>0</v>
      </c>
      <c r="Z310" s="51">
        <v>0</v>
      </c>
      <c r="AA310" s="51">
        <v>0</v>
      </c>
      <c r="AB310" s="51">
        <v>0</v>
      </c>
      <c r="AC310" s="51">
        <v>0</v>
      </c>
      <c r="AD310" s="51">
        <v>0</v>
      </c>
    </row>
    <row r="311" spans="1:30" ht="56.25" customHeight="1" x14ac:dyDescent="0.35">
      <c r="A311" s="21" t="s">
        <v>149</v>
      </c>
      <c r="B311" s="22" t="s">
        <v>289</v>
      </c>
      <c r="C311" s="21">
        <v>11510</v>
      </c>
      <c r="D311" s="22" t="s">
        <v>289</v>
      </c>
      <c r="E311" s="41" t="s">
        <v>33</v>
      </c>
      <c r="F311" s="22" t="s">
        <v>113</v>
      </c>
      <c r="G311" s="22" t="s">
        <v>69</v>
      </c>
      <c r="H311" s="22" t="s">
        <v>206</v>
      </c>
      <c r="I311" s="22">
        <v>26102</v>
      </c>
      <c r="J311" s="31" t="s">
        <v>335</v>
      </c>
      <c r="K311" s="46" t="s">
        <v>337</v>
      </c>
      <c r="L311" s="46"/>
      <c r="M311" s="47"/>
      <c r="N311" s="48" t="s">
        <v>35</v>
      </c>
      <c r="O311" s="36">
        <v>19</v>
      </c>
      <c r="P311" s="49">
        <v>5</v>
      </c>
      <c r="Q311" s="50" t="s">
        <v>154</v>
      </c>
      <c r="R311" s="49">
        <v>95</v>
      </c>
      <c r="S311" s="51">
        <v>0</v>
      </c>
      <c r="T311" s="51">
        <v>0</v>
      </c>
      <c r="U311" s="51">
        <v>0</v>
      </c>
      <c r="V311" s="51">
        <f t="shared" si="7"/>
        <v>95</v>
      </c>
      <c r="W311" s="51">
        <v>0</v>
      </c>
      <c r="X311" s="51">
        <v>0</v>
      </c>
      <c r="Y311" s="51">
        <v>0</v>
      </c>
      <c r="Z311" s="51">
        <v>0</v>
      </c>
      <c r="AA311" s="51">
        <v>0</v>
      </c>
      <c r="AB311" s="51">
        <v>0</v>
      </c>
      <c r="AC311" s="51">
        <v>0</v>
      </c>
      <c r="AD311" s="51">
        <v>0</v>
      </c>
    </row>
    <row r="312" spans="1:30" ht="56.25" customHeight="1" x14ac:dyDescent="0.35">
      <c r="A312" s="21" t="s">
        <v>149</v>
      </c>
      <c r="B312" s="22" t="s">
        <v>289</v>
      </c>
      <c r="C312" s="21">
        <v>11510</v>
      </c>
      <c r="D312" s="22" t="s">
        <v>289</v>
      </c>
      <c r="E312" s="41" t="s">
        <v>33</v>
      </c>
      <c r="F312" s="22" t="s">
        <v>54</v>
      </c>
      <c r="G312" s="22" t="s">
        <v>53</v>
      </c>
      <c r="H312" s="22" t="s">
        <v>55</v>
      </c>
      <c r="I312" s="22">
        <v>26102</v>
      </c>
      <c r="J312" s="31" t="s">
        <v>335</v>
      </c>
      <c r="K312" s="46" t="s">
        <v>338</v>
      </c>
      <c r="L312" s="46"/>
      <c r="M312" s="47"/>
      <c r="N312" s="48" t="s">
        <v>35</v>
      </c>
      <c r="O312" s="36">
        <v>50</v>
      </c>
      <c r="P312" s="49">
        <v>300</v>
      </c>
      <c r="Q312" s="50" t="s">
        <v>154</v>
      </c>
      <c r="R312" s="49">
        <v>15000</v>
      </c>
      <c r="S312" s="51">
        <v>0</v>
      </c>
      <c r="T312" s="51">
        <v>0</v>
      </c>
      <c r="U312" s="51">
        <v>0</v>
      </c>
      <c r="V312" s="51">
        <f t="shared" ref="V312:V330" si="9">R312</f>
        <v>15000</v>
      </c>
      <c r="W312" s="51">
        <v>0</v>
      </c>
      <c r="X312" s="51">
        <v>0</v>
      </c>
      <c r="Y312" s="51">
        <v>0</v>
      </c>
      <c r="Z312" s="51">
        <v>0</v>
      </c>
      <c r="AA312" s="51">
        <v>0</v>
      </c>
      <c r="AB312" s="51">
        <v>0</v>
      </c>
      <c r="AC312" s="51">
        <v>0</v>
      </c>
      <c r="AD312" s="51">
        <v>0</v>
      </c>
    </row>
    <row r="313" spans="1:30" ht="56.25" customHeight="1" x14ac:dyDescent="0.35">
      <c r="A313" s="21" t="s">
        <v>149</v>
      </c>
      <c r="B313" s="22" t="s">
        <v>289</v>
      </c>
      <c r="C313" s="21">
        <v>11510</v>
      </c>
      <c r="D313" s="22" t="s">
        <v>289</v>
      </c>
      <c r="E313" s="41" t="s">
        <v>33</v>
      </c>
      <c r="F313" s="22" t="s">
        <v>54</v>
      </c>
      <c r="G313" s="22" t="s">
        <v>53</v>
      </c>
      <c r="H313" s="22" t="s">
        <v>55</v>
      </c>
      <c r="I313" s="22">
        <v>26102</v>
      </c>
      <c r="J313" s="31" t="s">
        <v>335</v>
      </c>
      <c r="K313" s="46" t="s">
        <v>339</v>
      </c>
      <c r="L313" s="46"/>
      <c r="M313" s="47"/>
      <c r="N313" s="48" t="s">
        <v>35</v>
      </c>
      <c r="O313" s="36">
        <v>70</v>
      </c>
      <c r="P313" s="49">
        <v>200</v>
      </c>
      <c r="Q313" s="50" t="s">
        <v>154</v>
      </c>
      <c r="R313" s="49">
        <v>14000</v>
      </c>
      <c r="S313" s="51">
        <v>0</v>
      </c>
      <c r="T313" s="51">
        <v>0</v>
      </c>
      <c r="U313" s="51">
        <v>0</v>
      </c>
      <c r="V313" s="51">
        <f t="shared" si="9"/>
        <v>14000</v>
      </c>
      <c r="W313" s="51">
        <v>0</v>
      </c>
      <c r="X313" s="51">
        <v>0</v>
      </c>
      <c r="Y313" s="51">
        <v>0</v>
      </c>
      <c r="Z313" s="51">
        <v>0</v>
      </c>
      <c r="AA313" s="51">
        <v>0</v>
      </c>
      <c r="AB313" s="51">
        <v>0</v>
      </c>
      <c r="AC313" s="51">
        <v>0</v>
      </c>
      <c r="AD313" s="51">
        <v>0</v>
      </c>
    </row>
    <row r="314" spans="1:30" ht="56.25" customHeight="1" x14ac:dyDescent="0.35">
      <c r="A314" s="21" t="s">
        <v>149</v>
      </c>
      <c r="B314" s="22" t="s">
        <v>289</v>
      </c>
      <c r="C314" s="21">
        <v>11510</v>
      </c>
      <c r="D314" s="22" t="s">
        <v>289</v>
      </c>
      <c r="E314" s="41" t="s">
        <v>33</v>
      </c>
      <c r="F314" s="22" t="s">
        <v>70</v>
      </c>
      <c r="G314" s="22" t="s">
        <v>38</v>
      </c>
      <c r="H314" s="22" t="s">
        <v>177</v>
      </c>
      <c r="I314" s="22">
        <v>26102</v>
      </c>
      <c r="J314" s="31" t="s">
        <v>335</v>
      </c>
      <c r="K314" s="46" t="s">
        <v>339</v>
      </c>
      <c r="L314" s="46"/>
      <c r="M314" s="47"/>
      <c r="N314" s="48" t="s">
        <v>35</v>
      </c>
      <c r="O314" s="36">
        <v>11</v>
      </c>
      <c r="P314" s="49">
        <v>200</v>
      </c>
      <c r="Q314" s="50" t="s">
        <v>154</v>
      </c>
      <c r="R314" s="49">
        <v>2200</v>
      </c>
      <c r="S314" s="51">
        <v>0</v>
      </c>
      <c r="T314" s="51">
        <v>0</v>
      </c>
      <c r="U314" s="51">
        <v>0</v>
      </c>
      <c r="V314" s="51">
        <f t="shared" si="9"/>
        <v>2200</v>
      </c>
      <c r="W314" s="51">
        <v>0</v>
      </c>
      <c r="X314" s="51">
        <v>0</v>
      </c>
      <c r="Y314" s="51">
        <v>0</v>
      </c>
      <c r="Z314" s="51">
        <v>0</v>
      </c>
      <c r="AA314" s="51">
        <v>0</v>
      </c>
      <c r="AB314" s="51">
        <v>0</v>
      </c>
      <c r="AC314" s="51">
        <v>0</v>
      </c>
      <c r="AD314" s="51">
        <v>0</v>
      </c>
    </row>
    <row r="315" spans="1:30" ht="56.25" customHeight="1" x14ac:dyDescent="0.35">
      <c r="A315" s="21" t="s">
        <v>149</v>
      </c>
      <c r="B315" s="22" t="s">
        <v>289</v>
      </c>
      <c r="C315" s="21">
        <v>11510</v>
      </c>
      <c r="D315" s="22" t="s">
        <v>289</v>
      </c>
      <c r="E315" s="41" t="s">
        <v>33</v>
      </c>
      <c r="F315" s="22" t="s">
        <v>70</v>
      </c>
      <c r="G315" s="22" t="s">
        <v>38</v>
      </c>
      <c r="H315" s="22" t="s">
        <v>177</v>
      </c>
      <c r="I315" s="22">
        <v>26102</v>
      </c>
      <c r="J315" s="31" t="s">
        <v>335</v>
      </c>
      <c r="K315" s="46" t="s">
        <v>340</v>
      </c>
      <c r="L315" s="46"/>
      <c r="M315" s="47"/>
      <c r="N315" s="48" t="s">
        <v>35</v>
      </c>
      <c r="O315" s="36">
        <v>1</v>
      </c>
      <c r="P315" s="49">
        <v>10</v>
      </c>
      <c r="Q315" s="50" t="s">
        <v>154</v>
      </c>
      <c r="R315" s="49">
        <v>10</v>
      </c>
      <c r="S315" s="51">
        <v>0</v>
      </c>
      <c r="T315" s="51">
        <v>0</v>
      </c>
      <c r="U315" s="51">
        <v>0</v>
      </c>
      <c r="V315" s="51">
        <f t="shared" si="9"/>
        <v>10</v>
      </c>
      <c r="W315" s="51">
        <v>0</v>
      </c>
      <c r="X315" s="51">
        <v>0</v>
      </c>
      <c r="Y315" s="51">
        <v>0</v>
      </c>
      <c r="Z315" s="51">
        <v>0</v>
      </c>
      <c r="AA315" s="51">
        <v>0</v>
      </c>
      <c r="AB315" s="51">
        <v>0</v>
      </c>
      <c r="AC315" s="51">
        <v>0</v>
      </c>
      <c r="AD315" s="51">
        <v>0</v>
      </c>
    </row>
    <row r="316" spans="1:30" ht="56.25" customHeight="1" x14ac:dyDescent="0.35">
      <c r="A316" s="21" t="s">
        <v>149</v>
      </c>
      <c r="B316" s="22" t="s">
        <v>289</v>
      </c>
      <c r="C316" s="21">
        <v>11510</v>
      </c>
      <c r="D316" s="22" t="s">
        <v>289</v>
      </c>
      <c r="E316" s="41" t="s">
        <v>33</v>
      </c>
      <c r="F316" s="22" t="s">
        <v>70</v>
      </c>
      <c r="G316" s="22" t="s">
        <v>38</v>
      </c>
      <c r="H316" s="22" t="s">
        <v>341</v>
      </c>
      <c r="I316" s="22">
        <v>26102</v>
      </c>
      <c r="J316" s="31" t="s">
        <v>335</v>
      </c>
      <c r="K316" s="46" t="s">
        <v>336</v>
      </c>
      <c r="L316" s="46"/>
      <c r="M316" s="47"/>
      <c r="N316" s="48" t="s">
        <v>35</v>
      </c>
      <c r="O316" s="36">
        <v>99</v>
      </c>
      <c r="P316" s="49">
        <v>100</v>
      </c>
      <c r="Q316" s="50" t="s">
        <v>154</v>
      </c>
      <c r="R316" s="49">
        <v>9900</v>
      </c>
      <c r="S316" s="51">
        <v>0</v>
      </c>
      <c r="T316" s="51">
        <v>0</v>
      </c>
      <c r="U316" s="51">
        <v>0</v>
      </c>
      <c r="V316" s="51">
        <f t="shared" si="9"/>
        <v>9900</v>
      </c>
      <c r="W316" s="51">
        <v>0</v>
      </c>
      <c r="X316" s="51">
        <v>0</v>
      </c>
      <c r="Y316" s="51">
        <v>0</v>
      </c>
      <c r="Z316" s="51">
        <v>0</v>
      </c>
      <c r="AA316" s="51">
        <v>0</v>
      </c>
      <c r="AB316" s="51">
        <v>0</v>
      </c>
      <c r="AC316" s="51">
        <v>0</v>
      </c>
      <c r="AD316" s="51">
        <v>0</v>
      </c>
    </row>
    <row r="317" spans="1:30" ht="56.25" customHeight="1" x14ac:dyDescent="0.35">
      <c r="A317" s="21" t="s">
        <v>149</v>
      </c>
      <c r="B317" s="22" t="s">
        <v>289</v>
      </c>
      <c r="C317" s="21">
        <v>11510</v>
      </c>
      <c r="D317" s="22" t="s">
        <v>289</v>
      </c>
      <c r="E317" s="41" t="s">
        <v>33</v>
      </c>
      <c r="F317" s="22" t="s">
        <v>70</v>
      </c>
      <c r="G317" s="22" t="s">
        <v>38</v>
      </c>
      <c r="H317" s="22" t="s">
        <v>341</v>
      </c>
      <c r="I317" s="22">
        <v>26102</v>
      </c>
      <c r="J317" s="31" t="s">
        <v>335</v>
      </c>
      <c r="K317" s="46" t="s">
        <v>342</v>
      </c>
      <c r="L317" s="46"/>
      <c r="M317" s="47"/>
      <c r="N317" s="48" t="s">
        <v>35</v>
      </c>
      <c r="O317" s="36">
        <v>27</v>
      </c>
      <c r="P317" s="49">
        <v>1</v>
      </c>
      <c r="Q317" s="50" t="s">
        <v>154</v>
      </c>
      <c r="R317" s="49">
        <v>27</v>
      </c>
      <c r="S317" s="51">
        <v>0</v>
      </c>
      <c r="T317" s="51">
        <v>0</v>
      </c>
      <c r="U317" s="51">
        <v>0</v>
      </c>
      <c r="V317" s="51">
        <f t="shared" si="9"/>
        <v>27</v>
      </c>
      <c r="W317" s="51">
        <v>0</v>
      </c>
      <c r="X317" s="51">
        <v>0</v>
      </c>
      <c r="Y317" s="51">
        <v>0</v>
      </c>
      <c r="Z317" s="51">
        <v>0</v>
      </c>
      <c r="AA317" s="51">
        <v>0</v>
      </c>
      <c r="AB317" s="51">
        <v>0</v>
      </c>
      <c r="AC317" s="51">
        <v>0</v>
      </c>
      <c r="AD317" s="51">
        <v>0</v>
      </c>
    </row>
    <row r="318" spans="1:30" ht="56.25" customHeight="1" x14ac:dyDescent="0.35">
      <c r="A318" s="21" t="s">
        <v>149</v>
      </c>
      <c r="B318" s="22" t="s">
        <v>289</v>
      </c>
      <c r="C318" s="21">
        <v>11510</v>
      </c>
      <c r="D318" s="22" t="s">
        <v>289</v>
      </c>
      <c r="E318" s="41" t="s">
        <v>33</v>
      </c>
      <c r="F318" s="22" t="s">
        <v>180</v>
      </c>
      <c r="G318" s="22" t="s">
        <v>38</v>
      </c>
      <c r="H318" s="22" t="s">
        <v>181</v>
      </c>
      <c r="I318" s="22">
        <v>26102</v>
      </c>
      <c r="J318" s="31" t="s">
        <v>335</v>
      </c>
      <c r="K318" s="46" t="s">
        <v>336</v>
      </c>
      <c r="L318" s="46"/>
      <c r="M318" s="47"/>
      <c r="N318" s="48" t="s">
        <v>35</v>
      </c>
      <c r="O318" s="36">
        <v>79</v>
      </c>
      <c r="P318" s="49">
        <v>100</v>
      </c>
      <c r="Q318" s="50" t="s">
        <v>154</v>
      </c>
      <c r="R318" s="49">
        <v>7900</v>
      </c>
      <c r="S318" s="51">
        <v>0</v>
      </c>
      <c r="T318" s="51">
        <v>0</v>
      </c>
      <c r="U318" s="51">
        <v>0</v>
      </c>
      <c r="V318" s="51">
        <f t="shared" si="9"/>
        <v>7900</v>
      </c>
      <c r="W318" s="51">
        <v>0</v>
      </c>
      <c r="X318" s="51">
        <v>0</v>
      </c>
      <c r="Y318" s="51">
        <v>0</v>
      </c>
      <c r="Z318" s="51">
        <v>0</v>
      </c>
      <c r="AA318" s="51">
        <v>0</v>
      </c>
      <c r="AB318" s="51">
        <v>0</v>
      </c>
      <c r="AC318" s="51">
        <v>0</v>
      </c>
      <c r="AD318" s="51">
        <v>0</v>
      </c>
    </row>
    <row r="319" spans="1:30" ht="56.25" customHeight="1" x14ac:dyDescent="0.35">
      <c r="A319" s="21" t="s">
        <v>149</v>
      </c>
      <c r="B319" s="22" t="s">
        <v>289</v>
      </c>
      <c r="C319" s="21">
        <v>11510</v>
      </c>
      <c r="D319" s="22" t="s">
        <v>289</v>
      </c>
      <c r="E319" s="41" t="s">
        <v>33</v>
      </c>
      <c r="F319" s="22" t="s">
        <v>180</v>
      </c>
      <c r="G319" s="22" t="s">
        <v>38</v>
      </c>
      <c r="H319" s="22" t="s">
        <v>181</v>
      </c>
      <c r="I319" s="22">
        <v>26102</v>
      </c>
      <c r="J319" s="31" t="s">
        <v>335</v>
      </c>
      <c r="K319" s="46" t="s">
        <v>337</v>
      </c>
      <c r="L319" s="46"/>
      <c r="M319" s="47"/>
      <c r="N319" s="48" t="s">
        <v>35</v>
      </c>
      <c r="O319" s="36">
        <v>19</v>
      </c>
      <c r="P319" s="49">
        <v>5</v>
      </c>
      <c r="Q319" s="50" t="s">
        <v>154</v>
      </c>
      <c r="R319" s="49">
        <v>95</v>
      </c>
      <c r="S319" s="51">
        <v>0</v>
      </c>
      <c r="T319" s="51">
        <v>0</v>
      </c>
      <c r="U319" s="51">
        <v>0</v>
      </c>
      <c r="V319" s="51">
        <f t="shared" si="9"/>
        <v>95</v>
      </c>
      <c r="W319" s="51">
        <v>0</v>
      </c>
      <c r="X319" s="51">
        <v>0</v>
      </c>
      <c r="Y319" s="51">
        <v>0</v>
      </c>
      <c r="Z319" s="51">
        <v>0</v>
      </c>
      <c r="AA319" s="51">
        <v>0</v>
      </c>
      <c r="AB319" s="51">
        <v>0</v>
      </c>
      <c r="AC319" s="51">
        <v>0</v>
      </c>
      <c r="AD319" s="51">
        <v>0</v>
      </c>
    </row>
    <row r="320" spans="1:30" ht="56.25" customHeight="1" x14ac:dyDescent="0.35">
      <c r="A320" s="21" t="s">
        <v>149</v>
      </c>
      <c r="B320" s="22" t="s">
        <v>289</v>
      </c>
      <c r="C320" s="21">
        <v>11510</v>
      </c>
      <c r="D320" s="22" t="s">
        <v>289</v>
      </c>
      <c r="E320" s="41" t="s">
        <v>33</v>
      </c>
      <c r="F320" s="22" t="s">
        <v>33</v>
      </c>
      <c r="G320" s="22" t="s">
        <v>56</v>
      </c>
      <c r="H320" s="22" t="s">
        <v>343</v>
      </c>
      <c r="I320" s="22">
        <v>26103</v>
      </c>
      <c r="J320" s="31" t="s">
        <v>344</v>
      </c>
      <c r="K320" s="46" t="s">
        <v>345</v>
      </c>
      <c r="L320" s="46"/>
      <c r="M320" s="47"/>
      <c r="N320" s="48" t="s">
        <v>35</v>
      </c>
      <c r="O320" s="36">
        <v>25</v>
      </c>
      <c r="P320" s="49">
        <v>200</v>
      </c>
      <c r="Q320" s="50" t="s">
        <v>154</v>
      </c>
      <c r="R320" s="49">
        <v>5000</v>
      </c>
      <c r="S320" s="51">
        <v>0</v>
      </c>
      <c r="T320" s="51">
        <v>0</v>
      </c>
      <c r="U320" s="51">
        <v>0</v>
      </c>
      <c r="V320" s="51">
        <f t="shared" si="9"/>
        <v>5000</v>
      </c>
      <c r="W320" s="51">
        <v>0</v>
      </c>
      <c r="X320" s="51">
        <v>0</v>
      </c>
      <c r="Y320" s="51">
        <v>0</v>
      </c>
      <c r="Z320" s="51">
        <v>0</v>
      </c>
      <c r="AA320" s="51">
        <v>0</v>
      </c>
      <c r="AB320" s="51">
        <v>0</v>
      </c>
      <c r="AC320" s="51">
        <v>0</v>
      </c>
      <c r="AD320" s="51">
        <v>0</v>
      </c>
    </row>
    <row r="321" spans="1:30" ht="56.25" customHeight="1" x14ac:dyDescent="0.35">
      <c r="A321" s="21" t="s">
        <v>149</v>
      </c>
      <c r="B321" s="22" t="s">
        <v>289</v>
      </c>
      <c r="C321" s="21">
        <v>11510</v>
      </c>
      <c r="D321" s="22" t="s">
        <v>289</v>
      </c>
      <c r="E321" s="41" t="s">
        <v>33</v>
      </c>
      <c r="F321" s="22" t="s">
        <v>33</v>
      </c>
      <c r="G321" s="22" t="s">
        <v>56</v>
      </c>
      <c r="H321" s="22" t="s">
        <v>343</v>
      </c>
      <c r="I321" s="22">
        <v>26103</v>
      </c>
      <c r="J321" s="31" t="s">
        <v>344</v>
      </c>
      <c r="K321" s="46" t="s">
        <v>346</v>
      </c>
      <c r="L321" s="46"/>
      <c r="M321" s="47"/>
      <c r="N321" s="48" t="s">
        <v>35</v>
      </c>
      <c r="O321" s="36">
        <v>15</v>
      </c>
      <c r="P321" s="49">
        <v>300</v>
      </c>
      <c r="Q321" s="50" t="s">
        <v>154</v>
      </c>
      <c r="R321" s="49">
        <v>4500</v>
      </c>
      <c r="S321" s="51">
        <v>0</v>
      </c>
      <c r="T321" s="51">
        <v>0</v>
      </c>
      <c r="U321" s="51">
        <v>0</v>
      </c>
      <c r="V321" s="51">
        <f t="shared" si="9"/>
        <v>4500</v>
      </c>
      <c r="W321" s="51">
        <v>0</v>
      </c>
      <c r="X321" s="51">
        <v>0</v>
      </c>
      <c r="Y321" s="51">
        <v>0</v>
      </c>
      <c r="Z321" s="51">
        <v>0</v>
      </c>
      <c r="AA321" s="51">
        <v>0</v>
      </c>
      <c r="AB321" s="51">
        <v>0</v>
      </c>
      <c r="AC321" s="51">
        <v>0</v>
      </c>
      <c r="AD321" s="51">
        <v>0</v>
      </c>
    </row>
    <row r="322" spans="1:30" ht="56.25" customHeight="1" x14ac:dyDescent="0.35">
      <c r="A322" s="21" t="s">
        <v>149</v>
      </c>
      <c r="B322" s="22" t="s">
        <v>289</v>
      </c>
      <c r="C322" s="21">
        <v>11510</v>
      </c>
      <c r="D322" s="22" t="s">
        <v>289</v>
      </c>
      <c r="E322" s="41" t="s">
        <v>33</v>
      </c>
      <c r="F322" s="22" t="s">
        <v>113</v>
      </c>
      <c r="G322" s="22" t="s">
        <v>69</v>
      </c>
      <c r="H322" s="22" t="s">
        <v>114</v>
      </c>
      <c r="I322" s="22">
        <v>29301</v>
      </c>
      <c r="J322" s="31" t="s">
        <v>347</v>
      </c>
      <c r="K322" s="46" t="s">
        <v>348</v>
      </c>
      <c r="L322" s="46"/>
      <c r="M322" s="47"/>
      <c r="N322" s="48" t="s">
        <v>35</v>
      </c>
      <c r="O322" s="36">
        <v>5</v>
      </c>
      <c r="P322" s="49">
        <v>2110</v>
      </c>
      <c r="Q322" s="50" t="s">
        <v>154</v>
      </c>
      <c r="R322" s="49">
        <v>10550</v>
      </c>
      <c r="S322" s="51">
        <v>0</v>
      </c>
      <c r="T322" s="51">
        <v>0</v>
      </c>
      <c r="U322" s="51">
        <v>0</v>
      </c>
      <c r="V322" s="51">
        <f t="shared" si="9"/>
        <v>10550</v>
      </c>
      <c r="W322" s="51">
        <v>0</v>
      </c>
      <c r="X322" s="51">
        <v>0</v>
      </c>
      <c r="Y322" s="51">
        <v>0</v>
      </c>
      <c r="Z322" s="51">
        <v>0</v>
      </c>
      <c r="AA322" s="51">
        <v>0</v>
      </c>
      <c r="AB322" s="51">
        <v>0</v>
      </c>
      <c r="AC322" s="51">
        <v>0</v>
      </c>
      <c r="AD322" s="51">
        <v>0</v>
      </c>
    </row>
    <row r="323" spans="1:30" ht="56.25" customHeight="1" x14ac:dyDescent="0.35">
      <c r="A323" s="21" t="s">
        <v>149</v>
      </c>
      <c r="B323" s="22" t="s">
        <v>289</v>
      </c>
      <c r="C323" s="21">
        <v>51319</v>
      </c>
      <c r="D323" s="22" t="s">
        <v>289</v>
      </c>
      <c r="E323" s="41" t="s">
        <v>33</v>
      </c>
      <c r="F323" s="22" t="s">
        <v>33</v>
      </c>
      <c r="G323" s="22" t="s">
        <v>34</v>
      </c>
      <c r="H323" s="22" t="s">
        <v>37</v>
      </c>
      <c r="I323" s="22">
        <v>33602</v>
      </c>
      <c r="J323" s="31" t="s">
        <v>279</v>
      </c>
      <c r="K323" s="46" t="s">
        <v>349</v>
      </c>
      <c r="L323" s="46"/>
      <c r="M323" s="47"/>
      <c r="N323" s="52" t="s">
        <v>166</v>
      </c>
      <c r="O323" s="36">
        <v>1</v>
      </c>
      <c r="P323" s="49">
        <f>R323</f>
        <v>6377.97</v>
      </c>
      <c r="Q323" s="50" t="s">
        <v>154</v>
      </c>
      <c r="R323" s="49">
        <v>6377.97</v>
      </c>
      <c r="S323" s="51">
        <v>0</v>
      </c>
      <c r="T323" s="51">
        <v>0</v>
      </c>
      <c r="U323" s="51">
        <v>0</v>
      </c>
      <c r="V323" s="51">
        <f t="shared" si="9"/>
        <v>6377.97</v>
      </c>
      <c r="W323" s="51">
        <v>0</v>
      </c>
      <c r="X323" s="51">
        <v>0</v>
      </c>
      <c r="Y323" s="51">
        <v>0</v>
      </c>
      <c r="Z323" s="51">
        <v>0</v>
      </c>
      <c r="AA323" s="51">
        <v>0</v>
      </c>
      <c r="AB323" s="51">
        <v>0</v>
      </c>
      <c r="AC323" s="51">
        <v>0</v>
      </c>
      <c r="AD323" s="51">
        <v>0</v>
      </c>
    </row>
    <row r="324" spans="1:30" ht="56.25" customHeight="1" x14ac:dyDescent="0.35">
      <c r="A324" s="21" t="s">
        <v>149</v>
      </c>
      <c r="B324" s="22" t="s">
        <v>289</v>
      </c>
      <c r="C324" s="21">
        <v>51326</v>
      </c>
      <c r="D324" s="22" t="s">
        <v>289</v>
      </c>
      <c r="E324" s="41" t="s">
        <v>33</v>
      </c>
      <c r="F324" s="22" t="s">
        <v>33</v>
      </c>
      <c r="G324" s="22" t="s">
        <v>34</v>
      </c>
      <c r="H324" s="22" t="s">
        <v>37</v>
      </c>
      <c r="I324" s="22">
        <v>32601</v>
      </c>
      <c r="J324" s="31" t="s">
        <v>350</v>
      </c>
      <c r="K324" s="46" t="s">
        <v>351</v>
      </c>
      <c r="L324" s="46"/>
      <c r="M324" s="47"/>
      <c r="N324" s="53" t="s">
        <v>166</v>
      </c>
      <c r="O324" s="36">
        <v>1</v>
      </c>
      <c r="P324" s="49">
        <f t="shared" ref="P324:P330" si="10">R324</f>
        <v>10563.35</v>
      </c>
      <c r="Q324" s="50" t="s">
        <v>154</v>
      </c>
      <c r="R324" s="49">
        <v>10563.35</v>
      </c>
      <c r="S324" s="51">
        <v>0</v>
      </c>
      <c r="T324" s="51">
        <v>0</v>
      </c>
      <c r="U324" s="51">
        <v>0</v>
      </c>
      <c r="V324" s="51">
        <f t="shared" si="9"/>
        <v>10563.35</v>
      </c>
      <c r="W324" s="51">
        <v>0</v>
      </c>
      <c r="X324" s="51">
        <v>0</v>
      </c>
      <c r="Y324" s="51">
        <v>0</v>
      </c>
      <c r="Z324" s="51">
        <v>0</v>
      </c>
      <c r="AA324" s="51">
        <v>0</v>
      </c>
      <c r="AB324" s="51">
        <v>0</v>
      </c>
      <c r="AC324" s="51">
        <v>0</v>
      </c>
      <c r="AD324" s="51">
        <v>0</v>
      </c>
    </row>
    <row r="325" spans="1:30" ht="56.25" customHeight="1" x14ac:dyDescent="0.35">
      <c r="A325" s="21" t="s">
        <v>149</v>
      </c>
      <c r="B325" s="22" t="s">
        <v>289</v>
      </c>
      <c r="C325" s="21">
        <v>51326</v>
      </c>
      <c r="D325" s="22" t="s">
        <v>289</v>
      </c>
      <c r="E325" s="41" t="s">
        <v>33</v>
      </c>
      <c r="F325" s="22" t="s">
        <v>113</v>
      </c>
      <c r="G325" s="22" t="s">
        <v>69</v>
      </c>
      <c r="H325" s="22" t="s">
        <v>206</v>
      </c>
      <c r="I325" s="22">
        <v>32601</v>
      </c>
      <c r="J325" s="31" t="s">
        <v>350</v>
      </c>
      <c r="K325" s="46" t="s">
        <v>351</v>
      </c>
      <c r="L325" s="46"/>
      <c r="M325" s="47"/>
      <c r="N325" s="53" t="s">
        <v>166</v>
      </c>
      <c r="O325" s="36">
        <v>1</v>
      </c>
      <c r="P325" s="49">
        <f t="shared" si="10"/>
        <v>1508</v>
      </c>
      <c r="Q325" s="50" t="s">
        <v>154</v>
      </c>
      <c r="R325" s="49">
        <v>1508</v>
      </c>
      <c r="S325" s="51">
        <v>0</v>
      </c>
      <c r="T325" s="51">
        <v>0</v>
      </c>
      <c r="U325" s="51">
        <v>0</v>
      </c>
      <c r="V325" s="51">
        <f t="shared" si="9"/>
        <v>1508</v>
      </c>
      <c r="W325" s="51">
        <v>0</v>
      </c>
      <c r="X325" s="51">
        <v>0</v>
      </c>
      <c r="Y325" s="51">
        <v>0</v>
      </c>
      <c r="Z325" s="51">
        <v>0</v>
      </c>
      <c r="AA325" s="51">
        <v>0</v>
      </c>
      <c r="AB325" s="51">
        <v>0</v>
      </c>
      <c r="AC325" s="51">
        <v>0</v>
      </c>
      <c r="AD325" s="51">
        <v>0</v>
      </c>
    </row>
    <row r="326" spans="1:30" ht="56.25" customHeight="1" x14ac:dyDescent="0.35">
      <c r="A326" s="21" t="s">
        <v>149</v>
      </c>
      <c r="B326" s="22" t="s">
        <v>289</v>
      </c>
      <c r="C326" s="21">
        <v>51338</v>
      </c>
      <c r="D326" s="22" t="s">
        <v>289</v>
      </c>
      <c r="E326" s="41" t="s">
        <v>33</v>
      </c>
      <c r="F326" s="22" t="s">
        <v>33</v>
      </c>
      <c r="G326" s="22" t="s">
        <v>34</v>
      </c>
      <c r="H326" s="22" t="s">
        <v>276</v>
      </c>
      <c r="I326" s="22">
        <v>33801</v>
      </c>
      <c r="J326" s="31" t="s">
        <v>352</v>
      </c>
      <c r="K326" s="46" t="s">
        <v>353</v>
      </c>
      <c r="L326" s="46"/>
      <c r="M326" s="47"/>
      <c r="N326" s="53" t="s">
        <v>166</v>
      </c>
      <c r="O326" s="36">
        <v>1</v>
      </c>
      <c r="P326" s="49">
        <f t="shared" si="10"/>
        <v>30160</v>
      </c>
      <c r="Q326" s="50" t="s">
        <v>154</v>
      </c>
      <c r="R326" s="49">
        <v>30160</v>
      </c>
      <c r="S326" s="51">
        <v>0</v>
      </c>
      <c r="T326" s="51">
        <v>0</v>
      </c>
      <c r="U326" s="51">
        <v>0</v>
      </c>
      <c r="V326" s="51">
        <f t="shared" si="9"/>
        <v>30160</v>
      </c>
      <c r="W326" s="51">
        <v>0</v>
      </c>
      <c r="X326" s="51">
        <v>0</v>
      </c>
      <c r="Y326" s="51">
        <v>0</v>
      </c>
      <c r="Z326" s="51">
        <v>0</v>
      </c>
      <c r="AA326" s="51">
        <v>0</v>
      </c>
      <c r="AB326" s="51">
        <v>0</v>
      </c>
      <c r="AC326" s="51">
        <v>0</v>
      </c>
      <c r="AD326" s="51">
        <v>0</v>
      </c>
    </row>
    <row r="327" spans="1:30" ht="56.25" customHeight="1" x14ac:dyDescent="0.35">
      <c r="A327" s="21" t="s">
        <v>149</v>
      </c>
      <c r="B327" s="22" t="s">
        <v>289</v>
      </c>
      <c r="C327" s="21">
        <v>51355</v>
      </c>
      <c r="D327" s="22" t="s">
        <v>289</v>
      </c>
      <c r="E327" s="41" t="s">
        <v>33</v>
      </c>
      <c r="F327" s="22" t="s">
        <v>33</v>
      </c>
      <c r="G327" s="22" t="s">
        <v>34</v>
      </c>
      <c r="H327" s="22" t="s">
        <v>37</v>
      </c>
      <c r="I327" s="22">
        <v>35501</v>
      </c>
      <c r="J327" s="31" t="s">
        <v>354</v>
      </c>
      <c r="K327" s="46" t="s">
        <v>355</v>
      </c>
      <c r="L327" s="46"/>
      <c r="M327" s="47"/>
      <c r="N327" s="53" t="s">
        <v>166</v>
      </c>
      <c r="O327" s="36">
        <v>1</v>
      </c>
      <c r="P327" s="49">
        <f t="shared" si="10"/>
        <v>8236</v>
      </c>
      <c r="Q327" s="50" t="s">
        <v>154</v>
      </c>
      <c r="R327" s="49">
        <v>8236</v>
      </c>
      <c r="S327" s="51">
        <v>0</v>
      </c>
      <c r="T327" s="51">
        <v>0</v>
      </c>
      <c r="U327" s="51">
        <v>0</v>
      </c>
      <c r="V327" s="51">
        <f t="shared" si="9"/>
        <v>8236</v>
      </c>
      <c r="W327" s="51">
        <v>0</v>
      </c>
      <c r="X327" s="51">
        <v>0</v>
      </c>
      <c r="Y327" s="51">
        <v>0</v>
      </c>
      <c r="Z327" s="51">
        <v>0</v>
      </c>
      <c r="AA327" s="51">
        <v>0</v>
      </c>
      <c r="AB327" s="51">
        <v>0</v>
      </c>
      <c r="AC327" s="51">
        <v>0</v>
      </c>
      <c r="AD327" s="51">
        <v>0</v>
      </c>
    </row>
    <row r="328" spans="1:30" ht="56.25" customHeight="1" x14ac:dyDescent="0.35">
      <c r="A328" s="21" t="s">
        <v>149</v>
      </c>
      <c r="B328" s="22" t="s">
        <v>289</v>
      </c>
      <c r="C328" s="21">
        <v>51358</v>
      </c>
      <c r="D328" s="22" t="s">
        <v>289</v>
      </c>
      <c r="E328" s="41" t="s">
        <v>33</v>
      </c>
      <c r="F328" s="22" t="s">
        <v>33</v>
      </c>
      <c r="G328" s="22" t="s">
        <v>34</v>
      </c>
      <c r="H328" s="22" t="s">
        <v>276</v>
      </c>
      <c r="I328" s="22">
        <v>35801</v>
      </c>
      <c r="J328" s="31" t="s">
        <v>356</v>
      </c>
      <c r="K328" s="46" t="s">
        <v>357</v>
      </c>
      <c r="L328" s="46"/>
      <c r="M328" s="47"/>
      <c r="N328" s="53" t="s">
        <v>166</v>
      </c>
      <c r="O328" s="36">
        <v>1</v>
      </c>
      <c r="P328" s="49">
        <f t="shared" si="10"/>
        <v>11461.73</v>
      </c>
      <c r="Q328" s="50" t="s">
        <v>154</v>
      </c>
      <c r="R328" s="49">
        <v>11461.73</v>
      </c>
      <c r="S328" s="51">
        <v>0</v>
      </c>
      <c r="T328" s="51">
        <v>0</v>
      </c>
      <c r="U328" s="51">
        <v>0</v>
      </c>
      <c r="V328" s="51">
        <f t="shared" si="9"/>
        <v>11461.73</v>
      </c>
      <c r="W328" s="51">
        <v>0</v>
      </c>
      <c r="X328" s="51">
        <v>0</v>
      </c>
      <c r="Y328" s="51">
        <v>0</v>
      </c>
      <c r="Z328" s="51">
        <v>0</v>
      </c>
      <c r="AA328" s="51">
        <v>0</v>
      </c>
      <c r="AB328" s="51">
        <v>0</v>
      </c>
      <c r="AC328" s="51">
        <v>0</v>
      </c>
      <c r="AD328" s="51">
        <v>0</v>
      </c>
    </row>
    <row r="329" spans="1:30" ht="56.25" customHeight="1" x14ac:dyDescent="0.35">
      <c r="A329" s="21" t="s">
        <v>149</v>
      </c>
      <c r="B329" s="22" t="s">
        <v>289</v>
      </c>
      <c r="C329" s="21">
        <v>51358</v>
      </c>
      <c r="D329" s="22" t="s">
        <v>289</v>
      </c>
      <c r="E329" s="41" t="s">
        <v>33</v>
      </c>
      <c r="F329" s="22" t="s">
        <v>33</v>
      </c>
      <c r="G329" s="22" t="s">
        <v>34</v>
      </c>
      <c r="H329" s="22" t="s">
        <v>276</v>
      </c>
      <c r="I329" s="22">
        <v>35801</v>
      </c>
      <c r="J329" s="31" t="s">
        <v>356</v>
      </c>
      <c r="K329" s="46" t="s">
        <v>358</v>
      </c>
      <c r="L329" s="46"/>
      <c r="M329" s="47"/>
      <c r="N329" s="53" t="s">
        <v>166</v>
      </c>
      <c r="O329" s="36">
        <v>1</v>
      </c>
      <c r="P329" s="49">
        <f t="shared" si="10"/>
        <v>14759.380000000001</v>
      </c>
      <c r="Q329" s="50" t="s">
        <v>154</v>
      </c>
      <c r="R329" s="49">
        <v>14759.380000000001</v>
      </c>
      <c r="S329" s="51">
        <v>0</v>
      </c>
      <c r="T329" s="51">
        <v>0</v>
      </c>
      <c r="U329" s="51">
        <v>0</v>
      </c>
      <c r="V329" s="51">
        <f t="shared" si="9"/>
        <v>14759.380000000001</v>
      </c>
      <c r="W329" s="51">
        <v>0</v>
      </c>
      <c r="X329" s="51">
        <v>0</v>
      </c>
      <c r="Y329" s="51">
        <v>0</v>
      </c>
      <c r="Z329" s="51">
        <v>0</v>
      </c>
      <c r="AA329" s="51">
        <v>0</v>
      </c>
      <c r="AB329" s="51">
        <v>0</v>
      </c>
      <c r="AC329" s="51">
        <v>0</v>
      </c>
      <c r="AD329" s="51">
        <v>0</v>
      </c>
    </row>
    <row r="330" spans="1:30" ht="56.25" customHeight="1" x14ac:dyDescent="0.35">
      <c r="A330" s="21" t="s">
        <v>149</v>
      </c>
      <c r="B330" s="22" t="s">
        <v>289</v>
      </c>
      <c r="C330" s="21">
        <v>51341</v>
      </c>
      <c r="D330" s="22" t="s">
        <v>289</v>
      </c>
      <c r="E330" s="41" t="s">
        <v>33</v>
      </c>
      <c r="F330" s="22" t="s">
        <v>33</v>
      </c>
      <c r="G330" s="22" t="s">
        <v>34</v>
      </c>
      <c r="H330" s="22" t="s">
        <v>37</v>
      </c>
      <c r="I330" s="22">
        <v>31401</v>
      </c>
      <c r="J330" s="31" t="s">
        <v>359</v>
      </c>
      <c r="K330" s="46" t="s">
        <v>360</v>
      </c>
      <c r="L330" s="46"/>
      <c r="M330" s="47"/>
      <c r="N330" s="53" t="s">
        <v>166</v>
      </c>
      <c r="O330" s="36">
        <v>1</v>
      </c>
      <c r="P330" s="49">
        <f t="shared" si="10"/>
        <v>828.98</v>
      </c>
      <c r="Q330" s="50" t="s">
        <v>154</v>
      </c>
      <c r="R330" s="49">
        <v>828.98</v>
      </c>
      <c r="S330" s="51">
        <v>0</v>
      </c>
      <c r="T330" s="51">
        <v>0</v>
      </c>
      <c r="U330" s="51">
        <v>0</v>
      </c>
      <c r="V330" s="51">
        <f t="shared" si="9"/>
        <v>828.98</v>
      </c>
      <c r="W330" s="51">
        <v>0</v>
      </c>
      <c r="X330" s="51">
        <v>0</v>
      </c>
      <c r="Y330" s="51">
        <v>0</v>
      </c>
      <c r="Z330" s="51">
        <v>0</v>
      </c>
      <c r="AA330" s="51">
        <v>0</v>
      </c>
      <c r="AB330" s="51">
        <v>0</v>
      </c>
      <c r="AC330" s="51">
        <v>0</v>
      </c>
      <c r="AD330" s="51">
        <v>0</v>
      </c>
    </row>
  </sheetData>
  <mergeCells count="2">
    <mergeCell ref="A1:AE1"/>
    <mergeCell ref="A2:AE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LOPEZ MARTINEZ CECILIA</cp:lastModifiedBy>
  <dcterms:created xsi:type="dcterms:W3CDTF">2022-05-02T19:11:13Z</dcterms:created>
  <dcterms:modified xsi:type="dcterms:W3CDTF">2024-06-18T15:49:47Z</dcterms:modified>
</cp:coreProperties>
</file>