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JULIO 2023\MORELOS\"/>
    </mc:Choice>
  </mc:AlternateContent>
  <xr:revisionPtr revIDLastSave="0" documentId="13_ncr:1_{6D0890F5-DD9A-4C48-B791-682AE3B8C6E7}" xr6:coauthVersionLast="47" xr6:coauthVersionMax="47" xr10:uidLastSave="{00000000-0000-0000-0000-000000000000}"/>
  <bookViews>
    <workbookView xWindow="-108" yWindow="-108" windowWidth="22140" windowHeight="13176" xr2:uid="{979455BA-0754-495E-B9C6-A0A2D3A3EEFC}"/>
  </bookViews>
  <sheets>
    <sheet name="JULIO 2023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'JULIO 2023'!$A$10:$S$235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'JULIO 2023'!$10:$10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0" i="1" l="1"/>
  <c r="R193" i="1"/>
  <c r="R189" i="1"/>
  <c r="R188" i="1"/>
  <c r="R187" i="1"/>
  <c r="S186" i="1"/>
  <c r="S185" i="1"/>
  <c r="S184" i="1"/>
  <c r="S183" i="1"/>
  <c r="P177" i="1"/>
  <c r="S175" i="1" l="1"/>
  <c r="R175" i="1" s="1"/>
  <c r="S174" i="1"/>
  <c r="R174" i="1" s="1"/>
  <c r="S173" i="1"/>
  <c r="R173" i="1" s="1"/>
  <c r="S172" i="1"/>
  <c r="R172" i="1" s="1"/>
  <c r="S171" i="1"/>
  <c r="R171" i="1" s="1"/>
  <c r="S170" i="1"/>
  <c r="R170" i="1" s="1"/>
  <c r="S169" i="1"/>
  <c r="R169" i="1" s="1"/>
  <c r="S168" i="1"/>
  <c r="R168" i="1" s="1"/>
  <c r="S167" i="1"/>
  <c r="R167" i="1" s="1"/>
  <c r="S166" i="1"/>
  <c r="R166" i="1" s="1"/>
  <c r="S165" i="1"/>
  <c r="R165" i="1" s="1"/>
  <c r="S164" i="1"/>
  <c r="R164" i="1"/>
  <c r="S163" i="1"/>
  <c r="R163" i="1" s="1"/>
  <c r="S162" i="1"/>
  <c r="R162" i="1" s="1"/>
  <c r="S161" i="1"/>
  <c r="R161" i="1"/>
  <c r="S160" i="1"/>
  <c r="R160" i="1" s="1"/>
  <c r="S159" i="1"/>
  <c r="R159" i="1" s="1"/>
  <c r="S158" i="1"/>
  <c r="R158" i="1" s="1"/>
  <c r="S157" i="1"/>
  <c r="R157" i="1" s="1"/>
  <c r="S156" i="1"/>
  <c r="R156" i="1" s="1"/>
  <c r="S155" i="1"/>
  <c r="R155" i="1"/>
  <c r="S154" i="1"/>
  <c r="R154" i="1" s="1"/>
  <c r="S153" i="1"/>
  <c r="R153" i="1" s="1"/>
  <c r="S152" i="1"/>
  <c r="R152" i="1" s="1"/>
  <c r="S151" i="1"/>
  <c r="R151" i="1" s="1"/>
  <c r="S150" i="1"/>
  <c r="R150" i="1" s="1"/>
  <c r="S149" i="1"/>
  <c r="R149" i="1" s="1"/>
  <c r="R148" i="1"/>
  <c r="S147" i="1"/>
  <c r="R147" i="1" s="1"/>
  <c r="R146" i="1"/>
  <c r="S145" i="1" l="1"/>
  <c r="R145" i="1"/>
  <c r="S144" i="1"/>
  <c r="R144" i="1"/>
  <c r="S143" i="1"/>
  <c r="R143" i="1"/>
  <c r="S142" i="1"/>
  <c r="R142" i="1"/>
  <c r="S141" i="1"/>
  <c r="R141" i="1"/>
  <c r="S140" i="1"/>
  <c r="R140" i="1"/>
  <c r="S139" i="1"/>
  <c r="R139" i="1"/>
  <c r="S138" i="1"/>
  <c r="R138" i="1"/>
  <c r="S137" i="1"/>
  <c r="R137" i="1"/>
  <c r="S136" i="1"/>
  <c r="R136" i="1"/>
  <c r="S135" i="1"/>
  <c r="R135" i="1"/>
  <c r="S134" i="1"/>
  <c r="R134" i="1"/>
  <c r="S133" i="1"/>
  <c r="R133" i="1"/>
  <c r="S132" i="1"/>
  <c r="R132" i="1"/>
  <c r="S131" i="1"/>
  <c r="R131" i="1"/>
  <c r="S130" i="1"/>
  <c r="R130" i="1"/>
  <c r="S129" i="1"/>
  <c r="R129" i="1"/>
  <c r="S128" i="1"/>
  <c r="R128" i="1"/>
  <c r="S127" i="1"/>
  <c r="R127" i="1"/>
  <c r="S126" i="1"/>
  <c r="R126" i="1"/>
  <c r="S125" i="1"/>
  <c r="R125" i="1"/>
  <c r="S124" i="1" l="1"/>
  <c r="R124" i="1"/>
  <c r="S123" i="1"/>
  <c r="R123" i="1"/>
  <c r="S122" i="1"/>
  <c r="R122" i="1"/>
  <c r="S121" i="1"/>
  <c r="R121" i="1"/>
  <c r="S120" i="1"/>
  <c r="R120" i="1"/>
  <c r="S119" i="1"/>
  <c r="R119" i="1"/>
  <c r="S118" i="1"/>
  <c r="R118" i="1"/>
  <c r="S117" i="1"/>
  <c r="R117" i="1"/>
  <c r="S116" i="1"/>
  <c r="R116" i="1"/>
  <c r="S115" i="1"/>
  <c r="R115" i="1"/>
  <c r="S114" i="1"/>
  <c r="R114" i="1"/>
  <c r="S113" i="1"/>
  <c r="R113" i="1"/>
  <c r="S112" i="1"/>
  <c r="R112" i="1"/>
  <c r="S111" i="1"/>
  <c r="R111" i="1"/>
  <c r="S110" i="1"/>
  <c r="R110" i="1"/>
  <c r="S109" i="1"/>
  <c r="R109" i="1"/>
  <c r="S108" i="1"/>
  <c r="R108" i="1"/>
  <c r="S107" i="1"/>
  <c r="R107" i="1"/>
  <c r="S106" i="1"/>
  <c r="R106" i="1"/>
  <c r="S105" i="1"/>
  <c r="R105" i="1"/>
  <c r="S104" i="1"/>
  <c r="R104" i="1"/>
  <c r="S103" i="1"/>
  <c r="R103" i="1"/>
  <c r="S101" i="1"/>
  <c r="S100" i="1"/>
  <c r="R100" i="1"/>
  <c r="R97" i="1"/>
  <c r="S97" i="1" s="1"/>
  <c r="R96" i="1"/>
  <c r="S96" i="1" s="1"/>
  <c r="R95" i="1"/>
  <c r="S95" i="1" s="1"/>
  <c r="R94" i="1"/>
  <c r="S94" i="1" s="1"/>
  <c r="R93" i="1"/>
  <c r="S93" i="1" s="1"/>
  <c r="S92" i="1"/>
  <c r="S91" i="1" l="1"/>
  <c r="R91" i="1" s="1"/>
  <c r="S90" i="1"/>
  <c r="R90" i="1" s="1"/>
  <c r="S89" i="1"/>
  <c r="R89" i="1" s="1"/>
  <c r="S88" i="1"/>
  <c r="R88" i="1" s="1"/>
  <c r="S87" i="1"/>
  <c r="R87" i="1" s="1"/>
  <c r="S86" i="1"/>
  <c r="R86" i="1" s="1"/>
  <c r="S85" i="1"/>
  <c r="R85" i="1" s="1"/>
  <c r="S84" i="1"/>
  <c r="R84" i="1" s="1"/>
  <c r="S59" i="1" l="1"/>
  <c r="R59" i="1" s="1"/>
  <c r="S58" i="1"/>
  <c r="R58" i="1" s="1"/>
  <c r="S57" i="1"/>
  <c r="R57" i="1" s="1"/>
  <c r="S56" i="1"/>
  <c r="R56" i="1" s="1"/>
  <c r="S55" i="1"/>
  <c r="R55" i="1" s="1"/>
  <c r="S54" i="1"/>
  <c r="R54" i="1" s="1"/>
  <c r="S53" i="1"/>
  <c r="R53" i="1" s="1"/>
  <c r="S52" i="1"/>
  <c r="R52" i="1" s="1"/>
  <c r="S60" i="1"/>
  <c r="R60" i="1" s="1"/>
  <c r="S51" i="1"/>
  <c r="R51" i="1" s="1"/>
  <c r="S50" i="1"/>
  <c r="R50" i="1" s="1"/>
  <c r="S49" i="1"/>
  <c r="R49" i="1" s="1"/>
  <c r="S48" i="1"/>
  <c r="R48" i="1" s="1"/>
  <c r="S47" i="1"/>
  <c r="R47" i="1" s="1"/>
  <c r="S46" i="1"/>
  <c r="R46" i="1" s="1"/>
  <c r="R45" i="1" l="1"/>
  <c r="S45" i="1" s="1"/>
  <c r="R44" i="1"/>
  <c r="S44" i="1" s="1"/>
  <c r="S43" i="1"/>
  <c r="R43" i="1" s="1"/>
  <c r="S42" i="1"/>
  <c r="R42" i="1" s="1"/>
  <c r="S41" i="1"/>
  <c r="R41" i="1" s="1"/>
  <c r="S40" i="1"/>
  <c r="R40" i="1" s="1"/>
  <c r="S39" i="1"/>
  <c r="R39" i="1" s="1"/>
  <c r="S38" i="1"/>
  <c r="R38" i="1" s="1"/>
  <c r="S37" i="1"/>
  <c r="R37" i="1" s="1"/>
  <c r="S36" i="1"/>
  <c r="R36" i="1" s="1"/>
  <c r="S35" i="1"/>
  <c r="R35" i="1" s="1"/>
  <c r="S34" i="1"/>
  <c r="R34" i="1" s="1"/>
  <c r="S33" i="1"/>
  <c r="R33" i="1" s="1"/>
  <c r="S32" i="1"/>
  <c r="R32" i="1" s="1"/>
  <c r="S31" i="1"/>
  <c r="R31" i="1" s="1"/>
  <c r="S30" i="1"/>
  <c r="S29" i="1"/>
  <c r="R29" i="1" s="1"/>
  <c r="S28" i="1"/>
  <c r="R28" i="1" s="1"/>
  <c r="S27" i="1"/>
  <c r="R27" i="1" s="1"/>
  <c r="S26" i="1"/>
  <c r="R26" i="1" s="1"/>
  <c r="S25" i="1"/>
  <c r="R25" i="1" s="1"/>
  <c r="S24" i="1"/>
  <c r="R24" i="1" s="1"/>
  <c r="S23" i="1"/>
  <c r="R23" i="1" s="1"/>
  <c r="S22" i="1"/>
  <c r="R22" i="1" s="1"/>
  <c r="S21" i="1"/>
  <c r="R21" i="1" s="1"/>
  <c r="S20" i="1"/>
  <c r="R20" i="1" s="1"/>
  <c r="S19" i="1"/>
  <c r="R19" i="1" s="1"/>
  <c r="S18" i="1"/>
  <c r="R18" i="1" s="1"/>
  <c r="S17" i="1"/>
  <c r="R17" i="1" s="1"/>
  <c r="S83" i="1"/>
  <c r="R83" i="1" s="1"/>
  <c r="S82" i="1"/>
  <c r="R82" i="1" s="1"/>
  <c r="S81" i="1"/>
  <c r="R81" i="1" s="1"/>
  <c r="S80" i="1"/>
  <c r="R80" i="1" s="1"/>
  <c r="S79" i="1"/>
  <c r="R79" i="1" s="1"/>
  <c r="S78" i="1"/>
  <c r="R78" i="1" s="1"/>
  <c r="S73" i="1"/>
  <c r="R73" i="1" s="1"/>
  <c r="S72" i="1"/>
  <c r="R72" i="1" s="1"/>
  <c r="S71" i="1"/>
  <c r="R71" i="1" s="1"/>
  <c r="S77" i="1"/>
  <c r="R77" i="1" s="1"/>
  <c r="S76" i="1"/>
  <c r="R76" i="1" s="1"/>
  <c r="S75" i="1"/>
  <c r="R75" i="1" s="1"/>
  <c r="S74" i="1"/>
  <c r="R74" i="1" s="1"/>
  <c r="S70" i="1"/>
  <c r="R70" i="1" s="1"/>
  <c r="S69" i="1"/>
  <c r="R69" i="1" s="1"/>
  <c r="S68" i="1"/>
  <c r="R68" i="1" s="1"/>
  <c r="S67" i="1"/>
  <c r="R67" i="1" s="1"/>
  <c r="S66" i="1"/>
  <c r="R66" i="1" s="1"/>
  <c r="S65" i="1"/>
  <c r="R65" i="1" s="1"/>
  <c r="S64" i="1"/>
  <c r="R64" i="1" s="1"/>
  <c r="S63" i="1"/>
  <c r="R63" i="1" s="1"/>
  <c r="S62" i="1" l="1"/>
  <c r="R62" i="1" s="1"/>
  <c r="S16" i="1"/>
  <c r="R16" i="1" s="1"/>
  <c r="R12" i="1"/>
  <c r="R11" i="1"/>
  <c r="R14" i="1" l="1"/>
  <c r="S14" i="1" s="1"/>
  <c r="R13" i="1"/>
  <c r="S13" i="1" s="1"/>
  <c r="S12" i="1"/>
  <c r="S11" i="1" l="1"/>
  <c r="S61" i="1" l="1"/>
  <c r="R61" i="1" s="1"/>
  <c r="S15" i="1" l="1"/>
  <c r="R15" i="1" s="1"/>
  <c r="S238" i="1" l="1"/>
  <c r="R238" i="1"/>
</calcChain>
</file>

<file path=xl/sharedStrings.xml><?xml version="1.0" encoding="utf-8"?>
<sst xmlns="http://schemas.openxmlformats.org/spreadsheetml/2006/main" count="3221" uniqueCount="436">
  <si>
    <t>Programa Anual de Adquisiciones, Arrendamientos y Servicios del INE  2023(PAAASINE)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</si>
  <si>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</si>
  <si>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</si>
  <si>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</si>
  <si>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</si>
  <si>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</si>
  <si>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</si>
  <si>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</si>
  <si>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</si>
  <si>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</si>
  <si>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</si>
  <si>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</si>
  <si>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</si>
  <si>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</si>
  <si>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</si>
  <si>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</si>
  <si>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</si>
  <si>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</si>
  <si>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</si>
  <si>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</si>
  <si>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001</t>
  </si>
  <si>
    <t>M001</t>
  </si>
  <si>
    <t>B00OD01</t>
  </si>
  <si>
    <t>SERVICIO</t>
  </si>
  <si>
    <t>INE/SERVS/JLE-MOR/12/2022</t>
  </si>
  <si>
    <t>Servicios</t>
  </si>
  <si>
    <t>MONTO</t>
  </si>
  <si>
    <t>Invitación a cuando menos 3 persona</t>
  </si>
  <si>
    <t>B00OD02</t>
  </si>
  <si>
    <t>Servicios de vigilancia</t>
  </si>
  <si>
    <t>INE/SERVS/JLEMOR/13/2022</t>
  </si>
  <si>
    <t>Servicios de lavandería, limpieza e higiene</t>
  </si>
  <si>
    <t>INE/SERVS/JLE-MOR/11/2022</t>
  </si>
  <si>
    <t>N/A</t>
  </si>
  <si>
    <t>PIEZA</t>
  </si>
  <si>
    <t>R005</t>
  </si>
  <si>
    <t>088</t>
  </si>
  <si>
    <t>B00MO02</t>
  </si>
  <si>
    <t>Adjudicación Directa</t>
  </si>
  <si>
    <t>Junta Local Ejecutiva</t>
  </si>
  <si>
    <t>MS00</t>
  </si>
  <si>
    <t>INE/SERVS/JLE-MOR/17/2022</t>
  </si>
  <si>
    <t>26102001-0019</t>
  </si>
  <si>
    <t>32601</t>
  </si>
  <si>
    <t>MS01</t>
  </si>
  <si>
    <t>Servicio</t>
  </si>
  <si>
    <t>Adjudicación directa</t>
  </si>
  <si>
    <t>Arrendamiento de maquinaria y equipo</t>
  </si>
  <si>
    <t>Licitación publica</t>
  </si>
  <si>
    <t>22104001-0075</t>
  </si>
  <si>
    <t>Pieza</t>
  </si>
  <si>
    <t>Material de limpieza</t>
  </si>
  <si>
    <t>21601001-0013</t>
  </si>
  <si>
    <t>PAPEL HIGIENICO</t>
  </si>
  <si>
    <t>Arrendamiento de edificios y locales</t>
  </si>
  <si>
    <t>Subdelegaciones</t>
  </si>
  <si>
    <t>Junta Distrital Ejecutiva</t>
  </si>
  <si>
    <t>MS02</t>
  </si>
  <si>
    <t>119</t>
  </si>
  <si>
    <t>B00CV01</t>
  </si>
  <si>
    <t>ADJUDICACIÓN DIRECTA</t>
  </si>
  <si>
    <t>CAJA</t>
  </si>
  <si>
    <t>PAQUETE</t>
  </si>
  <si>
    <t>MS03</t>
  </si>
  <si>
    <t>21601</t>
  </si>
  <si>
    <t>045</t>
  </si>
  <si>
    <t>Material eléctrico y electrónico</t>
  </si>
  <si>
    <t>MS05</t>
  </si>
  <si>
    <t>COMPRA MENOR</t>
  </si>
  <si>
    <t>21101</t>
  </si>
  <si>
    <t xml:space="preserve">Materiales y útiles de oficina </t>
  </si>
  <si>
    <t>21601001-0018</t>
  </si>
  <si>
    <t>26102</t>
  </si>
  <si>
    <t>Combustibles, lubricantes y aditivos para vehículos terrestres, aéreos, marítimos, lacustres y fluviales destinados a servicios públicos y la operación de programas públicos</t>
  </si>
  <si>
    <t>DISPERSION ELECTRONICA DE COMBUSTIBLE PARA SERVICIOS PUBLICOS</t>
  </si>
  <si>
    <t>PESOS</t>
  </si>
  <si>
    <t>33901</t>
  </si>
  <si>
    <t xml:space="preserve">Subcontratación de servicios con terceros </t>
  </si>
  <si>
    <t>26103</t>
  </si>
  <si>
    <t>Combustibles, lubricantes y aditivos para vehículos
terrestres, aéreos, marítimos, lacustres y fluviales destinados a
servicios administrativos</t>
  </si>
  <si>
    <t>26103001-0031</t>
  </si>
  <si>
    <t>DISPERSION ELECTRONICA DE COMBUSTIBLE PARA SERVICIOS ADMINISTRATIVOS</t>
  </si>
  <si>
    <t>31301</t>
  </si>
  <si>
    <t>Servicio de agua</t>
  </si>
  <si>
    <t>ANUAL</t>
  </si>
  <si>
    <t>ADJUDICACION DIRECTA</t>
  </si>
  <si>
    <t>32201</t>
  </si>
  <si>
    <t>LICITACION PUBLICA</t>
  </si>
  <si>
    <t>33801</t>
  </si>
  <si>
    <t>INE/SERVS/JLE-MOR/13/2022</t>
  </si>
  <si>
    <t>35801</t>
  </si>
  <si>
    <t>MS04</t>
  </si>
  <si>
    <t>21100087-0013</t>
  </si>
  <si>
    <t>PAPEL BOND T/CARTA 500 hjs.</t>
  </si>
  <si>
    <t>ALIMENTOS</t>
  </si>
  <si>
    <t>GEL ANTIBACTERIAL</t>
  </si>
  <si>
    <t>Combustibles,   lubricantes   y   aditivos   para   vehículos   terrestres,   aéreos, marítimos,  lacustres  y  fluviales  destinados  a  servicios  públicos  y la  operación de programas públicos</t>
  </si>
  <si>
    <t>Arrendamiento De Edificios Y Locales</t>
  </si>
  <si>
    <t>ARRENDAMIENTO</t>
  </si>
  <si>
    <t>INE/SERS/JLE-MOR/12/2022</t>
  </si>
  <si>
    <t>SERVICIOS</t>
  </si>
  <si>
    <t>Serv</t>
  </si>
  <si>
    <t>INVITACION A CUANDO MENOS TRES PERSONAS</t>
  </si>
  <si>
    <t>Servicios De Vigilancia</t>
  </si>
  <si>
    <t>Subcontratación de Servicios con Terceros</t>
  </si>
  <si>
    <t>INE/SERS/JLE-MOR/17/2022</t>
  </si>
  <si>
    <t>Servicios De Lavandería, Limpieza E Higiene</t>
  </si>
  <si>
    <t>-</t>
  </si>
  <si>
    <t>No aplica</t>
  </si>
  <si>
    <t>Productos alimenticios para el personal en las instalaciones de las Unidades Responsables</t>
  </si>
  <si>
    <t>25401001-0142</t>
  </si>
  <si>
    <t>CUBREBOCAS</t>
  </si>
  <si>
    <t>PAGO DEL SERVICIO DE LIMPIEZA DE LAS OFICINAS QUE UTILIZA LA JUNTA DISTRITAL EJECUTIVA.</t>
  </si>
  <si>
    <t>Invitación a Cuando menos 3</t>
  </si>
  <si>
    <t>SERVICIO DE VIGILANCIA DE LAS OFICINAS QUE UTILIZA LA JUNTA DISTRITAL EJECUTIVA.</t>
  </si>
  <si>
    <t>Compra menor</t>
  </si>
  <si>
    <t>INE/JDE03/MOR/01/2023</t>
  </si>
  <si>
    <t xml:space="preserve">02/2022  </t>
  </si>
  <si>
    <t xml:space="preserve">01/2022  </t>
  </si>
  <si>
    <t xml:space="preserve">01/2023  </t>
  </si>
  <si>
    <t>COMISION POR DISPERSION</t>
  </si>
  <si>
    <t>39202</t>
  </si>
  <si>
    <t>Otros impuestos</t>
  </si>
  <si>
    <t>REEMBOLSO DE CASETAS</t>
  </si>
  <si>
    <t>22104</t>
  </si>
  <si>
    <t>Productos alimenticios</t>
  </si>
  <si>
    <t>22104001-0154</t>
  </si>
  <si>
    <t>GARRAFONES DE AGUA PARA CONSUMO DEL PERSONAL</t>
  </si>
  <si>
    <t>21601001-0017</t>
  </si>
  <si>
    <t>TOALLA INTERDOBLADA</t>
  </si>
  <si>
    <t>21600007-0003</t>
  </si>
  <si>
    <t>COMISION</t>
  </si>
  <si>
    <t>21101001-0086</t>
  </si>
  <si>
    <t>FOLDER T/C</t>
  </si>
  <si>
    <t>KILOGRAMO</t>
  </si>
  <si>
    <t>R009</t>
  </si>
  <si>
    <t>B00PE02</t>
  </si>
  <si>
    <t>01/2023</t>
  </si>
  <si>
    <t>067</t>
  </si>
  <si>
    <t>Servicios de telecomunicaciones</t>
  </si>
  <si>
    <t>SERVICIO DE TELEVISION RESTRINGIDA CEVEM</t>
  </si>
  <si>
    <t>INE/SERVS/JLE-MOR/12/82022</t>
  </si>
  <si>
    <t>Herramientas Menores</t>
  </si>
  <si>
    <t>Materiales y útiles para el procesamiento en equipos y bienes informáticos</t>
  </si>
  <si>
    <t>02/2023</t>
  </si>
  <si>
    <t>21600022-0004</t>
  </si>
  <si>
    <t>JABON DETERGENTE EN POLVO  1 kg.</t>
  </si>
  <si>
    <t>22104001-0068</t>
  </si>
  <si>
    <t>SUMINISTRO DE AGUA EMBOTELLADA ( GARRAFON )</t>
  </si>
  <si>
    <t>NO APLICA</t>
  </si>
  <si>
    <t>PAGO POR SERVICIOS A TERCEROS</t>
  </si>
  <si>
    <t xml:space="preserve"> Material de Limpieza</t>
  </si>
  <si>
    <t>21600006-0022</t>
  </si>
  <si>
    <t>Materiales y útiles de oficina</t>
  </si>
  <si>
    <t>B00CA01</t>
  </si>
  <si>
    <t>21100087-0015</t>
  </si>
  <si>
    <t>PAPEL BOND T/CARTA C/5000 hjs.</t>
  </si>
  <si>
    <t>21100087-0022</t>
  </si>
  <si>
    <t>PAPEL BOND T/OFICIO  C/5000 hjs.</t>
  </si>
  <si>
    <t>BOLSA DE PLASTICO P/BASURA 90X1.20</t>
  </si>
  <si>
    <t>DESINFECTANTE LIMPIADOR  (FABULOSO)</t>
  </si>
  <si>
    <t>ROLLO</t>
  </si>
  <si>
    <t>Impresión y elaboración de material informativo derivado de la operación y administracion de las unidades responsables.</t>
  </si>
  <si>
    <t>SERV</t>
  </si>
  <si>
    <t>PAPEL TOALLA  EN ROLLO</t>
  </si>
  <si>
    <t>14575</t>
  </si>
  <si>
    <t>35101</t>
  </si>
  <si>
    <t>Mantenimiento y conservación de inmuebles</t>
  </si>
  <si>
    <t>29901</t>
  </si>
  <si>
    <t>Refacciones y accesorios menores otros bienes muebles</t>
  </si>
  <si>
    <t>Mantenimiento y conservación de vehículos terrestres, aéreos, marítimos, lacustres y fluviales</t>
  </si>
  <si>
    <t>21100036-0001</t>
  </si>
  <si>
    <t>CLIP ESTANDAR # 1</t>
  </si>
  <si>
    <t>21601001-0016</t>
  </si>
  <si>
    <t>21601001-0118</t>
  </si>
  <si>
    <t>TOALLAS ANTIBACTERIALES</t>
  </si>
  <si>
    <t>BOLSA DE PLASTICO P/BASURA 60 X 90 CM.</t>
  </si>
  <si>
    <t>CLORO 1 LITRO</t>
  </si>
  <si>
    <t>Otros materiales y Artículos de Construcción y Reparación</t>
  </si>
  <si>
    <t xml:space="preserve"> Servicios de Jardinería y Fumigación</t>
  </si>
  <si>
    <t>24601</t>
  </si>
  <si>
    <t>24601001-0381</t>
  </si>
  <si>
    <t>33602</t>
  </si>
  <si>
    <t>29901001-0062</t>
  </si>
  <si>
    <t>MEZCLADORA PARA LAVABO</t>
  </si>
  <si>
    <t>21600006-0005</t>
  </si>
  <si>
    <t>BOLSA DE PLASTICO P BASURA 30*54 CM</t>
  </si>
  <si>
    <t>21401</t>
  </si>
  <si>
    <t>21601001-0026</t>
  </si>
  <si>
    <t>TOALLA DE MICROFIBRA</t>
  </si>
  <si>
    <t>26102001-0005</t>
  </si>
  <si>
    <t>CARTELES</t>
  </si>
  <si>
    <t>LONA</t>
  </si>
  <si>
    <t>29401</t>
  </si>
  <si>
    <t>Refacciones y Accesorios para Equipo de Cómputo y Telecomunicaciones</t>
  </si>
  <si>
    <t>29400009-0048</t>
  </si>
  <si>
    <t>USB MINIHUB</t>
  </si>
  <si>
    <t>21101001-0148</t>
  </si>
  <si>
    <t>CUADERNO TIPO FRANCES</t>
  </si>
  <si>
    <t>B20FI01</t>
  </si>
  <si>
    <t>Pesos</t>
  </si>
  <si>
    <t>21100058-0002</t>
  </si>
  <si>
    <t>FOLDER T/CARTA</t>
  </si>
  <si>
    <t>21101001-0376</t>
  </si>
  <si>
    <t>VASOS DE CARTON</t>
  </si>
  <si>
    <t>Servicio de Limpieza en las instalaciones de la Junta Local Ejecutiva mes junio 2023.</t>
  </si>
  <si>
    <t>Arrendamiento del inmueble empleado par el resguardo del archivo institucional julio de 2023</t>
  </si>
  <si>
    <t>INE/ARREND/JLE-MOR/01/2023</t>
  </si>
  <si>
    <t>Arrendamiento</t>
  </si>
  <si>
    <t>Julio</t>
  </si>
  <si>
    <t>Servicio de Vigilancia en las instalaciones de la Junta Local Ejecutiva correspondiente al mes de junio de 2023</t>
  </si>
  <si>
    <t>Combustibles, lubricantes y aditivos</t>
  </si>
  <si>
    <t>combustible en tarjetas electrónicas mayo 2023 para actividades de la junta local ejecutiva.</t>
  </si>
  <si>
    <t>Subcontratación de servicios con terceros</t>
  </si>
  <si>
    <t>Comisión por dispersión de combustible en tarjetas electrónicas mayo 2023</t>
  </si>
  <si>
    <t>combustible en tarjetas electrónicas junio 2023 para actividades de la junta local ejecutiva.</t>
  </si>
  <si>
    <t>Comisión por dispersión de combustible en tarjetas electrónicas junio 2023</t>
  </si>
  <si>
    <t>Vales para combustible para el parque vehicular de la junta local ejecutiva empleado e el mes de mayo de 2023.</t>
  </si>
  <si>
    <t>Comisión por aquisición de vales para combustible mayo 2023</t>
  </si>
  <si>
    <t>ARRENDAMIENTO DE EQUIPOS DE FOTOCOPIADO EN LAS OFICINAS DE LA JUNTA LOCAL EJECUTIVA CORRESPONDIENTE AL MES DE MAYO DE 2023.</t>
  </si>
  <si>
    <t>SERVICIO CORRESPONDIENTE A LA REUBICACION Y EXTENSION TELEFONICA REALIZADA EN LA OFICINA DEL VOCAL SECRETARIO DE LA JUNTA LOCAL EJECUTIVA</t>
  </si>
  <si>
    <t>B00PE01</t>
  </si>
  <si>
    <t>combustible en tarjetas electrónicas julio 2023 para actividades de la junta local ejecutiva.</t>
  </si>
  <si>
    <t>Comisión por dispersión de combustible en tarjetas electrónicas julio 2023</t>
  </si>
  <si>
    <t>26104001-0017</t>
  </si>
  <si>
    <t>combustible en tarjetas electrónicas meses abril, mayo y junio 2023 para actividades de la vocalía del registro federal de electores.</t>
  </si>
  <si>
    <t>comisión por combustible en tarjetas electrónicas meses abril, mayo y junio 2023 para actividades de la vocalía del registro federal de electores.</t>
  </si>
  <si>
    <t>Mantenimiento y conservación de maquinaria y equipo</t>
  </si>
  <si>
    <t>SERVICIO DE MANTENIMIENTO PREVENTIVO REALIZADO A LOS 18 EXTINTORES DISTRIBUIDOS EN LAS AREAS DEL EDIFICIO QUE OCUPA LA JUNTA LOCAL EJECUTIVA CORRESPONDIENTE AL MES DE JUNIO DE 2023</t>
  </si>
  <si>
    <t xml:space="preserve">Materiales, Accesorios y Suministros Médicos </t>
  </si>
  <si>
    <t>25401001-0139</t>
  </si>
  <si>
    <t>KILO</t>
  </si>
  <si>
    <t>21600006-0009</t>
  </si>
  <si>
    <t>21600012-0003</t>
  </si>
  <si>
    <t>ESCOBA DE PLASTICO TIPO  CEPILLO</t>
  </si>
  <si>
    <t>21601001-0007</t>
  </si>
  <si>
    <t>PIEDRA POMEZ</t>
  </si>
  <si>
    <t>21600019-0001</t>
  </si>
  <si>
    <t>GUANTES DE HULE P/LIMPieza</t>
  </si>
  <si>
    <t>Par</t>
  </si>
  <si>
    <t>21600032-0002</t>
  </si>
  <si>
    <t>TRAPEADOR TIPO MECHUDO</t>
  </si>
  <si>
    <t>Rollo</t>
  </si>
  <si>
    <t>Vales para combustible para el parque vehicular de la junta local ejecutiva empleado e el mes de julio de 2023.</t>
  </si>
  <si>
    <t>Comisión por aquisición de vales para combustible julio 2023</t>
  </si>
  <si>
    <t>SERVILLETAS DESECHABLES 250 PiezaS</t>
  </si>
  <si>
    <t>Paquete</t>
  </si>
  <si>
    <t>21101001-0408</t>
  </si>
  <si>
    <t>VASO DE UNICEL</t>
  </si>
  <si>
    <t>21100081-0012</t>
  </si>
  <si>
    <t>BLOCK DE NOTAS POST-IT DE COLORES</t>
  </si>
  <si>
    <t>Block</t>
  </si>
  <si>
    <t>21101001-0256</t>
  </si>
  <si>
    <t>BOLIGRAFO PUNTO MEDIANO</t>
  </si>
  <si>
    <t>Caja</t>
  </si>
  <si>
    <t>21100132-0002</t>
  </si>
  <si>
    <t>CUCHARA DESECHABLE</t>
  </si>
  <si>
    <t>21100083-0001</t>
  </si>
  <si>
    <t>PAÑUELOS KLEENEX C/100 hjs.</t>
  </si>
  <si>
    <t>21100091-0001</t>
  </si>
  <si>
    <t>PEGAMENTO ADHESIVO T/ LAPIZ</t>
  </si>
  <si>
    <t>ARRENDAMIENTO DE EQUIPOS DE FOTOCOPIADO EN LAS OFICINAS DE LA JUNTA LOCAL EJECUTIVA CORRESPONDIENTE AL MES DE JUNIO DE 2023.</t>
  </si>
  <si>
    <t>21601001-0002</t>
  </si>
  <si>
    <t>CLORO</t>
  </si>
  <si>
    <t>21601001-0006</t>
  </si>
  <si>
    <t>DESINFECTANTE EN AEROSOL</t>
  </si>
  <si>
    <t>21601001-0097</t>
  </si>
  <si>
    <t>BOTELLA DE SANITIZANTE 125 ML</t>
  </si>
  <si>
    <t>29400025-0003</t>
  </si>
  <si>
    <t>TARJETA DE VIDEO - GASTO</t>
  </si>
  <si>
    <t>Servicio de fumigación en las  instalaciones del edificio que ocupa la junta local ejecutiva y la bodega de resgurado del artchivo institucional.</t>
  </si>
  <si>
    <t>Mobiliario</t>
  </si>
  <si>
    <t>51101001-0077</t>
  </si>
  <si>
    <t>PODIUM DE ACRILICO</t>
  </si>
  <si>
    <t>51100111-0002</t>
  </si>
  <si>
    <t>SILLON DE ESPERA 2 PLAZAS (SOFA)</t>
  </si>
  <si>
    <t>51100111-0003</t>
  </si>
  <si>
    <t>SILLON DE ESPERA 3 PLAZAS (SOFA)</t>
  </si>
  <si>
    <t>51100104-0007</t>
  </si>
  <si>
    <t>SILLA EJECUTIVA</t>
  </si>
  <si>
    <t>Refacciones y accesorios menores de mobiliario y equipo de 
administración, educacional y recreativo</t>
  </si>
  <si>
    <t>29301001-0325</t>
  </si>
  <si>
    <t>SILLON DE UNA PLAZA</t>
  </si>
  <si>
    <t>Productos alimenticios para el personal que realiza labores en 
campo o de supervisión 
LABORES EN CAMPO O DE SUPERVISION
administración, educacional y recreativo</t>
  </si>
  <si>
    <t>22103001-0003</t>
  </si>
  <si>
    <t>21601001-0066</t>
  </si>
  <si>
    <t>SANITIZANTE LIQUIDO</t>
  </si>
  <si>
    <t>31401</t>
  </si>
  <si>
    <t>Servicio Telefónico Convencional</t>
  </si>
  <si>
    <t>INE/110/2022</t>
  </si>
  <si>
    <t>SERVICIO TELEFONICO EMPLEADO EN EL MES DE MAYO FACTURADO EN EL MES DE JUNIO DE LA JUNTA LOCAL EJECUTIVA</t>
  </si>
  <si>
    <t>SERVICIO TELEFONICO EMPLEADO EN EL MES DE MAYO FACTURADO EN EL MES DE JUNIO DE LA JUNTA LOCAL EJECUTIVA Y SUS DISTRITOS</t>
  </si>
  <si>
    <t>SERVICIO DE AGUA</t>
  </si>
  <si>
    <t>SERVICIO DE VIGILANCIA PARA LA 01 JUNTA DISTRITAL EJECUTIVA, CORRESPONDIENTE AL MES DE JUNIO 2023</t>
  </si>
  <si>
    <t>RETENCION SERVICIO DE VIGILANCIA PARA LA 01 JUNTA DISTRITAL EJECUTIVA, CORRESPONDIENTE AL MES DE JUNIO 2023</t>
  </si>
  <si>
    <t>ARRENDAMIENTO DEL INMUEBLE OCUPADO POR LA 01 JUNTA DISTRITAL EJECUTIVA EN EL MES DE JUNIO DE 2023</t>
  </si>
  <si>
    <t>RETENCIONES ARRENDAMIENTO DEL INMUEBLE OCUPADO POR LA 01 JUNTA DISTRITAL EJECUTIVA EN EL MES DE JUNIO DE 2023</t>
  </si>
  <si>
    <t>ARRENDAMIENTO DEL MES DE JUNIO 2023 DEL MODULO DE ATENCION CIUDADANA DE LA 01 JUNTA DISTRITAL EJECUTIVA</t>
  </si>
  <si>
    <t>SERVICIO DE LIMPIEZA DE LA 01 JUNTA DISTRITAL EJECUTIVA, MES DE JUNIO DE 2023, 2 ELEMENTOS</t>
  </si>
  <si>
    <t>SERVICIO DE LIMPIEZA DEL MODULO DE ATENCION CIUDADANA 170151, MES DE JUNIO 2023</t>
  </si>
  <si>
    <t>SERVICIO DE COPIADO PARA LA 01 JUNTA DISTRITAL EJECUTIVA, CORRESPONDIENTE AL MES DE JUNIO 2023</t>
  </si>
  <si>
    <t>SERVICIO DE RECARGA A EXTINTORES DE LA 01 JUNTA DISTRITAL EJECUTIVA Y EL MAC 170151</t>
  </si>
  <si>
    <t>RETENCIONES SERVICIO DE RECARGA A EXTINTORES DE LA 01 JUNTA DISTRITAL EJECUTIVA Y EL MAC 170151</t>
  </si>
  <si>
    <t>Combustibles, lubricantes y aditivos para maquinaria, equipo de producción y servicios administrativos</t>
  </si>
  <si>
    <t>26105001-0016</t>
  </si>
  <si>
    <t>ACEITE LUBRICANTE</t>
  </si>
  <si>
    <t>Refacciones y accesorios menores de mobiliario y equipo de administración, educacional y recreativo</t>
  </si>
  <si>
    <t>29301001-0176</t>
  </si>
  <si>
    <t>BASCULA</t>
  </si>
  <si>
    <t>Herramientas menores</t>
  </si>
  <si>
    <t>29101001-0138</t>
  </si>
  <si>
    <t>CUERDA O LAZO DE NYLON</t>
  </si>
  <si>
    <t>Kilogramo</t>
  </si>
  <si>
    <t>24600025-0001</t>
  </si>
  <si>
    <t>FOCO</t>
  </si>
  <si>
    <t>Otros impuestos y derechos</t>
  </si>
  <si>
    <t xml:space="preserve">VERIFICACION VEHICULAR 2DO SEMESTRE CAMIONETA NISSAN BLANCA MODELO 2007 PLACAS RAJ195A </t>
  </si>
  <si>
    <t>21401001-0416</t>
  </si>
  <si>
    <t>FUSOR DE IMAGEN LEXMARK</t>
  </si>
  <si>
    <t xml:space="preserve">Combustibles, lubricantes y aditivos para vehículos 
terrestres, aéreos, marítimos, lacustres y fluviales destinados a 
servicios públicos y la operación de programas públicos
</t>
  </si>
  <si>
    <t>2160007-0002</t>
  </si>
  <si>
    <t>PAPEL HGIENICO</t>
  </si>
  <si>
    <t>PAPEL TOALLA EN ROLLO</t>
  </si>
  <si>
    <t>Materiales y Útiles para el Procesamiento en Equipos y Bienes 
Informáticos</t>
  </si>
  <si>
    <t>21401001-0155</t>
  </si>
  <si>
    <t>ALCOHOL ISOPROPILICO PARA LIMPIEZA DE EQUIPOS DE COMPUTO</t>
  </si>
  <si>
    <t>24601001-0056</t>
  </si>
  <si>
    <t>FOCO DE LED</t>
  </si>
  <si>
    <t>24900021-0003</t>
  </si>
  <si>
    <t>TAQUETE DE PLASTICO</t>
  </si>
  <si>
    <t>29100010-0005</t>
  </si>
  <si>
    <t>BROCHA DE 6""</t>
  </si>
  <si>
    <t>29101001-0051</t>
  </si>
  <si>
    <t>EXTENSION METALICA PARA RODILLO DE PINTAR</t>
  </si>
  <si>
    <t>29101001-0084</t>
  </si>
  <si>
    <t>CHAROLA DE PLASTICO PARA PINTAR</t>
  </si>
  <si>
    <t>RODILLO PARA PINTAR</t>
  </si>
  <si>
    <t>Mantenimiento y Conservación de Vehículos Terrestres, Aéreos, Marítimos, Lacustres y Fluviales</t>
  </si>
  <si>
    <t>MANTENIMIENTO DE VEHICULOS</t>
  </si>
  <si>
    <t>Mantenimiento y Conservación de Mobiliario y Equipo de 
Administración</t>
  </si>
  <si>
    <t>MANTENIMIENTO A EQUIPOS DE ADMINISTRACION</t>
  </si>
  <si>
    <t>PAGO DE SERVICIO DE ARRENDAMIENTO DEL INMUEBLE QUE OCUPAN LAS OFICINAS DE LA 03 JUNTA DISTRITAL EJECUTIVA, CORRESPONDIENTE AL MES DE JUNIO DE 2023.</t>
  </si>
  <si>
    <t>SERVICIO DE ARRENDAMIENTO DE EQUIPO DE FOTOCOPIADO DEL MES DE JUNIO DE 2023.</t>
  </si>
  <si>
    <t>2101001-0035</t>
  </si>
  <si>
    <t>CARTULINA OPALINA T/C</t>
  </si>
  <si>
    <t>Servicio de Agua</t>
  </si>
  <si>
    <t>PAGO DEL SERVICIO DE AGUA POTABLE DE LA 03 JDE EN MORELOS, CORRESPONDIENTE AL BIMESTRE 01 MAR-ABR-2023.</t>
  </si>
  <si>
    <t>35501</t>
  </si>
  <si>
    <t>SERVICIO PREVENTIVO A VEHICULO OFICIAL MARCA NISSAN TIIDA, MOD. 2010, PLACAS PZE-431-B</t>
  </si>
  <si>
    <t>249000013-0001</t>
  </si>
  <si>
    <t>SILICON</t>
  </si>
  <si>
    <t>29900002-0001</t>
  </si>
  <si>
    <t>CESPOL PARA LAVABO</t>
  </si>
  <si>
    <t>29901001-0070</t>
  </si>
  <si>
    <t>TARJA-GASTO</t>
  </si>
  <si>
    <t>29900015-0001</t>
  </si>
  <si>
    <t>JUNTA SELLADORA P/WC</t>
  </si>
  <si>
    <t>29900006-0003</t>
  </si>
  <si>
    <t>LLAVE PARA FLOTADOR</t>
  </si>
  <si>
    <t>29901001-0220</t>
  </si>
  <si>
    <t>MANGUERA TIPO COFLEX PARA LAVABO</t>
  </si>
  <si>
    <t>29901001-0061</t>
  </si>
  <si>
    <t>SOPORTE PARA LAVABO</t>
  </si>
  <si>
    <t>24601001-0344</t>
  </si>
  <si>
    <t>PILA ALCALINA AA PAQUETE C/4 PZAS</t>
  </si>
  <si>
    <t>29901001-0109</t>
  </si>
  <si>
    <t>COFLEX PARA LAVABO</t>
  </si>
  <si>
    <t>TRABAJOS DE PLOMERIA CONSISTENTE EN REEMPLANO DE DOS HERRAJES, TAANQUE WC, Y CAMBIO DE LLAVE MEZCLADORA PARA LAVABO DE SANITARIO.</t>
  </si>
  <si>
    <t>TRABAJOS DE PLOMERIA CONSISTENTE EN PLOMERIA CONSISTENTE EN CAMBIO DE DOS TAZAS DE BAÑO, CAMBIO DE LAVABO Y COLOCACION DE BRIDA FLEXIBLE EN LOS SANITARIOS DE ESTA 03 JUNTA DISTRITAL.</t>
  </si>
  <si>
    <t>Materiales y Útiles para el Procesamiento en Equipos y Bienes
Informáticos.</t>
  </si>
  <si>
    <t>214010001-0403</t>
  </si>
  <si>
    <t>TONER HP CF363A MAGENTA</t>
  </si>
  <si>
    <t>SERVICIO DE SUMINISTRO Y APLICACIÓN DE PINTURA EN CORTINAS METÁLICAS DEL MÓDULO FIJO DE ATENCIÓN CIUDADANA DEL RFE PARA MEJOR DE LA IMAGEN INSTITUCIONAL</t>
  </si>
  <si>
    <t>21600022-0117</t>
  </si>
  <si>
    <t>JABON LIQUIDO</t>
  </si>
  <si>
    <t>Refacciones y Accesorios Menores de Equipo de Transporte.</t>
  </si>
  <si>
    <t>29601001-0096</t>
  </si>
  <si>
    <t>LLANTA 215/75  R14</t>
  </si>
  <si>
    <t>JUNIO, RENTA MAC 170451</t>
  </si>
  <si>
    <t>RENTA JUNIO 2023. 04 JDE</t>
  </si>
  <si>
    <t>RENTA JUNIO 2023. MAC 170452.</t>
  </si>
  <si>
    <t>FOTOCOPIADO JUNIO 2023</t>
  </si>
  <si>
    <t>FOTOCOPIADO JULIO 2023</t>
  </si>
  <si>
    <t>VOLANTES</t>
  </si>
  <si>
    <t>JUNIO, SERV.VIGILANCIA</t>
  </si>
  <si>
    <t>SERV.VIGILANCIA JUNIO 2023. 04 JDE</t>
  </si>
  <si>
    <t>MANTTO. CORRECTIVO</t>
  </si>
  <si>
    <t>JUNIO, LIMPIEZA MAC'S</t>
  </si>
  <si>
    <t>SERV.LIMPIEZA JUNIO 2023. 04 JDE.</t>
  </si>
  <si>
    <t>21601001-0053</t>
  </si>
  <si>
    <t>DETERGENTE EN POLVO</t>
  </si>
  <si>
    <t>Refacciones y accesorios para equipo de cómputo y telecomunicaciones</t>
  </si>
  <si>
    <t>21401001-0338</t>
  </si>
  <si>
    <t>UNIDAD DE IMAGEN LEXMARK</t>
  </si>
  <si>
    <t>24600010-0013</t>
  </si>
  <si>
    <t>EXTENSION ELECTRICA  8 mts.</t>
  </si>
  <si>
    <t>24600018-0014</t>
  </si>
  <si>
    <t>CONTACTO MULTIPLE SIN SUPRESOR DE PICOS</t>
  </si>
  <si>
    <t>CINCHOS DE PLASTICO</t>
  </si>
  <si>
    <t>21600007-0013</t>
  </si>
  <si>
    <t>CLORO DE 10 LITROS</t>
  </si>
  <si>
    <t>BOTE</t>
  </si>
  <si>
    <t>21601001-0024</t>
  </si>
  <si>
    <t>FABULOSO LIMPIADOR LIQUIDO</t>
  </si>
  <si>
    <t>21601001-0111</t>
  </si>
  <si>
    <t>GUANTES DE HULE P/LIMPIEZA</t>
  </si>
  <si>
    <t>21600007-0004</t>
  </si>
  <si>
    <t>PASTILLA P/TANQUE W.C.</t>
  </si>
  <si>
    <t>21600006-0020</t>
  </si>
  <si>
    <t>BOLSA DE PLASTICO P/BASURA 50X70</t>
  </si>
  <si>
    <t>21400008-0001</t>
  </si>
  <si>
    <t>LIMPIADOR P/COMPONENTES DE COMPUTO</t>
  </si>
  <si>
    <t>21100125-0002</t>
  </si>
  <si>
    <t>TABLA PORTAPAPEL EN ACRILICO T/OFICIO</t>
  </si>
  <si>
    <t>21101001-0392</t>
  </si>
  <si>
    <t>BOLIGRAFO PUNTO FINO</t>
  </si>
  <si>
    <t>21101001-0176</t>
  </si>
  <si>
    <t>LAPIZ</t>
  </si>
  <si>
    <t>21101001-0242</t>
  </si>
  <si>
    <t>MARCATEXTO</t>
  </si>
  <si>
    <t>29400015-0005</t>
  </si>
  <si>
    <t>TAPETE PARA MOUSE (RATON)</t>
  </si>
  <si>
    <t>21101001-0152</t>
  </si>
  <si>
    <t>ORGANIZADOR DE PAPELES</t>
  </si>
  <si>
    <t>21100036-0011</t>
  </si>
  <si>
    <t>SUJETADOR DE DOCUMENTS PRES. MEDIANO</t>
  </si>
  <si>
    <t>SERVICIO DE MANTENIMIENTO EN INSTALACIONES ELECTRICAS, BARANDALES  Y SUSTITUCION DE LOSETAS DE LA 05 JUNTA DISTRITAL EJECUTIVA.</t>
  </si>
  <si>
    <t>SERVICIO DE VIGILANCIA EN LAS OFICINAS DE LA 05 JUNTA DISTRITAL EJECUTIVA CORRESPONDIENTE AL MES DE JUNIO 2023</t>
  </si>
  <si>
    <t>SERVICIO DE ARRENDAMIENTO DEL INMUEBLE QUE OCUPA LA 05 JUNTA DISTRITAL EJECUTIVA CORRESPONDIENTE AL MES DE JUNIO 2023</t>
  </si>
  <si>
    <t>SUMINISTRO DEL SERVICIO DE AGUA POTABLE EN LAS OFICINAS DE LA 05 JUNTA DISTRITAL EJECUTIVA EN MORELOS DEL MES DE JUNIO DE 2023</t>
  </si>
  <si>
    <t>Otros servicios comerciales</t>
  </si>
  <si>
    <t>SERVICIO DE IMPRESIÓN DE RECONOCIMIENTOS PARA LA VCEYEC</t>
  </si>
  <si>
    <t>SERVICIO DE FOTOCOPIADO CORRESPONDIENTE DE DE JUNIO DE 2023  DE LA 05 JDE</t>
  </si>
  <si>
    <t>SERVICIO DE LIMPIEZA DE LAS OFICINAS DE LA JDE 05 CORRESPONDIENTE AL MES DE JUNIO 2023, CON 2 ELEMENTOS.</t>
  </si>
  <si>
    <t>Mantenimiento y conservación de vehículos terrestres, 
aéreos, marítimos, lacustres y fluviales</t>
  </si>
  <si>
    <t>SERVICIO DE MANTENIMIENTO PREVENTIO DE LA CAMIONETA PICK UP DEL PARQUE VEHICULAR DE LA 05 JDE.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</si>
</sst>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name val="Arial"/>
      <family val="2"/>
    </font>
    <font>
      <sz val="9"/>
      <color theme="1"/>
      <name val="Arial"/>
      <family val="2"/>
    </font>
    <font>
      <sz val="10"/>
      <color rgb="FF000000"/>
      <name val="Calibri"/>
      <family val="2"/>
      <scheme val="minor"/>
    </font>
    <font>
      <sz val="11"/>
      <name val="Arial"/>
      <family val="2"/>
    </font>
    <font>
      <sz val="10"/>
      <name val="Calibri"/>
      <family val="2"/>
    </font>
    <font>
      <sz val="9"/>
      <color rgb="FF00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7" fillId="0" borderId="0"/>
    <xf numFmtId="0" fontId="5" fillId="0" borderId="0"/>
    <xf numFmtId="0" fontId="4" fillId="0" borderId="0"/>
    <xf numFmtId="0" fontId="5" fillId="0" borderId="0"/>
  </cellStyleXfs>
  <cellXfs count="157">
    <xf numFmtId="0" fontId="0" fillId="0" borderId="0" xfId="0"/>
    <xf numFmtId="4" fontId="1" fillId="0" borderId="0" xfId="3" applyNumberFormat="1"/>
    <xf numFmtId="0" fontId="1" fillId="0" borderId="0" xfId="3"/>
    <xf numFmtId="0" fontId="3" fillId="0" borderId="0" xfId="2" applyFont="1" applyAlignment="1">
      <alignment horizontal="center"/>
    </xf>
    <xf numFmtId="0" fontId="3" fillId="0" borderId="0" xfId="2" applyFont="1" applyAlignment="1">
      <alignment horizontal="left" vertical="center"/>
    </xf>
    <xf numFmtId="0" fontId="3" fillId="0" borderId="0" xfId="2" applyFont="1" applyAlignment="1">
      <alignment horizontal="left"/>
    </xf>
    <xf numFmtId="0" fontId="3" fillId="0" borderId="0" xfId="2" applyFont="1"/>
    <xf numFmtId="4" fontId="3" fillId="0" borderId="0" xfId="2" applyNumberFormat="1" applyFont="1" applyAlignment="1">
      <alignment horizontal="right"/>
    </xf>
    <xf numFmtId="4" fontId="3" fillId="0" borderId="0" xfId="2" applyNumberFormat="1" applyFont="1" applyAlignment="1">
      <alignment horizontal="center"/>
    </xf>
    <xf numFmtId="0" fontId="1" fillId="0" borderId="0" xfId="3" applyAlignment="1">
      <alignment horizontal="center"/>
    </xf>
    <xf numFmtId="0" fontId="1" fillId="0" borderId="0" xfId="3" applyAlignment="1">
      <alignment horizontal="left" vertical="center"/>
    </xf>
    <xf numFmtId="0" fontId="1" fillId="0" borderId="0" xfId="3" applyAlignment="1">
      <alignment horizontal="left"/>
    </xf>
    <xf numFmtId="4" fontId="1" fillId="0" borderId="0" xfId="3" applyNumberFormat="1" applyAlignment="1">
      <alignment horizontal="right"/>
    </xf>
    <xf numFmtId="0" fontId="2" fillId="2" borderId="1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left" vertical="center" wrapText="1"/>
    </xf>
    <xf numFmtId="1" fontId="2" fillId="2" borderId="2" xfId="4" applyNumberFormat="1" applyFont="1" applyFill="1" applyBorder="1" applyAlignment="1">
      <alignment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4" fontId="2" fillId="2" borderId="2" xfId="4" applyNumberFormat="1" applyFont="1" applyFill="1" applyBorder="1" applyAlignment="1">
      <alignment horizontal="right" vertical="center" wrapText="1"/>
    </xf>
    <xf numFmtId="3" fontId="2" fillId="2" borderId="2" xfId="4" applyNumberFormat="1" applyFont="1" applyFill="1" applyBorder="1" applyAlignment="1">
      <alignment horizontal="left" vertical="center" wrapText="1"/>
    </xf>
    <xf numFmtId="4" fontId="2" fillId="2" borderId="2" xfId="5" applyNumberFormat="1" applyFont="1" applyFill="1" applyBorder="1" applyAlignment="1">
      <alignment horizontal="center" vertical="center" wrapText="1"/>
    </xf>
    <xf numFmtId="4" fontId="2" fillId="2" borderId="3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17" fillId="0" borderId="0" xfId="7" applyFont="1" applyAlignment="1">
      <alignment vertical="center"/>
    </xf>
    <xf numFmtId="0" fontId="17" fillId="0" borderId="0" xfId="7" applyFont="1" applyAlignment="1">
      <alignment horizontal="center"/>
    </xf>
    <xf numFmtId="0" fontId="17" fillId="0" borderId="0" xfId="7" applyFont="1"/>
    <xf numFmtId="0" fontId="17" fillId="0" borderId="0" xfId="7" applyFont="1" applyAlignment="1">
      <alignment horizontal="right"/>
    </xf>
    <xf numFmtId="3" fontId="17" fillId="0" borderId="0" xfId="7" applyNumberFormat="1" applyFont="1" applyAlignment="1">
      <alignment horizontal="left"/>
    </xf>
    <xf numFmtId="4" fontId="17" fillId="0" borderId="0" xfId="7" applyNumberFormat="1" applyFont="1"/>
    <xf numFmtId="7" fontId="2" fillId="3" borderId="0" xfId="1" applyNumberFormat="1" applyFont="1" applyFill="1" applyAlignment="1"/>
    <xf numFmtId="0" fontId="6" fillId="0" borderId="5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1" fontId="6" fillId="0" borderId="6" xfId="4" applyNumberFormat="1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left" vertical="center" wrapText="1"/>
    </xf>
    <xf numFmtId="3" fontId="6" fillId="0" borderId="6" xfId="2" applyNumberFormat="1" applyFont="1" applyFill="1" applyBorder="1" applyAlignment="1">
      <alignment horizontal="center" vertical="center" wrapText="1"/>
    </xf>
    <xf numFmtId="0" fontId="6" fillId="0" borderId="0" xfId="2" applyFont="1" applyFill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6" xfId="2" applyFont="1" applyFill="1" applyBorder="1" applyAlignment="1">
      <alignment horizontal="center" vertical="center" wrapText="1"/>
    </xf>
    <xf numFmtId="43" fontId="6" fillId="0" borderId="6" xfId="4" applyNumberFormat="1" applyFont="1" applyFill="1" applyBorder="1" applyAlignment="1">
      <alignment horizontal="center" vertical="center" wrapText="1"/>
    </xf>
    <xf numFmtId="164" fontId="6" fillId="0" borderId="6" xfId="5" applyNumberFormat="1" applyFont="1" applyFill="1" applyBorder="1" applyAlignment="1">
      <alignment horizontal="right" vertical="center" wrapText="1"/>
    </xf>
    <xf numFmtId="164" fontId="6" fillId="0" borderId="7" xfId="0" applyNumberFormat="1" applyFont="1" applyFill="1" applyBorder="1" applyAlignment="1">
      <alignment horizontal="right" vertical="center"/>
    </xf>
    <xf numFmtId="0" fontId="6" fillId="0" borderId="6" xfId="0" applyFont="1" applyFill="1" applyBorder="1" applyAlignment="1">
      <alignment horizontal="center" vertical="center"/>
    </xf>
    <xf numFmtId="49" fontId="8" fillId="0" borderId="6" xfId="0" applyNumberFormat="1" applyFont="1" applyFill="1" applyBorder="1" applyAlignment="1">
      <alignment horizontal="center" vertical="center"/>
    </xf>
    <xf numFmtId="0" fontId="8" fillId="0" borderId="6" xfId="0" applyFont="1" applyFill="1" applyBorder="1"/>
    <xf numFmtId="0" fontId="6" fillId="0" borderId="6" xfId="6" applyFont="1" applyFill="1" applyBorder="1" applyAlignment="1" applyProtection="1">
      <alignment horizontal="center" vertical="center"/>
      <protection locked="0"/>
    </xf>
    <xf numFmtId="0" fontId="6" fillId="0" borderId="6" xfId="6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vertical="center" wrapText="1"/>
    </xf>
    <xf numFmtId="0" fontId="18" fillId="0" borderId="6" xfId="0" applyFont="1" applyFill="1" applyBorder="1" applyAlignment="1">
      <alignment horizontal="left" vertical="center" wrapText="1"/>
    </xf>
    <xf numFmtId="4" fontId="9" fillId="0" borderId="6" xfId="2" applyNumberFormat="1" applyFont="1" applyFill="1" applyBorder="1" applyAlignment="1">
      <alignment horizontal="left" vertical="center" wrapText="1"/>
    </xf>
    <xf numFmtId="0" fontId="0" fillId="0" borderId="0" xfId="0" applyFill="1"/>
    <xf numFmtId="0" fontId="8" fillId="0" borderId="6" xfId="0" applyFont="1" applyFill="1" applyBorder="1" applyAlignment="1">
      <alignment horizontal="center" vertical="center"/>
    </xf>
    <xf numFmtId="0" fontId="0" fillId="0" borderId="6" xfId="0" applyFill="1" applyBorder="1"/>
    <xf numFmtId="0" fontId="10" fillId="0" borderId="6" xfId="0" applyFont="1" applyFill="1" applyBorder="1" applyAlignment="1">
      <alignment vertical="center"/>
    </xf>
    <xf numFmtId="0" fontId="10" fillId="0" borderId="9" xfId="2" applyFont="1" applyFill="1" applyBorder="1" applyAlignment="1">
      <alignment horizontal="center" vertical="center" wrapText="1"/>
    </xf>
    <xf numFmtId="49" fontId="11" fillId="0" borderId="6" xfId="2" applyNumberFormat="1" applyFont="1" applyFill="1" applyBorder="1" applyAlignment="1">
      <alignment horizontal="center" vertical="center" wrapText="1"/>
    </xf>
    <xf numFmtId="0" fontId="11" fillId="0" borderId="6" xfId="2" applyFont="1" applyFill="1" applyBorder="1" applyAlignment="1">
      <alignment horizontal="center" vertical="center" wrapText="1"/>
    </xf>
    <xf numFmtId="1" fontId="12" fillId="0" borderId="6" xfId="4" applyNumberFormat="1" applyFont="1" applyFill="1" applyBorder="1" applyAlignment="1">
      <alignment horizontal="left" vertical="center" wrapText="1"/>
    </xf>
    <xf numFmtId="3" fontId="11" fillId="0" borderId="6" xfId="2" applyNumberFormat="1" applyFont="1" applyFill="1" applyBorder="1" applyAlignment="1">
      <alignment horizontal="left" vertical="center" wrapText="1"/>
    </xf>
    <xf numFmtId="3" fontId="11" fillId="0" borderId="6" xfId="2" applyNumberFormat="1" applyFont="1" applyFill="1" applyBorder="1" applyAlignment="1">
      <alignment vertical="center" wrapText="1"/>
    </xf>
    <xf numFmtId="4" fontId="11" fillId="0" borderId="6" xfId="2" applyNumberFormat="1" applyFont="1" applyFill="1" applyBorder="1" applyAlignment="1">
      <alignment vertical="center" wrapText="1"/>
    </xf>
    <xf numFmtId="0" fontId="13" fillId="0" borderId="6" xfId="0" applyFont="1" applyFill="1" applyBorder="1" applyAlignment="1">
      <alignment vertical="center" wrapText="1"/>
    </xf>
    <xf numFmtId="4" fontId="11" fillId="0" borderId="6" xfId="2" applyNumberFormat="1" applyFont="1" applyFill="1" applyBorder="1" applyAlignment="1">
      <alignment horizontal="right" vertical="center"/>
    </xf>
    <xf numFmtId="0" fontId="12" fillId="0" borderId="0" xfId="2" applyFont="1" applyFill="1" applyAlignment="1">
      <alignment horizontal="center" vertical="center" wrapText="1"/>
    </xf>
    <xf numFmtId="3" fontId="12" fillId="0" borderId="0" xfId="2" applyNumberFormat="1" applyFont="1" applyFill="1" applyAlignment="1">
      <alignment horizontal="center" vertical="center" wrapText="1"/>
    </xf>
    <xf numFmtId="4" fontId="12" fillId="0" borderId="0" xfId="2" applyNumberFormat="1" applyFont="1" applyFill="1" applyAlignment="1">
      <alignment horizontal="center" vertical="center" wrapText="1"/>
    </xf>
    <xf numFmtId="0" fontId="12" fillId="0" borderId="6" xfId="0" applyFont="1" applyFill="1" applyBorder="1" applyAlignment="1">
      <alignment horizontal="left" vertical="center" wrapText="1"/>
    </xf>
    <xf numFmtId="49" fontId="11" fillId="0" borderId="6" xfId="2" applyNumberFormat="1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vertical="center" wrapText="1"/>
    </xf>
    <xf numFmtId="49" fontId="11" fillId="0" borderId="6" xfId="2" quotePrefix="1" applyNumberFormat="1" applyFont="1" applyFill="1" applyBorder="1" applyAlignment="1">
      <alignment horizontal="center" vertical="center" wrapText="1"/>
    </xf>
    <xf numFmtId="49" fontId="11" fillId="0" borderId="6" xfId="2" quotePrefix="1" applyNumberFormat="1" applyFont="1" applyFill="1" applyBorder="1" applyAlignment="1" applyProtection="1">
      <alignment horizontal="center" vertical="center" wrapText="1"/>
      <protection locked="0"/>
    </xf>
    <xf numFmtId="1" fontId="12" fillId="0" borderId="6" xfId="8" applyNumberFormat="1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left" vertical="center" wrapText="1"/>
    </xf>
    <xf numFmtId="3" fontId="11" fillId="0" borderId="6" xfId="2" applyNumberFormat="1" applyFont="1" applyFill="1" applyBorder="1" applyAlignment="1">
      <alignment horizontal="center" vertical="center" wrapText="1"/>
    </xf>
    <xf numFmtId="44" fontId="15" fillId="0" borderId="6" xfId="1" applyFont="1" applyFill="1" applyBorder="1" applyAlignment="1">
      <alignment horizontal="center" vertical="center"/>
    </xf>
    <xf numFmtId="0" fontId="10" fillId="0" borderId="6" xfId="2" applyFont="1" applyFill="1" applyBorder="1" applyAlignment="1">
      <alignment horizontal="center" vertical="center" wrapText="1"/>
    </xf>
    <xf numFmtId="3" fontId="12" fillId="0" borderId="6" xfId="8" applyNumberFormat="1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left" vertical="center"/>
    </xf>
    <xf numFmtId="0" fontId="10" fillId="0" borderId="6" xfId="0" applyFont="1" applyFill="1" applyBorder="1"/>
    <xf numFmtId="0" fontId="10" fillId="0" borderId="10" xfId="0" applyFont="1" applyFill="1" applyBorder="1" applyAlignment="1">
      <alignment horizontal="center" vertical="center"/>
    </xf>
    <xf numFmtId="0" fontId="10" fillId="0" borderId="0" xfId="0" applyFont="1" applyFill="1"/>
    <xf numFmtId="1" fontId="12" fillId="0" borderId="9" xfId="8" applyNumberFormat="1" applyFont="1" applyFill="1" applyBorder="1" applyAlignment="1">
      <alignment horizontal="center" vertical="center" wrapText="1"/>
    </xf>
    <xf numFmtId="0" fontId="8" fillId="0" borderId="0" xfId="2" applyFont="1" applyFill="1" applyAlignment="1">
      <alignment horizontal="center" vertical="center" wrapText="1"/>
    </xf>
    <xf numFmtId="0" fontId="8" fillId="0" borderId="6" xfId="2" applyFont="1" applyFill="1" applyBorder="1" applyAlignment="1">
      <alignment horizontal="center" wrapText="1"/>
    </xf>
    <xf numFmtId="0" fontId="8" fillId="0" borderId="6" xfId="0" applyFont="1" applyFill="1" applyBorder="1" applyAlignment="1">
      <alignment horizontal="center" wrapText="1"/>
    </xf>
    <xf numFmtId="0" fontId="8" fillId="0" borderId="6" xfId="0" applyFont="1" applyFill="1" applyBorder="1" applyAlignment="1">
      <alignment horizontal="left" wrapText="1"/>
    </xf>
    <xf numFmtId="0" fontId="8" fillId="0" borderId="6" xfId="0" applyFont="1" applyFill="1" applyBorder="1" applyAlignment="1">
      <alignment wrapText="1"/>
    </xf>
    <xf numFmtId="0" fontId="8" fillId="0" borderId="6" xfId="0" applyFont="1" applyFill="1" applyBorder="1" applyAlignment="1">
      <alignment horizontal="center"/>
    </xf>
    <xf numFmtId="0" fontId="8" fillId="0" borderId="6" xfId="3" applyFont="1" applyFill="1" applyBorder="1" applyAlignment="1">
      <alignment horizontal="center"/>
    </xf>
    <xf numFmtId="3" fontId="9" fillId="0" borderId="6" xfId="2" applyNumberFormat="1" applyFont="1" applyFill="1" applyBorder="1" applyAlignment="1">
      <alignment horizontal="center" wrapText="1"/>
    </xf>
    <xf numFmtId="4" fontId="8" fillId="0" borderId="6" xfId="0" applyNumberFormat="1" applyFont="1" applyFill="1" applyBorder="1"/>
    <xf numFmtId="4" fontId="8" fillId="0" borderId="6" xfId="3" applyNumberFormat="1" applyFont="1" applyFill="1" applyBorder="1"/>
    <xf numFmtId="3" fontId="9" fillId="0" borderId="6" xfId="2" applyNumberFormat="1" applyFont="1" applyFill="1" applyBorder="1" applyAlignment="1">
      <alignment wrapText="1"/>
    </xf>
    <xf numFmtId="0" fontId="8" fillId="0" borderId="6" xfId="0" quotePrefix="1" applyFont="1" applyFill="1" applyBorder="1" applyAlignment="1">
      <alignment horizontal="center"/>
    </xf>
    <xf numFmtId="0" fontId="16" fillId="0" borderId="6" xfId="0" applyFont="1" applyFill="1" applyBorder="1" applyAlignment="1">
      <alignment horizontal="left" wrapText="1"/>
    </xf>
    <xf numFmtId="49" fontId="9" fillId="0" borderId="6" xfId="2" applyNumberFormat="1" applyFont="1" applyFill="1" applyBorder="1" applyAlignment="1">
      <alignment horizontal="center" wrapText="1"/>
    </xf>
    <xf numFmtId="1" fontId="6" fillId="0" borderId="6" xfId="4" applyNumberFormat="1" applyFont="1" applyFill="1" applyBorder="1" applyAlignment="1">
      <alignment horizontal="center" wrapText="1"/>
    </xf>
    <xf numFmtId="4" fontId="8" fillId="0" borderId="6" xfId="0" applyNumberFormat="1" applyFont="1" applyFill="1" applyBorder="1" applyAlignment="1">
      <alignment horizontal="right"/>
    </xf>
    <xf numFmtId="3" fontId="6" fillId="0" borderId="6" xfId="4" applyNumberFormat="1" applyFont="1" applyFill="1" applyBorder="1" applyAlignment="1">
      <alignment horizontal="center" wrapText="1"/>
    </xf>
    <xf numFmtId="4" fontId="9" fillId="0" borderId="6" xfId="2" applyNumberFormat="1" applyFont="1" applyFill="1" applyBorder="1" applyAlignment="1">
      <alignment horizontal="right" wrapText="1"/>
    </xf>
    <xf numFmtId="4" fontId="6" fillId="0" borderId="6" xfId="0" applyNumberFormat="1" applyFont="1" applyFill="1" applyBorder="1" applyAlignment="1">
      <alignment horizontal="right"/>
    </xf>
    <xf numFmtId="49" fontId="6" fillId="0" borderId="6" xfId="2" applyNumberFormat="1" applyFont="1" applyFill="1" applyBorder="1" applyAlignment="1">
      <alignment horizontal="center" vertical="center" wrapText="1"/>
    </xf>
    <xf numFmtId="0" fontId="5" fillId="0" borderId="6" xfId="9" applyFill="1" applyBorder="1"/>
    <xf numFmtId="49" fontId="9" fillId="0" borderId="6" xfId="2" applyNumberFormat="1" applyFont="1" applyFill="1" applyBorder="1" applyAlignment="1">
      <alignment vertical="center" wrapText="1"/>
    </xf>
    <xf numFmtId="49" fontId="6" fillId="0" borderId="6" xfId="4" applyNumberFormat="1" applyFont="1" applyFill="1" applyBorder="1" applyAlignment="1">
      <alignment horizontal="center" vertical="center" wrapText="1"/>
    </xf>
    <xf numFmtId="2" fontId="6" fillId="0" borderId="6" xfId="2" applyNumberFormat="1" applyFont="1" applyFill="1" applyBorder="1" applyAlignment="1">
      <alignment horizontal="center" vertical="center" wrapText="1"/>
    </xf>
    <xf numFmtId="0" fontId="5" fillId="0" borderId="6" xfId="9" applyFill="1" applyBorder="1" applyAlignment="1">
      <alignment wrapText="1"/>
    </xf>
    <xf numFmtId="0" fontId="8" fillId="0" borderId="6" xfId="0" quotePrefix="1" applyFont="1" applyFill="1" applyBorder="1" applyAlignment="1">
      <alignment horizontal="center" vertical="center" wrapText="1"/>
    </xf>
    <xf numFmtId="0" fontId="7" fillId="0" borderId="6" xfId="6" applyFill="1" applyBorder="1" applyAlignment="1">
      <alignment horizontal="center" vertical="center" wrapText="1"/>
    </xf>
    <xf numFmtId="0" fontId="6" fillId="0" borderId="6" xfId="6" applyFont="1" applyFill="1" applyBorder="1" applyAlignment="1">
      <alignment horizontal="center" vertical="center" wrapText="1"/>
    </xf>
    <xf numFmtId="3" fontId="9" fillId="0" borderId="6" xfId="2" applyNumberFormat="1" applyFont="1" applyFill="1" applyBorder="1" applyAlignment="1">
      <alignment horizontal="center" vertical="center" wrapText="1"/>
    </xf>
    <xf numFmtId="2" fontId="8" fillId="0" borderId="6" xfId="0" applyNumberFormat="1" applyFont="1" applyFill="1" applyBorder="1"/>
    <xf numFmtId="164" fontId="6" fillId="0" borderId="6" xfId="2" applyNumberFormat="1" applyFont="1" applyFill="1" applyBorder="1" applyAlignment="1">
      <alignment horizontal="right" vertical="center" wrapText="1"/>
    </xf>
    <xf numFmtId="164" fontId="6" fillId="0" borderId="7" xfId="2" applyNumberFormat="1" applyFont="1" applyFill="1" applyBorder="1" applyAlignment="1">
      <alignment horizontal="right" vertical="center" wrapText="1"/>
    </xf>
    <xf numFmtId="44" fontId="14" fillId="0" borderId="6" xfId="1" applyFont="1" applyFill="1" applyBorder="1" applyAlignment="1">
      <alignment vertical="center"/>
    </xf>
    <xf numFmtId="43" fontId="6" fillId="0" borderId="6" xfId="5" applyNumberFormat="1" applyFont="1" applyFill="1" applyBorder="1" applyAlignment="1">
      <alignment horizontal="center" vertical="center" wrapText="1"/>
    </xf>
    <xf numFmtId="43" fontId="18" fillId="0" borderId="6" xfId="5" applyNumberFormat="1" applyFont="1" applyFill="1" applyBorder="1" applyAlignment="1">
      <alignment horizontal="center" vertical="center" wrapText="1"/>
    </xf>
    <xf numFmtId="49" fontId="8" fillId="0" borderId="6" xfId="2" applyNumberFormat="1" applyFont="1" applyFill="1" applyBorder="1" applyAlignment="1">
      <alignment horizontal="center" vertical="center" wrapText="1"/>
    </xf>
    <xf numFmtId="0" fontId="8" fillId="0" borderId="6" xfId="2" applyFont="1" applyFill="1" applyBorder="1" applyAlignment="1">
      <alignment horizontal="center" vertical="center" wrapText="1"/>
    </xf>
    <xf numFmtId="164" fontId="6" fillId="0" borderId="12" xfId="2" applyNumberFormat="1" applyFont="1" applyFill="1" applyBorder="1" applyAlignment="1">
      <alignment horizontal="right" vertical="center" wrapText="1"/>
    </xf>
    <xf numFmtId="1" fontId="6" fillId="0" borderId="11" xfId="4" applyNumberFormat="1" applyFont="1" applyFill="1" applyBorder="1" applyAlignment="1">
      <alignment horizontal="center" vertical="center" wrapText="1"/>
    </xf>
    <xf numFmtId="0" fontId="6" fillId="0" borderId="11" xfId="2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left" vertical="center" wrapText="1"/>
    </xf>
    <xf numFmtId="0" fontId="6" fillId="0" borderId="11" xfId="0" applyFont="1" applyFill="1" applyBorder="1" applyAlignment="1">
      <alignment horizontal="center" vertical="center"/>
    </xf>
    <xf numFmtId="43" fontId="6" fillId="0" borderId="11" xfId="4" applyNumberFormat="1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vertical="top" wrapText="1"/>
    </xf>
    <xf numFmtId="49" fontId="18" fillId="0" borderId="6" xfId="0" applyNumberFormat="1" applyFont="1" applyFill="1" applyBorder="1" applyAlignment="1">
      <alignment horizontal="left" vertical="center"/>
    </xf>
    <xf numFmtId="0" fontId="18" fillId="0" borderId="6" xfId="0" applyFont="1" applyFill="1" applyBorder="1" applyAlignment="1">
      <alignment vertical="center"/>
    </xf>
    <xf numFmtId="49" fontId="18" fillId="0" borderId="6" xfId="0" applyNumberFormat="1" applyFont="1" applyFill="1" applyBorder="1" applyAlignment="1">
      <alignment horizontal="center" vertical="center"/>
    </xf>
    <xf numFmtId="0" fontId="18" fillId="0" borderId="6" xfId="2" applyFont="1" applyFill="1" applyBorder="1" applyAlignment="1">
      <alignment horizontal="left" vertical="center" wrapText="1"/>
    </xf>
    <xf numFmtId="3" fontId="18" fillId="0" borderId="6" xfId="2" applyNumberFormat="1" applyFont="1" applyFill="1" applyBorder="1" applyAlignment="1">
      <alignment horizontal="left" vertical="center" wrapText="1"/>
    </xf>
    <xf numFmtId="0" fontId="18" fillId="0" borderId="6" xfId="0" applyFont="1" applyFill="1" applyBorder="1" applyAlignment="1">
      <alignment horizontal="left" vertical="center"/>
    </xf>
    <xf numFmtId="0" fontId="18" fillId="0" borderId="6" xfId="0" applyFont="1" applyFill="1" applyBorder="1" applyAlignment="1">
      <alignment horizontal="center" vertical="center"/>
    </xf>
    <xf numFmtId="49" fontId="18" fillId="0" borderId="6" xfId="0" quotePrefix="1" applyNumberFormat="1" applyFont="1" applyFill="1" applyBorder="1" applyAlignment="1">
      <alignment horizontal="left" vertical="center"/>
    </xf>
    <xf numFmtId="0" fontId="10" fillId="0" borderId="6" xfId="0" applyFont="1" applyFill="1" applyBorder="1" applyAlignment="1">
      <alignment wrapText="1"/>
    </xf>
    <xf numFmtId="49" fontId="6" fillId="0" borderId="6" xfId="0" applyNumberFormat="1" applyFont="1" applyFill="1" applyBorder="1" applyAlignment="1">
      <alignment horizontal="center" vertical="center"/>
    </xf>
    <xf numFmtId="43" fontId="6" fillId="0" borderId="6" xfId="0" applyNumberFormat="1" applyFont="1" applyFill="1" applyBorder="1" applyAlignment="1">
      <alignment horizontal="center" vertical="center"/>
    </xf>
    <xf numFmtId="3" fontId="6" fillId="0" borderId="6" xfId="4" applyNumberFormat="1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1" fontId="18" fillId="0" borderId="6" xfId="4" applyNumberFormat="1" applyFont="1" applyFill="1" applyBorder="1" applyAlignment="1">
      <alignment horizontal="center" vertical="center" wrapText="1"/>
    </xf>
    <xf numFmtId="43" fontId="18" fillId="0" borderId="6" xfId="0" applyNumberFormat="1" applyFont="1" applyFill="1" applyBorder="1" applyAlignment="1">
      <alignment horizontal="center" vertical="center"/>
    </xf>
    <xf numFmtId="3" fontId="18" fillId="0" borderId="6" xfId="4" applyNumberFormat="1" applyFont="1" applyFill="1" applyBorder="1" applyAlignment="1">
      <alignment horizontal="center" vertical="center" wrapText="1"/>
    </xf>
    <xf numFmtId="0" fontId="6" fillId="0" borderId="6" xfId="4" applyFont="1" applyFill="1" applyBorder="1" applyAlignment="1">
      <alignment horizontal="center" vertical="center" wrapText="1"/>
    </xf>
    <xf numFmtId="4" fontId="8" fillId="0" borderId="6" xfId="3" applyNumberFormat="1" applyFont="1" applyFill="1" applyBorder="1" applyAlignment="1">
      <alignment horizontal="right"/>
    </xf>
    <xf numFmtId="0" fontId="6" fillId="0" borderId="6" xfId="2" applyFont="1" applyFill="1" applyBorder="1" applyAlignment="1">
      <alignment horizontal="center" wrapText="1"/>
    </xf>
    <xf numFmtId="0" fontId="5" fillId="0" borderId="9" xfId="9" applyFill="1" applyBorder="1"/>
    <xf numFmtId="0" fontId="5" fillId="0" borderId="13" xfId="9" applyFill="1" applyBorder="1" applyAlignment="1">
      <alignment wrapText="1"/>
    </xf>
    <xf numFmtId="4" fontId="0" fillId="0" borderId="6" xfId="0" applyNumberFormat="1" applyFill="1" applyBorder="1"/>
    <xf numFmtId="0" fontId="3" fillId="0" borderId="0" xfId="2" applyFont="1" applyAlignment="1">
      <alignment horizontal="center"/>
    </xf>
    <xf numFmtId="41" fontId="2" fillId="3" borderId="0" xfId="1" applyNumberFormat="1" applyFont="1" applyFill="1" applyAlignment="1">
      <alignment horizontal="center"/>
    </xf>
  </cellXfs>
  <cellStyles count="10">
    <cellStyle name="Millares 2" xfId="5" xr:uid="{69CD560A-0157-4FAC-9EAA-A447B18C6661}"/>
    <cellStyle name="Moneda" xfId="1" builtinId="4"/>
    <cellStyle name="Normal" xfId="0" builtinId="0"/>
    <cellStyle name="Normal 2" xfId="9" xr:uid="{097D437E-A86C-4FA8-8D1E-69C833FB14FF}"/>
    <cellStyle name="Normal 2 2" xfId="2" xr:uid="{38D62897-79AF-4E5E-AD2E-E539E55F97A6}"/>
    <cellStyle name="Normal 4 2" xfId="7" xr:uid="{99C624C0-ED3F-4B8C-A17D-C92EF45AE196}"/>
    <cellStyle name="Normal 5" xfId="3" xr:uid="{B073A025-5A01-4806-93ED-4553141E8AD7}"/>
    <cellStyle name="Normal 8" xfId="4" xr:uid="{81744785-ED72-4530-91DA-A3FA6AA0CD8C}"/>
    <cellStyle name="Normal 8 2" xfId="8" xr:uid="{5DCCF1FA-2426-4765-8AA2-239306E2FCEE}"/>
    <cellStyle name="Normal_FORMATO_JUSTIFICACION DE AP 2004" xfId="6" xr:uid="{64CBCFB9-182A-4B48-9F62-D183EC81C1EE}"/>
  </cellStyles>
  <dxfs count="0"/>
  <tableStyles count="0" defaultTableStyle="TableStyleMedium2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710453</xdr:colOff>
      <xdr:row>1</xdr:row>
      <xdr:rowOff>97976</xdr:rowOff>
    </xdr:from>
    <xdr:to>
      <xdr:col>5</xdr:col>
      <xdr:colOff>272143</xdr:colOff>
      <xdr:row>6</xdr:row>
      <xdr:rowOff>310875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A78704A-02B8-4FDE-967C-5D96F1428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0453" y="283033"/>
          <a:ext cx="3219290" cy="113818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0DCD16-E30E-45ED-8109-2D8229EBF5D5}">
  <dimension ref="A7:W238"/>
  <sheetViews>
    <sheetView tabSelected="1" zoomScale="70" zoomScaleNormal="70" workbookViewId="0">
      <pane ySplit="10" topLeftCell="A11" activePane="bottomLeft" state="frozen"/>
      <selection pane="bottomLeft" activeCell="A11" sqref="A11"/>
    </sheetView>
  </sheetViews>
  <sheetFormatPr baseColWidth="10" defaultColWidth="11.5546875" defaultRowHeight="14.4" x14ac:dyDescent="0.3"/>
  <cols>
    <col min="1" max="1" width="14.88671875" style="2" customWidth="1"/>
    <col min="2" max="2" width="15.5546875" style="9" customWidth="1"/>
    <col min="3" max="6" width="7.5546875" style="9" customWidth="1"/>
    <col min="7" max="7" width="9.5546875" style="9" customWidth="1"/>
    <col min="8" max="8" width="8.5546875" style="9" customWidth="1"/>
    <col min="9" max="9" width="26.88671875" style="10" customWidth="1"/>
    <col min="10" max="10" width="14.6640625" style="11" customWidth="1"/>
    <col min="11" max="11" width="47.5546875" style="2" customWidth="1"/>
    <col min="12" max="12" width="24.44140625" style="9" customWidth="1"/>
    <col min="13" max="13" width="11.5546875" style="9"/>
    <col min="14" max="15" width="9.5546875" style="9" customWidth="1"/>
    <col min="16" max="16" width="11.6640625" style="12" customWidth="1"/>
    <col min="17" max="17" width="22.33203125" style="11" customWidth="1"/>
    <col min="18" max="18" width="13.88671875" style="1" customWidth="1"/>
    <col min="19" max="19" width="14.21875" style="1" customWidth="1"/>
    <col min="20" max="16384" width="11.5546875" style="2"/>
  </cols>
  <sheetData>
    <row r="7" spans="1:19" ht="25.8" x14ac:dyDescent="0.5">
      <c r="A7" s="155" t="s">
        <v>0</v>
      </c>
      <c r="B7" s="155"/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</row>
    <row r="8" spans="1:19" ht="25.8" x14ac:dyDescent="0.5">
      <c r="A8" s="3"/>
      <c r="B8" s="3"/>
      <c r="C8" s="3"/>
      <c r="D8" s="3"/>
      <c r="E8" s="3"/>
      <c r="F8" s="3"/>
      <c r="G8" s="3"/>
      <c r="H8" s="3"/>
      <c r="I8" s="4"/>
      <c r="J8" s="5"/>
      <c r="K8" s="6"/>
      <c r="L8" s="3"/>
      <c r="M8" s="3"/>
      <c r="N8" s="3"/>
      <c r="O8" s="3"/>
      <c r="P8" s="7"/>
      <c r="Q8" s="5"/>
      <c r="R8" s="8"/>
    </row>
    <row r="9" spans="1:19" ht="15" thickBot="1" x14ac:dyDescent="0.35"/>
    <row r="10" spans="1:19" s="23" customFormat="1" ht="56.25" customHeight="1" thickBot="1" x14ac:dyDescent="0.35">
      <c r="A10" s="13" t="s">
        <v>1</v>
      </c>
      <c r="B10" s="14" t="s">
        <v>2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5" t="s">
        <v>8</v>
      </c>
      <c r="I10" s="16" t="s">
        <v>9</v>
      </c>
      <c r="J10" s="16" t="s">
        <v>10</v>
      </c>
      <c r="K10" s="17" t="s">
        <v>11</v>
      </c>
      <c r="L10" s="15" t="s">
        <v>12</v>
      </c>
      <c r="M10" s="15" t="s">
        <v>13</v>
      </c>
      <c r="N10" s="15" t="s">
        <v>14</v>
      </c>
      <c r="O10" s="18" t="s">
        <v>15</v>
      </c>
      <c r="P10" s="19" t="s">
        <v>16</v>
      </c>
      <c r="Q10" s="20" t="s">
        <v>17</v>
      </c>
      <c r="R10" s="21" t="s">
        <v>18</v>
      </c>
      <c r="S10" s="22" t="s">
        <v>209</v>
      </c>
    </row>
    <row r="11" spans="1:19" s="37" customFormat="1" ht="50.25" customHeight="1" x14ac:dyDescent="0.3">
      <c r="A11" s="31" t="s">
        <v>19</v>
      </c>
      <c r="B11" s="124" t="s">
        <v>39</v>
      </c>
      <c r="C11" s="125" t="s">
        <v>40</v>
      </c>
      <c r="D11" s="32" t="s">
        <v>20</v>
      </c>
      <c r="E11" s="32" t="s">
        <v>21</v>
      </c>
      <c r="F11" s="32" t="s">
        <v>20</v>
      </c>
      <c r="G11" s="46" t="s">
        <v>22</v>
      </c>
      <c r="H11" s="115">
        <v>35701</v>
      </c>
      <c r="I11" s="116" t="s">
        <v>227</v>
      </c>
      <c r="J11" s="33" t="s">
        <v>23</v>
      </c>
      <c r="K11" s="115" t="s">
        <v>228</v>
      </c>
      <c r="L11" s="117" t="s">
        <v>33</v>
      </c>
      <c r="M11" s="34" t="s">
        <v>33</v>
      </c>
      <c r="N11" s="35" t="s">
        <v>45</v>
      </c>
      <c r="O11" s="45">
        <v>1</v>
      </c>
      <c r="P11" s="118">
        <v>3949.8</v>
      </c>
      <c r="Q11" s="36" t="s">
        <v>38</v>
      </c>
      <c r="R11" s="119">
        <f>P11*O11</f>
        <v>3949.8</v>
      </c>
      <c r="S11" s="126">
        <f>R11</f>
        <v>3949.8</v>
      </c>
    </row>
    <row r="12" spans="1:19" s="37" customFormat="1" ht="50.25" customHeight="1" x14ac:dyDescent="0.3">
      <c r="A12" s="31" t="s">
        <v>19</v>
      </c>
      <c r="B12" s="124" t="s">
        <v>39</v>
      </c>
      <c r="C12" s="125" t="s">
        <v>40</v>
      </c>
      <c r="D12" s="33" t="s">
        <v>20</v>
      </c>
      <c r="E12" s="32" t="s">
        <v>21</v>
      </c>
      <c r="F12" s="32" t="s">
        <v>20</v>
      </c>
      <c r="G12" s="46" t="s">
        <v>22</v>
      </c>
      <c r="H12" s="115">
        <v>33901</v>
      </c>
      <c r="I12" s="32" t="s">
        <v>213</v>
      </c>
      <c r="J12" s="33" t="s">
        <v>23</v>
      </c>
      <c r="K12" s="115" t="s">
        <v>220</v>
      </c>
      <c r="L12" s="117" t="s">
        <v>33</v>
      </c>
      <c r="M12" s="34" t="s">
        <v>33</v>
      </c>
      <c r="N12" s="35" t="s">
        <v>45</v>
      </c>
      <c r="O12" s="45">
        <v>1</v>
      </c>
      <c r="P12" s="118">
        <v>1402.44</v>
      </c>
      <c r="Q12" s="36" t="s">
        <v>38</v>
      </c>
      <c r="R12" s="119">
        <f>P12*O12</f>
        <v>1402.44</v>
      </c>
      <c r="S12" s="120">
        <f>R12</f>
        <v>1402.44</v>
      </c>
    </row>
    <row r="13" spans="1:19" s="37" customFormat="1" ht="50.25" customHeight="1" x14ac:dyDescent="0.3">
      <c r="A13" s="31" t="s">
        <v>19</v>
      </c>
      <c r="B13" s="124" t="s">
        <v>39</v>
      </c>
      <c r="C13" s="125" t="s">
        <v>40</v>
      </c>
      <c r="D13" s="32" t="s">
        <v>20</v>
      </c>
      <c r="E13" s="32" t="s">
        <v>135</v>
      </c>
      <c r="F13" s="114" t="s">
        <v>20</v>
      </c>
      <c r="G13" s="115" t="s">
        <v>199</v>
      </c>
      <c r="H13" s="115">
        <v>32601</v>
      </c>
      <c r="I13" s="116" t="s">
        <v>47</v>
      </c>
      <c r="J13" s="33" t="s">
        <v>23</v>
      </c>
      <c r="K13" s="115" t="s">
        <v>219</v>
      </c>
      <c r="L13" s="117" t="s">
        <v>24</v>
      </c>
      <c r="M13" s="34" t="s">
        <v>25</v>
      </c>
      <c r="N13" s="35" t="s">
        <v>45</v>
      </c>
      <c r="O13" s="45">
        <v>1</v>
      </c>
      <c r="P13" s="118">
        <v>1000</v>
      </c>
      <c r="Q13" s="36" t="s">
        <v>38</v>
      </c>
      <c r="R13" s="119">
        <f t="shared" ref="R13:R14" si="0">P13</f>
        <v>1000</v>
      </c>
      <c r="S13" s="120">
        <f t="shared" ref="S13:S14" si="1">R13</f>
        <v>1000</v>
      </c>
    </row>
    <row r="14" spans="1:19" s="37" customFormat="1" ht="50.25" customHeight="1" x14ac:dyDescent="0.3">
      <c r="A14" s="31" t="s">
        <v>19</v>
      </c>
      <c r="B14" s="124" t="s">
        <v>39</v>
      </c>
      <c r="C14" s="125" t="s">
        <v>40</v>
      </c>
      <c r="D14" s="33" t="s">
        <v>20</v>
      </c>
      <c r="E14" s="32" t="s">
        <v>21</v>
      </c>
      <c r="F14" s="32" t="s">
        <v>20</v>
      </c>
      <c r="G14" s="46" t="s">
        <v>22</v>
      </c>
      <c r="H14" s="115">
        <v>32601</v>
      </c>
      <c r="I14" s="116" t="s">
        <v>47</v>
      </c>
      <c r="J14" s="33" t="s">
        <v>23</v>
      </c>
      <c r="K14" s="115" t="s">
        <v>219</v>
      </c>
      <c r="L14" s="117" t="s">
        <v>24</v>
      </c>
      <c r="M14" s="34" t="s">
        <v>25</v>
      </c>
      <c r="N14" s="35" t="s">
        <v>45</v>
      </c>
      <c r="O14" s="45">
        <v>1</v>
      </c>
      <c r="P14" s="118">
        <v>5095.22</v>
      </c>
      <c r="Q14" s="36" t="s">
        <v>38</v>
      </c>
      <c r="R14" s="119">
        <f t="shared" si="0"/>
        <v>5095.22</v>
      </c>
      <c r="S14" s="120">
        <f t="shared" si="1"/>
        <v>5095.22</v>
      </c>
    </row>
    <row r="15" spans="1:19" s="37" customFormat="1" ht="44.25" customHeight="1" x14ac:dyDescent="0.3">
      <c r="A15" s="31" t="s">
        <v>19</v>
      </c>
      <c r="B15" s="38" t="s">
        <v>39</v>
      </c>
      <c r="C15" s="38" t="s">
        <v>40</v>
      </c>
      <c r="D15" s="33" t="s">
        <v>20</v>
      </c>
      <c r="E15" s="32" t="s">
        <v>21</v>
      </c>
      <c r="F15" s="32" t="s">
        <v>20</v>
      </c>
      <c r="G15" s="46" t="s">
        <v>28</v>
      </c>
      <c r="H15" s="46">
        <v>33801</v>
      </c>
      <c r="I15" s="32" t="s">
        <v>29</v>
      </c>
      <c r="J15" s="34" t="s">
        <v>23</v>
      </c>
      <c r="K15" s="116" t="s">
        <v>210</v>
      </c>
      <c r="L15" s="34" t="s">
        <v>30</v>
      </c>
      <c r="M15" s="39" t="s">
        <v>25</v>
      </c>
      <c r="N15" s="35" t="s">
        <v>45</v>
      </c>
      <c r="O15" s="47">
        <v>1</v>
      </c>
      <c r="P15" s="40">
        <v>31320</v>
      </c>
      <c r="Q15" s="117" t="s">
        <v>27</v>
      </c>
      <c r="R15" s="41">
        <f t="shared" ref="R15:R43" si="2">S15</f>
        <v>31320</v>
      </c>
      <c r="S15" s="42">
        <f t="shared" ref="S15:S28" si="3">P15*O15</f>
        <v>31320</v>
      </c>
    </row>
    <row r="16" spans="1:19" s="37" customFormat="1" ht="44.25" customHeight="1" x14ac:dyDescent="0.3">
      <c r="A16" s="31" t="s">
        <v>19</v>
      </c>
      <c r="B16" s="38" t="s">
        <v>39</v>
      </c>
      <c r="C16" s="38" t="s">
        <v>40</v>
      </c>
      <c r="D16" s="33" t="s">
        <v>20</v>
      </c>
      <c r="E16" s="32" t="s">
        <v>21</v>
      </c>
      <c r="F16" s="114" t="s">
        <v>58</v>
      </c>
      <c r="G16" s="46" t="s">
        <v>59</v>
      </c>
      <c r="H16" s="46">
        <v>25401</v>
      </c>
      <c r="I16" s="49" t="s">
        <v>229</v>
      </c>
      <c r="J16" s="34" t="s">
        <v>110</v>
      </c>
      <c r="K16" s="48" t="s">
        <v>111</v>
      </c>
      <c r="L16" s="34" t="s">
        <v>33</v>
      </c>
      <c r="M16" s="39" t="s">
        <v>33</v>
      </c>
      <c r="N16" s="35" t="s">
        <v>50</v>
      </c>
      <c r="O16" s="47">
        <v>440</v>
      </c>
      <c r="P16" s="40">
        <v>7.4935900000000002</v>
      </c>
      <c r="Q16" s="36" t="s">
        <v>38</v>
      </c>
      <c r="R16" s="41">
        <f t="shared" si="2"/>
        <v>3297.1795999999999</v>
      </c>
      <c r="S16" s="42">
        <f t="shared" si="3"/>
        <v>3297.1795999999999</v>
      </c>
    </row>
    <row r="17" spans="1:19" s="37" customFormat="1" ht="44.25" customHeight="1" x14ac:dyDescent="0.3">
      <c r="A17" s="31" t="s">
        <v>19</v>
      </c>
      <c r="B17" s="38" t="s">
        <v>39</v>
      </c>
      <c r="C17" s="38" t="s">
        <v>40</v>
      </c>
      <c r="D17" s="33" t="s">
        <v>20</v>
      </c>
      <c r="E17" s="32" t="s">
        <v>21</v>
      </c>
      <c r="F17" s="114" t="s">
        <v>58</v>
      </c>
      <c r="G17" s="46" t="s">
        <v>59</v>
      </c>
      <c r="H17" s="46">
        <v>25401</v>
      </c>
      <c r="I17" s="49" t="s">
        <v>229</v>
      </c>
      <c r="J17" s="34" t="s">
        <v>230</v>
      </c>
      <c r="K17" s="48" t="s">
        <v>95</v>
      </c>
      <c r="L17" s="34" t="s">
        <v>33</v>
      </c>
      <c r="M17" s="39" t="s">
        <v>33</v>
      </c>
      <c r="N17" s="35" t="s">
        <v>50</v>
      </c>
      <c r="O17" s="47">
        <v>65</v>
      </c>
      <c r="P17" s="40">
        <v>102.9037</v>
      </c>
      <c r="Q17" s="36" t="s">
        <v>38</v>
      </c>
      <c r="R17" s="41">
        <f t="shared" si="2"/>
        <v>6688.7404999999999</v>
      </c>
      <c r="S17" s="42">
        <f t="shared" si="3"/>
        <v>6688.7404999999999</v>
      </c>
    </row>
    <row r="18" spans="1:19" s="37" customFormat="1" ht="44.25" customHeight="1" x14ac:dyDescent="0.3">
      <c r="A18" s="31" t="s">
        <v>19</v>
      </c>
      <c r="B18" s="38" t="s">
        <v>39</v>
      </c>
      <c r="C18" s="38" t="s">
        <v>40</v>
      </c>
      <c r="D18" s="33" t="s">
        <v>20</v>
      </c>
      <c r="E18" s="32" t="s">
        <v>21</v>
      </c>
      <c r="F18" s="114" t="s">
        <v>20</v>
      </c>
      <c r="G18" s="46" t="s">
        <v>22</v>
      </c>
      <c r="H18" s="46">
        <v>21601</v>
      </c>
      <c r="I18" s="75" t="s">
        <v>151</v>
      </c>
      <c r="J18" s="34" t="s">
        <v>152</v>
      </c>
      <c r="K18" s="48" t="s">
        <v>159</v>
      </c>
      <c r="L18" s="34" t="s">
        <v>33</v>
      </c>
      <c r="M18" s="39" t="s">
        <v>33</v>
      </c>
      <c r="N18" s="35" t="s">
        <v>231</v>
      </c>
      <c r="O18" s="47">
        <v>15</v>
      </c>
      <c r="P18" s="40">
        <v>81.92</v>
      </c>
      <c r="Q18" s="36" t="s">
        <v>38</v>
      </c>
      <c r="R18" s="41">
        <f t="shared" si="2"/>
        <v>1228.8</v>
      </c>
      <c r="S18" s="42">
        <f t="shared" si="3"/>
        <v>1228.8</v>
      </c>
    </row>
    <row r="19" spans="1:19" s="37" customFormat="1" ht="44.25" customHeight="1" x14ac:dyDescent="0.3">
      <c r="A19" s="31" t="s">
        <v>19</v>
      </c>
      <c r="B19" s="38" t="s">
        <v>39</v>
      </c>
      <c r="C19" s="38" t="s">
        <v>40</v>
      </c>
      <c r="D19" s="33" t="s">
        <v>20</v>
      </c>
      <c r="E19" s="32" t="s">
        <v>21</v>
      </c>
      <c r="F19" s="114" t="s">
        <v>20</v>
      </c>
      <c r="G19" s="46" t="s">
        <v>22</v>
      </c>
      <c r="H19" s="46">
        <v>21601</v>
      </c>
      <c r="I19" s="75" t="s">
        <v>151</v>
      </c>
      <c r="J19" s="34" t="s">
        <v>232</v>
      </c>
      <c r="K19" s="48" t="s">
        <v>176</v>
      </c>
      <c r="L19" s="34" t="s">
        <v>33</v>
      </c>
      <c r="M19" s="39" t="s">
        <v>33</v>
      </c>
      <c r="N19" s="35" t="s">
        <v>50</v>
      </c>
      <c r="O19" s="47">
        <v>100</v>
      </c>
      <c r="P19" s="40">
        <v>10.75</v>
      </c>
      <c r="Q19" s="36" t="s">
        <v>38</v>
      </c>
      <c r="R19" s="41">
        <f t="shared" si="2"/>
        <v>1075</v>
      </c>
      <c r="S19" s="42">
        <f t="shared" si="3"/>
        <v>1075</v>
      </c>
    </row>
    <row r="20" spans="1:19" s="37" customFormat="1" ht="44.25" customHeight="1" x14ac:dyDescent="0.3">
      <c r="A20" s="31" t="s">
        <v>19</v>
      </c>
      <c r="B20" s="38" t="s">
        <v>39</v>
      </c>
      <c r="C20" s="38" t="s">
        <v>40</v>
      </c>
      <c r="D20" s="33" t="s">
        <v>20</v>
      </c>
      <c r="E20" s="32" t="s">
        <v>21</v>
      </c>
      <c r="F20" s="114" t="s">
        <v>20</v>
      </c>
      <c r="G20" s="46" t="s">
        <v>22</v>
      </c>
      <c r="H20" s="46">
        <v>21601</v>
      </c>
      <c r="I20" s="75" t="s">
        <v>151</v>
      </c>
      <c r="J20" s="34" t="s">
        <v>233</v>
      </c>
      <c r="K20" s="48" t="s">
        <v>234</v>
      </c>
      <c r="L20" s="34" t="s">
        <v>33</v>
      </c>
      <c r="M20" s="39" t="s">
        <v>33</v>
      </c>
      <c r="N20" s="35" t="s">
        <v>50</v>
      </c>
      <c r="O20" s="47">
        <v>10</v>
      </c>
      <c r="P20" s="40">
        <v>103.34</v>
      </c>
      <c r="Q20" s="36" t="s">
        <v>38</v>
      </c>
      <c r="R20" s="41">
        <f t="shared" si="2"/>
        <v>1033.4000000000001</v>
      </c>
      <c r="S20" s="42">
        <f t="shared" si="3"/>
        <v>1033.4000000000001</v>
      </c>
    </row>
    <row r="21" spans="1:19" s="37" customFormat="1" ht="44.25" customHeight="1" x14ac:dyDescent="0.3">
      <c r="A21" s="31" t="s">
        <v>19</v>
      </c>
      <c r="B21" s="38" t="s">
        <v>39</v>
      </c>
      <c r="C21" s="38" t="s">
        <v>40</v>
      </c>
      <c r="D21" s="33" t="s">
        <v>20</v>
      </c>
      <c r="E21" s="32" t="s">
        <v>21</v>
      </c>
      <c r="F21" s="114" t="s">
        <v>20</v>
      </c>
      <c r="G21" s="46" t="s">
        <v>22</v>
      </c>
      <c r="H21" s="46">
        <v>21601</v>
      </c>
      <c r="I21" s="75" t="s">
        <v>151</v>
      </c>
      <c r="J21" s="34" t="s">
        <v>235</v>
      </c>
      <c r="K21" s="48" t="s">
        <v>236</v>
      </c>
      <c r="L21" s="34" t="s">
        <v>33</v>
      </c>
      <c r="M21" s="39" t="s">
        <v>33</v>
      </c>
      <c r="N21" s="35" t="s">
        <v>231</v>
      </c>
      <c r="O21" s="47">
        <v>4</v>
      </c>
      <c r="P21" s="40">
        <v>28.77</v>
      </c>
      <c r="Q21" s="36" t="s">
        <v>38</v>
      </c>
      <c r="R21" s="41">
        <f t="shared" si="2"/>
        <v>115.08</v>
      </c>
      <c r="S21" s="42">
        <f t="shared" si="3"/>
        <v>115.08</v>
      </c>
    </row>
    <row r="22" spans="1:19" s="37" customFormat="1" ht="44.25" customHeight="1" x14ac:dyDescent="0.3">
      <c r="A22" s="31" t="s">
        <v>19</v>
      </c>
      <c r="B22" s="38" t="s">
        <v>39</v>
      </c>
      <c r="C22" s="38" t="s">
        <v>40</v>
      </c>
      <c r="D22" s="33" t="s">
        <v>20</v>
      </c>
      <c r="E22" s="32" t="s">
        <v>21</v>
      </c>
      <c r="F22" s="114" t="s">
        <v>20</v>
      </c>
      <c r="G22" s="46" t="s">
        <v>22</v>
      </c>
      <c r="H22" s="46">
        <v>21601</v>
      </c>
      <c r="I22" s="75" t="s">
        <v>151</v>
      </c>
      <c r="J22" s="34" t="s">
        <v>188</v>
      </c>
      <c r="K22" s="48" t="s">
        <v>189</v>
      </c>
      <c r="L22" s="34" t="s">
        <v>33</v>
      </c>
      <c r="M22" s="39" t="s">
        <v>33</v>
      </c>
      <c r="N22" s="35" t="s">
        <v>50</v>
      </c>
      <c r="O22" s="47">
        <v>15</v>
      </c>
      <c r="P22" s="40">
        <v>30.1</v>
      </c>
      <c r="Q22" s="36" t="s">
        <v>38</v>
      </c>
      <c r="R22" s="41">
        <f t="shared" si="2"/>
        <v>451.5</v>
      </c>
      <c r="S22" s="42">
        <f t="shared" si="3"/>
        <v>451.5</v>
      </c>
    </row>
    <row r="23" spans="1:19" s="37" customFormat="1" ht="44.25" customHeight="1" x14ac:dyDescent="0.3">
      <c r="A23" s="31" t="s">
        <v>19</v>
      </c>
      <c r="B23" s="38" t="s">
        <v>39</v>
      </c>
      <c r="C23" s="38" t="s">
        <v>40</v>
      </c>
      <c r="D23" s="33" t="s">
        <v>20</v>
      </c>
      <c r="E23" s="32" t="s">
        <v>21</v>
      </c>
      <c r="F23" s="114" t="s">
        <v>20</v>
      </c>
      <c r="G23" s="46" t="s">
        <v>22</v>
      </c>
      <c r="H23" s="46">
        <v>21601</v>
      </c>
      <c r="I23" s="75" t="s">
        <v>151</v>
      </c>
      <c r="J23" s="34" t="s">
        <v>237</v>
      </c>
      <c r="K23" s="48" t="s">
        <v>238</v>
      </c>
      <c r="L23" s="34" t="s">
        <v>33</v>
      </c>
      <c r="M23" s="39" t="s">
        <v>33</v>
      </c>
      <c r="N23" s="35" t="s">
        <v>239</v>
      </c>
      <c r="O23" s="47">
        <v>15</v>
      </c>
      <c r="P23" s="40">
        <v>50.01</v>
      </c>
      <c r="Q23" s="36" t="s">
        <v>38</v>
      </c>
      <c r="R23" s="41">
        <f t="shared" si="2"/>
        <v>750.15</v>
      </c>
      <c r="S23" s="42">
        <f t="shared" si="3"/>
        <v>750.15</v>
      </c>
    </row>
    <row r="24" spans="1:19" s="37" customFormat="1" ht="44.25" customHeight="1" x14ac:dyDescent="0.3">
      <c r="A24" s="31" t="s">
        <v>19</v>
      </c>
      <c r="B24" s="38" t="s">
        <v>39</v>
      </c>
      <c r="C24" s="38" t="s">
        <v>40</v>
      </c>
      <c r="D24" s="33" t="s">
        <v>20</v>
      </c>
      <c r="E24" s="32" t="s">
        <v>21</v>
      </c>
      <c r="F24" s="114" t="s">
        <v>20</v>
      </c>
      <c r="G24" s="46" t="s">
        <v>22</v>
      </c>
      <c r="H24" s="46">
        <v>21601</v>
      </c>
      <c r="I24" s="75" t="s">
        <v>151</v>
      </c>
      <c r="J24" s="34" t="s">
        <v>145</v>
      </c>
      <c r="K24" s="48" t="s">
        <v>146</v>
      </c>
      <c r="L24" s="34" t="s">
        <v>33</v>
      </c>
      <c r="M24" s="39" t="s">
        <v>33</v>
      </c>
      <c r="N24" s="35" t="s">
        <v>231</v>
      </c>
      <c r="O24" s="47">
        <v>10</v>
      </c>
      <c r="P24" s="40">
        <v>62.51</v>
      </c>
      <c r="Q24" s="36" t="s">
        <v>38</v>
      </c>
      <c r="R24" s="41">
        <f t="shared" si="2"/>
        <v>625.1</v>
      </c>
      <c r="S24" s="42">
        <f t="shared" si="3"/>
        <v>625.1</v>
      </c>
    </row>
    <row r="25" spans="1:19" s="37" customFormat="1" ht="44.25" customHeight="1" x14ac:dyDescent="0.3">
      <c r="A25" s="31" t="s">
        <v>19</v>
      </c>
      <c r="B25" s="38" t="s">
        <v>39</v>
      </c>
      <c r="C25" s="38" t="s">
        <v>40</v>
      </c>
      <c r="D25" s="33" t="s">
        <v>20</v>
      </c>
      <c r="E25" s="32" t="s">
        <v>21</v>
      </c>
      <c r="F25" s="114" t="s">
        <v>20</v>
      </c>
      <c r="G25" s="46" t="s">
        <v>22</v>
      </c>
      <c r="H25" s="46">
        <v>21601</v>
      </c>
      <c r="I25" s="75" t="s">
        <v>151</v>
      </c>
      <c r="J25" s="34" t="s">
        <v>240</v>
      </c>
      <c r="K25" s="48" t="s">
        <v>241</v>
      </c>
      <c r="L25" s="34" t="s">
        <v>33</v>
      </c>
      <c r="M25" s="39" t="s">
        <v>33</v>
      </c>
      <c r="N25" s="35" t="s">
        <v>50</v>
      </c>
      <c r="O25" s="47">
        <v>5</v>
      </c>
      <c r="P25" s="40">
        <v>126.67</v>
      </c>
      <c r="Q25" s="36" t="s">
        <v>38</v>
      </c>
      <c r="R25" s="41">
        <f t="shared" si="2"/>
        <v>633.35</v>
      </c>
      <c r="S25" s="42">
        <f t="shared" si="3"/>
        <v>633.35</v>
      </c>
    </row>
    <row r="26" spans="1:19" s="37" customFormat="1" ht="44.25" customHeight="1" x14ac:dyDescent="0.3">
      <c r="A26" s="31" t="s">
        <v>19</v>
      </c>
      <c r="B26" s="38" t="s">
        <v>39</v>
      </c>
      <c r="C26" s="38" t="s">
        <v>40</v>
      </c>
      <c r="D26" s="33" t="s">
        <v>20</v>
      </c>
      <c r="E26" s="32" t="s">
        <v>21</v>
      </c>
      <c r="F26" s="114" t="s">
        <v>20</v>
      </c>
      <c r="G26" s="46" t="s">
        <v>22</v>
      </c>
      <c r="H26" s="46">
        <v>21601</v>
      </c>
      <c r="I26" s="75" t="s">
        <v>151</v>
      </c>
      <c r="J26" s="34" t="s">
        <v>173</v>
      </c>
      <c r="K26" s="48" t="s">
        <v>53</v>
      </c>
      <c r="L26" s="34" t="s">
        <v>33</v>
      </c>
      <c r="M26" s="39" t="s">
        <v>33</v>
      </c>
      <c r="N26" s="35" t="s">
        <v>242</v>
      </c>
      <c r="O26" s="47">
        <v>10</v>
      </c>
      <c r="P26" s="40">
        <v>204.94</v>
      </c>
      <c r="Q26" s="36" t="s">
        <v>38</v>
      </c>
      <c r="R26" s="41">
        <f t="shared" si="2"/>
        <v>2049.4</v>
      </c>
      <c r="S26" s="42">
        <f t="shared" si="3"/>
        <v>2049.4</v>
      </c>
    </row>
    <row r="27" spans="1:19" s="37" customFormat="1" ht="44.25" customHeight="1" x14ac:dyDescent="0.3">
      <c r="A27" s="31" t="s">
        <v>19</v>
      </c>
      <c r="B27" s="38" t="s">
        <v>39</v>
      </c>
      <c r="C27" s="38" t="s">
        <v>40</v>
      </c>
      <c r="D27" s="33" t="s">
        <v>20</v>
      </c>
      <c r="E27" s="32" t="s">
        <v>21</v>
      </c>
      <c r="F27" s="114" t="s">
        <v>20</v>
      </c>
      <c r="G27" s="46" t="s">
        <v>22</v>
      </c>
      <c r="H27" s="46">
        <v>21601</v>
      </c>
      <c r="I27" s="75" t="s">
        <v>151</v>
      </c>
      <c r="J27" s="34" t="s">
        <v>71</v>
      </c>
      <c r="K27" s="48" t="s">
        <v>164</v>
      </c>
      <c r="L27" s="34" t="s">
        <v>33</v>
      </c>
      <c r="M27" s="39" t="s">
        <v>33</v>
      </c>
      <c r="N27" s="35" t="s">
        <v>50</v>
      </c>
      <c r="O27" s="47">
        <v>8</v>
      </c>
      <c r="P27" s="40">
        <v>126.95</v>
      </c>
      <c r="Q27" s="36" t="s">
        <v>38</v>
      </c>
      <c r="R27" s="41">
        <f t="shared" si="2"/>
        <v>1015.6</v>
      </c>
      <c r="S27" s="42">
        <f t="shared" si="3"/>
        <v>1015.6</v>
      </c>
    </row>
    <row r="28" spans="1:19" s="37" customFormat="1" ht="44.25" customHeight="1" x14ac:dyDescent="0.3">
      <c r="A28" s="31" t="s">
        <v>19</v>
      </c>
      <c r="B28" s="38" t="s">
        <v>39</v>
      </c>
      <c r="C28" s="38" t="s">
        <v>40</v>
      </c>
      <c r="D28" s="33" t="s">
        <v>20</v>
      </c>
      <c r="E28" s="32" t="s">
        <v>21</v>
      </c>
      <c r="F28" s="32" t="s">
        <v>20</v>
      </c>
      <c r="G28" s="46" t="s">
        <v>22</v>
      </c>
      <c r="H28" s="46">
        <v>26102</v>
      </c>
      <c r="I28" s="48" t="s">
        <v>211</v>
      </c>
      <c r="J28" s="52" t="s">
        <v>190</v>
      </c>
      <c r="K28" s="48" t="s">
        <v>243</v>
      </c>
      <c r="L28" s="127" t="s">
        <v>41</v>
      </c>
      <c r="M28" s="128" t="s">
        <v>25</v>
      </c>
      <c r="N28" s="129" t="s">
        <v>50</v>
      </c>
      <c r="O28" s="130">
        <v>100</v>
      </c>
      <c r="P28" s="131">
        <v>100</v>
      </c>
      <c r="Q28" s="36" t="s">
        <v>38</v>
      </c>
      <c r="R28" s="41">
        <f t="shared" si="2"/>
        <v>10000</v>
      </c>
      <c r="S28" s="42">
        <f t="shared" si="3"/>
        <v>10000</v>
      </c>
    </row>
    <row r="29" spans="1:19" s="37" customFormat="1" ht="44.25" customHeight="1" x14ac:dyDescent="0.3">
      <c r="A29" s="31" t="s">
        <v>19</v>
      </c>
      <c r="B29" s="38" t="s">
        <v>39</v>
      </c>
      <c r="C29" s="38" t="s">
        <v>40</v>
      </c>
      <c r="D29" s="33" t="s">
        <v>20</v>
      </c>
      <c r="E29" s="32" t="s">
        <v>21</v>
      </c>
      <c r="F29" s="32" t="s">
        <v>20</v>
      </c>
      <c r="G29" s="46" t="s">
        <v>22</v>
      </c>
      <c r="H29" s="46">
        <v>33901</v>
      </c>
      <c r="I29" s="32" t="s">
        <v>213</v>
      </c>
      <c r="J29" s="34" t="s">
        <v>23</v>
      </c>
      <c r="K29" s="32" t="s">
        <v>244</v>
      </c>
      <c r="L29" s="34" t="s">
        <v>41</v>
      </c>
      <c r="M29" s="39" t="s">
        <v>25</v>
      </c>
      <c r="N29" s="35" t="s">
        <v>45</v>
      </c>
      <c r="O29" s="47">
        <v>1</v>
      </c>
      <c r="P29" s="40">
        <v>104.4</v>
      </c>
      <c r="Q29" s="36" t="s">
        <v>38</v>
      </c>
      <c r="R29" s="41">
        <f>S29</f>
        <v>104.4</v>
      </c>
      <c r="S29" s="42">
        <f>P29*O29</f>
        <v>104.4</v>
      </c>
    </row>
    <row r="30" spans="1:19" s="37" customFormat="1" ht="44.25" customHeight="1" x14ac:dyDescent="0.3">
      <c r="A30" s="31" t="s">
        <v>19</v>
      </c>
      <c r="B30" s="38" t="s">
        <v>39</v>
      </c>
      <c r="C30" s="38" t="s">
        <v>40</v>
      </c>
      <c r="D30" s="33" t="s">
        <v>20</v>
      </c>
      <c r="E30" s="32" t="s">
        <v>21</v>
      </c>
      <c r="F30" s="114" t="s">
        <v>20</v>
      </c>
      <c r="G30" s="46" t="s">
        <v>22</v>
      </c>
      <c r="H30" s="46">
        <v>21101</v>
      </c>
      <c r="I30" s="51" t="s">
        <v>153</v>
      </c>
      <c r="J30" s="34" t="s">
        <v>240</v>
      </c>
      <c r="K30" s="52" t="s">
        <v>245</v>
      </c>
      <c r="L30" s="34" t="s">
        <v>33</v>
      </c>
      <c r="M30" s="39" t="s">
        <v>33</v>
      </c>
      <c r="N30" s="35" t="s">
        <v>62</v>
      </c>
      <c r="O30" s="47">
        <v>19</v>
      </c>
      <c r="P30" s="40">
        <v>68.28</v>
      </c>
      <c r="Q30" s="36" t="s">
        <v>38</v>
      </c>
      <c r="R30" s="41">
        <f>S30</f>
        <v>1297.32</v>
      </c>
      <c r="S30" s="42">
        <f t="shared" ref="S30:S32" si="4">P30*O30</f>
        <v>1297.32</v>
      </c>
    </row>
    <row r="31" spans="1:19" s="37" customFormat="1" ht="44.25" customHeight="1" x14ac:dyDescent="0.3">
      <c r="A31" s="31" t="s">
        <v>19</v>
      </c>
      <c r="B31" s="38" t="s">
        <v>39</v>
      </c>
      <c r="C31" s="38" t="s">
        <v>40</v>
      </c>
      <c r="D31" s="33" t="s">
        <v>20</v>
      </c>
      <c r="E31" s="32" t="s">
        <v>21</v>
      </c>
      <c r="F31" s="114" t="s">
        <v>20</v>
      </c>
      <c r="G31" s="46" t="s">
        <v>22</v>
      </c>
      <c r="H31" s="46">
        <v>21101</v>
      </c>
      <c r="I31" s="51" t="s">
        <v>153</v>
      </c>
      <c r="J31" s="34" t="s">
        <v>203</v>
      </c>
      <c r="K31" s="48" t="s">
        <v>204</v>
      </c>
      <c r="L31" s="34" t="s">
        <v>33</v>
      </c>
      <c r="M31" s="39" t="s">
        <v>33</v>
      </c>
      <c r="N31" s="35" t="s">
        <v>246</v>
      </c>
      <c r="O31" s="47">
        <v>4</v>
      </c>
      <c r="P31" s="40">
        <v>396.84280000000001</v>
      </c>
      <c r="Q31" s="36" t="s">
        <v>38</v>
      </c>
      <c r="R31" s="41">
        <f t="shared" si="2"/>
        <v>1587.3712</v>
      </c>
      <c r="S31" s="42">
        <f t="shared" si="4"/>
        <v>1587.3712</v>
      </c>
    </row>
    <row r="32" spans="1:19" s="37" customFormat="1" ht="44.25" customHeight="1" x14ac:dyDescent="0.3">
      <c r="A32" s="31" t="s">
        <v>19</v>
      </c>
      <c r="B32" s="38" t="s">
        <v>39</v>
      </c>
      <c r="C32" s="38" t="s">
        <v>40</v>
      </c>
      <c r="D32" s="33" t="s">
        <v>20</v>
      </c>
      <c r="E32" s="32" t="s">
        <v>21</v>
      </c>
      <c r="F32" s="114" t="s">
        <v>20</v>
      </c>
      <c r="G32" s="46" t="s">
        <v>22</v>
      </c>
      <c r="H32" s="46">
        <v>21101</v>
      </c>
      <c r="I32" s="51" t="s">
        <v>153</v>
      </c>
      <c r="J32" s="34" t="s">
        <v>247</v>
      </c>
      <c r="K32" s="48" t="s">
        <v>248</v>
      </c>
      <c r="L32" s="34" t="s">
        <v>33</v>
      </c>
      <c r="M32" s="39" t="s">
        <v>33</v>
      </c>
      <c r="N32" s="35" t="s">
        <v>62</v>
      </c>
      <c r="O32" s="47">
        <v>15</v>
      </c>
      <c r="P32" s="40">
        <v>55.22</v>
      </c>
      <c r="Q32" s="36" t="s">
        <v>38</v>
      </c>
      <c r="R32" s="41">
        <f t="shared" si="2"/>
        <v>828.3</v>
      </c>
      <c r="S32" s="42">
        <f t="shared" si="4"/>
        <v>828.3</v>
      </c>
    </row>
    <row r="33" spans="1:19" s="37" customFormat="1" ht="44.25" customHeight="1" x14ac:dyDescent="0.3">
      <c r="A33" s="31" t="s">
        <v>19</v>
      </c>
      <c r="B33" s="38" t="s">
        <v>39</v>
      </c>
      <c r="C33" s="38" t="s">
        <v>40</v>
      </c>
      <c r="D33" s="33" t="s">
        <v>20</v>
      </c>
      <c r="E33" s="32" t="s">
        <v>21</v>
      </c>
      <c r="F33" s="114" t="s">
        <v>20</v>
      </c>
      <c r="G33" s="46" t="s">
        <v>22</v>
      </c>
      <c r="H33" s="46">
        <v>21101</v>
      </c>
      <c r="I33" s="51" t="s">
        <v>153</v>
      </c>
      <c r="J33" s="34" t="s">
        <v>249</v>
      </c>
      <c r="K33" s="48" t="s">
        <v>250</v>
      </c>
      <c r="L33" s="34" t="s">
        <v>33</v>
      </c>
      <c r="M33" s="39" t="s">
        <v>33</v>
      </c>
      <c r="N33" s="35" t="s">
        <v>251</v>
      </c>
      <c r="O33" s="47">
        <v>4</v>
      </c>
      <c r="P33" s="40">
        <v>106.8</v>
      </c>
      <c r="Q33" s="36" t="s">
        <v>38</v>
      </c>
      <c r="R33" s="41">
        <f t="shared" si="2"/>
        <v>427.2</v>
      </c>
      <c r="S33" s="42">
        <f t="shared" ref="S33:S42" si="5">P33*O33</f>
        <v>427.2</v>
      </c>
    </row>
    <row r="34" spans="1:19" s="37" customFormat="1" ht="44.25" customHeight="1" x14ac:dyDescent="0.3">
      <c r="A34" s="31" t="s">
        <v>19</v>
      </c>
      <c r="B34" s="38" t="s">
        <v>39</v>
      </c>
      <c r="C34" s="38" t="s">
        <v>40</v>
      </c>
      <c r="D34" s="33" t="s">
        <v>20</v>
      </c>
      <c r="E34" s="32" t="s">
        <v>21</v>
      </c>
      <c r="F34" s="114" t="s">
        <v>20</v>
      </c>
      <c r="G34" s="46" t="s">
        <v>22</v>
      </c>
      <c r="H34" s="46">
        <v>21101</v>
      </c>
      <c r="I34" s="51" t="s">
        <v>153</v>
      </c>
      <c r="J34" s="34" t="s">
        <v>252</v>
      </c>
      <c r="K34" s="48" t="s">
        <v>253</v>
      </c>
      <c r="L34" s="34" t="s">
        <v>33</v>
      </c>
      <c r="M34" s="39" t="s">
        <v>33</v>
      </c>
      <c r="N34" s="35" t="s">
        <v>254</v>
      </c>
      <c r="O34" s="47">
        <v>2</v>
      </c>
      <c r="P34" s="40">
        <v>69.569999999999993</v>
      </c>
      <c r="Q34" s="36" t="s">
        <v>38</v>
      </c>
      <c r="R34" s="41">
        <f t="shared" si="2"/>
        <v>139.13999999999999</v>
      </c>
      <c r="S34" s="42">
        <f t="shared" si="5"/>
        <v>139.13999999999999</v>
      </c>
    </row>
    <row r="35" spans="1:19" s="37" customFormat="1" ht="44.25" customHeight="1" x14ac:dyDescent="0.3">
      <c r="A35" s="31" t="s">
        <v>19</v>
      </c>
      <c r="B35" s="38" t="s">
        <v>39</v>
      </c>
      <c r="C35" s="38" t="s">
        <v>40</v>
      </c>
      <c r="D35" s="33" t="s">
        <v>20</v>
      </c>
      <c r="E35" s="32" t="s">
        <v>21</v>
      </c>
      <c r="F35" s="114" t="s">
        <v>20</v>
      </c>
      <c r="G35" s="46" t="s">
        <v>22</v>
      </c>
      <c r="H35" s="46">
        <v>21101</v>
      </c>
      <c r="I35" s="51" t="s">
        <v>153</v>
      </c>
      <c r="J35" s="34" t="s">
        <v>255</v>
      </c>
      <c r="K35" s="48" t="s">
        <v>256</v>
      </c>
      <c r="L35" s="34" t="s">
        <v>33</v>
      </c>
      <c r="M35" s="39" t="s">
        <v>33</v>
      </c>
      <c r="N35" s="35" t="s">
        <v>62</v>
      </c>
      <c r="O35" s="47">
        <v>20</v>
      </c>
      <c r="P35" s="40">
        <v>55.24</v>
      </c>
      <c r="Q35" s="36" t="s">
        <v>38</v>
      </c>
      <c r="R35" s="41">
        <f t="shared" si="2"/>
        <v>1104.8</v>
      </c>
      <c r="S35" s="42">
        <f t="shared" si="5"/>
        <v>1104.8</v>
      </c>
    </row>
    <row r="36" spans="1:19" s="37" customFormat="1" ht="44.25" customHeight="1" x14ac:dyDescent="0.3">
      <c r="A36" s="31" t="s">
        <v>19</v>
      </c>
      <c r="B36" s="38" t="s">
        <v>39</v>
      </c>
      <c r="C36" s="38" t="s">
        <v>40</v>
      </c>
      <c r="D36" s="33" t="s">
        <v>20</v>
      </c>
      <c r="E36" s="32" t="s">
        <v>21</v>
      </c>
      <c r="F36" s="114" t="s">
        <v>20</v>
      </c>
      <c r="G36" s="46" t="s">
        <v>22</v>
      </c>
      <c r="H36" s="46">
        <v>21101</v>
      </c>
      <c r="I36" s="51" t="s">
        <v>153</v>
      </c>
      <c r="J36" s="34" t="s">
        <v>171</v>
      </c>
      <c r="K36" s="48" t="s">
        <v>172</v>
      </c>
      <c r="L36" s="34" t="s">
        <v>33</v>
      </c>
      <c r="M36" s="39" t="s">
        <v>33</v>
      </c>
      <c r="N36" s="35" t="s">
        <v>254</v>
      </c>
      <c r="O36" s="47">
        <v>15</v>
      </c>
      <c r="P36" s="40">
        <v>179.53</v>
      </c>
      <c r="Q36" s="36" t="s">
        <v>38</v>
      </c>
      <c r="R36" s="41">
        <f t="shared" si="2"/>
        <v>2692.95</v>
      </c>
      <c r="S36" s="42">
        <f t="shared" si="5"/>
        <v>2692.95</v>
      </c>
    </row>
    <row r="37" spans="1:19" s="37" customFormat="1" ht="44.25" customHeight="1" x14ac:dyDescent="0.3">
      <c r="A37" s="31" t="s">
        <v>19</v>
      </c>
      <c r="B37" s="38" t="s">
        <v>39</v>
      </c>
      <c r="C37" s="38" t="s">
        <v>40</v>
      </c>
      <c r="D37" s="33" t="s">
        <v>20</v>
      </c>
      <c r="E37" s="32" t="s">
        <v>21</v>
      </c>
      <c r="F37" s="114" t="s">
        <v>20</v>
      </c>
      <c r="G37" s="46" t="s">
        <v>22</v>
      </c>
      <c r="H37" s="46">
        <v>21101</v>
      </c>
      <c r="I37" s="51" t="s">
        <v>153</v>
      </c>
      <c r="J37" s="34" t="s">
        <v>197</v>
      </c>
      <c r="K37" s="48" t="s">
        <v>198</v>
      </c>
      <c r="L37" s="34" t="s">
        <v>33</v>
      </c>
      <c r="M37" s="39" t="s">
        <v>33</v>
      </c>
      <c r="N37" s="35" t="s">
        <v>50</v>
      </c>
      <c r="O37" s="47">
        <v>10</v>
      </c>
      <c r="P37" s="40">
        <v>33.19</v>
      </c>
      <c r="Q37" s="36" t="s">
        <v>38</v>
      </c>
      <c r="R37" s="41">
        <f t="shared" si="2"/>
        <v>331.9</v>
      </c>
      <c r="S37" s="42">
        <f t="shared" si="5"/>
        <v>331.9</v>
      </c>
    </row>
    <row r="38" spans="1:19" s="37" customFormat="1" ht="44.25" customHeight="1" x14ac:dyDescent="0.3">
      <c r="A38" s="31" t="s">
        <v>19</v>
      </c>
      <c r="B38" s="38" t="s">
        <v>39</v>
      </c>
      <c r="C38" s="38" t="s">
        <v>40</v>
      </c>
      <c r="D38" s="33" t="s">
        <v>20</v>
      </c>
      <c r="E38" s="32" t="s">
        <v>21</v>
      </c>
      <c r="F38" s="114" t="s">
        <v>20</v>
      </c>
      <c r="G38" s="46" t="s">
        <v>22</v>
      </c>
      <c r="H38" s="46">
        <v>21101</v>
      </c>
      <c r="I38" s="51" t="s">
        <v>153</v>
      </c>
      <c r="J38" s="34" t="s">
        <v>201</v>
      </c>
      <c r="K38" s="48" t="s">
        <v>202</v>
      </c>
      <c r="L38" s="34" t="s">
        <v>33</v>
      </c>
      <c r="M38" s="39" t="s">
        <v>33</v>
      </c>
      <c r="N38" s="35" t="s">
        <v>50</v>
      </c>
      <c r="O38" s="47">
        <v>200</v>
      </c>
      <c r="P38" s="40">
        <v>3.98</v>
      </c>
      <c r="Q38" s="36" t="s">
        <v>38</v>
      </c>
      <c r="R38" s="41">
        <f t="shared" si="2"/>
        <v>796</v>
      </c>
      <c r="S38" s="42">
        <f t="shared" si="5"/>
        <v>796</v>
      </c>
    </row>
    <row r="39" spans="1:19" s="37" customFormat="1" ht="44.25" customHeight="1" x14ac:dyDescent="0.3">
      <c r="A39" s="31" t="s">
        <v>19</v>
      </c>
      <c r="B39" s="38" t="s">
        <v>39</v>
      </c>
      <c r="C39" s="38" t="s">
        <v>40</v>
      </c>
      <c r="D39" s="33" t="s">
        <v>20</v>
      </c>
      <c r="E39" s="32" t="s">
        <v>21</v>
      </c>
      <c r="F39" s="114" t="s">
        <v>20</v>
      </c>
      <c r="G39" s="46" t="s">
        <v>22</v>
      </c>
      <c r="H39" s="46">
        <v>21101</v>
      </c>
      <c r="I39" s="51" t="s">
        <v>153</v>
      </c>
      <c r="J39" s="34" t="s">
        <v>197</v>
      </c>
      <c r="K39" s="48" t="s">
        <v>198</v>
      </c>
      <c r="L39" s="34" t="s">
        <v>33</v>
      </c>
      <c r="M39" s="39" t="s">
        <v>33</v>
      </c>
      <c r="N39" s="35" t="s">
        <v>50</v>
      </c>
      <c r="O39" s="47">
        <v>20</v>
      </c>
      <c r="P39" s="40">
        <v>46.029000000000003</v>
      </c>
      <c r="Q39" s="36" t="s">
        <v>38</v>
      </c>
      <c r="R39" s="41">
        <f t="shared" si="2"/>
        <v>920.58</v>
      </c>
      <c r="S39" s="42">
        <f t="shared" si="5"/>
        <v>920.58</v>
      </c>
    </row>
    <row r="40" spans="1:19" s="37" customFormat="1" ht="44.25" customHeight="1" x14ac:dyDescent="0.3">
      <c r="A40" s="31" t="s">
        <v>19</v>
      </c>
      <c r="B40" s="38" t="s">
        <v>39</v>
      </c>
      <c r="C40" s="38" t="s">
        <v>40</v>
      </c>
      <c r="D40" s="33" t="s">
        <v>20</v>
      </c>
      <c r="E40" s="32" t="s">
        <v>21</v>
      </c>
      <c r="F40" s="114" t="s">
        <v>20</v>
      </c>
      <c r="G40" s="46" t="s">
        <v>22</v>
      </c>
      <c r="H40" s="46">
        <v>21101</v>
      </c>
      <c r="I40" s="51" t="s">
        <v>153</v>
      </c>
      <c r="J40" s="34" t="s">
        <v>257</v>
      </c>
      <c r="K40" s="48" t="s">
        <v>258</v>
      </c>
      <c r="L40" s="34" t="s">
        <v>33</v>
      </c>
      <c r="M40" s="39" t="s">
        <v>33</v>
      </c>
      <c r="N40" s="35" t="s">
        <v>254</v>
      </c>
      <c r="O40" s="47">
        <v>20</v>
      </c>
      <c r="P40" s="40">
        <v>46.04</v>
      </c>
      <c r="Q40" s="36" t="s">
        <v>38</v>
      </c>
      <c r="R40" s="41">
        <f t="shared" si="2"/>
        <v>920.8</v>
      </c>
      <c r="S40" s="42">
        <f t="shared" si="5"/>
        <v>920.8</v>
      </c>
    </row>
    <row r="41" spans="1:19" s="37" customFormat="1" ht="44.25" customHeight="1" x14ac:dyDescent="0.3">
      <c r="A41" s="31" t="s">
        <v>19</v>
      </c>
      <c r="B41" s="38" t="s">
        <v>39</v>
      </c>
      <c r="C41" s="38" t="s">
        <v>40</v>
      </c>
      <c r="D41" s="33" t="s">
        <v>20</v>
      </c>
      <c r="E41" s="32" t="s">
        <v>21</v>
      </c>
      <c r="F41" s="114" t="s">
        <v>20</v>
      </c>
      <c r="G41" s="46" t="s">
        <v>22</v>
      </c>
      <c r="H41" s="46">
        <v>21101</v>
      </c>
      <c r="I41" s="51" t="s">
        <v>153</v>
      </c>
      <c r="J41" s="34" t="s">
        <v>92</v>
      </c>
      <c r="K41" s="48" t="s">
        <v>93</v>
      </c>
      <c r="L41" s="34" t="s">
        <v>33</v>
      </c>
      <c r="M41" s="39" t="s">
        <v>33</v>
      </c>
      <c r="N41" s="35" t="s">
        <v>62</v>
      </c>
      <c r="O41" s="47">
        <v>30</v>
      </c>
      <c r="P41" s="40">
        <v>113.24</v>
      </c>
      <c r="Q41" s="36" t="s">
        <v>38</v>
      </c>
      <c r="R41" s="41">
        <f t="shared" si="2"/>
        <v>3397.2</v>
      </c>
      <c r="S41" s="42">
        <f t="shared" si="5"/>
        <v>3397.2</v>
      </c>
    </row>
    <row r="42" spans="1:19" s="37" customFormat="1" ht="44.25" customHeight="1" x14ac:dyDescent="0.3">
      <c r="A42" s="31" t="s">
        <v>19</v>
      </c>
      <c r="B42" s="38" t="s">
        <v>39</v>
      </c>
      <c r="C42" s="38" t="s">
        <v>40</v>
      </c>
      <c r="D42" s="33" t="s">
        <v>20</v>
      </c>
      <c r="E42" s="32" t="s">
        <v>21</v>
      </c>
      <c r="F42" s="114" t="s">
        <v>20</v>
      </c>
      <c r="G42" s="46" t="s">
        <v>22</v>
      </c>
      <c r="H42" s="46">
        <v>21101</v>
      </c>
      <c r="I42" s="51" t="s">
        <v>153</v>
      </c>
      <c r="J42" s="34" t="s">
        <v>259</v>
      </c>
      <c r="K42" s="48" t="s">
        <v>260</v>
      </c>
      <c r="L42" s="34" t="s">
        <v>33</v>
      </c>
      <c r="M42" s="39" t="s">
        <v>33</v>
      </c>
      <c r="N42" s="35" t="s">
        <v>50</v>
      </c>
      <c r="O42" s="47">
        <v>10</v>
      </c>
      <c r="P42" s="40">
        <v>54.32</v>
      </c>
      <c r="Q42" s="36" t="s">
        <v>38</v>
      </c>
      <c r="R42" s="41">
        <f t="shared" si="2"/>
        <v>543.20000000000005</v>
      </c>
      <c r="S42" s="42">
        <f t="shared" si="5"/>
        <v>543.20000000000005</v>
      </c>
    </row>
    <row r="43" spans="1:19" s="37" customFormat="1" ht="44.25" customHeight="1" x14ac:dyDescent="0.3">
      <c r="A43" s="31" t="s">
        <v>19</v>
      </c>
      <c r="B43" s="38" t="s">
        <v>39</v>
      </c>
      <c r="C43" s="38" t="s">
        <v>40</v>
      </c>
      <c r="D43" s="33" t="s">
        <v>20</v>
      </c>
      <c r="E43" s="32" t="s">
        <v>21</v>
      </c>
      <c r="F43" s="114" t="s">
        <v>20</v>
      </c>
      <c r="G43" s="46" t="s">
        <v>22</v>
      </c>
      <c r="H43" s="46">
        <v>22104</v>
      </c>
      <c r="I43" s="49" t="s">
        <v>109</v>
      </c>
      <c r="J43" s="34" t="s">
        <v>147</v>
      </c>
      <c r="K43" s="48" t="s">
        <v>148</v>
      </c>
      <c r="L43" s="34" t="s">
        <v>33</v>
      </c>
      <c r="M43" s="39" t="s">
        <v>33</v>
      </c>
      <c r="N43" s="35" t="s">
        <v>50</v>
      </c>
      <c r="O43" s="47">
        <v>73</v>
      </c>
      <c r="P43" s="40">
        <v>28</v>
      </c>
      <c r="Q43" s="36" t="s">
        <v>38</v>
      </c>
      <c r="R43" s="41">
        <f t="shared" si="2"/>
        <v>2044</v>
      </c>
      <c r="S43" s="42">
        <f t="shared" ref="S43" si="6">P43*O43</f>
        <v>2044</v>
      </c>
    </row>
    <row r="44" spans="1:19" s="37" customFormat="1" ht="50.25" customHeight="1" x14ac:dyDescent="0.3">
      <c r="A44" s="31" t="s">
        <v>19</v>
      </c>
      <c r="B44" s="124" t="s">
        <v>39</v>
      </c>
      <c r="C44" s="125" t="s">
        <v>40</v>
      </c>
      <c r="D44" s="32" t="s">
        <v>20</v>
      </c>
      <c r="E44" s="32" t="s">
        <v>135</v>
      </c>
      <c r="F44" s="114" t="s">
        <v>20</v>
      </c>
      <c r="G44" s="115" t="s">
        <v>199</v>
      </c>
      <c r="H44" s="115">
        <v>32601</v>
      </c>
      <c r="I44" s="116" t="s">
        <v>47</v>
      </c>
      <c r="J44" s="33" t="s">
        <v>23</v>
      </c>
      <c r="K44" s="115" t="s">
        <v>261</v>
      </c>
      <c r="L44" s="117" t="s">
        <v>24</v>
      </c>
      <c r="M44" s="34" t="s">
        <v>25</v>
      </c>
      <c r="N44" s="35" t="s">
        <v>45</v>
      </c>
      <c r="O44" s="45">
        <v>1</v>
      </c>
      <c r="P44" s="118">
        <v>1000</v>
      </c>
      <c r="Q44" s="36" t="s">
        <v>38</v>
      </c>
      <c r="R44" s="119">
        <f t="shared" ref="R44:R45" si="7">P44</f>
        <v>1000</v>
      </c>
      <c r="S44" s="120">
        <f t="shared" ref="S44:S45" si="8">R44</f>
        <v>1000</v>
      </c>
    </row>
    <row r="45" spans="1:19" s="37" customFormat="1" ht="50.25" customHeight="1" x14ac:dyDescent="0.3">
      <c r="A45" s="31" t="s">
        <v>19</v>
      </c>
      <c r="B45" s="124" t="s">
        <v>39</v>
      </c>
      <c r="C45" s="125" t="s">
        <v>40</v>
      </c>
      <c r="D45" s="33" t="s">
        <v>20</v>
      </c>
      <c r="E45" s="32" t="s">
        <v>21</v>
      </c>
      <c r="F45" s="32" t="s">
        <v>20</v>
      </c>
      <c r="G45" s="46" t="s">
        <v>22</v>
      </c>
      <c r="H45" s="115">
        <v>32601</v>
      </c>
      <c r="I45" s="116" t="s">
        <v>47</v>
      </c>
      <c r="J45" s="33" t="s">
        <v>23</v>
      </c>
      <c r="K45" s="115" t="s">
        <v>261</v>
      </c>
      <c r="L45" s="117" t="s">
        <v>24</v>
      </c>
      <c r="M45" s="34" t="s">
        <v>25</v>
      </c>
      <c r="N45" s="35" t="s">
        <v>45</v>
      </c>
      <c r="O45" s="45">
        <v>1</v>
      </c>
      <c r="P45" s="118">
        <v>5862.21</v>
      </c>
      <c r="Q45" s="36" t="s">
        <v>38</v>
      </c>
      <c r="R45" s="119">
        <f t="shared" si="7"/>
        <v>5862.21</v>
      </c>
      <c r="S45" s="120">
        <f t="shared" si="8"/>
        <v>5862.21</v>
      </c>
    </row>
    <row r="46" spans="1:19" s="37" customFormat="1" ht="44.25" customHeight="1" x14ac:dyDescent="0.3">
      <c r="A46" s="31" t="s">
        <v>19</v>
      </c>
      <c r="B46" s="38" t="s">
        <v>39</v>
      </c>
      <c r="C46" s="38" t="s">
        <v>40</v>
      </c>
      <c r="D46" s="33" t="s">
        <v>20</v>
      </c>
      <c r="E46" s="32" t="s">
        <v>21</v>
      </c>
      <c r="F46" s="114" t="s">
        <v>58</v>
      </c>
      <c r="G46" s="46" t="s">
        <v>59</v>
      </c>
      <c r="H46" s="46">
        <v>21601</v>
      </c>
      <c r="I46" s="75" t="s">
        <v>151</v>
      </c>
      <c r="J46" s="34" t="s">
        <v>130</v>
      </c>
      <c r="K46" s="48" t="s">
        <v>160</v>
      </c>
      <c r="L46" s="34" t="s">
        <v>33</v>
      </c>
      <c r="M46" s="39" t="s">
        <v>33</v>
      </c>
      <c r="N46" s="35" t="s">
        <v>50</v>
      </c>
      <c r="O46" s="47">
        <v>15</v>
      </c>
      <c r="P46" s="40">
        <v>291.62</v>
      </c>
      <c r="Q46" s="36" t="s">
        <v>38</v>
      </c>
      <c r="R46" s="41">
        <f t="shared" ref="R46:R59" si="9">S46</f>
        <v>4374.3</v>
      </c>
      <c r="S46" s="42">
        <f t="shared" ref="S46" si="10">P46*O46</f>
        <v>4374.3</v>
      </c>
    </row>
    <row r="47" spans="1:19" s="37" customFormat="1" ht="44.25" customHeight="1" x14ac:dyDescent="0.3">
      <c r="A47" s="31" t="s">
        <v>19</v>
      </c>
      <c r="B47" s="38" t="s">
        <v>39</v>
      </c>
      <c r="C47" s="38" t="s">
        <v>40</v>
      </c>
      <c r="D47" s="33" t="s">
        <v>20</v>
      </c>
      <c r="E47" s="32" t="s">
        <v>21</v>
      </c>
      <c r="F47" s="114" t="s">
        <v>58</v>
      </c>
      <c r="G47" s="46" t="s">
        <v>59</v>
      </c>
      <c r="H47" s="46">
        <v>21601</v>
      </c>
      <c r="I47" s="75" t="s">
        <v>151</v>
      </c>
      <c r="J47" s="34" t="s">
        <v>262</v>
      </c>
      <c r="K47" s="48" t="s">
        <v>263</v>
      </c>
      <c r="L47" s="34" t="s">
        <v>33</v>
      </c>
      <c r="M47" s="39" t="s">
        <v>33</v>
      </c>
      <c r="N47" s="35" t="s">
        <v>50</v>
      </c>
      <c r="O47" s="47">
        <v>10</v>
      </c>
      <c r="P47" s="40">
        <v>343.358</v>
      </c>
      <c r="Q47" s="36" t="s">
        <v>38</v>
      </c>
      <c r="R47" s="41">
        <f t="shared" si="9"/>
        <v>3433.58</v>
      </c>
      <c r="S47" s="42">
        <f t="shared" ref="S47:S51" si="11">P47*O47</f>
        <v>3433.58</v>
      </c>
    </row>
    <row r="48" spans="1:19" s="37" customFormat="1" ht="44.25" customHeight="1" x14ac:dyDescent="0.3">
      <c r="A48" s="31" t="s">
        <v>19</v>
      </c>
      <c r="B48" s="38" t="s">
        <v>39</v>
      </c>
      <c r="C48" s="38" t="s">
        <v>40</v>
      </c>
      <c r="D48" s="33" t="s">
        <v>20</v>
      </c>
      <c r="E48" s="32" t="s">
        <v>21</v>
      </c>
      <c r="F48" s="114" t="s">
        <v>58</v>
      </c>
      <c r="G48" s="46" t="s">
        <v>59</v>
      </c>
      <c r="H48" s="46">
        <v>21601</v>
      </c>
      <c r="I48" s="75" t="s">
        <v>151</v>
      </c>
      <c r="J48" s="34" t="s">
        <v>264</v>
      </c>
      <c r="K48" s="48" t="s">
        <v>265</v>
      </c>
      <c r="L48" s="34" t="s">
        <v>33</v>
      </c>
      <c r="M48" s="39" t="s">
        <v>33</v>
      </c>
      <c r="N48" s="35" t="s">
        <v>50</v>
      </c>
      <c r="O48" s="47">
        <v>69</v>
      </c>
      <c r="P48" s="40">
        <v>141.11000000000001</v>
      </c>
      <c r="Q48" s="36" t="s">
        <v>38</v>
      </c>
      <c r="R48" s="41">
        <f t="shared" si="9"/>
        <v>9736.59</v>
      </c>
      <c r="S48" s="42">
        <f t="shared" si="11"/>
        <v>9736.59</v>
      </c>
    </row>
    <row r="49" spans="1:19" s="37" customFormat="1" ht="44.25" customHeight="1" x14ac:dyDescent="0.3">
      <c r="A49" s="31" t="s">
        <v>19</v>
      </c>
      <c r="B49" s="38" t="s">
        <v>39</v>
      </c>
      <c r="C49" s="38" t="s">
        <v>40</v>
      </c>
      <c r="D49" s="33" t="s">
        <v>20</v>
      </c>
      <c r="E49" s="32" t="s">
        <v>21</v>
      </c>
      <c r="F49" s="114" t="s">
        <v>58</v>
      </c>
      <c r="G49" s="46" t="s">
        <v>59</v>
      </c>
      <c r="H49" s="46">
        <v>21601</v>
      </c>
      <c r="I49" s="75" t="s">
        <v>151</v>
      </c>
      <c r="J49" s="34" t="s">
        <v>266</v>
      </c>
      <c r="K49" s="48" t="s">
        <v>267</v>
      </c>
      <c r="L49" s="34" t="s">
        <v>33</v>
      </c>
      <c r="M49" s="39" t="s">
        <v>33</v>
      </c>
      <c r="N49" s="35" t="s">
        <v>50</v>
      </c>
      <c r="O49" s="47">
        <v>42</v>
      </c>
      <c r="P49" s="40">
        <v>280.34899999999999</v>
      </c>
      <c r="Q49" s="36" t="s">
        <v>38</v>
      </c>
      <c r="R49" s="41">
        <f t="shared" si="9"/>
        <v>11774.657999999999</v>
      </c>
      <c r="S49" s="42">
        <f t="shared" si="11"/>
        <v>11774.657999999999</v>
      </c>
    </row>
    <row r="50" spans="1:19" s="37" customFormat="1" ht="44.25" customHeight="1" x14ac:dyDescent="0.3">
      <c r="A50" s="31" t="s">
        <v>19</v>
      </c>
      <c r="B50" s="38" t="s">
        <v>39</v>
      </c>
      <c r="C50" s="38" t="s">
        <v>40</v>
      </c>
      <c r="D50" s="33" t="s">
        <v>20</v>
      </c>
      <c r="E50" s="32" t="s">
        <v>21</v>
      </c>
      <c r="F50" s="114" t="s">
        <v>58</v>
      </c>
      <c r="G50" s="46" t="s">
        <v>59</v>
      </c>
      <c r="H50" s="46">
        <v>21601</v>
      </c>
      <c r="I50" s="75" t="s">
        <v>151</v>
      </c>
      <c r="J50" s="34" t="s">
        <v>174</v>
      </c>
      <c r="K50" s="48" t="s">
        <v>175</v>
      </c>
      <c r="L50" s="34" t="s">
        <v>33</v>
      </c>
      <c r="M50" s="39" t="s">
        <v>33</v>
      </c>
      <c r="N50" s="35" t="s">
        <v>62</v>
      </c>
      <c r="O50" s="47">
        <v>70</v>
      </c>
      <c r="P50" s="40">
        <v>122.47</v>
      </c>
      <c r="Q50" s="36" t="s">
        <v>38</v>
      </c>
      <c r="R50" s="41">
        <f t="shared" si="9"/>
        <v>8572.9</v>
      </c>
      <c r="S50" s="42">
        <f t="shared" si="11"/>
        <v>8572.9</v>
      </c>
    </row>
    <row r="51" spans="1:19" s="37" customFormat="1" ht="44.25" customHeight="1" x14ac:dyDescent="0.3">
      <c r="A51" s="31" t="s">
        <v>19</v>
      </c>
      <c r="B51" s="38" t="s">
        <v>39</v>
      </c>
      <c r="C51" s="38" t="s">
        <v>40</v>
      </c>
      <c r="D51" s="33" t="s">
        <v>20</v>
      </c>
      <c r="E51" s="32" t="s">
        <v>21</v>
      </c>
      <c r="F51" s="114" t="s">
        <v>20</v>
      </c>
      <c r="G51" s="46" t="s">
        <v>22</v>
      </c>
      <c r="H51" s="46">
        <v>29401</v>
      </c>
      <c r="I51" s="51" t="s">
        <v>194</v>
      </c>
      <c r="J51" s="34" t="s">
        <v>268</v>
      </c>
      <c r="K51" s="48" t="s">
        <v>269</v>
      </c>
      <c r="L51" s="34" t="s">
        <v>33</v>
      </c>
      <c r="M51" s="39" t="s">
        <v>33</v>
      </c>
      <c r="N51" s="35" t="s">
        <v>50</v>
      </c>
      <c r="O51" s="47">
        <v>2</v>
      </c>
      <c r="P51" s="40">
        <v>714.28</v>
      </c>
      <c r="Q51" s="36" t="s">
        <v>38</v>
      </c>
      <c r="R51" s="41">
        <f t="shared" si="9"/>
        <v>1428.56</v>
      </c>
      <c r="S51" s="42">
        <f t="shared" si="11"/>
        <v>1428.56</v>
      </c>
    </row>
    <row r="52" spans="1:19" s="37" customFormat="1" ht="44.25" customHeight="1" x14ac:dyDescent="0.3">
      <c r="A52" s="31" t="s">
        <v>19</v>
      </c>
      <c r="B52" s="38" t="s">
        <v>39</v>
      </c>
      <c r="C52" s="38" t="s">
        <v>40</v>
      </c>
      <c r="D52" s="33" t="s">
        <v>20</v>
      </c>
      <c r="E52" s="32" t="s">
        <v>21</v>
      </c>
      <c r="F52" s="114" t="s">
        <v>20</v>
      </c>
      <c r="G52" s="46" t="s">
        <v>22</v>
      </c>
      <c r="H52" s="46">
        <v>51101</v>
      </c>
      <c r="I52" s="51" t="s">
        <v>271</v>
      </c>
      <c r="J52" s="34" t="s">
        <v>272</v>
      </c>
      <c r="K52" s="48" t="s">
        <v>273</v>
      </c>
      <c r="L52" s="34" t="s">
        <v>33</v>
      </c>
      <c r="M52" s="39" t="s">
        <v>33</v>
      </c>
      <c r="N52" s="35" t="s">
        <v>50</v>
      </c>
      <c r="O52" s="47">
        <v>1</v>
      </c>
      <c r="P52" s="40">
        <v>16936</v>
      </c>
      <c r="Q52" s="36" t="s">
        <v>38</v>
      </c>
      <c r="R52" s="41">
        <f t="shared" si="9"/>
        <v>16936</v>
      </c>
      <c r="S52" s="42">
        <f t="shared" ref="S52" si="12">P52*O52</f>
        <v>16936</v>
      </c>
    </row>
    <row r="53" spans="1:19" s="37" customFormat="1" ht="44.25" customHeight="1" x14ac:dyDescent="0.3">
      <c r="A53" s="31" t="s">
        <v>19</v>
      </c>
      <c r="B53" s="38" t="s">
        <v>39</v>
      </c>
      <c r="C53" s="38" t="s">
        <v>40</v>
      </c>
      <c r="D53" s="33" t="s">
        <v>20</v>
      </c>
      <c r="E53" s="32" t="s">
        <v>21</v>
      </c>
      <c r="F53" s="114" t="s">
        <v>20</v>
      </c>
      <c r="G53" s="46" t="s">
        <v>22</v>
      </c>
      <c r="H53" s="46">
        <v>51101</v>
      </c>
      <c r="I53" s="51" t="s">
        <v>271</v>
      </c>
      <c r="J53" s="34" t="s">
        <v>274</v>
      </c>
      <c r="K53" s="48" t="s">
        <v>275</v>
      </c>
      <c r="L53" s="34" t="s">
        <v>33</v>
      </c>
      <c r="M53" s="39" t="s">
        <v>33</v>
      </c>
      <c r="N53" s="35" t="s">
        <v>50</v>
      </c>
      <c r="O53" s="47">
        <v>1</v>
      </c>
      <c r="P53" s="40">
        <v>11832</v>
      </c>
      <c r="Q53" s="36" t="s">
        <v>38</v>
      </c>
      <c r="R53" s="41">
        <f t="shared" si="9"/>
        <v>11832</v>
      </c>
      <c r="S53" s="42">
        <f t="shared" ref="S53" si="13">P53*O53</f>
        <v>11832</v>
      </c>
    </row>
    <row r="54" spans="1:19" s="37" customFormat="1" ht="44.25" customHeight="1" x14ac:dyDescent="0.3">
      <c r="A54" s="31" t="s">
        <v>19</v>
      </c>
      <c r="B54" s="38" t="s">
        <v>39</v>
      </c>
      <c r="C54" s="38" t="s">
        <v>40</v>
      </c>
      <c r="D54" s="33" t="s">
        <v>20</v>
      </c>
      <c r="E54" s="32" t="s">
        <v>21</v>
      </c>
      <c r="F54" s="114" t="s">
        <v>20</v>
      </c>
      <c r="G54" s="46" t="s">
        <v>22</v>
      </c>
      <c r="H54" s="46">
        <v>51101</v>
      </c>
      <c r="I54" s="51" t="s">
        <v>271</v>
      </c>
      <c r="J54" s="34" t="s">
        <v>276</v>
      </c>
      <c r="K54" s="48" t="s">
        <v>277</v>
      </c>
      <c r="L54" s="34" t="s">
        <v>33</v>
      </c>
      <c r="M54" s="39" t="s">
        <v>33</v>
      </c>
      <c r="N54" s="35" t="s">
        <v>50</v>
      </c>
      <c r="O54" s="47">
        <v>1</v>
      </c>
      <c r="P54" s="40">
        <v>13282</v>
      </c>
      <c r="Q54" s="36" t="s">
        <v>38</v>
      </c>
      <c r="R54" s="41">
        <f t="shared" si="9"/>
        <v>13282</v>
      </c>
      <c r="S54" s="42">
        <f t="shared" ref="S54" si="14">P54*O54</f>
        <v>13282</v>
      </c>
    </row>
    <row r="55" spans="1:19" s="37" customFormat="1" ht="44.25" customHeight="1" x14ac:dyDescent="0.3">
      <c r="A55" s="31" t="s">
        <v>19</v>
      </c>
      <c r="B55" s="38" t="s">
        <v>39</v>
      </c>
      <c r="C55" s="38" t="s">
        <v>40</v>
      </c>
      <c r="D55" s="33" t="s">
        <v>20</v>
      </c>
      <c r="E55" s="32" t="s">
        <v>21</v>
      </c>
      <c r="F55" s="114" t="s">
        <v>20</v>
      </c>
      <c r="G55" s="46" t="s">
        <v>22</v>
      </c>
      <c r="H55" s="46">
        <v>51101</v>
      </c>
      <c r="I55" s="51" t="s">
        <v>271</v>
      </c>
      <c r="J55" s="34" t="s">
        <v>278</v>
      </c>
      <c r="K55" s="48" t="s">
        <v>279</v>
      </c>
      <c r="L55" s="34" t="s">
        <v>33</v>
      </c>
      <c r="M55" s="39" t="s">
        <v>33</v>
      </c>
      <c r="N55" s="35" t="s">
        <v>50</v>
      </c>
      <c r="O55" s="47">
        <v>4</v>
      </c>
      <c r="P55" s="40">
        <v>7308</v>
      </c>
      <c r="Q55" s="36" t="s">
        <v>38</v>
      </c>
      <c r="R55" s="41">
        <f t="shared" si="9"/>
        <v>29232</v>
      </c>
      <c r="S55" s="42">
        <f t="shared" ref="S55" si="15">P55*O55</f>
        <v>29232</v>
      </c>
    </row>
    <row r="56" spans="1:19" s="37" customFormat="1" ht="44.25" customHeight="1" x14ac:dyDescent="0.3">
      <c r="A56" s="31" t="s">
        <v>19</v>
      </c>
      <c r="B56" s="38" t="s">
        <v>39</v>
      </c>
      <c r="C56" s="38" t="s">
        <v>40</v>
      </c>
      <c r="D56" s="33" t="s">
        <v>20</v>
      </c>
      <c r="E56" s="32" t="s">
        <v>21</v>
      </c>
      <c r="F56" s="114" t="s">
        <v>20</v>
      </c>
      <c r="G56" s="46" t="s">
        <v>22</v>
      </c>
      <c r="H56" s="46">
        <v>51101</v>
      </c>
      <c r="I56" s="51" t="s">
        <v>271</v>
      </c>
      <c r="J56" s="34" t="s">
        <v>276</v>
      </c>
      <c r="K56" s="48" t="s">
        <v>277</v>
      </c>
      <c r="L56" s="34" t="s">
        <v>33</v>
      </c>
      <c r="M56" s="39" t="s">
        <v>33</v>
      </c>
      <c r="N56" s="35" t="s">
        <v>50</v>
      </c>
      <c r="O56" s="47">
        <v>1</v>
      </c>
      <c r="P56" s="40">
        <v>21460</v>
      </c>
      <c r="Q56" s="36" t="s">
        <v>38</v>
      </c>
      <c r="R56" s="41">
        <f t="shared" si="9"/>
        <v>21460</v>
      </c>
      <c r="S56" s="42">
        <f t="shared" ref="S56:S57" si="16">P56*O56</f>
        <v>21460</v>
      </c>
    </row>
    <row r="57" spans="1:19" s="37" customFormat="1" ht="44.25" customHeight="1" x14ac:dyDescent="0.3">
      <c r="A57" s="31" t="s">
        <v>19</v>
      </c>
      <c r="B57" s="38" t="s">
        <v>39</v>
      </c>
      <c r="C57" s="38" t="s">
        <v>40</v>
      </c>
      <c r="D57" s="33" t="s">
        <v>20</v>
      </c>
      <c r="E57" s="32" t="s">
        <v>21</v>
      </c>
      <c r="F57" s="114" t="s">
        <v>20</v>
      </c>
      <c r="G57" s="46" t="s">
        <v>22</v>
      </c>
      <c r="H57" s="46">
        <v>29301</v>
      </c>
      <c r="I57" s="51" t="s">
        <v>280</v>
      </c>
      <c r="J57" s="34" t="s">
        <v>281</v>
      </c>
      <c r="K57" s="48" t="s">
        <v>282</v>
      </c>
      <c r="L57" s="34" t="s">
        <v>33</v>
      </c>
      <c r="M57" s="39" t="s">
        <v>33</v>
      </c>
      <c r="N57" s="35" t="s">
        <v>50</v>
      </c>
      <c r="O57" s="47">
        <v>1</v>
      </c>
      <c r="P57" s="40">
        <v>6414.8</v>
      </c>
      <c r="Q57" s="36" t="s">
        <v>38</v>
      </c>
      <c r="R57" s="41">
        <f t="shared" si="9"/>
        <v>6414.8</v>
      </c>
      <c r="S57" s="42">
        <f t="shared" si="16"/>
        <v>6414.8</v>
      </c>
    </row>
    <row r="58" spans="1:19" s="37" customFormat="1" ht="44.25" customHeight="1" x14ac:dyDescent="0.3">
      <c r="A58" s="31" t="s">
        <v>19</v>
      </c>
      <c r="B58" s="38" t="s">
        <v>39</v>
      </c>
      <c r="C58" s="38" t="s">
        <v>40</v>
      </c>
      <c r="D58" s="33" t="s">
        <v>20</v>
      </c>
      <c r="E58" s="32" t="s">
        <v>21</v>
      </c>
      <c r="F58" s="114" t="s">
        <v>20</v>
      </c>
      <c r="G58" s="46" t="s">
        <v>22</v>
      </c>
      <c r="H58" s="46">
        <v>22103</v>
      </c>
      <c r="I58" s="51" t="s">
        <v>283</v>
      </c>
      <c r="J58" s="34" t="s">
        <v>284</v>
      </c>
      <c r="K58" s="48" t="s">
        <v>94</v>
      </c>
      <c r="L58" s="34" t="s">
        <v>33</v>
      </c>
      <c r="M58" s="39" t="s">
        <v>33</v>
      </c>
      <c r="N58" s="35" t="s">
        <v>200</v>
      </c>
      <c r="O58" s="47">
        <v>1</v>
      </c>
      <c r="P58" s="40">
        <v>9447</v>
      </c>
      <c r="Q58" s="36" t="s">
        <v>38</v>
      </c>
      <c r="R58" s="41">
        <f t="shared" si="9"/>
        <v>9447</v>
      </c>
      <c r="S58" s="42">
        <f t="shared" ref="S58" si="17">P58*O58</f>
        <v>9447</v>
      </c>
    </row>
    <row r="59" spans="1:19" s="37" customFormat="1" ht="44.25" customHeight="1" x14ac:dyDescent="0.3">
      <c r="A59" s="31" t="s">
        <v>19</v>
      </c>
      <c r="B59" s="38" t="s">
        <v>39</v>
      </c>
      <c r="C59" s="38" t="s">
        <v>40</v>
      </c>
      <c r="D59" s="33" t="s">
        <v>20</v>
      </c>
      <c r="E59" s="32" t="s">
        <v>21</v>
      </c>
      <c r="F59" s="114" t="s">
        <v>58</v>
      </c>
      <c r="G59" s="46" t="s">
        <v>59</v>
      </c>
      <c r="H59" s="46">
        <v>21601</v>
      </c>
      <c r="I59" s="75" t="s">
        <v>151</v>
      </c>
      <c r="J59" s="34" t="s">
        <v>285</v>
      </c>
      <c r="K59" s="48" t="s">
        <v>286</v>
      </c>
      <c r="L59" s="34" t="s">
        <v>33</v>
      </c>
      <c r="M59" s="39" t="s">
        <v>33</v>
      </c>
      <c r="N59" s="35" t="s">
        <v>50</v>
      </c>
      <c r="O59" s="47">
        <v>60</v>
      </c>
      <c r="P59" s="40">
        <v>116.667</v>
      </c>
      <c r="Q59" s="36" t="s">
        <v>38</v>
      </c>
      <c r="R59" s="41">
        <f t="shared" si="9"/>
        <v>7000.02</v>
      </c>
      <c r="S59" s="42">
        <f t="shared" ref="S59" si="18">P59*O59</f>
        <v>7000.02</v>
      </c>
    </row>
    <row r="60" spans="1:19" s="37" customFormat="1" ht="44.25" customHeight="1" x14ac:dyDescent="0.3">
      <c r="A60" s="31" t="s">
        <v>19</v>
      </c>
      <c r="B60" s="38" t="s">
        <v>39</v>
      </c>
      <c r="C60" s="38" t="s">
        <v>40</v>
      </c>
      <c r="D60" s="33" t="s">
        <v>20</v>
      </c>
      <c r="E60" s="32" t="s">
        <v>21</v>
      </c>
      <c r="F60" s="32" t="s">
        <v>20</v>
      </c>
      <c r="G60" s="46" t="s">
        <v>28</v>
      </c>
      <c r="H60" s="46">
        <v>35901</v>
      </c>
      <c r="I60" s="75" t="s">
        <v>179</v>
      </c>
      <c r="J60" s="34" t="s">
        <v>23</v>
      </c>
      <c r="K60" s="32" t="s">
        <v>270</v>
      </c>
      <c r="L60" s="34" t="s">
        <v>32</v>
      </c>
      <c r="M60" s="39" t="s">
        <v>25</v>
      </c>
      <c r="N60" s="35" t="s">
        <v>45</v>
      </c>
      <c r="O60" s="47">
        <v>1</v>
      </c>
      <c r="P60" s="40">
        <v>6090</v>
      </c>
      <c r="Q60" s="117" t="s">
        <v>27</v>
      </c>
      <c r="R60" s="41">
        <f>S60</f>
        <v>6090</v>
      </c>
      <c r="S60" s="42">
        <f>P60*O60</f>
        <v>6090</v>
      </c>
    </row>
    <row r="61" spans="1:19" s="37" customFormat="1" ht="44.25" customHeight="1" x14ac:dyDescent="0.3">
      <c r="A61" s="31" t="s">
        <v>19</v>
      </c>
      <c r="B61" s="38" t="s">
        <v>39</v>
      </c>
      <c r="C61" s="38" t="s">
        <v>40</v>
      </c>
      <c r="D61" s="33" t="s">
        <v>20</v>
      </c>
      <c r="E61" s="32" t="s">
        <v>21</v>
      </c>
      <c r="F61" s="32" t="s">
        <v>20</v>
      </c>
      <c r="G61" s="46" t="s">
        <v>28</v>
      </c>
      <c r="H61" s="46">
        <v>35801</v>
      </c>
      <c r="I61" s="32" t="s">
        <v>31</v>
      </c>
      <c r="J61" s="34" t="s">
        <v>23</v>
      </c>
      <c r="K61" s="32" t="s">
        <v>205</v>
      </c>
      <c r="L61" s="34" t="s">
        <v>32</v>
      </c>
      <c r="M61" s="39" t="s">
        <v>25</v>
      </c>
      <c r="N61" s="35" t="s">
        <v>45</v>
      </c>
      <c r="O61" s="47">
        <v>1</v>
      </c>
      <c r="P61" s="40">
        <v>29238.85</v>
      </c>
      <c r="Q61" s="117" t="s">
        <v>27</v>
      </c>
      <c r="R61" s="41">
        <f>S61</f>
        <v>29238.85</v>
      </c>
      <c r="S61" s="42">
        <f>P61*O61</f>
        <v>29238.85</v>
      </c>
    </row>
    <row r="62" spans="1:19" s="37" customFormat="1" ht="44.25" customHeight="1" x14ac:dyDescent="0.3">
      <c r="A62" s="31" t="s">
        <v>19</v>
      </c>
      <c r="B62" s="38" t="s">
        <v>39</v>
      </c>
      <c r="C62" s="38" t="s">
        <v>40</v>
      </c>
      <c r="D62" s="33" t="s">
        <v>20</v>
      </c>
      <c r="E62" s="32" t="s">
        <v>21</v>
      </c>
      <c r="F62" s="32" t="s">
        <v>20</v>
      </c>
      <c r="G62" s="46" t="s">
        <v>28</v>
      </c>
      <c r="H62" s="46">
        <v>32201</v>
      </c>
      <c r="I62" s="49" t="s">
        <v>54</v>
      </c>
      <c r="J62" s="34" t="s">
        <v>23</v>
      </c>
      <c r="K62" s="32" t="s">
        <v>206</v>
      </c>
      <c r="L62" s="34" t="s">
        <v>207</v>
      </c>
      <c r="M62" s="39" t="s">
        <v>208</v>
      </c>
      <c r="N62" s="35" t="s">
        <v>45</v>
      </c>
      <c r="O62" s="47">
        <v>1</v>
      </c>
      <c r="P62" s="40">
        <v>34288.78</v>
      </c>
      <c r="Q62" s="36" t="s">
        <v>38</v>
      </c>
      <c r="R62" s="41">
        <f>S62</f>
        <v>34288.78</v>
      </c>
      <c r="S62" s="42">
        <f>P62*O62</f>
        <v>34288.78</v>
      </c>
    </row>
    <row r="63" spans="1:19" s="37" customFormat="1" ht="44.25" customHeight="1" x14ac:dyDescent="0.3">
      <c r="A63" s="31" t="s">
        <v>19</v>
      </c>
      <c r="B63" s="38" t="s">
        <v>39</v>
      </c>
      <c r="C63" s="38" t="s">
        <v>40</v>
      </c>
      <c r="D63" s="33" t="s">
        <v>20</v>
      </c>
      <c r="E63" s="32" t="s">
        <v>21</v>
      </c>
      <c r="F63" s="32" t="s">
        <v>20</v>
      </c>
      <c r="G63" s="46" t="s">
        <v>22</v>
      </c>
      <c r="H63" s="46">
        <v>26102</v>
      </c>
      <c r="I63" s="48" t="s">
        <v>211</v>
      </c>
      <c r="J63" s="132" t="s">
        <v>42</v>
      </c>
      <c r="K63" s="48" t="s">
        <v>215</v>
      </c>
      <c r="L63" s="127" t="s">
        <v>41</v>
      </c>
      <c r="M63" s="128" t="s">
        <v>25</v>
      </c>
      <c r="N63" s="129" t="s">
        <v>50</v>
      </c>
      <c r="O63" s="130">
        <v>15000</v>
      </c>
      <c r="P63" s="131">
        <v>1</v>
      </c>
      <c r="Q63" s="36" t="s">
        <v>38</v>
      </c>
      <c r="R63" s="41">
        <f t="shared" ref="R63" si="19">S63</f>
        <v>15000</v>
      </c>
      <c r="S63" s="42">
        <f t="shared" ref="S63" si="20">P63*O63</f>
        <v>15000</v>
      </c>
    </row>
    <row r="64" spans="1:19" s="37" customFormat="1" ht="44.25" customHeight="1" x14ac:dyDescent="0.3">
      <c r="A64" s="31" t="s">
        <v>19</v>
      </c>
      <c r="B64" s="38" t="s">
        <v>39</v>
      </c>
      <c r="C64" s="38" t="s">
        <v>40</v>
      </c>
      <c r="D64" s="33" t="s">
        <v>20</v>
      </c>
      <c r="E64" s="32" t="s">
        <v>21</v>
      </c>
      <c r="F64" s="32" t="s">
        <v>20</v>
      </c>
      <c r="G64" s="46" t="s">
        <v>22</v>
      </c>
      <c r="H64" s="46">
        <v>33901</v>
      </c>
      <c r="I64" s="32" t="s">
        <v>213</v>
      </c>
      <c r="J64" s="34" t="s">
        <v>23</v>
      </c>
      <c r="K64" s="32" t="s">
        <v>216</v>
      </c>
      <c r="L64" s="34" t="s">
        <v>41</v>
      </c>
      <c r="M64" s="39" t="s">
        <v>25</v>
      </c>
      <c r="N64" s="35" t="s">
        <v>45</v>
      </c>
      <c r="O64" s="47">
        <v>1</v>
      </c>
      <c r="P64" s="40">
        <v>156.6</v>
      </c>
      <c r="Q64" s="36" t="s">
        <v>38</v>
      </c>
      <c r="R64" s="41">
        <f>S64</f>
        <v>156.6</v>
      </c>
      <c r="S64" s="42">
        <f>P64*O64</f>
        <v>156.6</v>
      </c>
    </row>
    <row r="65" spans="1:19" s="37" customFormat="1" ht="44.25" customHeight="1" x14ac:dyDescent="0.3">
      <c r="A65" s="31" t="s">
        <v>19</v>
      </c>
      <c r="B65" s="38" t="s">
        <v>39</v>
      </c>
      <c r="C65" s="38" t="s">
        <v>40</v>
      </c>
      <c r="D65" s="33" t="s">
        <v>20</v>
      </c>
      <c r="E65" s="32" t="s">
        <v>21</v>
      </c>
      <c r="F65" s="32" t="s">
        <v>20</v>
      </c>
      <c r="G65" s="46" t="s">
        <v>22</v>
      </c>
      <c r="H65" s="46">
        <v>26102</v>
      </c>
      <c r="I65" s="48" t="s">
        <v>211</v>
      </c>
      <c r="J65" s="52" t="s">
        <v>190</v>
      </c>
      <c r="K65" s="48" t="s">
        <v>217</v>
      </c>
      <c r="L65" s="127" t="s">
        <v>41</v>
      </c>
      <c r="M65" s="128" t="s">
        <v>25</v>
      </c>
      <c r="N65" s="129" t="s">
        <v>50</v>
      </c>
      <c r="O65" s="130">
        <v>80</v>
      </c>
      <c r="P65" s="131">
        <v>100</v>
      </c>
      <c r="Q65" s="36" t="s">
        <v>38</v>
      </c>
      <c r="R65" s="41">
        <f t="shared" ref="R65" si="21">S65</f>
        <v>8000</v>
      </c>
      <c r="S65" s="42">
        <f t="shared" ref="S65" si="22">P65*O65</f>
        <v>8000</v>
      </c>
    </row>
    <row r="66" spans="1:19" s="37" customFormat="1" ht="44.25" customHeight="1" x14ac:dyDescent="0.3">
      <c r="A66" s="31" t="s">
        <v>19</v>
      </c>
      <c r="B66" s="38" t="s">
        <v>39</v>
      </c>
      <c r="C66" s="38" t="s">
        <v>40</v>
      </c>
      <c r="D66" s="33" t="s">
        <v>20</v>
      </c>
      <c r="E66" s="32" t="s">
        <v>21</v>
      </c>
      <c r="F66" s="32" t="s">
        <v>20</v>
      </c>
      <c r="G66" s="46" t="s">
        <v>22</v>
      </c>
      <c r="H66" s="46">
        <v>33901</v>
      </c>
      <c r="I66" s="32" t="s">
        <v>213</v>
      </c>
      <c r="J66" s="34" t="s">
        <v>23</v>
      </c>
      <c r="K66" s="32" t="s">
        <v>218</v>
      </c>
      <c r="L66" s="34" t="s">
        <v>41</v>
      </c>
      <c r="M66" s="39" t="s">
        <v>25</v>
      </c>
      <c r="N66" s="35" t="s">
        <v>45</v>
      </c>
      <c r="O66" s="47">
        <v>1</v>
      </c>
      <c r="P66" s="40">
        <v>83.52</v>
      </c>
      <c r="Q66" s="36" t="s">
        <v>38</v>
      </c>
      <c r="R66" s="41">
        <f>S66</f>
        <v>83.52</v>
      </c>
      <c r="S66" s="42">
        <f>P66*O66</f>
        <v>83.52</v>
      </c>
    </row>
    <row r="67" spans="1:19" s="37" customFormat="1" ht="44.25" customHeight="1" x14ac:dyDescent="0.3">
      <c r="A67" s="31" t="s">
        <v>19</v>
      </c>
      <c r="B67" s="38" t="s">
        <v>39</v>
      </c>
      <c r="C67" s="38" t="s">
        <v>40</v>
      </c>
      <c r="D67" s="33" t="s">
        <v>20</v>
      </c>
      <c r="E67" s="32" t="s">
        <v>21</v>
      </c>
      <c r="F67" s="32" t="s">
        <v>20</v>
      </c>
      <c r="G67" s="46" t="s">
        <v>22</v>
      </c>
      <c r="H67" s="46">
        <v>26102</v>
      </c>
      <c r="I67" s="48" t="s">
        <v>211</v>
      </c>
      <c r="J67" s="132" t="s">
        <v>42</v>
      </c>
      <c r="K67" s="48" t="s">
        <v>212</v>
      </c>
      <c r="L67" s="127" t="s">
        <v>41</v>
      </c>
      <c r="M67" s="128" t="s">
        <v>25</v>
      </c>
      <c r="N67" s="129" t="s">
        <v>50</v>
      </c>
      <c r="O67" s="130">
        <v>1000</v>
      </c>
      <c r="P67" s="131">
        <v>1</v>
      </c>
      <c r="Q67" s="36" t="s">
        <v>38</v>
      </c>
      <c r="R67" s="41">
        <f t="shared" ref="R67:R69" si="23">S67</f>
        <v>1000</v>
      </c>
      <c r="S67" s="42">
        <f t="shared" ref="S67:S69" si="24">P67*O67</f>
        <v>1000</v>
      </c>
    </row>
    <row r="68" spans="1:19" s="37" customFormat="1" ht="44.25" customHeight="1" x14ac:dyDescent="0.3">
      <c r="A68" s="31" t="s">
        <v>19</v>
      </c>
      <c r="B68" s="38" t="s">
        <v>39</v>
      </c>
      <c r="C68" s="38" t="s">
        <v>40</v>
      </c>
      <c r="D68" s="33" t="s">
        <v>20</v>
      </c>
      <c r="E68" s="32" t="s">
        <v>35</v>
      </c>
      <c r="F68" s="114" t="s">
        <v>36</v>
      </c>
      <c r="G68" s="46" t="s">
        <v>37</v>
      </c>
      <c r="H68" s="46">
        <v>26102</v>
      </c>
      <c r="I68" s="48" t="s">
        <v>211</v>
      </c>
      <c r="J68" s="132" t="s">
        <v>42</v>
      </c>
      <c r="K68" s="48" t="s">
        <v>212</v>
      </c>
      <c r="L68" s="127" t="s">
        <v>41</v>
      </c>
      <c r="M68" s="128" t="s">
        <v>25</v>
      </c>
      <c r="N68" s="129" t="s">
        <v>50</v>
      </c>
      <c r="O68" s="130">
        <v>2500</v>
      </c>
      <c r="P68" s="131">
        <v>1</v>
      </c>
      <c r="Q68" s="36" t="s">
        <v>38</v>
      </c>
      <c r="R68" s="41">
        <f t="shared" si="23"/>
        <v>2500</v>
      </c>
      <c r="S68" s="42">
        <f t="shared" si="24"/>
        <v>2500</v>
      </c>
    </row>
    <row r="69" spans="1:19" s="37" customFormat="1" ht="44.25" customHeight="1" x14ac:dyDescent="0.3">
      <c r="A69" s="31" t="s">
        <v>19</v>
      </c>
      <c r="B69" s="38" t="s">
        <v>39</v>
      </c>
      <c r="C69" s="38" t="s">
        <v>40</v>
      </c>
      <c r="D69" s="33" t="s">
        <v>20</v>
      </c>
      <c r="E69" s="32" t="s">
        <v>135</v>
      </c>
      <c r="F69" s="114" t="s">
        <v>20</v>
      </c>
      <c r="G69" s="46" t="s">
        <v>199</v>
      </c>
      <c r="H69" s="46">
        <v>26104</v>
      </c>
      <c r="I69" s="48" t="s">
        <v>211</v>
      </c>
      <c r="J69" s="132" t="s">
        <v>224</v>
      </c>
      <c r="K69" s="48" t="s">
        <v>212</v>
      </c>
      <c r="L69" s="127" t="s">
        <v>41</v>
      </c>
      <c r="M69" s="128" t="s">
        <v>25</v>
      </c>
      <c r="N69" s="129" t="s">
        <v>50</v>
      </c>
      <c r="O69" s="130">
        <v>4500</v>
      </c>
      <c r="P69" s="131">
        <v>1</v>
      </c>
      <c r="Q69" s="36" t="s">
        <v>38</v>
      </c>
      <c r="R69" s="41">
        <f t="shared" si="23"/>
        <v>4500</v>
      </c>
      <c r="S69" s="42">
        <f t="shared" si="24"/>
        <v>4500</v>
      </c>
    </row>
    <row r="70" spans="1:19" s="37" customFormat="1" ht="44.25" customHeight="1" x14ac:dyDescent="0.3">
      <c r="A70" s="31" t="s">
        <v>19</v>
      </c>
      <c r="B70" s="38" t="s">
        <v>39</v>
      </c>
      <c r="C70" s="38" t="s">
        <v>40</v>
      </c>
      <c r="D70" s="33" t="s">
        <v>20</v>
      </c>
      <c r="E70" s="32" t="s">
        <v>21</v>
      </c>
      <c r="F70" s="32" t="s">
        <v>20</v>
      </c>
      <c r="G70" s="46" t="s">
        <v>22</v>
      </c>
      <c r="H70" s="46">
        <v>33901</v>
      </c>
      <c r="I70" s="32" t="s">
        <v>213</v>
      </c>
      <c r="J70" s="34" t="s">
        <v>23</v>
      </c>
      <c r="K70" s="32" t="s">
        <v>214</v>
      </c>
      <c r="L70" s="34" t="s">
        <v>41</v>
      </c>
      <c r="M70" s="39" t="s">
        <v>25</v>
      </c>
      <c r="N70" s="35" t="s">
        <v>45</v>
      </c>
      <c r="O70" s="47">
        <v>1</v>
      </c>
      <c r="P70" s="40">
        <v>83.52</v>
      </c>
      <c r="Q70" s="36" t="s">
        <v>38</v>
      </c>
      <c r="R70" s="41">
        <f>S70</f>
        <v>83.52</v>
      </c>
      <c r="S70" s="42">
        <f>P70*O70</f>
        <v>83.52</v>
      </c>
    </row>
    <row r="71" spans="1:19" s="37" customFormat="1" ht="44.25" customHeight="1" x14ac:dyDescent="0.3">
      <c r="A71" s="31" t="s">
        <v>19</v>
      </c>
      <c r="B71" s="38" t="s">
        <v>39</v>
      </c>
      <c r="C71" s="38" t="s">
        <v>40</v>
      </c>
      <c r="D71" s="33" t="s">
        <v>20</v>
      </c>
      <c r="E71" s="32" t="s">
        <v>35</v>
      </c>
      <c r="F71" s="114" t="s">
        <v>65</v>
      </c>
      <c r="G71" s="46" t="s">
        <v>221</v>
      </c>
      <c r="H71" s="46">
        <v>26102</v>
      </c>
      <c r="I71" s="48" t="s">
        <v>211</v>
      </c>
      <c r="J71" s="132" t="s">
        <v>42</v>
      </c>
      <c r="K71" s="48" t="s">
        <v>215</v>
      </c>
      <c r="L71" s="127" t="s">
        <v>41</v>
      </c>
      <c r="M71" s="128" t="s">
        <v>25</v>
      </c>
      <c r="N71" s="129" t="s">
        <v>50</v>
      </c>
      <c r="O71" s="130">
        <v>1000</v>
      </c>
      <c r="P71" s="131">
        <v>1</v>
      </c>
      <c r="Q71" s="36" t="s">
        <v>38</v>
      </c>
      <c r="R71" s="41">
        <f t="shared" ref="R71:R72" si="25">S71</f>
        <v>1000</v>
      </c>
      <c r="S71" s="42">
        <f t="shared" ref="S71:S72" si="26">P71*O71</f>
        <v>1000</v>
      </c>
    </row>
    <row r="72" spans="1:19" s="37" customFormat="1" ht="44.25" customHeight="1" x14ac:dyDescent="0.3">
      <c r="A72" s="31" t="s">
        <v>19</v>
      </c>
      <c r="B72" s="38" t="s">
        <v>39</v>
      </c>
      <c r="C72" s="38" t="s">
        <v>40</v>
      </c>
      <c r="D72" s="33" t="s">
        <v>20</v>
      </c>
      <c r="E72" s="32" t="s">
        <v>135</v>
      </c>
      <c r="F72" s="114" t="s">
        <v>20</v>
      </c>
      <c r="G72" s="46" t="s">
        <v>199</v>
      </c>
      <c r="H72" s="46">
        <v>26104</v>
      </c>
      <c r="I72" s="48" t="s">
        <v>211</v>
      </c>
      <c r="J72" s="132" t="s">
        <v>224</v>
      </c>
      <c r="K72" s="48" t="s">
        <v>215</v>
      </c>
      <c r="L72" s="127" t="s">
        <v>41</v>
      </c>
      <c r="M72" s="128" t="s">
        <v>25</v>
      </c>
      <c r="N72" s="129" t="s">
        <v>50</v>
      </c>
      <c r="O72" s="130">
        <v>6000</v>
      </c>
      <c r="P72" s="131">
        <v>1</v>
      </c>
      <c r="Q72" s="36" t="s">
        <v>38</v>
      </c>
      <c r="R72" s="41">
        <f t="shared" si="25"/>
        <v>6000</v>
      </c>
      <c r="S72" s="42">
        <f t="shared" si="26"/>
        <v>6000</v>
      </c>
    </row>
    <row r="73" spans="1:19" s="37" customFormat="1" ht="44.25" customHeight="1" x14ac:dyDescent="0.3">
      <c r="A73" s="31" t="s">
        <v>19</v>
      </c>
      <c r="B73" s="38" t="s">
        <v>39</v>
      </c>
      <c r="C73" s="38" t="s">
        <v>40</v>
      </c>
      <c r="D73" s="33" t="s">
        <v>20</v>
      </c>
      <c r="E73" s="32" t="s">
        <v>21</v>
      </c>
      <c r="F73" s="32" t="s">
        <v>20</v>
      </c>
      <c r="G73" s="46" t="s">
        <v>22</v>
      </c>
      <c r="H73" s="46">
        <v>33901</v>
      </c>
      <c r="I73" s="32" t="s">
        <v>213</v>
      </c>
      <c r="J73" s="34" t="s">
        <v>23</v>
      </c>
      <c r="K73" s="32" t="s">
        <v>216</v>
      </c>
      <c r="L73" s="34" t="s">
        <v>41</v>
      </c>
      <c r="M73" s="39" t="s">
        <v>25</v>
      </c>
      <c r="N73" s="35" t="s">
        <v>45</v>
      </c>
      <c r="O73" s="47">
        <v>1</v>
      </c>
      <c r="P73" s="40">
        <v>73.08</v>
      </c>
      <c r="Q73" s="36" t="s">
        <v>38</v>
      </c>
      <c r="R73" s="41">
        <f>S73</f>
        <v>73.08</v>
      </c>
      <c r="S73" s="42">
        <f>P73*O73</f>
        <v>73.08</v>
      </c>
    </row>
    <row r="74" spans="1:19" s="37" customFormat="1" ht="44.25" customHeight="1" x14ac:dyDescent="0.3">
      <c r="A74" s="31" t="s">
        <v>19</v>
      </c>
      <c r="B74" s="38" t="s">
        <v>39</v>
      </c>
      <c r="C74" s="38" t="s">
        <v>40</v>
      </c>
      <c r="D74" s="33" t="s">
        <v>20</v>
      </c>
      <c r="E74" s="32" t="s">
        <v>21</v>
      </c>
      <c r="F74" s="32" t="s">
        <v>20</v>
      </c>
      <c r="G74" s="46" t="s">
        <v>22</v>
      </c>
      <c r="H74" s="46">
        <v>26102</v>
      </c>
      <c r="I74" s="48" t="s">
        <v>211</v>
      </c>
      <c r="J74" s="132" t="s">
        <v>42</v>
      </c>
      <c r="K74" s="48" t="s">
        <v>222</v>
      </c>
      <c r="L74" s="127" t="s">
        <v>41</v>
      </c>
      <c r="M74" s="128" t="s">
        <v>25</v>
      </c>
      <c r="N74" s="129" t="s">
        <v>50</v>
      </c>
      <c r="O74" s="130">
        <v>8000</v>
      </c>
      <c r="P74" s="131">
        <v>1</v>
      </c>
      <c r="Q74" s="36" t="s">
        <v>38</v>
      </c>
      <c r="R74" s="41">
        <f t="shared" ref="R74:R76" si="27">S74</f>
        <v>8000</v>
      </c>
      <c r="S74" s="42">
        <f t="shared" ref="S74:S76" si="28">P74*O74</f>
        <v>8000</v>
      </c>
    </row>
    <row r="75" spans="1:19" s="37" customFormat="1" ht="44.25" customHeight="1" x14ac:dyDescent="0.3">
      <c r="A75" s="31" t="s">
        <v>19</v>
      </c>
      <c r="B75" s="38" t="s">
        <v>39</v>
      </c>
      <c r="C75" s="38" t="s">
        <v>40</v>
      </c>
      <c r="D75" s="33" t="s">
        <v>20</v>
      </c>
      <c r="E75" s="32" t="s">
        <v>35</v>
      </c>
      <c r="F75" s="114" t="s">
        <v>65</v>
      </c>
      <c r="G75" s="46" t="s">
        <v>221</v>
      </c>
      <c r="H75" s="46">
        <v>26102</v>
      </c>
      <c r="I75" s="48" t="s">
        <v>211</v>
      </c>
      <c r="J75" s="132" t="s">
        <v>42</v>
      </c>
      <c r="K75" s="48" t="s">
        <v>222</v>
      </c>
      <c r="L75" s="127" t="s">
        <v>41</v>
      </c>
      <c r="M75" s="128" t="s">
        <v>25</v>
      </c>
      <c r="N75" s="129" t="s">
        <v>50</v>
      </c>
      <c r="O75" s="130">
        <v>1000</v>
      </c>
      <c r="P75" s="131">
        <v>1</v>
      </c>
      <c r="Q75" s="36" t="s">
        <v>38</v>
      </c>
      <c r="R75" s="41">
        <f t="shared" si="27"/>
        <v>1000</v>
      </c>
      <c r="S75" s="42">
        <f t="shared" si="28"/>
        <v>1000</v>
      </c>
    </row>
    <row r="76" spans="1:19" s="37" customFormat="1" ht="44.25" customHeight="1" x14ac:dyDescent="0.3">
      <c r="A76" s="31" t="s">
        <v>19</v>
      </c>
      <c r="B76" s="38" t="s">
        <v>39</v>
      </c>
      <c r="C76" s="38" t="s">
        <v>40</v>
      </c>
      <c r="D76" s="33" t="s">
        <v>20</v>
      </c>
      <c r="E76" s="32" t="s">
        <v>35</v>
      </c>
      <c r="F76" s="114" t="s">
        <v>65</v>
      </c>
      <c r="G76" s="46" t="s">
        <v>136</v>
      </c>
      <c r="H76" s="46">
        <v>26102</v>
      </c>
      <c r="I76" s="48" t="s">
        <v>211</v>
      </c>
      <c r="J76" s="132" t="s">
        <v>42</v>
      </c>
      <c r="K76" s="48" t="s">
        <v>222</v>
      </c>
      <c r="L76" s="127" t="s">
        <v>41</v>
      </c>
      <c r="M76" s="128" t="s">
        <v>25</v>
      </c>
      <c r="N76" s="129" t="s">
        <v>50</v>
      </c>
      <c r="O76" s="130">
        <v>1000</v>
      </c>
      <c r="P76" s="131">
        <v>1</v>
      </c>
      <c r="Q76" s="36" t="s">
        <v>38</v>
      </c>
      <c r="R76" s="41">
        <f t="shared" si="27"/>
        <v>1000</v>
      </c>
      <c r="S76" s="42">
        <f t="shared" si="28"/>
        <v>1000</v>
      </c>
    </row>
    <row r="77" spans="1:19" s="37" customFormat="1" ht="44.25" customHeight="1" x14ac:dyDescent="0.3">
      <c r="A77" s="31" t="s">
        <v>19</v>
      </c>
      <c r="B77" s="38" t="s">
        <v>39</v>
      </c>
      <c r="C77" s="38" t="s">
        <v>40</v>
      </c>
      <c r="D77" s="33" t="s">
        <v>20</v>
      </c>
      <c r="E77" s="32" t="s">
        <v>21</v>
      </c>
      <c r="F77" s="32" t="s">
        <v>20</v>
      </c>
      <c r="G77" s="46" t="s">
        <v>22</v>
      </c>
      <c r="H77" s="46">
        <v>33901</v>
      </c>
      <c r="I77" s="32" t="s">
        <v>213</v>
      </c>
      <c r="J77" s="34" t="s">
        <v>23</v>
      </c>
      <c r="K77" s="32" t="s">
        <v>223</v>
      </c>
      <c r="L77" s="34" t="s">
        <v>41</v>
      </c>
      <c r="M77" s="39" t="s">
        <v>25</v>
      </c>
      <c r="N77" s="35" t="s">
        <v>45</v>
      </c>
      <c r="O77" s="47">
        <v>1</v>
      </c>
      <c r="P77" s="40">
        <v>104.4</v>
      </c>
      <c r="Q77" s="36" t="s">
        <v>38</v>
      </c>
      <c r="R77" s="41">
        <f>S77</f>
        <v>104.4</v>
      </c>
      <c r="S77" s="42">
        <f>P77*O77</f>
        <v>104.4</v>
      </c>
    </row>
    <row r="78" spans="1:19" s="37" customFormat="1" ht="44.25" customHeight="1" x14ac:dyDescent="0.3">
      <c r="A78" s="31" t="s">
        <v>19</v>
      </c>
      <c r="B78" s="38" t="s">
        <v>39</v>
      </c>
      <c r="C78" s="38" t="s">
        <v>40</v>
      </c>
      <c r="D78" s="33" t="s">
        <v>20</v>
      </c>
      <c r="E78" s="32" t="s">
        <v>21</v>
      </c>
      <c r="F78" s="32" t="s">
        <v>20</v>
      </c>
      <c r="G78" s="46" t="s">
        <v>22</v>
      </c>
      <c r="H78" s="46">
        <v>26102</v>
      </c>
      <c r="I78" s="48" t="s">
        <v>211</v>
      </c>
      <c r="J78" s="132" t="s">
        <v>42</v>
      </c>
      <c r="K78" s="48" t="s">
        <v>222</v>
      </c>
      <c r="L78" s="127" t="s">
        <v>41</v>
      </c>
      <c r="M78" s="128" t="s">
        <v>25</v>
      </c>
      <c r="N78" s="129" t="s">
        <v>50</v>
      </c>
      <c r="O78" s="130">
        <v>15000</v>
      </c>
      <c r="P78" s="131">
        <v>1</v>
      </c>
      <c r="Q78" s="36" t="s">
        <v>38</v>
      </c>
      <c r="R78" s="41">
        <f t="shared" ref="R78" si="29">S78</f>
        <v>15000</v>
      </c>
      <c r="S78" s="42">
        <f t="shared" ref="S78" si="30">P78*O78</f>
        <v>15000</v>
      </c>
    </row>
    <row r="79" spans="1:19" s="37" customFormat="1" ht="44.25" customHeight="1" x14ac:dyDescent="0.3">
      <c r="A79" s="31" t="s">
        <v>19</v>
      </c>
      <c r="B79" s="38" t="s">
        <v>39</v>
      </c>
      <c r="C79" s="38" t="s">
        <v>40</v>
      </c>
      <c r="D79" s="33" t="s">
        <v>20</v>
      </c>
      <c r="E79" s="32" t="s">
        <v>21</v>
      </c>
      <c r="F79" s="32" t="s">
        <v>20</v>
      </c>
      <c r="G79" s="46" t="s">
        <v>22</v>
      </c>
      <c r="H79" s="46">
        <v>33901</v>
      </c>
      <c r="I79" s="32" t="s">
        <v>213</v>
      </c>
      <c r="J79" s="34" t="s">
        <v>23</v>
      </c>
      <c r="K79" s="32" t="s">
        <v>223</v>
      </c>
      <c r="L79" s="34" t="s">
        <v>41</v>
      </c>
      <c r="M79" s="39" t="s">
        <v>25</v>
      </c>
      <c r="N79" s="35" t="s">
        <v>45</v>
      </c>
      <c r="O79" s="47">
        <v>1</v>
      </c>
      <c r="P79" s="40">
        <v>156.6</v>
      </c>
      <c r="Q79" s="36" t="s">
        <v>38</v>
      </c>
      <c r="R79" s="41">
        <f>S79</f>
        <v>156.6</v>
      </c>
      <c r="S79" s="42">
        <f>P79*O79</f>
        <v>156.6</v>
      </c>
    </row>
    <row r="80" spans="1:19" s="37" customFormat="1" ht="44.25" customHeight="1" x14ac:dyDescent="0.3">
      <c r="A80" s="31" t="s">
        <v>19</v>
      </c>
      <c r="B80" s="38" t="s">
        <v>39</v>
      </c>
      <c r="C80" s="38" t="s">
        <v>40</v>
      </c>
      <c r="D80" s="33" t="s">
        <v>20</v>
      </c>
      <c r="E80" s="32" t="s">
        <v>35</v>
      </c>
      <c r="F80" s="114" t="s">
        <v>65</v>
      </c>
      <c r="G80" s="46" t="s">
        <v>221</v>
      </c>
      <c r="H80" s="46">
        <v>26102</v>
      </c>
      <c r="I80" s="48" t="s">
        <v>211</v>
      </c>
      <c r="J80" s="132" t="s">
        <v>42</v>
      </c>
      <c r="K80" s="48" t="s">
        <v>225</v>
      </c>
      <c r="L80" s="127" t="s">
        <v>41</v>
      </c>
      <c r="M80" s="128" t="s">
        <v>25</v>
      </c>
      <c r="N80" s="129" t="s">
        <v>50</v>
      </c>
      <c r="O80" s="130">
        <v>2000</v>
      </c>
      <c r="P80" s="131">
        <v>1</v>
      </c>
      <c r="Q80" s="36" t="s">
        <v>38</v>
      </c>
      <c r="R80" s="41">
        <f t="shared" ref="R80" si="31">S80</f>
        <v>2000</v>
      </c>
      <c r="S80" s="42">
        <f t="shared" ref="S80" si="32">P80*O80</f>
        <v>2000</v>
      </c>
    </row>
    <row r="81" spans="1:23" s="37" customFormat="1" ht="44.25" customHeight="1" x14ac:dyDescent="0.3">
      <c r="A81" s="31" t="s">
        <v>19</v>
      </c>
      <c r="B81" s="38" t="s">
        <v>39</v>
      </c>
      <c r="C81" s="38" t="s">
        <v>40</v>
      </c>
      <c r="D81" s="33" t="s">
        <v>20</v>
      </c>
      <c r="E81" s="32" t="s">
        <v>35</v>
      </c>
      <c r="F81" s="114" t="s">
        <v>65</v>
      </c>
      <c r="G81" s="46" t="s">
        <v>136</v>
      </c>
      <c r="H81" s="46">
        <v>26102</v>
      </c>
      <c r="I81" s="48" t="s">
        <v>211</v>
      </c>
      <c r="J81" s="132" t="s">
        <v>42</v>
      </c>
      <c r="K81" s="48" t="s">
        <v>225</v>
      </c>
      <c r="L81" s="127" t="s">
        <v>41</v>
      </c>
      <c r="M81" s="128" t="s">
        <v>25</v>
      </c>
      <c r="N81" s="129" t="s">
        <v>50</v>
      </c>
      <c r="O81" s="130">
        <v>3000</v>
      </c>
      <c r="P81" s="131">
        <v>1</v>
      </c>
      <c r="Q81" s="36" t="s">
        <v>38</v>
      </c>
      <c r="R81" s="41">
        <f t="shared" ref="R81" si="33">S81</f>
        <v>3000</v>
      </c>
      <c r="S81" s="42">
        <f t="shared" ref="S81" si="34">P81*O81</f>
        <v>3000</v>
      </c>
    </row>
    <row r="82" spans="1:23" s="37" customFormat="1" ht="44.25" customHeight="1" x14ac:dyDescent="0.3">
      <c r="A82" s="31" t="s">
        <v>19</v>
      </c>
      <c r="B82" s="38" t="s">
        <v>39</v>
      </c>
      <c r="C82" s="38" t="s">
        <v>40</v>
      </c>
      <c r="D82" s="33" t="s">
        <v>20</v>
      </c>
      <c r="E82" s="32" t="s">
        <v>35</v>
      </c>
      <c r="F82" s="114" t="s">
        <v>36</v>
      </c>
      <c r="G82" s="46" t="s">
        <v>37</v>
      </c>
      <c r="H82" s="46">
        <v>26102</v>
      </c>
      <c r="I82" s="48" t="s">
        <v>211</v>
      </c>
      <c r="J82" s="132" t="s">
        <v>42</v>
      </c>
      <c r="K82" s="48" t="s">
        <v>225</v>
      </c>
      <c r="L82" s="127" t="s">
        <v>41</v>
      </c>
      <c r="M82" s="128" t="s">
        <v>25</v>
      </c>
      <c r="N82" s="129" t="s">
        <v>50</v>
      </c>
      <c r="O82" s="130">
        <v>5000</v>
      </c>
      <c r="P82" s="131">
        <v>1</v>
      </c>
      <c r="Q82" s="36" t="s">
        <v>38</v>
      </c>
      <c r="R82" s="41">
        <f t="shared" ref="R82" si="35">S82</f>
        <v>5000</v>
      </c>
      <c r="S82" s="42">
        <f t="shared" ref="S82" si="36">P82*O82</f>
        <v>5000</v>
      </c>
    </row>
    <row r="83" spans="1:23" s="37" customFormat="1" ht="44.25" customHeight="1" x14ac:dyDescent="0.3">
      <c r="A83" s="31" t="s">
        <v>19</v>
      </c>
      <c r="B83" s="38" t="s">
        <v>39</v>
      </c>
      <c r="C83" s="38" t="s">
        <v>40</v>
      </c>
      <c r="D83" s="33" t="s">
        <v>20</v>
      </c>
      <c r="E83" s="32" t="s">
        <v>21</v>
      </c>
      <c r="F83" s="32" t="s">
        <v>20</v>
      </c>
      <c r="G83" s="46" t="s">
        <v>22</v>
      </c>
      <c r="H83" s="46">
        <v>33901</v>
      </c>
      <c r="I83" s="32" t="s">
        <v>213</v>
      </c>
      <c r="J83" s="34" t="s">
        <v>23</v>
      </c>
      <c r="K83" s="48" t="s">
        <v>226</v>
      </c>
      <c r="L83" s="34" t="s">
        <v>41</v>
      </c>
      <c r="M83" s="39" t="s">
        <v>25</v>
      </c>
      <c r="N83" s="35" t="s">
        <v>45</v>
      </c>
      <c r="O83" s="47">
        <v>1</v>
      </c>
      <c r="P83" s="40">
        <v>104.4</v>
      </c>
      <c r="Q83" s="36" t="s">
        <v>38</v>
      </c>
      <c r="R83" s="41">
        <f>S83</f>
        <v>104.4</v>
      </c>
      <c r="S83" s="42">
        <f>P83*O83</f>
        <v>104.4</v>
      </c>
    </row>
    <row r="84" spans="1:23" s="37" customFormat="1" ht="44.25" customHeight="1" x14ac:dyDescent="0.3">
      <c r="A84" s="31" t="s">
        <v>19</v>
      </c>
      <c r="B84" s="38" t="s">
        <v>39</v>
      </c>
      <c r="C84" s="38" t="s">
        <v>40</v>
      </c>
      <c r="D84" s="50" t="s">
        <v>20</v>
      </c>
      <c r="E84" s="133" t="s">
        <v>21</v>
      </c>
      <c r="F84" s="133" t="s">
        <v>20</v>
      </c>
      <c r="G84" s="133" t="s">
        <v>28</v>
      </c>
      <c r="H84" s="133" t="s">
        <v>287</v>
      </c>
      <c r="I84" s="134" t="s">
        <v>288</v>
      </c>
      <c r="J84" s="135" t="s">
        <v>45</v>
      </c>
      <c r="K84" s="50" t="s">
        <v>290</v>
      </c>
      <c r="L84" s="136" t="s">
        <v>289</v>
      </c>
      <c r="M84" s="137" t="s">
        <v>100</v>
      </c>
      <c r="N84" s="138" t="s">
        <v>26</v>
      </c>
      <c r="O84" s="139">
        <v>1</v>
      </c>
      <c r="P84" s="134">
        <v>4496.49</v>
      </c>
      <c r="Q84" s="36" t="s">
        <v>38</v>
      </c>
      <c r="R84" s="41">
        <f t="shared" ref="R84:R91" si="37">S84</f>
        <v>4496.49</v>
      </c>
      <c r="S84" s="42">
        <f t="shared" ref="S84:S91" si="38">P84*O84</f>
        <v>4496.49</v>
      </c>
    </row>
    <row r="85" spans="1:23" s="37" customFormat="1" ht="44.25" customHeight="1" x14ac:dyDescent="0.3">
      <c r="A85" s="31" t="s">
        <v>19</v>
      </c>
      <c r="B85" s="38" t="s">
        <v>39</v>
      </c>
      <c r="C85" s="38" t="s">
        <v>44</v>
      </c>
      <c r="D85" s="50" t="s">
        <v>20</v>
      </c>
      <c r="E85" s="133" t="s">
        <v>21</v>
      </c>
      <c r="F85" s="133" t="s">
        <v>20</v>
      </c>
      <c r="G85" s="133" t="s">
        <v>22</v>
      </c>
      <c r="H85" s="133" t="s">
        <v>287</v>
      </c>
      <c r="I85" s="134" t="s">
        <v>288</v>
      </c>
      <c r="J85" s="135" t="s">
        <v>45</v>
      </c>
      <c r="K85" s="50" t="s">
        <v>291</v>
      </c>
      <c r="L85" s="136" t="s">
        <v>289</v>
      </c>
      <c r="M85" s="137" t="s">
        <v>100</v>
      </c>
      <c r="N85" s="138" t="s">
        <v>26</v>
      </c>
      <c r="O85" s="139">
        <v>1</v>
      </c>
      <c r="P85" s="134">
        <v>2666.69</v>
      </c>
      <c r="Q85" s="36" t="s">
        <v>38</v>
      </c>
      <c r="R85" s="41">
        <f t="shared" si="37"/>
        <v>2666.69</v>
      </c>
      <c r="S85" s="42">
        <f t="shared" si="38"/>
        <v>2666.69</v>
      </c>
    </row>
    <row r="86" spans="1:23" s="37" customFormat="1" ht="44.25" customHeight="1" x14ac:dyDescent="0.3">
      <c r="A86" s="31" t="s">
        <v>19</v>
      </c>
      <c r="B86" s="38" t="s">
        <v>39</v>
      </c>
      <c r="C86" s="38" t="s">
        <v>44</v>
      </c>
      <c r="D86" s="50" t="s">
        <v>20</v>
      </c>
      <c r="E86" s="133" t="s">
        <v>35</v>
      </c>
      <c r="F86" s="140" t="s">
        <v>36</v>
      </c>
      <c r="G86" s="133" t="s">
        <v>28</v>
      </c>
      <c r="H86" s="133" t="s">
        <v>287</v>
      </c>
      <c r="I86" s="134" t="s">
        <v>288</v>
      </c>
      <c r="J86" s="135" t="s">
        <v>45</v>
      </c>
      <c r="K86" s="50" t="s">
        <v>291</v>
      </c>
      <c r="L86" s="136" t="s">
        <v>289</v>
      </c>
      <c r="M86" s="137" t="s">
        <v>100</v>
      </c>
      <c r="N86" s="138" t="s">
        <v>26</v>
      </c>
      <c r="O86" s="139">
        <v>1</v>
      </c>
      <c r="P86" s="134">
        <v>600</v>
      </c>
      <c r="Q86" s="36" t="s">
        <v>38</v>
      </c>
      <c r="R86" s="41">
        <f t="shared" si="37"/>
        <v>600</v>
      </c>
      <c r="S86" s="42">
        <f t="shared" si="38"/>
        <v>600</v>
      </c>
    </row>
    <row r="87" spans="1:23" s="37" customFormat="1" ht="44.25" customHeight="1" x14ac:dyDescent="0.3">
      <c r="A87" s="31" t="s">
        <v>19</v>
      </c>
      <c r="B87" s="38" t="s">
        <v>39</v>
      </c>
      <c r="C87" s="38" t="s">
        <v>57</v>
      </c>
      <c r="D87" s="50" t="s">
        <v>20</v>
      </c>
      <c r="E87" s="133" t="s">
        <v>21</v>
      </c>
      <c r="F87" s="133" t="s">
        <v>20</v>
      </c>
      <c r="G87" s="133" t="s">
        <v>22</v>
      </c>
      <c r="H87" s="133" t="s">
        <v>287</v>
      </c>
      <c r="I87" s="134" t="s">
        <v>288</v>
      </c>
      <c r="J87" s="135" t="s">
        <v>45</v>
      </c>
      <c r="K87" s="50" t="s">
        <v>291</v>
      </c>
      <c r="L87" s="136" t="s">
        <v>289</v>
      </c>
      <c r="M87" s="137" t="s">
        <v>100</v>
      </c>
      <c r="N87" s="138" t="s">
        <v>26</v>
      </c>
      <c r="O87" s="139">
        <v>1</v>
      </c>
      <c r="P87" s="134">
        <v>384.42</v>
      </c>
      <c r="Q87" s="36" t="s">
        <v>38</v>
      </c>
      <c r="R87" s="41">
        <f t="shared" si="37"/>
        <v>384.42</v>
      </c>
      <c r="S87" s="42">
        <f t="shared" si="38"/>
        <v>384.42</v>
      </c>
    </row>
    <row r="88" spans="1:23" s="37" customFormat="1" ht="44.25" customHeight="1" x14ac:dyDescent="0.3">
      <c r="A88" s="31" t="s">
        <v>19</v>
      </c>
      <c r="B88" s="38" t="s">
        <v>39</v>
      </c>
      <c r="C88" s="38" t="s">
        <v>57</v>
      </c>
      <c r="D88" s="50" t="s">
        <v>20</v>
      </c>
      <c r="E88" s="133" t="s">
        <v>35</v>
      </c>
      <c r="F88" s="140" t="s">
        <v>36</v>
      </c>
      <c r="G88" s="133" t="s">
        <v>28</v>
      </c>
      <c r="H88" s="133" t="s">
        <v>287</v>
      </c>
      <c r="I88" s="134" t="s">
        <v>288</v>
      </c>
      <c r="J88" s="135" t="s">
        <v>45</v>
      </c>
      <c r="K88" s="50" t="s">
        <v>291</v>
      </c>
      <c r="L88" s="136" t="s">
        <v>289</v>
      </c>
      <c r="M88" s="137" t="s">
        <v>100</v>
      </c>
      <c r="N88" s="138" t="s">
        <v>26</v>
      </c>
      <c r="O88" s="139">
        <v>1</v>
      </c>
      <c r="P88" s="134">
        <v>1000</v>
      </c>
      <c r="Q88" s="36" t="s">
        <v>38</v>
      </c>
      <c r="R88" s="41">
        <f t="shared" si="37"/>
        <v>1000</v>
      </c>
      <c r="S88" s="42">
        <f t="shared" si="38"/>
        <v>1000</v>
      </c>
    </row>
    <row r="89" spans="1:23" s="37" customFormat="1" ht="44.25" customHeight="1" x14ac:dyDescent="0.3">
      <c r="A89" s="31" t="s">
        <v>19</v>
      </c>
      <c r="B89" s="38" t="s">
        <v>39</v>
      </c>
      <c r="C89" s="38" t="s">
        <v>63</v>
      </c>
      <c r="D89" s="50" t="s">
        <v>20</v>
      </c>
      <c r="E89" s="133" t="s">
        <v>21</v>
      </c>
      <c r="F89" s="133" t="s">
        <v>20</v>
      </c>
      <c r="G89" s="133" t="s">
        <v>22</v>
      </c>
      <c r="H89" s="133" t="s">
        <v>287</v>
      </c>
      <c r="I89" s="134" t="s">
        <v>288</v>
      </c>
      <c r="J89" s="135" t="s">
        <v>45</v>
      </c>
      <c r="K89" s="50" t="s">
        <v>291</v>
      </c>
      <c r="L89" s="136" t="s">
        <v>289</v>
      </c>
      <c r="M89" s="137" t="s">
        <v>100</v>
      </c>
      <c r="N89" s="138" t="s">
        <v>26</v>
      </c>
      <c r="O89" s="139">
        <v>1</v>
      </c>
      <c r="P89" s="134">
        <v>1825.37</v>
      </c>
      <c r="Q89" s="36" t="s">
        <v>38</v>
      </c>
      <c r="R89" s="41">
        <f t="shared" si="37"/>
        <v>1825.37</v>
      </c>
      <c r="S89" s="42">
        <f t="shared" si="38"/>
        <v>1825.37</v>
      </c>
    </row>
    <row r="90" spans="1:23" s="37" customFormat="1" ht="44.25" customHeight="1" x14ac:dyDescent="0.3">
      <c r="A90" s="31" t="s">
        <v>19</v>
      </c>
      <c r="B90" s="38" t="s">
        <v>39</v>
      </c>
      <c r="C90" s="38" t="s">
        <v>91</v>
      </c>
      <c r="D90" s="50" t="s">
        <v>20</v>
      </c>
      <c r="E90" s="133" t="s">
        <v>21</v>
      </c>
      <c r="F90" s="133" t="s">
        <v>20</v>
      </c>
      <c r="G90" s="133" t="s">
        <v>22</v>
      </c>
      <c r="H90" s="133" t="s">
        <v>287</v>
      </c>
      <c r="I90" s="134" t="s">
        <v>288</v>
      </c>
      <c r="J90" s="135" t="s">
        <v>45</v>
      </c>
      <c r="K90" s="50" t="s">
        <v>291</v>
      </c>
      <c r="L90" s="136" t="s">
        <v>289</v>
      </c>
      <c r="M90" s="137" t="s">
        <v>100</v>
      </c>
      <c r="N90" s="138" t="s">
        <v>26</v>
      </c>
      <c r="O90" s="139">
        <v>1</v>
      </c>
      <c r="P90" s="134">
        <v>2215.11</v>
      </c>
      <c r="Q90" s="36" t="s">
        <v>38</v>
      </c>
      <c r="R90" s="41">
        <f t="shared" si="37"/>
        <v>2215.11</v>
      </c>
      <c r="S90" s="42">
        <f t="shared" si="38"/>
        <v>2215.11</v>
      </c>
    </row>
    <row r="91" spans="1:23" s="37" customFormat="1" ht="44.25" customHeight="1" x14ac:dyDescent="0.3">
      <c r="A91" s="31" t="s">
        <v>19</v>
      </c>
      <c r="B91" s="38" t="s">
        <v>39</v>
      </c>
      <c r="C91" s="38" t="s">
        <v>67</v>
      </c>
      <c r="D91" s="50" t="s">
        <v>20</v>
      </c>
      <c r="E91" s="133" t="s">
        <v>21</v>
      </c>
      <c r="F91" s="133" t="s">
        <v>20</v>
      </c>
      <c r="G91" s="133" t="s">
        <v>28</v>
      </c>
      <c r="H91" s="133" t="s">
        <v>287</v>
      </c>
      <c r="I91" s="134" t="s">
        <v>288</v>
      </c>
      <c r="J91" s="135" t="s">
        <v>45</v>
      </c>
      <c r="K91" s="50" t="s">
        <v>291</v>
      </c>
      <c r="L91" s="136" t="s">
        <v>289</v>
      </c>
      <c r="M91" s="137" t="s">
        <v>100</v>
      </c>
      <c r="N91" s="138" t="s">
        <v>26</v>
      </c>
      <c r="O91" s="139">
        <v>1</v>
      </c>
      <c r="P91" s="134">
        <v>1242.7</v>
      </c>
      <c r="Q91" s="36" t="s">
        <v>38</v>
      </c>
      <c r="R91" s="41">
        <f t="shared" si="37"/>
        <v>1242.7</v>
      </c>
      <c r="S91" s="42">
        <f t="shared" si="38"/>
        <v>1242.7</v>
      </c>
    </row>
    <row r="92" spans="1:23" s="65" customFormat="1" ht="35.1" customHeight="1" x14ac:dyDescent="0.3">
      <c r="A92" s="55" t="s">
        <v>55</v>
      </c>
      <c r="B92" s="56" t="s">
        <v>56</v>
      </c>
      <c r="C92" s="80" t="s">
        <v>44</v>
      </c>
      <c r="D92" s="57" t="s">
        <v>20</v>
      </c>
      <c r="E92" s="58" t="s">
        <v>21</v>
      </c>
      <c r="F92" s="57" t="s">
        <v>20</v>
      </c>
      <c r="G92" s="58" t="s">
        <v>22</v>
      </c>
      <c r="H92" s="59">
        <v>22104</v>
      </c>
      <c r="I92" s="49" t="s">
        <v>109</v>
      </c>
      <c r="J92" s="55" t="s">
        <v>49</v>
      </c>
      <c r="K92" s="49" t="s">
        <v>94</v>
      </c>
      <c r="L92" s="60" t="s">
        <v>108</v>
      </c>
      <c r="M92" s="60" t="s">
        <v>108</v>
      </c>
      <c r="N92" s="35" t="s">
        <v>45</v>
      </c>
      <c r="O92" s="61">
        <v>1</v>
      </c>
      <c r="P92" s="62">
        <v>3232.95</v>
      </c>
      <c r="Q92" s="63" t="s">
        <v>46</v>
      </c>
      <c r="R92" s="62">
        <v>3232.95</v>
      </c>
      <c r="S92" s="64">
        <f t="shared" ref="S92:S95" si="39">O92*R92</f>
        <v>3232.95</v>
      </c>
      <c r="U92" s="66"/>
      <c r="V92" s="66"/>
      <c r="W92" s="67"/>
    </row>
    <row r="93" spans="1:23" s="65" customFormat="1" ht="35.1" customHeight="1" x14ac:dyDescent="0.3">
      <c r="A93" s="55" t="s">
        <v>55</v>
      </c>
      <c r="B93" s="56" t="s">
        <v>56</v>
      </c>
      <c r="C93" s="80" t="s">
        <v>44</v>
      </c>
      <c r="D93" s="57" t="s">
        <v>20</v>
      </c>
      <c r="E93" s="58" t="s">
        <v>21</v>
      </c>
      <c r="F93" s="57" t="s">
        <v>20</v>
      </c>
      <c r="G93" s="58" t="s">
        <v>22</v>
      </c>
      <c r="H93" s="59">
        <v>22104</v>
      </c>
      <c r="I93" s="49" t="s">
        <v>109</v>
      </c>
      <c r="J93" s="55" t="s">
        <v>49</v>
      </c>
      <c r="K93" s="49" t="s">
        <v>94</v>
      </c>
      <c r="L93" s="60" t="s">
        <v>108</v>
      </c>
      <c r="M93" s="60" t="s">
        <v>108</v>
      </c>
      <c r="N93" s="35" t="s">
        <v>45</v>
      </c>
      <c r="O93" s="61">
        <v>1</v>
      </c>
      <c r="P93" s="62">
        <v>518</v>
      </c>
      <c r="Q93" s="63" t="s">
        <v>46</v>
      </c>
      <c r="R93" s="62">
        <f>P93*O93</f>
        <v>518</v>
      </c>
      <c r="S93" s="64">
        <f t="shared" si="39"/>
        <v>518</v>
      </c>
      <c r="U93" s="66"/>
      <c r="V93" s="66"/>
      <c r="W93" s="67"/>
    </row>
    <row r="94" spans="1:23" s="65" customFormat="1" ht="35.1" customHeight="1" x14ac:dyDescent="0.3">
      <c r="A94" s="55" t="s">
        <v>55</v>
      </c>
      <c r="B94" s="56" t="s">
        <v>56</v>
      </c>
      <c r="C94" s="80" t="s">
        <v>44</v>
      </c>
      <c r="D94" s="57" t="s">
        <v>20</v>
      </c>
      <c r="E94" s="58" t="s">
        <v>21</v>
      </c>
      <c r="F94" s="57" t="s">
        <v>20</v>
      </c>
      <c r="G94" s="58" t="s">
        <v>28</v>
      </c>
      <c r="H94" s="59">
        <v>31301</v>
      </c>
      <c r="I94" s="49" t="s">
        <v>83</v>
      </c>
      <c r="J94" s="55" t="s">
        <v>107</v>
      </c>
      <c r="K94" s="49" t="s">
        <v>292</v>
      </c>
      <c r="L94" s="60" t="s">
        <v>108</v>
      </c>
      <c r="M94" s="60" t="s">
        <v>108</v>
      </c>
      <c r="N94" s="35" t="s">
        <v>45</v>
      </c>
      <c r="O94" s="61">
        <v>1</v>
      </c>
      <c r="P94" s="62">
        <v>477</v>
      </c>
      <c r="Q94" s="63" t="s">
        <v>46</v>
      </c>
      <c r="R94" s="62">
        <f t="shared" ref="R94:R95" si="40">P94*O94</f>
        <v>477</v>
      </c>
      <c r="S94" s="64">
        <f t="shared" si="39"/>
        <v>477</v>
      </c>
      <c r="U94" s="66"/>
      <c r="V94" s="66"/>
      <c r="W94" s="67"/>
    </row>
    <row r="95" spans="1:23" s="65" customFormat="1" ht="35.1" customHeight="1" x14ac:dyDescent="0.3">
      <c r="A95" s="55" t="s">
        <v>55</v>
      </c>
      <c r="B95" s="56" t="s">
        <v>56</v>
      </c>
      <c r="C95" s="80" t="s">
        <v>44</v>
      </c>
      <c r="D95" s="57" t="s">
        <v>20</v>
      </c>
      <c r="E95" s="58" t="s">
        <v>21</v>
      </c>
      <c r="F95" s="57" t="s">
        <v>20</v>
      </c>
      <c r="G95" s="58" t="s">
        <v>22</v>
      </c>
      <c r="H95" s="59">
        <v>22104</v>
      </c>
      <c r="I95" s="49" t="s">
        <v>109</v>
      </c>
      <c r="J95" s="55" t="s">
        <v>49</v>
      </c>
      <c r="K95" s="49" t="s">
        <v>94</v>
      </c>
      <c r="L95" s="60" t="s">
        <v>108</v>
      </c>
      <c r="M95" s="60" t="s">
        <v>108</v>
      </c>
      <c r="N95" s="35" t="s">
        <v>45</v>
      </c>
      <c r="O95" s="61">
        <v>1</v>
      </c>
      <c r="P95" s="62">
        <v>511</v>
      </c>
      <c r="Q95" s="63" t="s">
        <v>46</v>
      </c>
      <c r="R95" s="62">
        <f t="shared" si="40"/>
        <v>511</v>
      </c>
      <c r="S95" s="64">
        <f t="shared" si="39"/>
        <v>511</v>
      </c>
      <c r="U95" s="66"/>
      <c r="V95" s="66"/>
      <c r="W95" s="67"/>
    </row>
    <row r="96" spans="1:23" s="65" customFormat="1" ht="35.1" customHeight="1" x14ac:dyDescent="0.3">
      <c r="A96" s="55" t="s">
        <v>55</v>
      </c>
      <c r="B96" s="56" t="s">
        <v>56</v>
      </c>
      <c r="C96" s="80" t="s">
        <v>44</v>
      </c>
      <c r="D96" s="57" t="s">
        <v>20</v>
      </c>
      <c r="E96" s="58" t="s">
        <v>135</v>
      </c>
      <c r="F96" s="57" t="s">
        <v>138</v>
      </c>
      <c r="G96" s="58" t="s">
        <v>28</v>
      </c>
      <c r="H96" s="59">
        <v>31602</v>
      </c>
      <c r="I96" s="49" t="s">
        <v>139</v>
      </c>
      <c r="J96" s="55" t="s">
        <v>107</v>
      </c>
      <c r="K96" s="49" t="s">
        <v>140</v>
      </c>
      <c r="L96" s="60" t="s">
        <v>108</v>
      </c>
      <c r="M96" s="60" t="s">
        <v>108</v>
      </c>
      <c r="N96" s="35" t="s">
        <v>45</v>
      </c>
      <c r="O96" s="61">
        <v>1</v>
      </c>
      <c r="P96" s="62">
        <v>756</v>
      </c>
      <c r="Q96" s="63" t="s">
        <v>46</v>
      </c>
      <c r="R96" s="62">
        <f>O96*P96</f>
        <v>756</v>
      </c>
      <c r="S96" s="64">
        <f>O96*R96</f>
        <v>756</v>
      </c>
      <c r="U96" s="66"/>
      <c r="V96" s="66"/>
      <c r="W96" s="67"/>
    </row>
    <row r="97" spans="1:23" s="65" customFormat="1" ht="35.1" customHeight="1" x14ac:dyDescent="0.3">
      <c r="A97" s="55" t="s">
        <v>55</v>
      </c>
      <c r="B97" s="56" t="s">
        <v>56</v>
      </c>
      <c r="C97" s="80" t="s">
        <v>44</v>
      </c>
      <c r="D97" s="57" t="s">
        <v>20</v>
      </c>
      <c r="E97" s="58" t="s">
        <v>21</v>
      </c>
      <c r="F97" s="57" t="s">
        <v>20</v>
      </c>
      <c r="G97" s="58" t="s">
        <v>28</v>
      </c>
      <c r="H97" s="59">
        <v>31301</v>
      </c>
      <c r="I97" s="49" t="s">
        <v>83</v>
      </c>
      <c r="J97" s="55" t="s">
        <v>107</v>
      </c>
      <c r="K97" s="49" t="s">
        <v>292</v>
      </c>
      <c r="L97" s="60" t="s">
        <v>108</v>
      </c>
      <c r="M97" s="60" t="s">
        <v>108</v>
      </c>
      <c r="N97" s="35" t="s">
        <v>45</v>
      </c>
      <c r="O97" s="61">
        <v>1</v>
      </c>
      <c r="P97" s="62">
        <v>1269</v>
      </c>
      <c r="Q97" s="63" t="s">
        <v>46</v>
      </c>
      <c r="R97" s="62">
        <f t="shared" ref="R97" si="41">P97*O97</f>
        <v>1269</v>
      </c>
      <c r="S97" s="64">
        <f t="shared" ref="S97" si="42">O97*R97</f>
        <v>1269</v>
      </c>
      <c r="U97" s="66"/>
      <c r="V97" s="66"/>
      <c r="W97" s="67"/>
    </row>
    <row r="98" spans="1:23" s="65" customFormat="1" ht="35.1" customHeight="1" x14ac:dyDescent="0.3">
      <c r="A98" s="55" t="s">
        <v>55</v>
      </c>
      <c r="B98" s="56" t="s">
        <v>56</v>
      </c>
      <c r="C98" s="80" t="s">
        <v>44</v>
      </c>
      <c r="D98" s="57" t="s">
        <v>20</v>
      </c>
      <c r="E98" s="58" t="s">
        <v>21</v>
      </c>
      <c r="F98" s="57" t="s">
        <v>20</v>
      </c>
      <c r="G98" s="58" t="s">
        <v>28</v>
      </c>
      <c r="H98" s="59">
        <v>33801</v>
      </c>
      <c r="I98" s="49" t="s">
        <v>29</v>
      </c>
      <c r="J98" s="55" t="s">
        <v>107</v>
      </c>
      <c r="K98" s="68" t="s">
        <v>293</v>
      </c>
      <c r="L98" s="69" t="s">
        <v>30</v>
      </c>
      <c r="M98" s="60" t="s">
        <v>45</v>
      </c>
      <c r="N98" s="60" t="s">
        <v>45</v>
      </c>
      <c r="O98" s="61">
        <v>1</v>
      </c>
      <c r="P98" s="62">
        <v>28439.99</v>
      </c>
      <c r="Q98" s="63" t="s">
        <v>48</v>
      </c>
      <c r="R98" s="62">
        <v>28439.99</v>
      </c>
      <c r="S98" s="64">
        <v>28439.99</v>
      </c>
      <c r="U98" s="66"/>
      <c r="V98" s="66"/>
      <c r="W98" s="67"/>
    </row>
    <row r="99" spans="1:23" s="65" customFormat="1" ht="35.1" customHeight="1" x14ac:dyDescent="0.3">
      <c r="A99" s="55" t="s">
        <v>55</v>
      </c>
      <c r="B99" s="56" t="s">
        <v>56</v>
      </c>
      <c r="C99" s="80" t="s">
        <v>44</v>
      </c>
      <c r="D99" s="57" t="s">
        <v>20</v>
      </c>
      <c r="E99" s="58" t="s">
        <v>21</v>
      </c>
      <c r="F99" s="57" t="s">
        <v>20</v>
      </c>
      <c r="G99" s="58" t="s">
        <v>28</v>
      </c>
      <c r="H99" s="59">
        <v>33801</v>
      </c>
      <c r="I99" s="49" t="s">
        <v>29</v>
      </c>
      <c r="J99" s="55" t="s">
        <v>107</v>
      </c>
      <c r="K99" s="68" t="s">
        <v>294</v>
      </c>
      <c r="L99" s="69" t="s">
        <v>30</v>
      </c>
      <c r="M99" s="60" t="s">
        <v>45</v>
      </c>
      <c r="N99" s="60" t="s">
        <v>45</v>
      </c>
      <c r="O99" s="61">
        <v>1</v>
      </c>
      <c r="P99" s="62">
        <v>2880.01</v>
      </c>
      <c r="Q99" s="63" t="s">
        <v>48</v>
      </c>
      <c r="R99" s="62">
        <v>2880.01</v>
      </c>
      <c r="S99" s="64">
        <v>2880.01</v>
      </c>
      <c r="U99" s="66"/>
      <c r="V99" s="66"/>
      <c r="W99" s="67"/>
    </row>
    <row r="100" spans="1:23" s="65" customFormat="1" ht="35.1" customHeight="1" x14ac:dyDescent="0.3">
      <c r="A100" s="55" t="s">
        <v>55</v>
      </c>
      <c r="B100" s="56" t="s">
        <v>56</v>
      </c>
      <c r="C100" s="80" t="s">
        <v>44</v>
      </c>
      <c r="D100" s="57" t="s">
        <v>20</v>
      </c>
      <c r="E100" s="58" t="s">
        <v>21</v>
      </c>
      <c r="F100" s="57" t="s">
        <v>20</v>
      </c>
      <c r="G100" s="58" t="s">
        <v>28</v>
      </c>
      <c r="H100" s="59">
        <v>32201</v>
      </c>
      <c r="I100" s="49" t="s">
        <v>54</v>
      </c>
      <c r="J100" s="55" t="s">
        <v>107</v>
      </c>
      <c r="K100" s="68" t="s">
        <v>295</v>
      </c>
      <c r="L100" s="69" t="s">
        <v>137</v>
      </c>
      <c r="M100" s="60" t="s">
        <v>45</v>
      </c>
      <c r="N100" s="60" t="s">
        <v>45</v>
      </c>
      <c r="O100" s="61">
        <v>1</v>
      </c>
      <c r="P100" s="62">
        <v>53593.65</v>
      </c>
      <c r="Q100" s="63" t="s">
        <v>46</v>
      </c>
      <c r="R100" s="62">
        <f t="shared" ref="R100" si="43">O100*P100</f>
        <v>53593.65</v>
      </c>
      <c r="S100" s="64">
        <f t="shared" ref="S100:S101" si="44">O100*P100</f>
        <v>53593.65</v>
      </c>
      <c r="U100" s="66"/>
      <c r="V100" s="66"/>
      <c r="W100" s="67"/>
    </row>
    <row r="101" spans="1:23" s="65" customFormat="1" ht="35.1" customHeight="1" x14ac:dyDescent="0.3">
      <c r="A101" s="55" t="s">
        <v>55</v>
      </c>
      <c r="B101" s="56" t="s">
        <v>56</v>
      </c>
      <c r="C101" s="80" t="s">
        <v>44</v>
      </c>
      <c r="D101" s="57" t="s">
        <v>20</v>
      </c>
      <c r="E101" s="58" t="s">
        <v>21</v>
      </c>
      <c r="F101" s="57" t="s">
        <v>20</v>
      </c>
      <c r="G101" s="58" t="s">
        <v>28</v>
      </c>
      <c r="H101" s="59">
        <v>32201</v>
      </c>
      <c r="I101" s="49" t="s">
        <v>54</v>
      </c>
      <c r="J101" s="55" t="s">
        <v>107</v>
      </c>
      <c r="K101" s="68" t="s">
        <v>296</v>
      </c>
      <c r="L101" s="69" t="s">
        <v>137</v>
      </c>
      <c r="M101" s="60" t="s">
        <v>45</v>
      </c>
      <c r="N101" s="60" t="s">
        <v>45</v>
      </c>
      <c r="O101" s="61">
        <v>1</v>
      </c>
      <c r="P101" s="62">
        <v>11618.22</v>
      </c>
      <c r="Q101" s="63" t="s">
        <v>46</v>
      </c>
      <c r="R101" s="62">
        <v>11618.220000000001</v>
      </c>
      <c r="S101" s="64">
        <f t="shared" si="44"/>
        <v>11618.22</v>
      </c>
      <c r="U101" s="66"/>
      <c r="V101" s="66"/>
      <c r="W101" s="67"/>
    </row>
    <row r="102" spans="1:23" s="65" customFormat="1" ht="35.1" customHeight="1" x14ac:dyDescent="0.3">
      <c r="A102" s="55" t="s">
        <v>55</v>
      </c>
      <c r="B102" s="56" t="s">
        <v>56</v>
      </c>
      <c r="C102" s="80" t="s">
        <v>44</v>
      </c>
      <c r="D102" s="57" t="s">
        <v>20</v>
      </c>
      <c r="E102" s="58" t="s">
        <v>35</v>
      </c>
      <c r="F102" s="57" t="s">
        <v>36</v>
      </c>
      <c r="G102" s="58" t="s">
        <v>37</v>
      </c>
      <c r="H102" s="59">
        <v>32201</v>
      </c>
      <c r="I102" s="49" t="s">
        <v>54</v>
      </c>
      <c r="J102" s="55" t="s">
        <v>107</v>
      </c>
      <c r="K102" s="68" t="s">
        <v>297</v>
      </c>
      <c r="L102" s="69" t="s">
        <v>144</v>
      </c>
      <c r="M102" s="60" t="s">
        <v>45</v>
      </c>
      <c r="N102" s="60" t="s">
        <v>45</v>
      </c>
      <c r="O102" s="61">
        <v>1</v>
      </c>
      <c r="P102" s="62">
        <v>48235.79</v>
      </c>
      <c r="Q102" s="63" t="s">
        <v>46</v>
      </c>
      <c r="R102" s="62">
        <v>48235.79</v>
      </c>
      <c r="S102" s="64">
        <v>48235.79</v>
      </c>
      <c r="U102" s="66"/>
      <c r="V102" s="66"/>
      <c r="W102" s="67"/>
    </row>
    <row r="103" spans="1:23" s="65" customFormat="1" ht="35.1" customHeight="1" x14ac:dyDescent="0.3">
      <c r="A103" s="55" t="s">
        <v>55</v>
      </c>
      <c r="B103" s="56" t="s">
        <v>56</v>
      </c>
      <c r="C103" s="80" t="s">
        <v>44</v>
      </c>
      <c r="D103" s="57" t="s">
        <v>20</v>
      </c>
      <c r="E103" s="58" t="s">
        <v>21</v>
      </c>
      <c r="F103" s="57" t="s">
        <v>20</v>
      </c>
      <c r="G103" s="58" t="s">
        <v>28</v>
      </c>
      <c r="H103" s="59">
        <v>35801</v>
      </c>
      <c r="I103" s="49" t="s">
        <v>31</v>
      </c>
      <c r="J103" s="55" t="s">
        <v>107</v>
      </c>
      <c r="K103" s="70" t="s">
        <v>298</v>
      </c>
      <c r="L103" s="60" t="s">
        <v>32</v>
      </c>
      <c r="M103" s="60" t="s">
        <v>45</v>
      </c>
      <c r="N103" s="35" t="s">
        <v>45</v>
      </c>
      <c r="O103" s="61">
        <v>1</v>
      </c>
      <c r="P103" s="62">
        <v>19492.57</v>
      </c>
      <c r="Q103" s="63" t="s">
        <v>48</v>
      </c>
      <c r="R103" s="62">
        <f t="shared" ref="R103:R145" si="45">O103*P103</f>
        <v>19492.57</v>
      </c>
      <c r="S103" s="64">
        <f>O103*P103</f>
        <v>19492.57</v>
      </c>
      <c r="U103" s="66"/>
      <c r="V103" s="66"/>
      <c r="W103" s="67"/>
    </row>
    <row r="104" spans="1:23" s="65" customFormat="1" ht="35.1" customHeight="1" x14ac:dyDescent="0.3">
      <c r="A104" s="55" t="s">
        <v>55</v>
      </c>
      <c r="B104" s="56" t="s">
        <v>56</v>
      </c>
      <c r="C104" s="80" t="s">
        <v>44</v>
      </c>
      <c r="D104" s="57" t="s">
        <v>20</v>
      </c>
      <c r="E104" s="58" t="s">
        <v>35</v>
      </c>
      <c r="F104" s="57" t="s">
        <v>36</v>
      </c>
      <c r="G104" s="58" t="s">
        <v>37</v>
      </c>
      <c r="H104" s="59">
        <v>35801</v>
      </c>
      <c r="I104" s="49" t="s">
        <v>31</v>
      </c>
      <c r="J104" s="55" t="s">
        <v>107</v>
      </c>
      <c r="K104" s="71" t="s">
        <v>299</v>
      </c>
      <c r="L104" s="60" t="s">
        <v>32</v>
      </c>
      <c r="M104" s="60" t="s">
        <v>45</v>
      </c>
      <c r="N104" s="35" t="s">
        <v>45</v>
      </c>
      <c r="O104" s="61">
        <v>1</v>
      </c>
      <c r="P104" s="62">
        <v>9746.2900000000009</v>
      </c>
      <c r="Q104" s="63" t="s">
        <v>48</v>
      </c>
      <c r="R104" s="62">
        <f t="shared" si="45"/>
        <v>9746.2900000000009</v>
      </c>
      <c r="S104" s="64">
        <f t="shared" ref="S104:S145" si="46">O104*P104</f>
        <v>9746.2900000000009</v>
      </c>
      <c r="U104" s="66"/>
      <c r="V104" s="66"/>
      <c r="W104" s="67"/>
    </row>
    <row r="105" spans="1:23" s="65" customFormat="1" ht="35.1" customHeight="1" x14ac:dyDescent="0.3">
      <c r="A105" s="55" t="s">
        <v>55</v>
      </c>
      <c r="B105" s="56" t="s">
        <v>56</v>
      </c>
      <c r="C105" s="80" t="s">
        <v>44</v>
      </c>
      <c r="D105" s="57" t="s">
        <v>20</v>
      </c>
      <c r="E105" s="58" t="s">
        <v>21</v>
      </c>
      <c r="F105" s="57" t="s">
        <v>20</v>
      </c>
      <c r="G105" s="58" t="s">
        <v>22</v>
      </c>
      <c r="H105" s="59">
        <v>32601</v>
      </c>
      <c r="I105" s="49" t="s">
        <v>47</v>
      </c>
      <c r="J105" s="55" t="s">
        <v>107</v>
      </c>
      <c r="K105" s="68" t="s">
        <v>300</v>
      </c>
      <c r="L105" s="60" t="s">
        <v>141</v>
      </c>
      <c r="M105" s="60" t="s">
        <v>45</v>
      </c>
      <c r="N105" s="35" t="s">
        <v>45</v>
      </c>
      <c r="O105" s="61">
        <v>1</v>
      </c>
      <c r="P105" s="62">
        <v>2299.58</v>
      </c>
      <c r="Q105" s="63" t="s">
        <v>48</v>
      </c>
      <c r="R105" s="62">
        <f t="shared" si="45"/>
        <v>2299.58</v>
      </c>
      <c r="S105" s="64">
        <f t="shared" si="46"/>
        <v>2299.58</v>
      </c>
      <c r="U105" s="66"/>
      <c r="V105" s="66"/>
      <c r="W105" s="67"/>
    </row>
    <row r="106" spans="1:23" s="65" customFormat="1" ht="35.1" customHeight="1" x14ac:dyDescent="0.3">
      <c r="A106" s="55" t="s">
        <v>55</v>
      </c>
      <c r="B106" s="56" t="s">
        <v>56</v>
      </c>
      <c r="C106" s="80" t="s">
        <v>44</v>
      </c>
      <c r="D106" s="57" t="s">
        <v>20</v>
      </c>
      <c r="E106" s="58" t="s">
        <v>21</v>
      </c>
      <c r="F106" s="57" t="s">
        <v>20</v>
      </c>
      <c r="G106" s="58" t="s">
        <v>22</v>
      </c>
      <c r="H106" s="59">
        <v>35701</v>
      </c>
      <c r="I106" s="49" t="s">
        <v>227</v>
      </c>
      <c r="J106" s="55" t="s">
        <v>107</v>
      </c>
      <c r="K106" s="49" t="s">
        <v>301</v>
      </c>
      <c r="L106" s="60" t="s">
        <v>108</v>
      </c>
      <c r="M106" s="60" t="s">
        <v>108</v>
      </c>
      <c r="N106" s="35" t="s">
        <v>45</v>
      </c>
      <c r="O106" s="61">
        <v>1</v>
      </c>
      <c r="P106" s="62">
        <v>14310.75</v>
      </c>
      <c r="Q106" s="63" t="s">
        <v>46</v>
      </c>
      <c r="R106" s="62">
        <f t="shared" si="45"/>
        <v>14310.75</v>
      </c>
      <c r="S106" s="64">
        <f t="shared" si="46"/>
        <v>14310.75</v>
      </c>
      <c r="U106" s="66"/>
      <c r="V106" s="66"/>
      <c r="W106" s="67"/>
    </row>
    <row r="107" spans="1:23" s="65" customFormat="1" ht="35.1" customHeight="1" x14ac:dyDescent="0.3">
      <c r="A107" s="55" t="s">
        <v>55</v>
      </c>
      <c r="B107" s="56" t="s">
        <v>56</v>
      </c>
      <c r="C107" s="80" t="s">
        <v>44</v>
      </c>
      <c r="D107" s="57" t="s">
        <v>20</v>
      </c>
      <c r="E107" s="58" t="s">
        <v>21</v>
      </c>
      <c r="F107" s="57" t="s">
        <v>20</v>
      </c>
      <c r="G107" s="58" t="s">
        <v>22</v>
      </c>
      <c r="H107" s="59">
        <v>35701</v>
      </c>
      <c r="I107" s="49" t="s">
        <v>227</v>
      </c>
      <c r="J107" s="55" t="s">
        <v>107</v>
      </c>
      <c r="K107" s="68" t="s">
        <v>302</v>
      </c>
      <c r="L107" s="60" t="s">
        <v>108</v>
      </c>
      <c r="M107" s="60" t="s">
        <v>108</v>
      </c>
      <c r="N107" s="35" t="s">
        <v>45</v>
      </c>
      <c r="O107" s="61">
        <v>1</v>
      </c>
      <c r="P107" s="62">
        <v>155.88999999999999</v>
      </c>
      <c r="Q107" s="63" t="s">
        <v>46</v>
      </c>
      <c r="R107" s="62">
        <f t="shared" si="45"/>
        <v>155.88999999999999</v>
      </c>
      <c r="S107" s="64">
        <f t="shared" si="46"/>
        <v>155.88999999999999</v>
      </c>
      <c r="U107" s="66"/>
      <c r="V107" s="66"/>
      <c r="W107" s="67"/>
    </row>
    <row r="108" spans="1:23" s="65" customFormat="1" ht="35.1" customHeight="1" x14ac:dyDescent="0.3">
      <c r="A108" s="55" t="s">
        <v>55</v>
      </c>
      <c r="B108" s="56" t="s">
        <v>56</v>
      </c>
      <c r="C108" s="80" t="s">
        <v>44</v>
      </c>
      <c r="D108" s="57" t="s">
        <v>20</v>
      </c>
      <c r="E108" s="58" t="s">
        <v>21</v>
      </c>
      <c r="F108" s="57" t="s">
        <v>20</v>
      </c>
      <c r="G108" s="58" t="s">
        <v>22</v>
      </c>
      <c r="H108" s="59">
        <v>22104</v>
      </c>
      <c r="I108" s="49" t="s">
        <v>109</v>
      </c>
      <c r="J108" s="55" t="s">
        <v>49</v>
      </c>
      <c r="K108" s="70" t="s">
        <v>94</v>
      </c>
      <c r="L108" s="60" t="s">
        <v>108</v>
      </c>
      <c r="M108" s="60" t="s">
        <v>108</v>
      </c>
      <c r="N108" s="35" t="s">
        <v>45</v>
      </c>
      <c r="O108" s="61">
        <v>1</v>
      </c>
      <c r="P108" s="62">
        <v>1739</v>
      </c>
      <c r="Q108" s="63" t="s">
        <v>46</v>
      </c>
      <c r="R108" s="62">
        <f t="shared" si="45"/>
        <v>1739</v>
      </c>
      <c r="S108" s="64">
        <f t="shared" si="46"/>
        <v>1739</v>
      </c>
      <c r="U108" s="66"/>
      <c r="V108" s="66"/>
      <c r="W108" s="67"/>
    </row>
    <row r="109" spans="1:23" s="65" customFormat="1" ht="35.1" customHeight="1" x14ac:dyDescent="0.3">
      <c r="A109" s="55" t="s">
        <v>55</v>
      </c>
      <c r="B109" s="56" t="s">
        <v>56</v>
      </c>
      <c r="C109" s="80" t="s">
        <v>44</v>
      </c>
      <c r="D109" s="57" t="s">
        <v>20</v>
      </c>
      <c r="E109" s="58" t="s">
        <v>21</v>
      </c>
      <c r="F109" s="57" t="s">
        <v>20</v>
      </c>
      <c r="G109" s="58" t="s">
        <v>22</v>
      </c>
      <c r="H109" s="59">
        <v>22104</v>
      </c>
      <c r="I109" s="49" t="s">
        <v>109</v>
      </c>
      <c r="J109" s="55" t="s">
        <v>49</v>
      </c>
      <c r="K109" s="70" t="s">
        <v>94</v>
      </c>
      <c r="L109" s="60" t="s">
        <v>108</v>
      </c>
      <c r="M109" s="60" t="s">
        <v>108</v>
      </c>
      <c r="N109" s="35" t="s">
        <v>45</v>
      </c>
      <c r="O109" s="61">
        <v>1</v>
      </c>
      <c r="P109" s="62">
        <v>130</v>
      </c>
      <c r="Q109" s="63" t="s">
        <v>46</v>
      </c>
      <c r="R109" s="62">
        <f t="shared" si="45"/>
        <v>130</v>
      </c>
      <c r="S109" s="64">
        <f t="shared" si="46"/>
        <v>130</v>
      </c>
      <c r="U109" s="66"/>
      <c r="V109" s="66"/>
      <c r="W109" s="67"/>
    </row>
    <row r="110" spans="1:23" s="65" customFormat="1" ht="35.1" customHeight="1" x14ac:dyDescent="0.3">
      <c r="A110" s="55" t="s">
        <v>55</v>
      </c>
      <c r="B110" s="56" t="s">
        <v>56</v>
      </c>
      <c r="C110" s="80" t="s">
        <v>44</v>
      </c>
      <c r="D110" s="57" t="s">
        <v>20</v>
      </c>
      <c r="E110" s="58" t="s">
        <v>21</v>
      </c>
      <c r="F110" s="57" t="s">
        <v>20</v>
      </c>
      <c r="G110" s="58" t="s">
        <v>22</v>
      </c>
      <c r="H110" s="59">
        <v>26105</v>
      </c>
      <c r="I110" s="49" t="s">
        <v>303</v>
      </c>
      <c r="J110" s="55" t="s">
        <v>304</v>
      </c>
      <c r="K110" s="70" t="s">
        <v>305</v>
      </c>
      <c r="L110" s="60" t="s">
        <v>108</v>
      </c>
      <c r="M110" s="60" t="s">
        <v>108</v>
      </c>
      <c r="N110" s="35" t="s">
        <v>50</v>
      </c>
      <c r="O110" s="61">
        <v>1</v>
      </c>
      <c r="P110" s="62">
        <v>150</v>
      </c>
      <c r="Q110" s="63" t="s">
        <v>46</v>
      </c>
      <c r="R110" s="62">
        <f t="shared" si="45"/>
        <v>150</v>
      </c>
      <c r="S110" s="64">
        <f t="shared" si="46"/>
        <v>150</v>
      </c>
      <c r="U110" s="66"/>
      <c r="V110" s="66"/>
      <c r="W110" s="67"/>
    </row>
    <row r="111" spans="1:23" s="65" customFormat="1" ht="35.1" customHeight="1" x14ac:dyDescent="0.3">
      <c r="A111" s="55" t="s">
        <v>55</v>
      </c>
      <c r="B111" s="56" t="s">
        <v>56</v>
      </c>
      <c r="C111" s="80" t="s">
        <v>44</v>
      </c>
      <c r="D111" s="57" t="s">
        <v>20</v>
      </c>
      <c r="E111" s="58" t="s">
        <v>21</v>
      </c>
      <c r="F111" s="57" t="s">
        <v>20</v>
      </c>
      <c r="G111" s="58" t="s">
        <v>22</v>
      </c>
      <c r="H111" s="59">
        <v>29301</v>
      </c>
      <c r="I111" s="49" t="s">
        <v>306</v>
      </c>
      <c r="J111" s="55" t="s">
        <v>307</v>
      </c>
      <c r="K111" s="70" t="s">
        <v>308</v>
      </c>
      <c r="L111" s="60" t="s">
        <v>108</v>
      </c>
      <c r="M111" s="60" t="s">
        <v>108</v>
      </c>
      <c r="N111" s="35" t="s">
        <v>50</v>
      </c>
      <c r="O111" s="61">
        <v>1</v>
      </c>
      <c r="P111" s="62">
        <v>209</v>
      </c>
      <c r="Q111" s="63" t="s">
        <v>46</v>
      </c>
      <c r="R111" s="62">
        <f t="shared" si="45"/>
        <v>209</v>
      </c>
      <c r="S111" s="64">
        <f t="shared" si="46"/>
        <v>209</v>
      </c>
      <c r="U111" s="66"/>
      <c r="V111" s="66"/>
      <c r="W111" s="67"/>
    </row>
    <row r="112" spans="1:23" s="65" customFormat="1" ht="35.1" customHeight="1" x14ac:dyDescent="0.3">
      <c r="A112" s="55" t="s">
        <v>55</v>
      </c>
      <c r="B112" s="56" t="s">
        <v>56</v>
      </c>
      <c r="C112" s="80" t="s">
        <v>44</v>
      </c>
      <c r="D112" s="57" t="s">
        <v>20</v>
      </c>
      <c r="E112" s="58" t="s">
        <v>21</v>
      </c>
      <c r="F112" s="57" t="s">
        <v>20</v>
      </c>
      <c r="G112" s="58" t="s">
        <v>22</v>
      </c>
      <c r="H112" s="59">
        <v>29101</v>
      </c>
      <c r="I112" s="49" t="s">
        <v>309</v>
      </c>
      <c r="J112" s="55" t="s">
        <v>310</v>
      </c>
      <c r="K112" s="70" t="s">
        <v>311</v>
      </c>
      <c r="L112" s="60" t="s">
        <v>108</v>
      </c>
      <c r="M112" s="60" t="s">
        <v>108</v>
      </c>
      <c r="N112" s="35" t="s">
        <v>312</v>
      </c>
      <c r="O112" s="61">
        <v>1</v>
      </c>
      <c r="P112" s="62">
        <v>130</v>
      </c>
      <c r="Q112" s="63" t="s">
        <v>46</v>
      </c>
      <c r="R112" s="62">
        <f t="shared" si="45"/>
        <v>130</v>
      </c>
      <c r="S112" s="64">
        <f t="shared" si="46"/>
        <v>130</v>
      </c>
      <c r="U112" s="66"/>
      <c r="V112" s="66"/>
      <c r="W112" s="67"/>
    </row>
    <row r="113" spans="1:23" s="65" customFormat="1" ht="35.1" customHeight="1" x14ac:dyDescent="0.3">
      <c r="A113" s="55" t="s">
        <v>55</v>
      </c>
      <c r="B113" s="56" t="s">
        <v>56</v>
      </c>
      <c r="C113" s="80" t="s">
        <v>44</v>
      </c>
      <c r="D113" s="57" t="s">
        <v>20</v>
      </c>
      <c r="E113" s="58" t="s">
        <v>21</v>
      </c>
      <c r="F113" s="57" t="s">
        <v>20</v>
      </c>
      <c r="G113" s="58" t="s">
        <v>22</v>
      </c>
      <c r="H113" s="59">
        <v>24601</v>
      </c>
      <c r="I113" s="49" t="s">
        <v>66</v>
      </c>
      <c r="J113" s="55" t="s">
        <v>313</v>
      </c>
      <c r="K113" s="70" t="s">
        <v>314</v>
      </c>
      <c r="L113" s="60" t="s">
        <v>108</v>
      </c>
      <c r="M113" s="60" t="s">
        <v>108</v>
      </c>
      <c r="N113" s="35" t="s">
        <v>50</v>
      </c>
      <c r="O113" s="61">
        <v>1</v>
      </c>
      <c r="P113" s="62">
        <v>65</v>
      </c>
      <c r="Q113" s="63" t="s">
        <v>46</v>
      </c>
      <c r="R113" s="62">
        <f t="shared" si="45"/>
        <v>65</v>
      </c>
      <c r="S113" s="64">
        <f t="shared" si="46"/>
        <v>65</v>
      </c>
      <c r="U113" s="66"/>
      <c r="V113" s="66"/>
      <c r="W113" s="67"/>
    </row>
    <row r="114" spans="1:23" s="37" customFormat="1" ht="24" x14ac:dyDescent="0.3">
      <c r="A114" s="55" t="s">
        <v>55</v>
      </c>
      <c r="B114" s="56" t="s">
        <v>56</v>
      </c>
      <c r="C114" s="80" t="s">
        <v>44</v>
      </c>
      <c r="D114" s="57" t="s">
        <v>20</v>
      </c>
      <c r="E114" s="58" t="s">
        <v>21</v>
      </c>
      <c r="F114" s="57" t="s">
        <v>20</v>
      </c>
      <c r="G114" s="58" t="s">
        <v>22</v>
      </c>
      <c r="H114" s="59">
        <v>39202</v>
      </c>
      <c r="I114" s="49" t="s">
        <v>315</v>
      </c>
      <c r="J114" s="55" t="s">
        <v>107</v>
      </c>
      <c r="K114" s="70" t="s">
        <v>316</v>
      </c>
      <c r="L114" s="60" t="s">
        <v>108</v>
      </c>
      <c r="M114" s="60" t="s">
        <v>108</v>
      </c>
      <c r="N114" s="35" t="s">
        <v>45</v>
      </c>
      <c r="O114" s="61">
        <v>1</v>
      </c>
      <c r="P114" s="62">
        <v>677</v>
      </c>
      <c r="Q114" s="63" t="s">
        <v>46</v>
      </c>
      <c r="R114" s="62">
        <f t="shared" si="45"/>
        <v>677</v>
      </c>
      <c r="S114" s="64">
        <f t="shared" si="46"/>
        <v>677</v>
      </c>
    </row>
    <row r="115" spans="1:23" s="37" customFormat="1" ht="24" x14ac:dyDescent="0.3">
      <c r="A115" s="55" t="s">
        <v>55</v>
      </c>
      <c r="B115" s="56" t="s">
        <v>56</v>
      </c>
      <c r="C115" s="80" t="s">
        <v>44</v>
      </c>
      <c r="D115" s="57" t="s">
        <v>20</v>
      </c>
      <c r="E115" s="58" t="s">
        <v>21</v>
      </c>
      <c r="F115" s="57" t="s">
        <v>20</v>
      </c>
      <c r="G115" s="58" t="s">
        <v>22</v>
      </c>
      <c r="H115" s="59">
        <v>21601</v>
      </c>
      <c r="I115" s="49" t="s">
        <v>51</v>
      </c>
      <c r="J115" s="55" t="s">
        <v>262</v>
      </c>
      <c r="K115" s="70" t="s">
        <v>263</v>
      </c>
      <c r="L115" s="60" t="s">
        <v>108</v>
      </c>
      <c r="M115" s="60" t="s">
        <v>108</v>
      </c>
      <c r="N115" s="35" t="s">
        <v>50</v>
      </c>
      <c r="O115" s="61">
        <v>69</v>
      </c>
      <c r="P115" s="62">
        <v>16.25</v>
      </c>
      <c r="Q115" s="63" t="s">
        <v>46</v>
      </c>
      <c r="R115" s="62">
        <f t="shared" si="45"/>
        <v>1121.25</v>
      </c>
      <c r="S115" s="64">
        <f t="shared" si="46"/>
        <v>1121.25</v>
      </c>
    </row>
    <row r="116" spans="1:23" s="37" customFormat="1" ht="24" x14ac:dyDescent="0.3">
      <c r="A116" s="55" t="s">
        <v>55</v>
      </c>
      <c r="B116" s="56" t="s">
        <v>56</v>
      </c>
      <c r="C116" s="80" t="s">
        <v>44</v>
      </c>
      <c r="D116" s="57" t="s">
        <v>20</v>
      </c>
      <c r="E116" s="58" t="s">
        <v>21</v>
      </c>
      <c r="F116" s="57" t="s">
        <v>20</v>
      </c>
      <c r="G116" s="58" t="s">
        <v>22</v>
      </c>
      <c r="H116" s="59">
        <v>21601</v>
      </c>
      <c r="I116" s="49" t="s">
        <v>51</v>
      </c>
      <c r="J116" s="55" t="s">
        <v>262</v>
      </c>
      <c r="K116" s="70" t="s">
        <v>263</v>
      </c>
      <c r="L116" s="60" t="s">
        <v>108</v>
      </c>
      <c r="M116" s="60" t="s">
        <v>108</v>
      </c>
      <c r="N116" s="35" t="s">
        <v>50</v>
      </c>
      <c r="O116" s="61">
        <v>1</v>
      </c>
      <c r="P116" s="62">
        <v>16.36</v>
      </c>
      <c r="Q116" s="63" t="s">
        <v>46</v>
      </c>
      <c r="R116" s="62">
        <f t="shared" si="45"/>
        <v>16.36</v>
      </c>
      <c r="S116" s="64">
        <f t="shared" si="46"/>
        <v>16.36</v>
      </c>
    </row>
    <row r="117" spans="1:23" s="37" customFormat="1" ht="24" x14ac:dyDescent="0.3">
      <c r="A117" s="55" t="s">
        <v>55</v>
      </c>
      <c r="B117" s="56" t="s">
        <v>56</v>
      </c>
      <c r="C117" s="80" t="s">
        <v>44</v>
      </c>
      <c r="D117" s="57" t="s">
        <v>20</v>
      </c>
      <c r="E117" s="58" t="s">
        <v>21</v>
      </c>
      <c r="F117" s="57" t="s">
        <v>20</v>
      </c>
      <c r="G117" s="58" t="s">
        <v>22</v>
      </c>
      <c r="H117" s="59">
        <v>21601</v>
      </c>
      <c r="I117" s="49" t="s">
        <v>51</v>
      </c>
      <c r="J117" s="55" t="s">
        <v>128</v>
      </c>
      <c r="K117" s="70" t="s">
        <v>129</v>
      </c>
      <c r="L117" s="60" t="s">
        <v>108</v>
      </c>
      <c r="M117" s="60" t="s">
        <v>108</v>
      </c>
      <c r="N117" s="35" t="s">
        <v>254</v>
      </c>
      <c r="O117" s="61">
        <v>5</v>
      </c>
      <c r="P117" s="62">
        <v>284.54000000000002</v>
      </c>
      <c r="Q117" s="63" t="s">
        <v>46</v>
      </c>
      <c r="R117" s="62">
        <f t="shared" si="45"/>
        <v>1422.7</v>
      </c>
      <c r="S117" s="64">
        <f t="shared" si="46"/>
        <v>1422.7</v>
      </c>
    </row>
    <row r="118" spans="1:23" s="37" customFormat="1" ht="24" x14ac:dyDescent="0.3">
      <c r="A118" s="55" t="s">
        <v>55</v>
      </c>
      <c r="B118" s="56" t="s">
        <v>56</v>
      </c>
      <c r="C118" s="80" t="s">
        <v>44</v>
      </c>
      <c r="D118" s="57" t="s">
        <v>20</v>
      </c>
      <c r="E118" s="58" t="s">
        <v>35</v>
      </c>
      <c r="F118" s="57" t="s">
        <v>36</v>
      </c>
      <c r="G118" s="58" t="s">
        <v>37</v>
      </c>
      <c r="H118" s="59">
        <v>21601</v>
      </c>
      <c r="I118" s="49" t="s">
        <v>51</v>
      </c>
      <c r="J118" s="55" t="s">
        <v>128</v>
      </c>
      <c r="K118" s="70" t="s">
        <v>129</v>
      </c>
      <c r="L118" s="60" t="s">
        <v>108</v>
      </c>
      <c r="M118" s="60" t="s">
        <v>108</v>
      </c>
      <c r="N118" s="35" t="s">
        <v>254</v>
      </c>
      <c r="O118" s="61">
        <v>4</v>
      </c>
      <c r="P118" s="62">
        <v>284.54000000000002</v>
      </c>
      <c r="Q118" s="63" t="s">
        <v>46</v>
      </c>
      <c r="R118" s="62">
        <f t="shared" si="45"/>
        <v>1138.1600000000001</v>
      </c>
      <c r="S118" s="64">
        <f t="shared" si="46"/>
        <v>1138.1600000000001</v>
      </c>
    </row>
    <row r="119" spans="1:23" s="37" customFormat="1" ht="24" x14ac:dyDescent="0.3">
      <c r="A119" s="55" t="s">
        <v>55</v>
      </c>
      <c r="B119" s="56" t="s">
        <v>56</v>
      </c>
      <c r="C119" s="80" t="s">
        <v>44</v>
      </c>
      <c r="D119" s="57" t="s">
        <v>20</v>
      </c>
      <c r="E119" s="58" t="s">
        <v>35</v>
      </c>
      <c r="F119" s="57" t="s">
        <v>36</v>
      </c>
      <c r="G119" s="58" t="s">
        <v>37</v>
      </c>
      <c r="H119" s="59">
        <v>21601</v>
      </c>
      <c r="I119" s="49" t="s">
        <v>51</v>
      </c>
      <c r="J119" s="55" t="s">
        <v>128</v>
      </c>
      <c r="K119" s="70" t="s">
        <v>129</v>
      </c>
      <c r="L119" s="60" t="s">
        <v>108</v>
      </c>
      <c r="M119" s="60" t="s">
        <v>108</v>
      </c>
      <c r="N119" s="35" t="s">
        <v>254</v>
      </c>
      <c r="O119" s="61">
        <v>1</v>
      </c>
      <c r="P119" s="62">
        <v>284.5</v>
      </c>
      <c r="Q119" s="63" t="s">
        <v>46</v>
      </c>
      <c r="R119" s="62">
        <f t="shared" si="45"/>
        <v>284.5</v>
      </c>
      <c r="S119" s="64">
        <f t="shared" si="46"/>
        <v>284.5</v>
      </c>
    </row>
    <row r="120" spans="1:23" s="37" customFormat="1" ht="24" x14ac:dyDescent="0.3">
      <c r="A120" s="55" t="s">
        <v>55</v>
      </c>
      <c r="B120" s="56" t="s">
        <v>56</v>
      </c>
      <c r="C120" s="80" t="s">
        <v>44</v>
      </c>
      <c r="D120" s="57" t="s">
        <v>20</v>
      </c>
      <c r="E120" s="58" t="s">
        <v>35</v>
      </c>
      <c r="F120" s="57" t="s">
        <v>36</v>
      </c>
      <c r="G120" s="58" t="s">
        <v>37</v>
      </c>
      <c r="H120" s="59">
        <v>21601</v>
      </c>
      <c r="I120" s="49" t="s">
        <v>51</v>
      </c>
      <c r="J120" s="55" t="s">
        <v>173</v>
      </c>
      <c r="K120" s="70" t="s">
        <v>53</v>
      </c>
      <c r="L120" s="60" t="s">
        <v>108</v>
      </c>
      <c r="M120" s="60" t="s">
        <v>108</v>
      </c>
      <c r="N120" s="35" t="s">
        <v>242</v>
      </c>
      <c r="O120" s="61">
        <v>55</v>
      </c>
      <c r="P120" s="62">
        <v>43.51</v>
      </c>
      <c r="Q120" s="63" t="s">
        <v>46</v>
      </c>
      <c r="R120" s="62">
        <f t="shared" si="45"/>
        <v>2393.0499999999997</v>
      </c>
      <c r="S120" s="64">
        <f t="shared" si="46"/>
        <v>2393.0499999999997</v>
      </c>
    </row>
    <row r="121" spans="1:23" s="37" customFormat="1" ht="24" x14ac:dyDescent="0.3">
      <c r="A121" s="55" t="s">
        <v>55</v>
      </c>
      <c r="B121" s="56" t="s">
        <v>56</v>
      </c>
      <c r="C121" s="80" t="s">
        <v>44</v>
      </c>
      <c r="D121" s="57" t="s">
        <v>20</v>
      </c>
      <c r="E121" s="58" t="s">
        <v>21</v>
      </c>
      <c r="F121" s="57" t="s">
        <v>20</v>
      </c>
      <c r="G121" s="58" t="s">
        <v>22</v>
      </c>
      <c r="H121" s="59">
        <v>21601</v>
      </c>
      <c r="I121" s="49" t="s">
        <v>51</v>
      </c>
      <c r="J121" s="55" t="s">
        <v>173</v>
      </c>
      <c r="K121" s="70" t="s">
        <v>53</v>
      </c>
      <c r="L121" s="60" t="s">
        <v>108</v>
      </c>
      <c r="M121" s="60" t="s">
        <v>108</v>
      </c>
      <c r="N121" s="35" t="s">
        <v>242</v>
      </c>
      <c r="O121" s="61">
        <v>16</v>
      </c>
      <c r="P121" s="62">
        <v>46.21</v>
      </c>
      <c r="Q121" s="63" t="s">
        <v>46</v>
      </c>
      <c r="R121" s="62">
        <f t="shared" si="45"/>
        <v>739.36</v>
      </c>
      <c r="S121" s="64">
        <f t="shared" si="46"/>
        <v>739.36</v>
      </c>
    </row>
    <row r="122" spans="1:23" s="37" customFormat="1" ht="24" x14ac:dyDescent="0.3">
      <c r="A122" s="55" t="s">
        <v>55</v>
      </c>
      <c r="B122" s="56" t="s">
        <v>56</v>
      </c>
      <c r="C122" s="80" t="s">
        <v>44</v>
      </c>
      <c r="D122" s="57" t="s">
        <v>20</v>
      </c>
      <c r="E122" s="58" t="s">
        <v>21</v>
      </c>
      <c r="F122" s="57" t="s">
        <v>20</v>
      </c>
      <c r="G122" s="58" t="s">
        <v>22</v>
      </c>
      <c r="H122" s="59">
        <v>21601</v>
      </c>
      <c r="I122" s="49" t="s">
        <v>51</v>
      </c>
      <c r="J122" s="55" t="s">
        <v>173</v>
      </c>
      <c r="K122" s="70" t="s">
        <v>53</v>
      </c>
      <c r="L122" s="60" t="s">
        <v>108</v>
      </c>
      <c r="M122" s="60" t="s">
        <v>108</v>
      </c>
      <c r="N122" s="35" t="s">
        <v>242</v>
      </c>
      <c r="O122" s="61">
        <v>1</v>
      </c>
      <c r="P122" s="62">
        <v>46.29</v>
      </c>
      <c r="Q122" s="63" t="s">
        <v>46</v>
      </c>
      <c r="R122" s="62">
        <f t="shared" si="45"/>
        <v>46.29</v>
      </c>
      <c r="S122" s="64">
        <f t="shared" si="46"/>
        <v>46.29</v>
      </c>
    </row>
    <row r="123" spans="1:23" s="37" customFormat="1" ht="36" x14ac:dyDescent="0.3">
      <c r="A123" s="55" t="s">
        <v>55</v>
      </c>
      <c r="B123" s="56" t="s">
        <v>56</v>
      </c>
      <c r="C123" s="80" t="s">
        <v>44</v>
      </c>
      <c r="D123" s="57" t="s">
        <v>20</v>
      </c>
      <c r="E123" s="58" t="s">
        <v>21</v>
      </c>
      <c r="F123" s="57" t="s">
        <v>20</v>
      </c>
      <c r="G123" s="58" t="s">
        <v>22</v>
      </c>
      <c r="H123" s="59">
        <v>21401</v>
      </c>
      <c r="I123" s="49" t="s">
        <v>143</v>
      </c>
      <c r="J123" s="55" t="s">
        <v>317</v>
      </c>
      <c r="K123" s="70" t="s">
        <v>318</v>
      </c>
      <c r="L123" s="60" t="s">
        <v>108</v>
      </c>
      <c r="M123" s="60" t="s">
        <v>108</v>
      </c>
      <c r="N123" s="35" t="s">
        <v>50</v>
      </c>
      <c r="O123" s="61">
        <v>1</v>
      </c>
      <c r="P123" s="62">
        <v>1139.1199999999999</v>
      </c>
      <c r="Q123" s="63" t="s">
        <v>46</v>
      </c>
      <c r="R123" s="62">
        <f t="shared" si="45"/>
        <v>1139.1199999999999</v>
      </c>
      <c r="S123" s="64">
        <f t="shared" si="46"/>
        <v>1139.1199999999999</v>
      </c>
    </row>
    <row r="124" spans="1:23" s="37" customFormat="1" ht="36" x14ac:dyDescent="0.3">
      <c r="A124" s="55" t="s">
        <v>55</v>
      </c>
      <c r="B124" s="56" t="s">
        <v>56</v>
      </c>
      <c r="C124" s="80" t="s">
        <v>44</v>
      </c>
      <c r="D124" s="57" t="s">
        <v>20</v>
      </c>
      <c r="E124" s="58" t="s">
        <v>21</v>
      </c>
      <c r="F124" s="57" t="s">
        <v>20</v>
      </c>
      <c r="G124" s="58" t="s">
        <v>22</v>
      </c>
      <c r="H124" s="59">
        <v>22104</v>
      </c>
      <c r="I124" s="49" t="s">
        <v>109</v>
      </c>
      <c r="J124" s="55" t="s">
        <v>49</v>
      </c>
      <c r="K124" s="70" t="s">
        <v>94</v>
      </c>
      <c r="L124" s="60" t="s">
        <v>108</v>
      </c>
      <c r="M124" s="60" t="s">
        <v>108</v>
      </c>
      <c r="N124" s="35" t="s">
        <v>45</v>
      </c>
      <c r="O124" s="61">
        <v>1</v>
      </c>
      <c r="P124" s="62">
        <v>578</v>
      </c>
      <c r="Q124" s="63" t="s">
        <v>46</v>
      </c>
      <c r="R124" s="62">
        <f t="shared" si="45"/>
        <v>578</v>
      </c>
      <c r="S124" s="64">
        <f t="shared" si="46"/>
        <v>578</v>
      </c>
    </row>
    <row r="125" spans="1:23" s="37" customFormat="1" ht="84" x14ac:dyDescent="0.3">
      <c r="A125" s="55" t="s">
        <v>55</v>
      </c>
      <c r="B125" s="56" t="s">
        <v>56</v>
      </c>
      <c r="C125" s="80" t="s">
        <v>57</v>
      </c>
      <c r="D125" s="72" t="s">
        <v>20</v>
      </c>
      <c r="E125" s="58" t="s">
        <v>21</v>
      </c>
      <c r="F125" s="73" t="s">
        <v>20</v>
      </c>
      <c r="G125" s="58" t="s">
        <v>22</v>
      </c>
      <c r="H125" s="74">
        <v>26102</v>
      </c>
      <c r="I125" s="75" t="s">
        <v>319</v>
      </c>
      <c r="J125" s="76" t="s">
        <v>149</v>
      </c>
      <c r="K125" s="77" t="s">
        <v>74</v>
      </c>
      <c r="L125" s="78" t="s">
        <v>33</v>
      </c>
      <c r="M125" s="74" t="s">
        <v>33</v>
      </c>
      <c r="N125" s="76" t="s">
        <v>23</v>
      </c>
      <c r="O125" s="78">
        <v>1</v>
      </c>
      <c r="P125" s="79">
        <v>4867.51</v>
      </c>
      <c r="Q125" s="61" t="s">
        <v>60</v>
      </c>
      <c r="R125" s="121">
        <f t="shared" si="45"/>
        <v>4867.51</v>
      </c>
      <c r="S125" s="121">
        <f t="shared" si="46"/>
        <v>4867.51</v>
      </c>
    </row>
    <row r="126" spans="1:23" s="37" customFormat="1" ht="84" x14ac:dyDescent="0.3">
      <c r="A126" s="55" t="s">
        <v>55</v>
      </c>
      <c r="B126" s="56" t="s">
        <v>56</v>
      </c>
      <c r="C126" s="80" t="s">
        <v>57</v>
      </c>
      <c r="D126" s="72" t="s">
        <v>20</v>
      </c>
      <c r="E126" s="58" t="s">
        <v>35</v>
      </c>
      <c r="F126" s="73" t="s">
        <v>65</v>
      </c>
      <c r="G126" s="58" t="s">
        <v>37</v>
      </c>
      <c r="H126" s="74">
        <v>26102</v>
      </c>
      <c r="I126" s="75" t="s">
        <v>319</v>
      </c>
      <c r="J126" s="76" t="s">
        <v>149</v>
      </c>
      <c r="K126" s="77" t="s">
        <v>74</v>
      </c>
      <c r="L126" s="78" t="s">
        <v>33</v>
      </c>
      <c r="M126" s="74" t="s">
        <v>33</v>
      </c>
      <c r="N126" s="81" t="s">
        <v>23</v>
      </c>
      <c r="O126" s="78">
        <v>1</v>
      </c>
      <c r="P126" s="79">
        <v>837.2</v>
      </c>
      <c r="Q126" s="61" t="s">
        <v>60</v>
      </c>
      <c r="R126" s="121">
        <f t="shared" si="45"/>
        <v>837.2</v>
      </c>
      <c r="S126" s="121">
        <f t="shared" si="46"/>
        <v>837.2</v>
      </c>
    </row>
    <row r="127" spans="1:23" s="37" customFormat="1" ht="24" x14ac:dyDescent="0.3">
      <c r="A127" s="55" t="s">
        <v>55</v>
      </c>
      <c r="B127" s="56" t="s">
        <v>56</v>
      </c>
      <c r="C127" s="80" t="s">
        <v>57</v>
      </c>
      <c r="D127" s="72" t="s">
        <v>20</v>
      </c>
      <c r="E127" s="58" t="s">
        <v>21</v>
      </c>
      <c r="F127" s="73" t="s">
        <v>20</v>
      </c>
      <c r="G127" s="58" t="s">
        <v>22</v>
      </c>
      <c r="H127" s="74">
        <v>33901</v>
      </c>
      <c r="I127" s="75" t="s">
        <v>213</v>
      </c>
      <c r="J127" s="76" t="s">
        <v>149</v>
      </c>
      <c r="K127" s="82" t="s">
        <v>150</v>
      </c>
      <c r="L127" s="78" t="s">
        <v>33</v>
      </c>
      <c r="M127" s="74" t="s">
        <v>33</v>
      </c>
      <c r="N127" s="81" t="s">
        <v>23</v>
      </c>
      <c r="O127" s="78">
        <v>1</v>
      </c>
      <c r="P127" s="79">
        <v>58.84</v>
      </c>
      <c r="Q127" s="61" t="s">
        <v>60</v>
      </c>
      <c r="R127" s="121">
        <f t="shared" si="45"/>
        <v>58.84</v>
      </c>
      <c r="S127" s="121">
        <f t="shared" si="46"/>
        <v>58.84</v>
      </c>
    </row>
    <row r="128" spans="1:23" s="37" customFormat="1" ht="24" x14ac:dyDescent="0.3">
      <c r="A128" s="55" t="s">
        <v>55</v>
      </c>
      <c r="B128" s="56" t="s">
        <v>56</v>
      </c>
      <c r="C128" s="80" t="s">
        <v>57</v>
      </c>
      <c r="D128" s="72" t="s">
        <v>20</v>
      </c>
      <c r="E128" s="58" t="s">
        <v>21</v>
      </c>
      <c r="F128" s="73" t="s">
        <v>36</v>
      </c>
      <c r="G128" s="58" t="s">
        <v>59</v>
      </c>
      <c r="H128" s="74">
        <v>21601</v>
      </c>
      <c r="I128" s="75" t="s">
        <v>151</v>
      </c>
      <c r="J128" s="83" t="s">
        <v>320</v>
      </c>
      <c r="K128" s="84" t="s">
        <v>177</v>
      </c>
      <c r="L128" s="78" t="s">
        <v>33</v>
      </c>
      <c r="M128" s="74" t="s">
        <v>33</v>
      </c>
      <c r="N128" s="81" t="s">
        <v>34</v>
      </c>
      <c r="O128" s="78">
        <v>31</v>
      </c>
      <c r="P128" s="79">
        <v>18.010000000000002</v>
      </c>
      <c r="Q128" s="61" t="s">
        <v>60</v>
      </c>
      <c r="R128" s="121">
        <f t="shared" si="45"/>
        <v>558.31000000000006</v>
      </c>
      <c r="S128" s="121">
        <f t="shared" si="46"/>
        <v>558.31000000000006</v>
      </c>
    </row>
    <row r="129" spans="1:19" s="37" customFormat="1" ht="24" x14ac:dyDescent="0.3">
      <c r="A129" s="55" t="s">
        <v>55</v>
      </c>
      <c r="B129" s="56" t="s">
        <v>56</v>
      </c>
      <c r="C129" s="80" t="s">
        <v>57</v>
      </c>
      <c r="D129" s="72" t="s">
        <v>20</v>
      </c>
      <c r="E129" s="58" t="s">
        <v>21</v>
      </c>
      <c r="F129" s="73" t="s">
        <v>58</v>
      </c>
      <c r="G129" s="58" t="s">
        <v>59</v>
      </c>
      <c r="H129" s="74">
        <v>21601</v>
      </c>
      <c r="I129" s="75" t="s">
        <v>151</v>
      </c>
      <c r="J129" s="83" t="s">
        <v>173</v>
      </c>
      <c r="K129" s="84" t="s">
        <v>321</v>
      </c>
      <c r="L129" s="78" t="s">
        <v>33</v>
      </c>
      <c r="M129" s="74" t="s">
        <v>33</v>
      </c>
      <c r="N129" s="81" t="s">
        <v>161</v>
      </c>
      <c r="O129" s="78">
        <v>1</v>
      </c>
      <c r="P129" s="79">
        <v>48.9</v>
      </c>
      <c r="Q129" s="61" t="s">
        <v>60</v>
      </c>
      <c r="R129" s="121">
        <f t="shared" si="45"/>
        <v>48.9</v>
      </c>
      <c r="S129" s="121">
        <f t="shared" si="46"/>
        <v>48.9</v>
      </c>
    </row>
    <row r="130" spans="1:19" s="37" customFormat="1" ht="24" x14ac:dyDescent="0.3">
      <c r="A130" s="55" t="s">
        <v>55</v>
      </c>
      <c r="B130" s="56" t="s">
        <v>56</v>
      </c>
      <c r="C130" s="80" t="s">
        <v>57</v>
      </c>
      <c r="D130" s="72" t="s">
        <v>20</v>
      </c>
      <c r="E130" s="58" t="s">
        <v>21</v>
      </c>
      <c r="F130" s="73" t="s">
        <v>36</v>
      </c>
      <c r="G130" s="58" t="s">
        <v>59</v>
      </c>
      <c r="H130" s="74">
        <v>21601</v>
      </c>
      <c r="I130" s="75" t="s">
        <v>151</v>
      </c>
      <c r="J130" s="83" t="s">
        <v>71</v>
      </c>
      <c r="K130" s="84" t="s">
        <v>322</v>
      </c>
      <c r="L130" s="78" t="s">
        <v>33</v>
      </c>
      <c r="M130" s="74" t="s">
        <v>33</v>
      </c>
      <c r="N130" s="81" t="s">
        <v>34</v>
      </c>
      <c r="O130" s="78">
        <v>18</v>
      </c>
      <c r="P130" s="79">
        <v>94.75</v>
      </c>
      <c r="Q130" s="61" t="s">
        <v>60</v>
      </c>
      <c r="R130" s="121">
        <f t="shared" si="45"/>
        <v>1705.5</v>
      </c>
      <c r="S130" s="121">
        <f t="shared" si="46"/>
        <v>1705.5</v>
      </c>
    </row>
    <row r="131" spans="1:19" s="37" customFormat="1" ht="24" x14ac:dyDescent="0.3">
      <c r="A131" s="55" t="s">
        <v>55</v>
      </c>
      <c r="B131" s="56" t="s">
        <v>56</v>
      </c>
      <c r="C131" s="80" t="s">
        <v>57</v>
      </c>
      <c r="D131" s="72" t="s">
        <v>20</v>
      </c>
      <c r="E131" s="58" t="s">
        <v>21</v>
      </c>
      <c r="F131" s="73" t="s">
        <v>58</v>
      </c>
      <c r="G131" s="58" t="s">
        <v>59</v>
      </c>
      <c r="H131" s="74">
        <v>21601</v>
      </c>
      <c r="I131" s="75" t="s">
        <v>151</v>
      </c>
      <c r="J131" s="83" t="s">
        <v>232</v>
      </c>
      <c r="K131" s="84" t="s">
        <v>176</v>
      </c>
      <c r="L131" s="78" t="s">
        <v>33</v>
      </c>
      <c r="M131" s="74" t="s">
        <v>33</v>
      </c>
      <c r="N131" s="81" t="s">
        <v>34</v>
      </c>
      <c r="O131" s="78">
        <v>5</v>
      </c>
      <c r="P131" s="79">
        <v>58</v>
      </c>
      <c r="Q131" s="61" t="s">
        <v>60</v>
      </c>
      <c r="R131" s="121">
        <f t="shared" si="45"/>
        <v>290</v>
      </c>
      <c r="S131" s="121">
        <f t="shared" si="46"/>
        <v>290</v>
      </c>
    </row>
    <row r="132" spans="1:19" s="37" customFormat="1" ht="24" x14ac:dyDescent="0.3">
      <c r="A132" s="55" t="s">
        <v>55</v>
      </c>
      <c r="B132" s="56" t="s">
        <v>56</v>
      </c>
      <c r="C132" s="80" t="s">
        <v>57</v>
      </c>
      <c r="D132" s="72" t="s">
        <v>20</v>
      </c>
      <c r="E132" s="58" t="s">
        <v>21</v>
      </c>
      <c r="F132" s="73" t="s">
        <v>36</v>
      </c>
      <c r="G132" s="58" t="s">
        <v>59</v>
      </c>
      <c r="H132" s="74">
        <v>21601</v>
      </c>
      <c r="I132" s="75" t="s">
        <v>151</v>
      </c>
      <c r="J132" s="83" t="s">
        <v>173</v>
      </c>
      <c r="K132" s="84" t="s">
        <v>53</v>
      </c>
      <c r="L132" s="78" t="s">
        <v>33</v>
      </c>
      <c r="M132" s="74" t="s">
        <v>33</v>
      </c>
      <c r="N132" s="81" t="s">
        <v>161</v>
      </c>
      <c r="O132" s="78">
        <v>21</v>
      </c>
      <c r="P132" s="79">
        <v>42.51</v>
      </c>
      <c r="Q132" s="61" t="s">
        <v>60</v>
      </c>
      <c r="R132" s="121">
        <f t="shared" si="45"/>
        <v>892.70999999999992</v>
      </c>
      <c r="S132" s="121">
        <f t="shared" si="46"/>
        <v>892.70999999999992</v>
      </c>
    </row>
    <row r="133" spans="1:19" s="37" customFormat="1" ht="24" x14ac:dyDescent="0.3">
      <c r="A133" s="55" t="s">
        <v>55</v>
      </c>
      <c r="B133" s="56" t="s">
        <v>56</v>
      </c>
      <c r="C133" s="80" t="s">
        <v>57</v>
      </c>
      <c r="D133" s="72" t="s">
        <v>20</v>
      </c>
      <c r="E133" s="58" t="s">
        <v>21</v>
      </c>
      <c r="F133" s="73" t="s">
        <v>58</v>
      </c>
      <c r="G133" s="58" t="s">
        <v>59</v>
      </c>
      <c r="H133" s="74">
        <v>21601</v>
      </c>
      <c r="I133" s="75" t="s">
        <v>151</v>
      </c>
      <c r="J133" s="83" t="s">
        <v>173</v>
      </c>
      <c r="K133" s="84" t="s">
        <v>53</v>
      </c>
      <c r="L133" s="78" t="s">
        <v>33</v>
      </c>
      <c r="M133" s="74" t="s">
        <v>33</v>
      </c>
      <c r="N133" s="81" t="s">
        <v>161</v>
      </c>
      <c r="O133" s="78">
        <v>26</v>
      </c>
      <c r="P133" s="79">
        <v>42.51</v>
      </c>
      <c r="Q133" s="61" t="s">
        <v>60</v>
      </c>
      <c r="R133" s="121">
        <f t="shared" si="45"/>
        <v>1105.26</v>
      </c>
      <c r="S133" s="121">
        <f t="shared" si="46"/>
        <v>1105.26</v>
      </c>
    </row>
    <row r="134" spans="1:19" s="37" customFormat="1" ht="24" x14ac:dyDescent="0.3">
      <c r="A134" s="55" t="s">
        <v>55</v>
      </c>
      <c r="B134" s="56" t="s">
        <v>56</v>
      </c>
      <c r="C134" s="80" t="s">
        <v>57</v>
      </c>
      <c r="D134" s="72" t="s">
        <v>20</v>
      </c>
      <c r="E134" s="58" t="s">
        <v>21</v>
      </c>
      <c r="F134" s="73" t="s">
        <v>58</v>
      </c>
      <c r="G134" s="58" t="s">
        <v>59</v>
      </c>
      <c r="H134" s="74">
        <v>21601</v>
      </c>
      <c r="I134" s="75" t="s">
        <v>151</v>
      </c>
      <c r="J134" s="83" t="s">
        <v>152</v>
      </c>
      <c r="K134" s="84" t="s">
        <v>159</v>
      </c>
      <c r="L134" s="78" t="s">
        <v>33</v>
      </c>
      <c r="M134" s="74" t="s">
        <v>33</v>
      </c>
      <c r="N134" s="81" t="s">
        <v>134</v>
      </c>
      <c r="O134" s="78">
        <v>7</v>
      </c>
      <c r="P134" s="79">
        <v>58</v>
      </c>
      <c r="Q134" s="61" t="s">
        <v>60</v>
      </c>
      <c r="R134" s="121">
        <f t="shared" si="45"/>
        <v>406</v>
      </c>
      <c r="S134" s="121">
        <f t="shared" si="46"/>
        <v>406</v>
      </c>
    </row>
    <row r="135" spans="1:19" s="37" customFormat="1" ht="24" x14ac:dyDescent="0.3">
      <c r="A135" s="55" t="s">
        <v>55</v>
      </c>
      <c r="B135" s="56" t="s">
        <v>56</v>
      </c>
      <c r="C135" s="80" t="s">
        <v>57</v>
      </c>
      <c r="D135" s="72" t="s">
        <v>20</v>
      </c>
      <c r="E135" s="58" t="s">
        <v>21</v>
      </c>
      <c r="F135" s="73" t="s">
        <v>36</v>
      </c>
      <c r="G135" s="58" t="s">
        <v>59</v>
      </c>
      <c r="H135" s="74">
        <v>21601</v>
      </c>
      <c r="I135" s="75" t="s">
        <v>151</v>
      </c>
      <c r="J135" s="83" t="s">
        <v>130</v>
      </c>
      <c r="K135" s="84" t="s">
        <v>160</v>
      </c>
      <c r="L135" s="78" t="s">
        <v>33</v>
      </c>
      <c r="M135" s="74" t="s">
        <v>33</v>
      </c>
      <c r="N135" s="81" t="s">
        <v>34</v>
      </c>
      <c r="O135" s="78">
        <v>37</v>
      </c>
      <c r="P135" s="79">
        <v>33.64</v>
      </c>
      <c r="Q135" s="61" t="s">
        <v>60</v>
      </c>
      <c r="R135" s="121">
        <f t="shared" si="45"/>
        <v>1244.68</v>
      </c>
      <c r="S135" s="121">
        <f t="shared" si="46"/>
        <v>1244.68</v>
      </c>
    </row>
    <row r="136" spans="1:19" s="37" customFormat="1" ht="36" x14ac:dyDescent="0.25">
      <c r="A136" s="55" t="s">
        <v>55</v>
      </c>
      <c r="B136" s="56" t="s">
        <v>56</v>
      </c>
      <c r="C136" s="80" t="s">
        <v>57</v>
      </c>
      <c r="D136" s="72" t="s">
        <v>20</v>
      </c>
      <c r="E136" s="58" t="s">
        <v>21</v>
      </c>
      <c r="F136" s="73" t="s">
        <v>20</v>
      </c>
      <c r="G136" s="58" t="s">
        <v>22</v>
      </c>
      <c r="H136" s="74">
        <v>21401</v>
      </c>
      <c r="I136" s="141" t="s">
        <v>323</v>
      </c>
      <c r="J136" s="86" t="s">
        <v>324</v>
      </c>
      <c r="K136" s="84" t="s">
        <v>325</v>
      </c>
      <c r="L136" s="78" t="s">
        <v>33</v>
      </c>
      <c r="M136" s="74" t="s">
        <v>33</v>
      </c>
      <c r="N136" s="81" t="s">
        <v>34</v>
      </c>
      <c r="O136" s="78">
        <v>5</v>
      </c>
      <c r="P136" s="79">
        <v>179.1</v>
      </c>
      <c r="Q136" s="61" t="s">
        <v>60</v>
      </c>
      <c r="R136" s="121">
        <f t="shared" si="45"/>
        <v>895.5</v>
      </c>
      <c r="S136" s="121">
        <f t="shared" si="46"/>
        <v>895.5</v>
      </c>
    </row>
    <row r="137" spans="1:19" s="37" customFormat="1" ht="24" x14ac:dyDescent="0.25">
      <c r="A137" s="55" t="s">
        <v>55</v>
      </c>
      <c r="B137" s="56" t="s">
        <v>56</v>
      </c>
      <c r="C137" s="80" t="s">
        <v>57</v>
      </c>
      <c r="D137" s="72" t="s">
        <v>20</v>
      </c>
      <c r="E137" s="58" t="s">
        <v>21</v>
      </c>
      <c r="F137" s="73" t="s">
        <v>20</v>
      </c>
      <c r="G137" s="58" t="s">
        <v>22</v>
      </c>
      <c r="H137" s="74">
        <v>24601</v>
      </c>
      <c r="I137" s="85" t="s">
        <v>66</v>
      </c>
      <c r="J137" s="86" t="s">
        <v>326</v>
      </c>
      <c r="K137" s="84" t="s">
        <v>327</v>
      </c>
      <c r="L137" s="78" t="s">
        <v>33</v>
      </c>
      <c r="M137" s="74" t="s">
        <v>33</v>
      </c>
      <c r="N137" s="81" t="s">
        <v>34</v>
      </c>
      <c r="O137" s="78">
        <v>4</v>
      </c>
      <c r="P137" s="79">
        <v>93.75</v>
      </c>
      <c r="Q137" s="61" t="s">
        <v>60</v>
      </c>
      <c r="R137" s="121">
        <f t="shared" si="45"/>
        <v>375</v>
      </c>
      <c r="S137" s="121">
        <f t="shared" si="46"/>
        <v>375</v>
      </c>
    </row>
    <row r="138" spans="1:19" s="37" customFormat="1" ht="24" x14ac:dyDescent="0.25">
      <c r="A138" s="55" t="s">
        <v>55</v>
      </c>
      <c r="B138" s="56" t="s">
        <v>56</v>
      </c>
      <c r="C138" s="80" t="s">
        <v>57</v>
      </c>
      <c r="D138" s="72" t="s">
        <v>20</v>
      </c>
      <c r="E138" s="58" t="s">
        <v>21</v>
      </c>
      <c r="F138" s="73" t="s">
        <v>20</v>
      </c>
      <c r="G138" s="58" t="s">
        <v>22</v>
      </c>
      <c r="H138" s="74">
        <v>24901</v>
      </c>
      <c r="I138" s="85" t="s">
        <v>178</v>
      </c>
      <c r="J138" s="86" t="s">
        <v>328</v>
      </c>
      <c r="K138" s="84" t="s">
        <v>329</v>
      </c>
      <c r="L138" s="78" t="s">
        <v>33</v>
      </c>
      <c r="M138" s="74" t="s">
        <v>33</v>
      </c>
      <c r="N138" s="81" t="s">
        <v>34</v>
      </c>
      <c r="O138" s="78">
        <v>20</v>
      </c>
      <c r="P138" s="79">
        <v>1.1000000000000001</v>
      </c>
      <c r="Q138" s="61" t="s">
        <v>60</v>
      </c>
      <c r="R138" s="121">
        <f t="shared" si="45"/>
        <v>22</v>
      </c>
      <c r="S138" s="121">
        <f t="shared" si="46"/>
        <v>22</v>
      </c>
    </row>
    <row r="139" spans="1:19" s="37" customFormat="1" ht="24" x14ac:dyDescent="0.25">
      <c r="A139" s="55" t="s">
        <v>55</v>
      </c>
      <c r="B139" s="56" t="s">
        <v>56</v>
      </c>
      <c r="C139" s="80" t="s">
        <v>57</v>
      </c>
      <c r="D139" s="72" t="s">
        <v>20</v>
      </c>
      <c r="E139" s="58" t="s">
        <v>21</v>
      </c>
      <c r="F139" s="73" t="s">
        <v>20</v>
      </c>
      <c r="G139" s="58" t="s">
        <v>22</v>
      </c>
      <c r="H139" s="74">
        <v>29101</v>
      </c>
      <c r="I139" s="85" t="s">
        <v>142</v>
      </c>
      <c r="J139" s="86" t="s">
        <v>330</v>
      </c>
      <c r="K139" s="84" t="s">
        <v>331</v>
      </c>
      <c r="L139" s="78" t="s">
        <v>33</v>
      </c>
      <c r="M139" s="74" t="s">
        <v>33</v>
      </c>
      <c r="N139" s="81" t="s">
        <v>34</v>
      </c>
      <c r="O139" s="78">
        <v>3</v>
      </c>
      <c r="P139" s="79">
        <v>88</v>
      </c>
      <c r="Q139" s="61" t="s">
        <v>60</v>
      </c>
      <c r="R139" s="121">
        <f t="shared" si="45"/>
        <v>264</v>
      </c>
      <c r="S139" s="121">
        <f t="shared" si="46"/>
        <v>264</v>
      </c>
    </row>
    <row r="140" spans="1:19" s="37" customFormat="1" ht="24" x14ac:dyDescent="0.25">
      <c r="A140" s="55" t="s">
        <v>55</v>
      </c>
      <c r="B140" s="56" t="s">
        <v>56</v>
      </c>
      <c r="C140" s="80" t="s">
        <v>57</v>
      </c>
      <c r="D140" s="72" t="s">
        <v>20</v>
      </c>
      <c r="E140" s="58" t="s">
        <v>21</v>
      </c>
      <c r="F140" s="73" t="s">
        <v>20</v>
      </c>
      <c r="G140" s="58" t="s">
        <v>22</v>
      </c>
      <c r="H140" s="74">
        <v>29101</v>
      </c>
      <c r="I140" s="85" t="s">
        <v>142</v>
      </c>
      <c r="J140" s="86" t="s">
        <v>332</v>
      </c>
      <c r="K140" s="84" t="s">
        <v>333</v>
      </c>
      <c r="L140" s="78" t="s">
        <v>33</v>
      </c>
      <c r="M140" s="74" t="s">
        <v>33</v>
      </c>
      <c r="N140" s="81" t="s">
        <v>34</v>
      </c>
      <c r="O140" s="78">
        <v>2</v>
      </c>
      <c r="P140" s="79">
        <v>63</v>
      </c>
      <c r="Q140" s="61" t="s">
        <v>60</v>
      </c>
      <c r="R140" s="121">
        <f t="shared" si="45"/>
        <v>126</v>
      </c>
      <c r="S140" s="121">
        <f t="shared" si="46"/>
        <v>126</v>
      </c>
    </row>
    <row r="141" spans="1:19" s="37" customFormat="1" ht="24" x14ac:dyDescent="0.25">
      <c r="A141" s="55" t="s">
        <v>55</v>
      </c>
      <c r="B141" s="56" t="s">
        <v>56</v>
      </c>
      <c r="C141" s="80" t="s">
        <v>57</v>
      </c>
      <c r="D141" s="72" t="s">
        <v>20</v>
      </c>
      <c r="E141" s="58" t="s">
        <v>21</v>
      </c>
      <c r="F141" s="73" t="s">
        <v>20</v>
      </c>
      <c r="G141" s="58" t="s">
        <v>22</v>
      </c>
      <c r="H141" s="74">
        <v>29101</v>
      </c>
      <c r="I141" s="85" t="s">
        <v>142</v>
      </c>
      <c r="J141" s="86" t="s">
        <v>334</v>
      </c>
      <c r="K141" s="84" t="s">
        <v>335</v>
      </c>
      <c r="L141" s="78" t="s">
        <v>33</v>
      </c>
      <c r="M141" s="74" t="s">
        <v>33</v>
      </c>
      <c r="N141" s="81" t="s">
        <v>34</v>
      </c>
      <c r="O141" s="78">
        <v>2</v>
      </c>
      <c r="P141" s="79">
        <v>33</v>
      </c>
      <c r="Q141" s="61" t="s">
        <v>60</v>
      </c>
      <c r="R141" s="121">
        <f t="shared" si="45"/>
        <v>66</v>
      </c>
      <c r="S141" s="121">
        <f t="shared" si="46"/>
        <v>66</v>
      </c>
    </row>
    <row r="142" spans="1:19" s="37" customFormat="1" ht="24" x14ac:dyDescent="0.25">
      <c r="A142" s="55" t="s">
        <v>55</v>
      </c>
      <c r="B142" s="56" t="s">
        <v>56</v>
      </c>
      <c r="C142" s="80" t="s">
        <v>57</v>
      </c>
      <c r="D142" s="72" t="s">
        <v>20</v>
      </c>
      <c r="E142" s="58" t="s">
        <v>21</v>
      </c>
      <c r="F142" s="73" t="s">
        <v>20</v>
      </c>
      <c r="G142" s="58" t="s">
        <v>22</v>
      </c>
      <c r="H142" s="74">
        <v>29101</v>
      </c>
      <c r="I142" s="85" t="s">
        <v>142</v>
      </c>
      <c r="J142" s="86" t="s">
        <v>334</v>
      </c>
      <c r="K142" s="84" t="s">
        <v>336</v>
      </c>
      <c r="L142" s="78" t="s">
        <v>33</v>
      </c>
      <c r="M142" s="74" t="s">
        <v>33</v>
      </c>
      <c r="N142" s="81" t="s">
        <v>34</v>
      </c>
      <c r="O142" s="78">
        <v>2</v>
      </c>
      <c r="P142" s="79">
        <v>50</v>
      </c>
      <c r="Q142" s="61" t="s">
        <v>60</v>
      </c>
      <c r="R142" s="121">
        <f t="shared" si="45"/>
        <v>100</v>
      </c>
      <c r="S142" s="121">
        <f t="shared" si="46"/>
        <v>100</v>
      </c>
    </row>
    <row r="143" spans="1:19" s="37" customFormat="1" ht="24" x14ac:dyDescent="0.25">
      <c r="A143" s="55" t="s">
        <v>55</v>
      </c>
      <c r="B143" s="56" t="s">
        <v>56</v>
      </c>
      <c r="C143" s="80" t="s">
        <v>57</v>
      </c>
      <c r="D143" s="72" t="s">
        <v>20</v>
      </c>
      <c r="E143" s="58" t="s">
        <v>21</v>
      </c>
      <c r="F143" s="73" t="s">
        <v>20</v>
      </c>
      <c r="G143" s="58" t="s">
        <v>22</v>
      </c>
      <c r="H143" s="74">
        <v>35501</v>
      </c>
      <c r="I143" s="87" t="s">
        <v>337</v>
      </c>
      <c r="J143" s="83" t="s">
        <v>149</v>
      </c>
      <c r="K143" s="84" t="s">
        <v>338</v>
      </c>
      <c r="L143" s="78" t="s">
        <v>33</v>
      </c>
      <c r="M143" s="74" t="s">
        <v>33</v>
      </c>
      <c r="N143" s="81" t="s">
        <v>23</v>
      </c>
      <c r="O143" s="78">
        <v>1</v>
      </c>
      <c r="P143" s="79">
        <v>1392</v>
      </c>
      <c r="Q143" s="61" t="s">
        <v>60</v>
      </c>
      <c r="R143" s="121">
        <f t="shared" si="45"/>
        <v>1392</v>
      </c>
      <c r="S143" s="121">
        <f t="shared" si="46"/>
        <v>1392</v>
      </c>
    </row>
    <row r="144" spans="1:19" s="37" customFormat="1" ht="36" x14ac:dyDescent="0.3">
      <c r="A144" s="55" t="s">
        <v>55</v>
      </c>
      <c r="B144" s="56" t="s">
        <v>56</v>
      </c>
      <c r="C144" s="80" t="s">
        <v>57</v>
      </c>
      <c r="D144" s="72" t="s">
        <v>20</v>
      </c>
      <c r="E144" s="58" t="s">
        <v>21</v>
      </c>
      <c r="F144" s="73" t="s">
        <v>20</v>
      </c>
      <c r="G144" s="58" t="s">
        <v>22</v>
      </c>
      <c r="H144" s="88">
        <v>35201</v>
      </c>
      <c r="I144" s="75" t="s">
        <v>339</v>
      </c>
      <c r="J144" s="86" t="s">
        <v>149</v>
      </c>
      <c r="K144" s="84" t="s">
        <v>340</v>
      </c>
      <c r="L144" s="78" t="s">
        <v>33</v>
      </c>
      <c r="M144" s="74" t="s">
        <v>33</v>
      </c>
      <c r="N144" s="81" t="s">
        <v>23</v>
      </c>
      <c r="O144" s="78">
        <v>1</v>
      </c>
      <c r="P144" s="79">
        <v>3480</v>
      </c>
      <c r="Q144" s="61" t="s">
        <v>60</v>
      </c>
      <c r="R144" s="121">
        <f t="shared" si="45"/>
        <v>3480</v>
      </c>
      <c r="S144" s="121">
        <f t="shared" si="46"/>
        <v>3480</v>
      </c>
    </row>
    <row r="145" spans="1:19" s="37" customFormat="1" ht="36" x14ac:dyDescent="0.3">
      <c r="A145" s="55" t="s">
        <v>55</v>
      </c>
      <c r="B145" s="56" t="s">
        <v>56</v>
      </c>
      <c r="C145" s="80" t="s">
        <v>57</v>
      </c>
      <c r="D145" s="72" t="s">
        <v>20</v>
      </c>
      <c r="E145" s="58" t="s">
        <v>21</v>
      </c>
      <c r="F145" s="73" t="s">
        <v>20</v>
      </c>
      <c r="G145" s="58" t="s">
        <v>22</v>
      </c>
      <c r="H145" s="88">
        <v>35201</v>
      </c>
      <c r="I145" s="75" t="s">
        <v>339</v>
      </c>
      <c r="J145" s="86" t="s">
        <v>149</v>
      </c>
      <c r="K145" s="84" t="s">
        <v>340</v>
      </c>
      <c r="L145" s="78" t="s">
        <v>33</v>
      </c>
      <c r="M145" s="74" t="s">
        <v>33</v>
      </c>
      <c r="N145" s="81" t="s">
        <v>23</v>
      </c>
      <c r="O145" s="78">
        <v>1</v>
      </c>
      <c r="P145" s="79">
        <v>4292</v>
      </c>
      <c r="Q145" s="61" t="s">
        <v>60</v>
      </c>
      <c r="R145" s="121">
        <f t="shared" si="45"/>
        <v>4292</v>
      </c>
      <c r="S145" s="121">
        <f t="shared" si="46"/>
        <v>4292</v>
      </c>
    </row>
    <row r="146" spans="1:19" s="37" customFormat="1" ht="27.6" x14ac:dyDescent="0.3">
      <c r="A146" s="55" t="s">
        <v>55</v>
      </c>
      <c r="B146" s="56" t="s">
        <v>56</v>
      </c>
      <c r="C146" s="33" t="s">
        <v>63</v>
      </c>
      <c r="D146" s="33" t="s">
        <v>20</v>
      </c>
      <c r="E146" s="142" t="s">
        <v>21</v>
      </c>
      <c r="F146" s="142" t="s">
        <v>20</v>
      </c>
      <c r="G146" s="142" t="s">
        <v>28</v>
      </c>
      <c r="H146" s="142" t="s">
        <v>88</v>
      </c>
      <c r="I146" s="43" t="s">
        <v>29</v>
      </c>
      <c r="J146" s="142" t="s">
        <v>45</v>
      </c>
      <c r="K146" s="33" t="s">
        <v>114</v>
      </c>
      <c r="L146" s="36" t="s">
        <v>30</v>
      </c>
      <c r="M146" s="36" t="s">
        <v>100</v>
      </c>
      <c r="N146" s="43" t="s">
        <v>26</v>
      </c>
      <c r="O146" s="43">
        <v>1</v>
      </c>
      <c r="P146" s="143">
        <v>31320</v>
      </c>
      <c r="Q146" s="36" t="s">
        <v>113</v>
      </c>
      <c r="R146" s="122">
        <f t="shared" ref="R146:R172" si="47">S146</f>
        <v>31320</v>
      </c>
      <c r="S146" s="143">
        <v>31320</v>
      </c>
    </row>
    <row r="147" spans="1:19" s="37" customFormat="1" ht="41.4" x14ac:dyDescent="0.3">
      <c r="A147" s="55" t="s">
        <v>55</v>
      </c>
      <c r="B147" s="56" t="s">
        <v>56</v>
      </c>
      <c r="C147" s="33" t="s">
        <v>63</v>
      </c>
      <c r="D147" s="33" t="s">
        <v>20</v>
      </c>
      <c r="E147" s="142" t="s">
        <v>21</v>
      </c>
      <c r="F147" s="142" t="s">
        <v>20</v>
      </c>
      <c r="G147" s="142" t="s">
        <v>28</v>
      </c>
      <c r="H147" s="142" t="s">
        <v>86</v>
      </c>
      <c r="I147" s="43" t="s">
        <v>54</v>
      </c>
      <c r="J147" s="142" t="s">
        <v>45</v>
      </c>
      <c r="K147" s="33" t="s">
        <v>341</v>
      </c>
      <c r="L147" s="39" t="s">
        <v>116</v>
      </c>
      <c r="M147" s="34" t="s">
        <v>100</v>
      </c>
      <c r="N147" s="43" t="s">
        <v>26</v>
      </c>
      <c r="O147" s="43">
        <v>1</v>
      </c>
      <c r="P147" s="143">
        <v>44431.9</v>
      </c>
      <c r="Q147" s="144" t="s">
        <v>38</v>
      </c>
      <c r="R147" s="122">
        <f t="shared" si="47"/>
        <v>44431.9</v>
      </c>
      <c r="S147" s="122">
        <f t="shared" ref="S147" si="48">P147*O147</f>
        <v>44431.9</v>
      </c>
    </row>
    <row r="148" spans="1:19" s="37" customFormat="1" ht="27.6" x14ac:dyDescent="0.3">
      <c r="A148" s="55" t="s">
        <v>55</v>
      </c>
      <c r="B148" s="56" t="s">
        <v>56</v>
      </c>
      <c r="C148" s="33" t="s">
        <v>63</v>
      </c>
      <c r="D148" s="33" t="s">
        <v>20</v>
      </c>
      <c r="E148" s="142" t="s">
        <v>21</v>
      </c>
      <c r="F148" s="142" t="s">
        <v>20</v>
      </c>
      <c r="G148" s="142" t="s">
        <v>28</v>
      </c>
      <c r="H148" s="142" t="s">
        <v>90</v>
      </c>
      <c r="I148" s="43" t="s">
        <v>31</v>
      </c>
      <c r="J148" s="142" t="s">
        <v>45</v>
      </c>
      <c r="K148" s="33" t="s">
        <v>112</v>
      </c>
      <c r="L148" s="36" t="s">
        <v>32</v>
      </c>
      <c r="M148" s="36" t="s">
        <v>100</v>
      </c>
      <c r="N148" s="43" t="s">
        <v>26</v>
      </c>
      <c r="O148" s="43">
        <v>1</v>
      </c>
      <c r="P148" s="143">
        <v>19492.57</v>
      </c>
      <c r="Q148" s="36" t="s">
        <v>113</v>
      </c>
      <c r="R148" s="122">
        <f t="shared" si="47"/>
        <v>19492.57</v>
      </c>
      <c r="S148" s="143">
        <v>19492.57</v>
      </c>
    </row>
    <row r="149" spans="1:19" s="37" customFormat="1" ht="24" x14ac:dyDescent="0.3">
      <c r="A149" s="55" t="s">
        <v>55</v>
      </c>
      <c r="B149" s="56" t="s">
        <v>56</v>
      </c>
      <c r="C149" s="44" t="s">
        <v>63</v>
      </c>
      <c r="D149" s="44" t="s">
        <v>20</v>
      </c>
      <c r="E149" s="142" t="s">
        <v>21</v>
      </c>
      <c r="F149" s="142" t="s">
        <v>20</v>
      </c>
      <c r="G149" s="44" t="s">
        <v>22</v>
      </c>
      <c r="H149" s="44" t="s">
        <v>124</v>
      </c>
      <c r="I149" s="34" t="s">
        <v>125</v>
      </c>
      <c r="J149" s="44" t="s">
        <v>126</v>
      </c>
      <c r="K149" s="53" t="s">
        <v>127</v>
      </c>
      <c r="L149" s="34" t="s">
        <v>33</v>
      </c>
      <c r="M149" s="34" t="s">
        <v>33</v>
      </c>
      <c r="N149" s="43" t="s">
        <v>34</v>
      </c>
      <c r="O149" s="43">
        <v>10</v>
      </c>
      <c r="P149" s="143">
        <v>43</v>
      </c>
      <c r="Q149" s="144" t="s">
        <v>115</v>
      </c>
      <c r="R149" s="122">
        <f t="shared" si="47"/>
        <v>430</v>
      </c>
      <c r="S149" s="143">
        <f>P149*O149</f>
        <v>430</v>
      </c>
    </row>
    <row r="150" spans="1:19" s="37" customFormat="1" ht="27.6" x14ac:dyDescent="0.3">
      <c r="A150" s="55" t="s">
        <v>55</v>
      </c>
      <c r="B150" s="56" t="s">
        <v>56</v>
      </c>
      <c r="C150" s="33" t="s">
        <v>63</v>
      </c>
      <c r="D150" s="33" t="s">
        <v>20</v>
      </c>
      <c r="E150" s="142" t="s">
        <v>21</v>
      </c>
      <c r="F150" s="142" t="s">
        <v>20</v>
      </c>
      <c r="G150" s="142" t="s">
        <v>22</v>
      </c>
      <c r="H150" s="142" t="s">
        <v>43</v>
      </c>
      <c r="I150" s="43" t="s">
        <v>47</v>
      </c>
      <c r="J150" s="142" t="s">
        <v>45</v>
      </c>
      <c r="K150" s="33" t="s">
        <v>342</v>
      </c>
      <c r="L150" s="39" t="s">
        <v>24</v>
      </c>
      <c r="M150" s="36" t="s">
        <v>100</v>
      </c>
      <c r="N150" s="43" t="s">
        <v>26</v>
      </c>
      <c r="O150" s="43">
        <v>1</v>
      </c>
      <c r="P150" s="143">
        <v>1165.45</v>
      </c>
      <c r="Q150" s="144" t="s">
        <v>113</v>
      </c>
      <c r="R150" s="122">
        <f t="shared" si="47"/>
        <v>1165.45</v>
      </c>
      <c r="S150" s="122">
        <f>P150*O150</f>
        <v>1165.45</v>
      </c>
    </row>
    <row r="151" spans="1:19" s="37" customFormat="1" ht="24" x14ac:dyDescent="0.3">
      <c r="A151" s="55" t="s">
        <v>55</v>
      </c>
      <c r="B151" s="56" t="s">
        <v>56</v>
      </c>
      <c r="C151" s="44" t="s">
        <v>63</v>
      </c>
      <c r="D151" s="44" t="s">
        <v>20</v>
      </c>
      <c r="E151" s="142" t="s">
        <v>21</v>
      </c>
      <c r="F151" s="142" t="s">
        <v>20</v>
      </c>
      <c r="G151" s="44" t="s">
        <v>22</v>
      </c>
      <c r="H151" s="44" t="s">
        <v>69</v>
      </c>
      <c r="I151" s="34" t="s">
        <v>153</v>
      </c>
      <c r="J151" s="44" t="s">
        <v>343</v>
      </c>
      <c r="K151" s="53" t="s">
        <v>344</v>
      </c>
      <c r="L151" s="34" t="s">
        <v>33</v>
      </c>
      <c r="M151" s="34" t="s">
        <v>33</v>
      </c>
      <c r="N151" s="43" t="s">
        <v>50</v>
      </c>
      <c r="O151" s="43">
        <v>8</v>
      </c>
      <c r="P151" s="143">
        <v>178</v>
      </c>
      <c r="Q151" s="144" t="s">
        <v>115</v>
      </c>
      <c r="R151" s="122">
        <f t="shared" si="47"/>
        <v>1424</v>
      </c>
      <c r="S151" s="143">
        <f>P151*O151</f>
        <v>1424</v>
      </c>
    </row>
    <row r="152" spans="1:19" s="37" customFormat="1" ht="41.4" x14ac:dyDescent="0.3">
      <c r="A152" s="55" t="s">
        <v>55</v>
      </c>
      <c r="B152" s="56" t="s">
        <v>56</v>
      </c>
      <c r="C152" s="145" t="s">
        <v>63</v>
      </c>
      <c r="D152" s="145" t="s">
        <v>20</v>
      </c>
      <c r="E152" s="135" t="s">
        <v>21</v>
      </c>
      <c r="F152" s="135" t="s">
        <v>20</v>
      </c>
      <c r="G152" s="135" t="s">
        <v>28</v>
      </c>
      <c r="H152" s="135" t="s">
        <v>82</v>
      </c>
      <c r="I152" s="139" t="s">
        <v>345</v>
      </c>
      <c r="J152" s="135" t="s">
        <v>45</v>
      </c>
      <c r="K152" s="145" t="s">
        <v>346</v>
      </c>
      <c r="L152" s="146" t="s">
        <v>33</v>
      </c>
      <c r="M152" s="146" t="s">
        <v>33</v>
      </c>
      <c r="N152" s="139" t="s">
        <v>26</v>
      </c>
      <c r="O152" s="139">
        <v>1</v>
      </c>
      <c r="P152" s="147">
        <v>498</v>
      </c>
      <c r="Q152" s="148" t="s">
        <v>38</v>
      </c>
      <c r="R152" s="123">
        <f t="shared" si="47"/>
        <v>498</v>
      </c>
      <c r="S152" s="123">
        <f t="shared" ref="S152" si="49">P152*O152</f>
        <v>498</v>
      </c>
    </row>
    <row r="153" spans="1:19" s="37" customFormat="1" ht="41.4" x14ac:dyDescent="0.3">
      <c r="A153" s="55" t="s">
        <v>55</v>
      </c>
      <c r="B153" s="56" t="s">
        <v>56</v>
      </c>
      <c r="C153" s="44" t="s">
        <v>63</v>
      </c>
      <c r="D153" s="44" t="s">
        <v>20</v>
      </c>
      <c r="E153" s="142" t="s">
        <v>21</v>
      </c>
      <c r="F153" s="142" t="s">
        <v>20</v>
      </c>
      <c r="G153" s="44" t="s">
        <v>22</v>
      </c>
      <c r="H153" s="44" t="s">
        <v>347</v>
      </c>
      <c r="I153" s="34" t="s">
        <v>170</v>
      </c>
      <c r="J153" s="44" t="s">
        <v>45</v>
      </c>
      <c r="K153" s="32" t="s">
        <v>348</v>
      </c>
      <c r="L153" s="34" t="s">
        <v>33</v>
      </c>
      <c r="M153" s="34" t="s">
        <v>33</v>
      </c>
      <c r="N153" s="43" t="s">
        <v>45</v>
      </c>
      <c r="O153" s="43">
        <v>1</v>
      </c>
      <c r="P153" s="143">
        <v>2552</v>
      </c>
      <c r="Q153" s="144" t="s">
        <v>38</v>
      </c>
      <c r="R153" s="122">
        <f t="shared" si="47"/>
        <v>2552</v>
      </c>
      <c r="S153" s="143">
        <f>P153*O153</f>
        <v>2552</v>
      </c>
    </row>
    <row r="154" spans="1:19" s="37" customFormat="1" ht="27.6" x14ac:dyDescent="0.3">
      <c r="A154" s="55" t="s">
        <v>55</v>
      </c>
      <c r="B154" s="56" t="s">
        <v>56</v>
      </c>
      <c r="C154" s="33" t="s">
        <v>63</v>
      </c>
      <c r="D154" s="33" t="s">
        <v>20</v>
      </c>
      <c r="E154" s="142" t="s">
        <v>21</v>
      </c>
      <c r="F154" s="142" t="s">
        <v>20</v>
      </c>
      <c r="G154" s="44" t="s">
        <v>22</v>
      </c>
      <c r="H154" s="142" t="s">
        <v>168</v>
      </c>
      <c r="I154" s="33" t="s">
        <v>169</v>
      </c>
      <c r="J154" s="33" t="s">
        <v>349</v>
      </c>
      <c r="K154" s="33" t="s">
        <v>350</v>
      </c>
      <c r="L154" s="34" t="s">
        <v>33</v>
      </c>
      <c r="M154" s="34" t="s">
        <v>33</v>
      </c>
      <c r="N154" s="43" t="s">
        <v>50</v>
      </c>
      <c r="O154" s="43">
        <v>2</v>
      </c>
      <c r="P154" s="143">
        <v>95</v>
      </c>
      <c r="Q154" s="144" t="s">
        <v>115</v>
      </c>
      <c r="R154" s="122">
        <f t="shared" si="47"/>
        <v>190</v>
      </c>
      <c r="S154" s="122">
        <f t="shared" ref="S154:S164" si="50">P154*O154</f>
        <v>190</v>
      </c>
    </row>
    <row r="155" spans="1:19" s="37" customFormat="1" ht="54.6" customHeight="1" x14ac:dyDescent="0.3">
      <c r="A155" s="55" t="s">
        <v>55</v>
      </c>
      <c r="B155" s="56" t="s">
        <v>56</v>
      </c>
      <c r="C155" s="33" t="s">
        <v>63</v>
      </c>
      <c r="D155" s="33" t="s">
        <v>20</v>
      </c>
      <c r="E155" s="142" t="s">
        <v>21</v>
      </c>
      <c r="F155" s="142" t="s">
        <v>20</v>
      </c>
      <c r="G155" s="44" t="s">
        <v>22</v>
      </c>
      <c r="H155" s="142" t="s">
        <v>168</v>
      </c>
      <c r="I155" s="33" t="s">
        <v>169</v>
      </c>
      <c r="J155" s="33" t="s">
        <v>351</v>
      </c>
      <c r="K155" s="33" t="s">
        <v>352</v>
      </c>
      <c r="L155" s="34" t="s">
        <v>33</v>
      </c>
      <c r="M155" s="34" t="s">
        <v>33</v>
      </c>
      <c r="N155" s="43" t="s">
        <v>50</v>
      </c>
      <c r="O155" s="43">
        <v>1</v>
      </c>
      <c r="P155" s="143">
        <v>62</v>
      </c>
      <c r="Q155" s="144" t="s">
        <v>115</v>
      </c>
      <c r="R155" s="122">
        <f t="shared" si="47"/>
        <v>62</v>
      </c>
      <c r="S155" s="122">
        <f t="shared" si="50"/>
        <v>62</v>
      </c>
    </row>
    <row r="156" spans="1:19" s="37" customFormat="1" ht="44.25" customHeight="1" x14ac:dyDescent="0.3">
      <c r="A156" s="55" t="s">
        <v>55</v>
      </c>
      <c r="B156" s="56" t="s">
        <v>56</v>
      </c>
      <c r="C156" s="33" t="s">
        <v>63</v>
      </c>
      <c r="D156" s="33" t="s">
        <v>20</v>
      </c>
      <c r="E156" s="142" t="s">
        <v>21</v>
      </c>
      <c r="F156" s="142" t="s">
        <v>20</v>
      </c>
      <c r="G156" s="44" t="s">
        <v>22</v>
      </c>
      <c r="H156" s="142" t="s">
        <v>168</v>
      </c>
      <c r="I156" s="33" t="s">
        <v>169</v>
      </c>
      <c r="J156" s="33" t="s">
        <v>353</v>
      </c>
      <c r="K156" s="33" t="s">
        <v>354</v>
      </c>
      <c r="L156" s="34" t="s">
        <v>33</v>
      </c>
      <c r="M156" s="34" t="s">
        <v>33</v>
      </c>
      <c r="N156" s="43" t="s">
        <v>50</v>
      </c>
      <c r="O156" s="43">
        <v>1</v>
      </c>
      <c r="P156" s="143">
        <v>390</v>
      </c>
      <c r="Q156" s="144" t="s">
        <v>115</v>
      </c>
      <c r="R156" s="122">
        <f t="shared" si="47"/>
        <v>390</v>
      </c>
      <c r="S156" s="122">
        <f t="shared" si="50"/>
        <v>390</v>
      </c>
    </row>
    <row r="157" spans="1:19" s="37" customFormat="1" ht="44.25" customHeight="1" x14ac:dyDescent="0.3">
      <c r="A157" s="55" t="s">
        <v>55</v>
      </c>
      <c r="B157" s="56" t="s">
        <v>56</v>
      </c>
      <c r="C157" s="33" t="s">
        <v>63</v>
      </c>
      <c r="D157" s="33" t="s">
        <v>20</v>
      </c>
      <c r="E157" s="142" t="s">
        <v>21</v>
      </c>
      <c r="F157" s="142" t="s">
        <v>20</v>
      </c>
      <c r="G157" s="44" t="s">
        <v>22</v>
      </c>
      <c r="H157" s="142" t="s">
        <v>168</v>
      </c>
      <c r="I157" s="33" t="s">
        <v>169</v>
      </c>
      <c r="J157" s="33" t="s">
        <v>355</v>
      </c>
      <c r="K157" s="33" t="s">
        <v>356</v>
      </c>
      <c r="L157" s="34" t="s">
        <v>33</v>
      </c>
      <c r="M157" s="34" t="s">
        <v>33</v>
      </c>
      <c r="N157" s="43" t="s">
        <v>50</v>
      </c>
      <c r="O157" s="43">
        <v>1</v>
      </c>
      <c r="P157" s="143">
        <v>135</v>
      </c>
      <c r="Q157" s="144" t="s">
        <v>115</v>
      </c>
      <c r="R157" s="122">
        <f t="shared" si="47"/>
        <v>135</v>
      </c>
      <c r="S157" s="122">
        <f t="shared" si="50"/>
        <v>135</v>
      </c>
    </row>
    <row r="158" spans="1:19" s="37" customFormat="1" ht="44.25" customHeight="1" x14ac:dyDescent="0.3">
      <c r="A158" s="55" t="s">
        <v>55</v>
      </c>
      <c r="B158" s="56" t="s">
        <v>56</v>
      </c>
      <c r="C158" s="33" t="s">
        <v>63</v>
      </c>
      <c r="D158" s="33" t="s">
        <v>20</v>
      </c>
      <c r="E158" s="142" t="s">
        <v>21</v>
      </c>
      <c r="F158" s="142" t="s">
        <v>20</v>
      </c>
      <c r="G158" s="44" t="s">
        <v>22</v>
      </c>
      <c r="H158" s="142" t="s">
        <v>168</v>
      </c>
      <c r="I158" s="33" t="s">
        <v>169</v>
      </c>
      <c r="J158" s="33" t="s">
        <v>357</v>
      </c>
      <c r="K158" s="33" t="s">
        <v>358</v>
      </c>
      <c r="L158" s="34" t="s">
        <v>33</v>
      </c>
      <c r="M158" s="34" t="s">
        <v>33</v>
      </c>
      <c r="N158" s="43" t="s">
        <v>50</v>
      </c>
      <c r="O158" s="43">
        <v>3</v>
      </c>
      <c r="P158" s="143">
        <v>60</v>
      </c>
      <c r="Q158" s="144" t="s">
        <v>115</v>
      </c>
      <c r="R158" s="122">
        <f t="shared" si="47"/>
        <v>180</v>
      </c>
      <c r="S158" s="122">
        <f t="shared" si="50"/>
        <v>180</v>
      </c>
    </row>
    <row r="159" spans="1:19" s="37" customFormat="1" ht="44.25" customHeight="1" x14ac:dyDescent="0.3">
      <c r="A159" s="55" t="s">
        <v>55</v>
      </c>
      <c r="B159" s="56" t="s">
        <v>56</v>
      </c>
      <c r="C159" s="33" t="s">
        <v>63</v>
      </c>
      <c r="D159" s="33" t="s">
        <v>20</v>
      </c>
      <c r="E159" s="142" t="s">
        <v>21</v>
      </c>
      <c r="F159" s="142" t="s">
        <v>20</v>
      </c>
      <c r="G159" s="44" t="s">
        <v>22</v>
      </c>
      <c r="H159" s="142" t="s">
        <v>168</v>
      </c>
      <c r="I159" s="33" t="s">
        <v>169</v>
      </c>
      <c r="J159" s="33" t="s">
        <v>359</v>
      </c>
      <c r="K159" s="33" t="s">
        <v>360</v>
      </c>
      <c r="L159" s="34" t="s">
        <v>33</v>
      </c>
      <c r="M159" s="34" t="s">
        <v>33</v>
      </c>
      <c r="N159" s="43" t="s">
        <v>50</v>
      </c>
      <c r="O159" s="43">
        <v>2</v>
      </c>
      <c r="P159" s="143">
        <v>55</v>
      </c>
      <c r="Q159" s="144" t="s">
        <v>115</v>
      </c>
      <c r="R159" s="122">
        <f t="shared" si="47"/>
        <v>110</v>
      </c>
      <c r="S159" s="122">
        <f t="shared" si="50"/>
        <v>110</v>
      </c>
    </row>
    <row r="160" spans="1:19" s="37" customFormat="1" ht="44.25" customHeight="1" x14ac:dyDescent="0.3">
      <c r="A160" s="55" t="s">
        <v>55</v>
      </c>
      <c r="B160" s="56" t="s">
        <v>56</v>
      </c>
      <c r="C160" s="33" t="s">
        <v>63</v>
      </c>
      <c r="D160" s="33" t="s">
        <v>20</v>
      </c>
      <c r="E160" s="142" t="s">
        <v>21</v>
      </c>
      <c r="F160" s="142" t="s">
        <v>20</v>
      </c>
      <c r="G160" s="44" t="s">
        <v>22</v>
      </c>
      <c r="H160" s="142" t="s">
        <v>168</v>
      </c>
      <c r="I160" s="33" t="s">
        <v>169</v>
      </c>
      <c r="J160" s="33" t="s">
        <v>361</v>
      </c>
      <c r="K160" s="33" t="s">
        <v>362</v>
      </c>
      <c r="L160" s="34" t="s">
        <v>33</v>
      </c>
      <c r="M160" s="34" t="s">
        <v>33</v>
      </c>
      <c r="N160" s="43" t="s">
        <v>50</v>
      </c>
      <c r="O160" s="43">
        <v>1</v>
      </c>
      <c r="P160" s="143">
        <v>50</v>
      </c>
      <c r="Q160" s="144" t="s">
        <v>115</v>
      </c>
      <c r="R160" s="122">
        <f t="shared" si="47"/>
        <v>50</v>
      </c>
      <c r="S160" s="122">
        <f t="shared" si="50"/>
        <v>50</v>
      </c>
    </row>
    <row r="161" spans="1:19" s="37" customFormat="1" ht="44.25" customHeight="1" x14ac:dyDescent="0.3">
      <c r="A161" s="55" t="s">
        <v>55</v>
      </c>
      <c r="B161" s="56" t="s">
        <v>56</v>
      </c>
      <c r="C161" s="33" t="s">
        <v>63</v>
      </c>
      <c r="D161" s="33" t="s">
        <v>20</v>
      </c>
      <c r="E161" s="142" t="s">
        <v>21</v>
      </c>
      <c r="F161" s="142" t="s">
        <v>20</v>
      </c>
      <c r="G161" s="44" t="s">
        <v>22</v>
      </c>
      <c r="H161" s="142" t="s">
        <v>168</v>
      </c>
      <c r="I161" s="33" t="s">
        <v>169</v>
      </c>
      <c r="J161" s="33" t="s">
        <v>183</v>
      </c>
      <c r="K161" s="33" t="s">
        <v>184</v>
      </c>
      <c r="L161" s="34" t="s">
        <v>33</v>
      </c>
      <c r="M161" s="34" t="s">
        <v>33</v>
      </c>
      <c r="N161" s="43" t="s">
        <v>50</v>
      </c>
      <c r="O161" s="43">
        <v>1</v>
      </c>
      <c r="P161" s="143">
        <v>580</v>
      </c>
      <c r="Q161" s="144" t="s">
        <v>115</v>
      </c>
      <c r="R161" s="122">
        <f t="shared" si="47"/>
        <v>580</v>
      </c>
      <c r="S161" s="122">
        <f t="shared" si="50"/>
        <v>580</v>
      </c>
    </row>
    <row r="162" spans="1:19" s="37" customFormat="1" ht="44.25" customHeight="1" x14ac:dyDescent="0.3">
      <c r="A162" s="55" t="s">
        <v>55</v>
      </c>
      <c r="B162" s="56" t="s">
        <v>56</v>
      </c>
      <c r="C162" s="44" t="s">
        <v>63</v>
      </c>
      <c r="D162" s="44" t="s">
        <v>20</v>
      </c>
      <c r="E162" s="149" t="s">
        <v>35</v>
      </c>
      <c r="F162" s="44" t="s">
        <v>65</v>
      </c>
      <c r="G162" s="44" t="s">
        <v>37</v>
      </c>
      <c r="H162" s="44" t="s">
        <v>180</v>
      </c>
      <c r="I162" s="34" t="s">
        <v>66</v>
      </c>
      <c r="J162" s="44" t="s">
        <v>363</v>
      </c>
      <c r="K162" s="53" t="s">
        <v>364</v>
      </c>
      <c r="L162" s="34" t="s">
        <v>33</v>
      </c>
      <c r="M162" s="34" t="s">
        <v>33</v>
      </c>
      <c r="N162" s="43" t="s">
        <v>50</v>
      </c>
      <c r="O162" s="43">
        <v>5</v>
      </c>
      <c r="P162" s="143">
        <v>90</v>
      </c>
      <c r="Q162" s="144" t="s">
        <v>115</v>
      </c>
      <c r="R162" s="122">
        <f t="shared" si="47"/>
        <v>450</v>
      </c>
      <c r="S162" s="143">
        <f t="shared" si="50"/>
        <v>450</v>
      </c>
    </row>
    <row r="163" spans="1:19" s="37" customFormat="1" ht="44.25" customHeight="1" x14ac:dyDescent="0.3">
      <c r="A163" s="55" t="s">
        <v>55</v>
      </c>
      <c r="B163" s="56" t="s">
        <v>56</v>
      </c>
      <c r="C163" s="33" t="s">
        <v>63</v>
      </c>
      <c r="D163" s="33" t="s">
        <v>20</v>
      </c>
      <c r="E163" s="149" t="s">
        <v>35</v>
      </c>
      <c r="F163" s="44" t="s">
        <v>65</v>
      </c>
      <c r="G163" s="44" t="s">
        <v>37</v>
      </c>
      <c r="H163" s="142" t="s">
        <v>168</v>
      </c>
      <c r="I163" s="33" t="s">
        <v>169</v>
      </c>
      <c r="J163" s="33" t="s">
        <v>359</v>
      </c>
      <c r="K163" s="33" t="s">
        <v>360</v>
      </c>
      <c r="L163" s="34" t="s">
        <v>33</v>
      </c>
      <c r="M163" s="34" t="s">
        <v>33</v>
      </c>
      <c r="N163" s="43" t="s">
        <v>50</v>
      </c>
      <c r="O163" s="43">
        <v>1</v>
      </c>
      <c r="P163" s="143">
        <v>60</v>
      </c>
      <c r="Q163" s="144" t="s">
        <v>115</v>
      </c>
      <c r="R163" s="122">
        <f t="shared" si="47"/>
        <v>60</v>
      </c>
      <c r="S163" s="122">
        <f t="shared" si="50"/>
        <v>60</v>
      </c>
    </row>
    <row r="164" spans="1:19" s="37" customFormat="1" ht="44.25" customHeight="1" x14ac:dyDescent="0.3">
      <c r="A164" s="55" t="s">
        <v>55</v>
      </c>
      <c r="B164" s="56" t="s">
        <v>56</v>
      </c>
      <c r="C164" s="33" t="s">
        <v>63</v>
      </c>
      <c r="D164" s="33" t="s">
        <v>20</v>
      </c>
      <c r="E164" s="149" t="s">
        <v>35</v>
      </c>
      <c r="F164" s="44" t="s">
        <v>65</v>
      </c>
      <c r="G164" s="44" t="s">
        <v>37</v>
      </c>
      <c r="H164" s="142" t="s">
        <v>168</v>
      </c>
      <c r="I164" s="33" t="s">
        <v>169</v>
      </c>
      <c r="J164" s="33" t="s">
        <v>365</v>
      </c>
      <c r="K164" s="33" t="s">
        <v>366</v>
      </c>
      <c r="L164" s="34" t="s">
        <v>33</v>
      </c>
      <c r="M164" s="34" t="s">
        <v>33</v>
      </c>
      <c r="N164" s="43" t="s">
        <v>50</v>
      </c>
      <c r="O164" s="43">
        <v>2</v>
      </c>
      <c r="P164" s="143">
        <v>63</v>
      </c>
      <c r="Q164" s="144" t="s">
        <v>115</v>
      </c>
      <c r="R164" s="122">
        <f t="shared" si="47"/>
        <v>126</v>
      </c>
      <c r="S164" s="122">
        <f t="shared" si="50"/>
        <v>126</v>
      </c>
    </row>
    <row r="165" spans="1:19" s="89" customFormat="1" ht="44.25" customHeight="1" x14ac:dyDescent="0.3">
      <c r="A165" s="55" t="s">
        <v>55</v>
      </c>
      <c r="B165" s="56" t="s">
        <v>56</v>
      </c>
      <c r="C165" s="44" t="s">
        <v>63</v>
      </c>
      <c r="D165" s="44" t="s">
        <v>20</v>
      </c>
      <c r="E165" s="149" t="s">
        <v>35</v>
      </c>
      <c r="F165" s="44" t="s">
        <v>65</v>
      </c>
      <c r="G165" s="44" t="s">
        <v>37</v>
      </c>
      <c r="H165" s="44" t="s">
        <v>166</v>
      </c>
      <c r="I165" s="34" t="s">
        <v>167</v>
      </c>
      <c r="J165" s="44" t="s">
        <v>45</v>
      </c>
      <c r="K165" s="32" t="s">
        <v>367</v>
      </c>
      <c r="L165" s="34" t="s">
        <v>33</v>
      </c>
      <c r="M165" s="34" t="s">
        <v>33</v>
      </c>
      <c r="N165" s="43" t="s">
        <v>45</v>
      </c>
      <c r="O165" s="43">
        <v>1</v>
      </c>
      <c r="P165" s="143">
        <v>870</v>
      </c>
      <c r="Q165" s="144" t="s">
        <v>38</v>
      </c>
      <c r="R165" s="122">
        <f t="shared" si="47"/>
        <v>870</v>
      </c>
      <c r="S165" s="143">
        <f>P165*O165</f>
        <v>870</v>
      </c>
    </row>
    <row r="166" spans="1:19" s="89" customFormat="1" ht="44.25" customHeight="1" x14ac:dyDescent="0.3">
      <c r="A166" s="55" t="s">
        <v>55</v>
      </c>
      <c r="B166" s="56" t="s">
        <v>56</v>
      </c>
      <c r="C166" s="44" t="s">
        <v>63</v>
      </c>
      <c r="D166" s="44" t="s">
        <v>20</v>
      </c>
      <c r="E166" s="149" t="s">
        <v>35</v>
      </c>
      <c r="F166" s="44" t="s">
        <v>36</v>
      </c>
      <c r="G166" s="44" t="s">
        <v>37</v>
      </c>
      <c r="H166" s="44" t="s">
        <v>166</v>
      </c>
      <c r="I166" s="34" t="s">
        <v>167</v>
      </c>
      <c r="J166" s="44" t="s">
        <v>45</v>
      </c>
      <c r="K166" s="32" t="s">
        <v>368</v>
      </c>
      <c r="L166" s="34" t="s">
        <v>33</v>
      </c>
      <c r="M166" s="34" t="s">
        <v>33</v>
      </c>
      <c r="N166" s="43" t="s">
        <v>45</v>
      </c>
      <c r="O166" s="43">
        <v>1</v>
      </c>
      <c r="P166" s="143">
        <v>2784</v>
      </c>
      <c r="Q166" s="144" t="s">
        <v>38</v>
      </c>
      <c r="R166" s="122">
        <f t="shared" si="47"/>
        <v>2784</v>
      </c>
      <c r="S166" s="143">
        <f>P166*O166</f>
        <v>2784</v>
      </c>
    </row>
    <row r="167" spans="1:19" s="89" customFormat="1" ht="44.25" customHeight="1" x14ac:dyDescent="0.3">
      <c r="A167" s="55" t="s">
        <v>55</v>
      </c>
      <c r="B167" s="56" t="s">
        <v>56</v>
      </c>
      <c r="C167" s="44" t="s">
        <v>63</v>
      </c>
      <c r="D167" s="44" t="s">
        <v>20</v>
      </c>
      <c r="E167" s="149" t="s">
        <v>21</v>
      </c>
      <c r="F167" s="44" t="s">
        <v>20</v>
      </c>
      <c r="G167" s="44" t="s">
        <v>22</v>
      </c>
      <c r="H167" s="44" t="s">
        <v>121</v>
      </c>
      <c r="I167" s="34" t="s">
        <v>122</v>
      </c>
      <c r="J167" s="44" t="s">
        <v>45</v>
      </c>
      <c r="K167" s="53" t="s">
        <v>123</v>
      </c>
      <c r="L167" s="34" t="s">
        <v>33</v>
      </c>
      <c r="M167" s="34" t="s">
        <v>33</v>
      </c>
      <c r="N167" s="43" t="s">
        <v>26</v>
      </c>
      <c r="O167" s="43">
        <v>1</v>
      </c>
      <c r="P167" s="143">
        <v>152</v>
      </c>
      <c r="Q167" s="144" t="s">
        <v>38</v>
      </c>
      <c r="R167" s="122">
        <f t="shared" si="47"/>
        <v>152</v>
      </c>
      <c r="S167" s="143">
        <f>P167*O167</f>
        <v>152</v>
      </c>
    </row>
    <row r="168" spans="1:19" s="89" customFormat="1" ht="44.25" customHeight="1" x14ac:dyDescent="0.3">
      <c r="A168" s="55" t="s">
        <v>55</v>
      </c>
      <c r="B168" s="56" t="s">
        <v>56</v>
      </c>
      <c r="C168" s="44" t="s">
        <v>63</v>
      </c>
      <c r="D168" s="44" t="s">
        <v>20</v>
      </c>
      <c r="E168" s="149" t="s">
        <v>35</v>
      </c>
      <c r="F168" s="44" t="s">
        <v>65</v>
      </c>
      <c r="G168" s="44" t="s">
        <v>22</v>
      </c>
      <c r="H168" s="44" t="s">
        <v>121</v>
      </c>
      <c r="I168" s="34" t="s">
        <v>122</v>
      </c>
      <c r="J168" s="44" t="s">
        <v>45</v>
      </c>
      <c r="K168" s="53" t="s">
        <v>123</v>
      </c>
      <c r="L168" s="34" t="s">
        <v>33</v>
      </c>
      <c r="M168" s="34" t="s">
        <v>33</v>
      </c>
      <c r="N168" s="43" t="s">
        <v>26</v>
      </c>
      <c r="O168" s="43">
        <v>10</v>
      </c>
      <c r="P168" s="143">
        <v>38</v>
      </c>
      <c r="Q168" s="144" t="s">
        <v>38</v>
      </c>
      <c r="R168" s="122">
        <f t="shared" si="47"/>
        <v>380</v>
      </c>
      <c r="S168" s="143">
        <f>P168*O168</f>
        <v>380</v>
      </c>
    </row>
    <row r="169" spans="1:19" s="89" customFormat="1" ht="44.25" customHeight="1" x14ac:dyDescent="0.3">
      <c r="A169" s="55" t="s">
        <v>55</v>
      </c>
      <c r="B169" s="56" t="s">
        <v>56</v>
      </c>
      <c r="C169" s="145" t="s">
        <v>63</v>
      </c>
      <c r="D169" s="145" t="s">
        <v>20</v>
      </c>
      <c r="E169" s="149" t="s">
        <v>21</v>
      </c>
      <c r="F169" s="44" t="s">
        <v>20</v>
      </c>
      <c r="G169" s="44" t="s">
        <v>22</v>
      </c>
      <c r="H169" s="135" t="s">
        <v>187</v>
      </c>
      <c r="I169" s="146" t="s">
        <v>369</v>
      </c>
      <c r="J169" s="139" t="s">
        <v>370</v>
      </c>
      <c r="K169" s="145" t="s">
        <v>371</v>
      </c>
      <c r="L169" s="146" t="s">
        <v>33</v>
      </c>
      <c r="M169" s="146" t="s">
        <v>33</v>
      </c>
      <c r="N169" s="139" t="s">
        <v>50</v>
      </c>
      <c r="O169" s="139">
        <v>1</v>
      </c>
      <c r="P169" s="147">
        <v>4524</v>
      </c>
      <c r="Q169" s="148" t="s">
        <v>115</v>
      </c>
      <c r="R169" s="123">
        <f t="shared" si="47"/>
        <v>4524</v>
      </c>
      <c r="S169" s="123">
        <f t="shared" ref="S169" si="51">P169*O169</f>
        <v>4524</v>
      </c>
    </row>
    <row r="170" spans="1:19" s="89" customFormat="1" ht="44.25" customHeight="1" x14ac:dyDescent="0.3">
      <c r="A170" s="55" t="s">
        <v>55</v>
      </c>
      <c r="B170" s="56" t="s">
        <v>56</v>
      </c>
      <c r="C170" s="44" t="s">
        <v>63</v>
      </c>
      <c r="D170" s="44" t="s">
        <v>20</v>
      </c>
      <c r="E170" s="149" t="s">
        <v>35</v>
      </c>
      <c r="F170" s="44" t="s">
        <v>36</v>
      </c>
      <c r="G170" s="44" t="s">
        <v>37</v>
      </c>
      <c r="H170" s="44" t="s">
        <v>166</v>
      </c>
      <c r="I170" s="34" t="s">
        <v>167</v>
      </c>
      <c r="J170" s="44" t="s">
        <v>45</v>
      </c>
      <c r="K170" s="32" t="s">
        <v>372</v>
      </c>
      <c r="L170" s="34" t="s">
        <v>33</v>
      </c>
      <c r="M170" s="34" t="s">
        <v>33</v>
      </c>
      <c r="N170" s="43" t="s">
        <v>45</v>
      </c>
      <c r="O170" s="43">
        <v>1</v>
      </c>
      <c r="P170" s="143">
        <v>11177.35</v>
      </c>
      <c r="Q170" s="144" t="s">
        <v>38</v>
      </c>
      <c r="R170" s="122">
        <f t="shared" si="47"/>
        <v>11177.35</v>
      </c>
      <c r="S170" s="143">
        <f>P170*O170</f>
        <v>11177.35</v>
      </c>
    </row>
    <row r="171" spans="1:19" s="89" customFormat="1" ht="44.25" customHeight="1" x14ac:dyDescent="0.3">
      <c r="A171" s="55" t="s">
        <v>55</v>
      </c>
      <c r="B171" s="56" t="s">
        <v>56</v>
      </c>
      <c r="C171" s="33" t="s">
        <v>63</v>
      </c>
      <c r="D171" s="33" t="s">
        <v>20</v>
      </c>
      <c r="E171" s="149" t="s">
        <v>35</v>
      </c>
      <c r="F171" s="44" t="s">
        <v>36</v>
      </c>
      <c r="G171" s="44" t="s">
        <v>37</v>
      </c>
      <c r="H171" s="142" t="s">
        <v>64</v>
      </c>
      <c r="I171" s="33" t="s">
        <v>51</v>
      </c>
      <c r="J171" s="43" t="s">
        <v>52</v>
      </c>
      <c r="K171" s="33" t="s">
        <v>53</v>
      </c>
      <c r="L171" s="34" t="s">
        <v>33</v>
      </c>
      <c r="M171" s="34" t="s">
        <v>33</v>
      </c>
      <c r="N171" s="43" t="s">
        <v>34</v>
      </c>
      <c r="O171" s="43">
        <v>3</v>
      </c>
      <c r="P171" s="143">
        <v>440</v>
      </c>
      <c r="Q171" s="144" t="s">
        <v>115</v>
      </c>
      <c r="R171" s="122">
        <f t="shared" si="47"/>
        <v>1320</v>
      </c>
      <c r="S171" s="122">
        <f t="shared" ref="S171:S175" si="52">P171*O171</f>
        <v>1320</v>
      </c>
    </row>
    <row r="172" spans="1:19" s="89" customFormat="1" ht="44.25" customHeight="1" x14ac:dyDescent="0.3">
      <c r="A172" s="55" t="s">
        <v>55</v>
      </c>
      <c r="B172" s="56" t="s">
        <v>56</v>
      </c>
      <c r="C172" s="33" t="s">
        <v>63</v>
      </c>
      <c r="D172" s="33" t="s">
        <v>20</v>
      </c>
      <c r="E172" s="149" t="s">
        <v>35</v>
      </c>
      <c r="F172" s="44" t="s">
        <v>36</v>
      </c>
      <c r="G172" s="44" t="s">
        <v>37</v>
      </c>
      <c r="H172" s="142" t="s">
        <v>64</v>
      </c>
      <c r="I172" s="33" t="s">
        <v>51</v>
      </c>
      <c r="J172" s="43" t="s">
        <v>185</v>
      </c>
      <c r="K172" s="33" t="s">
        <v>186</v>
      </c>
      <c r="L172" s="34" t="s">
        <v>33</v>
      </c>
      <c r="M172" s="34" t="s">
        <v>33</v>
      </c>
      <c r="N172" s="43" t="s">
        <v>34</v>
      </c>
      <c r="O172" s="43">
        <v>5</v>
      </c>
      <c r="P172" s="143">
        <v>60</v>
      </c>
      <c r="Q172" s="144" t="s">
        <v>115</v>
      </c>
      <c r="R172" s="122">
        <f t="shared" si="47"/>
        <v>300</v>
      </c>
      <c r="S172" s="122">
        <f t="shared" si="52"/>
        <v>300</v>
      </c>
    </row>
    <row r="173" spans="1:19" s="89" customFormat="1" ht="44.25" customHeight="1" x14ac:dyDescent="0.3">
      <c r="A173" s="55" t="s">
        <v>55</v>
      </c>
      <c r="B173" s="56" t="s">
        <v>56</v>
      </c>
      <c r="C173" s="33" t="s">
        <v>63</v>
      </c>
      <c r="D173" s="33" t="s">
        <v>20</v>
      </c>
      <c r="E173" s="149" t="s">
        <v>35</v>
      </c>
      <c r="F173" s="44" t="s">
        <v>36</v>
      </c>
      <c r="G173" s="44" t="s">
        <v>37</v>
      </c>
      <c r="H173" s="142" t="s">
        <v>64</v>
      </c>
      <c r="I173" s="33" t="s">
        <v>51</v>
      </c>
      <c r="J173" s="43" t="s">
        <v>128</v>
      </c>
      <c r="K173" s="33" t="s">
        <v>129</v>
      </c>
      <c r="L173" s="34" t="s">
        <v>33</v>
      </c>
      <c r="M173" s="34" t="s">
        <v>33</v>
      </c>
      <c r="N173" s="43" t="s">
        <v>34</v>
      </c>
      <c r="O173" s="43">
        <v>1</v>
      </c>
      <c r="P173" s="143">
        <v>340</v>
      </c>
      <c r="Q173" s="144" t="s">
        <v>115</v>
      </c>
      <c r="R173" s="122">
        <f>S173</f>
        <v>340</v>
      </c>
      <c r="S173" s="122">
        <f t="shared" si="52"/>
        <v>340</v>
      </c>
    </row>
    <row r="174" spans="1:19" s="89" customFormat="1" ht="44.25" customHeight="1" x14ac:dyDescent="0.3">
      <c r="A174" s="55" t="s">
        <v>55</v>
      </c>
      <c r="B174" s="56" t="s">
        <v>56</v>
      </c>
      <c r="C174" s="33" t="s">
        <v>63</v>
      </c>
      <c r="D174" s="33" t="s">
        <v>20</v>
      </c>
      <c r="E174" s="149" t="s">
        <v>35</v>
      </c>
      <c r="F174" s="44" t="s">
        <v>36</v>
      </c>
      <c r="G174" s="44" t="s">
        <v>37</v>
      </c>
      <c r="H174" s="142" t="s">
        <v>64</v>
      </c>
      <c r="I174" s="33" t="s">
        <v>51</v>
      </c>
      <c r="J174" s="43" t="s">
        <v>373</v>
      </c>
      <c r="K174" s="33" t="s">
        <v>374</v>
      </c>
      <c r="L174" s="34" t="s">
        <v>33</v>
      </c>
      <c r="M174" s="34" t="s">
        <v>33</v>
      </c>
      <c r="N174" s="43" t="s">
        <v>34</v>
      </c>
      <c r="O174" s="43">
        <v>4</v>
      </c>
      <c r="P174" s="143">
        <v>22</v>
      </c>
      <c r="Q174" s="144" t="s">
        <v>115</v>
      </c>
      <c r="R174" s="122">
        <f>S174</f>
        <v>88</v>
      </c>
      <c r="S174" s="122">
        <f t="shared" si="52"/>
        <v>88</v>
      </c>
    </row>
    <row r="175" spans="1:19" s="89" customFormat="1" ht="44.25" customHeight="1" x14ac:dyDescent="0.3">
      <c r="A175" s="55" t="s">
        <v>55</v>
      </c>
      <c r="B175" s="56" t="s">
        <v>56</v>
      </c>
      <c r="C175" s="33" t="s">
        <v>63</v>
      </c>
      <c r="D175" s="33" t="s">
        <v>20</v>
      </c>
      <c r="E175" s="142" t="s">
        <v>21</v>
      </c>
      <c r="F175" s="142" t="s">
        <v>20</v>
      </c>
      <c r="G175" s="44" t="s">
        <v>22</v>
      </c>
      <c r="H175" s="142" t="s">
        <v>64</v>
      </c>
      <c r="I175" s="33" t="s">
        <v>51</v>
      </c>
      <c r="J175" s="43" t="s">
        <v>52</v>
      </c>
      <c r="K175" s="33" t="s">
        <v>53</v>
      </c>
      <c r="L175" s="34" t="s">
        <v>33</v>
      </c>
      <c r="M175" s="34" t="s">
        <v>33</v>
      </c>
      <c r="N175" s="43" t="s">
        <v>34</v>
      </c>
      <c r="O175" s="43">
        <v>1</v>
      </c>
      <c r="P175" s="143">
        <v>440</v>
      </c>
      <c r="Q175" s="144" t="s">
        <v>115</v>
      </c>
      <c r="R175" s="122">
        <f t="shared" ref="R175" si="53">S175</f>
        <v>440</v>
      </c>
      <c r="S175" s="122">
        <f t="shared" si="52"/>
        <v>440</v>
      </c>
    </row>
    <row r="176" spans="1:19" s="89" customFormat="1" ht="44.25" customHeight="1" x14ac:dyDescent="0.3">
      <c r="A176" s="55" t="s">
        <v>55</v>
      </c>
      <c r="B176" s="56" t="s">
        <v>56</v>
      </c>
      <c r="C176" s="90" t="s">
        <v>91</v>
      </c>
      <c r="D176" s="91" t="s">
        <v>20</v>
      </c>
      <c r="E176" s="94" t="s">
        <v>35</v>
      </c>
      <c r="F176" s="100" t="s">
        <v>36</v>
      </c>
      <c r="G176" s="94" t="s">
        <v>37</v>
      </c>
      <c r="H176" s="94">
        <v>26102</v>
      </c>
      <c r="I176" s="92" t="s">
        <v>96</v>
      </c>
      <c r="J176" s="45" t="s">
        <v>42</v>
      </c>
      <c r="K176" s="93" t="s">
        <v>74</v>
      </c>
      <c r="L176" s="99" t="s">
        <v>105</v>
      </c>
      <c r="M176" s="94" t="s">
        <v>163</v>
      </c>
      <c r="N176" s="94" t="s">
        <v>75</v>
      </c>
      <c r="O176" s="94">
        <v>1</v>
      </c>
      <c r="P176" s="104">
        <v>2985</v>
      </c>
      <c r="Q176" s="99" t="s">
        <v>85</v>
      </c>
      <c r="R176" s="97">
        <v>2985</v>
      </c>
      <c r="S176" s="97">
        <v>2985</v>
      </c>
    </row>
    <row r="177" spans="1:19" s="89" customFormat="1" ht="44.25" customHeight="1" x14ac:dyDescent="0.3">
      <c r="A177" s="55" t="s">
        <v>55</v>
      </c>
      <c r="B177" s="56" t="s">
        <v>56</v>
      </c>
      <c r="C177" s="90" t="s">
        <v>91</v>
      </c>
      <c r="D177" s="91" t="s">
        <v>20</v>
      </c>
      <c r="E177" s="94" t="s">
        <v>21</v>
      </c>
      <c r="F177" s="91" t="s">
        <v>20</v>
      </c>
      <c r="G177" s="94" t="s">
        <v>22</v>
      </c>
      <c r="H177" s="94">
        <v>29601</v>
      </c>
      <c r="I177" s="93" t="s">
        <v>375</v>
      </c>
      <c r="J177" s="45" t="s">
        <v>376</v>
      </c>
      <c r="K177" s="45" t="s">
        <v>377</v>
      </c>
      <c r="L177" s="94" t="s">
        <v>149</v>
      </c>
      <c r="M177" s="94" t="s">
        <v>149</v>
      </c>
      <c r="N177" s="94" t="s">
        <v>50</v>
      </c>
      <c r="O177" s="94">
        <v>2</v>
      </c>
      <c r="P177" s="150">
        <f>+R177/O177</f>
        <v>2335.0100000000002</v>
      </c>
      <c r="Q177" s="99" t="s">
        <v>85</v>
      </c>
      <c r="R177" s="97">
        <v>4670.0200000000004</v>
      </c>
      <c r="S177" s="97">
        <v>4670.0200000000004</v>
      </c>
    </row>
    <row r="178" spans="1:19" s="89" customFormat="1" ht="44.25" customHeight="1" x14ac:dyDescent="0.3">
      <c r="A178" s="55" t="s">
        <v>55</v>
      </c>
      <c r="B178" s="56" t="s">
        <v>56</v>
      </c>
      <c r="C178" s="90" t="s">
        <v>91</v>
      </c>
      <c r="D178" s="91" t="s">
        <v>20</v>
      </c>
      <c r="E178" s="94" t="s">
        <v>35</v>
      </c>
      <c r="F178" s="100" t="s">
        <v>36</v>
      </c>
      <c r="G178" s="94" t="s">
        <v>37</v>
      </c>
      <c r="H178" s="94">
        <v>32201</v>
      </c>
      <c r="I178" s="101" t="s">
        <v>97</v>
      </c>
      <c r="J178" s="45"/>
      <c r="K178" s="93" t="s">
        <v>378</v>
      </c>
      <c r="L178" s="102" t="s">
        <v>117</v>
      </c>
      <c r="M178" s="103" t="s">
        <v>98</v>
      </c>
      <c r="N178" s="94" t="s">
        <v>100</v>
      </c>
      <c r="O178" s="94">
        <v>1</v>
      </c>
      <c r="P178" s="104">
        <v>25585.96</v>
      </c>
      <c r="Q178" s="96" t="s">
        <v>85</v>
      </c>
      <c r="R178" s="104">
        <v>25585.96</v>
      </c>
      <c r="S178" s="104">
        <v>25585.96</v>
      </c>
    </row>
    <row r="179" spans="1:19" s="89" customFormat="1" ht="44.25" customHeight="1" x14ac:dyDescent="0.3">
      <c r="A179" s="55" t="s">
        <v>55</v>
      </c>
      <c r="B179" s="56" t="s">
        <v>56</v>
      </c>
      <c r="C179" s="90" t="s">
        <v>91</v>
      </c>
      <c r="D179" s="91" t="s">
        <v>20</v>
      </c>
      <c r="E179" s="94" t="s">
        <v>21</v>
      </c>
      <c r="F179" s="100" t="s">
        <v>20</v>
      </c>
      <c r="G179" s="94" t="s">
        <v>28</v>
      </c>
      <c r="H179" s="94">
        <v>32201</v>
      </c>
      <c r="I179" s="101" t="s">
        <v>97</v>
      </c>
      <c r="J179" s="45"/>
      <c r="K179" s="93" t="s">
        <v>379</v>
      </c>
      <c r="L179" s="102" t="s">
        <v>118</v>
      </c>
      <c r="M179" s="103" t="s">
        <v>98</v>
      </c>
      <c r="N179" s="94" t="s">
        <v>100</v>
      </c>
      <c r="O179" s="94">
        <v>1</v>
      </c>
      <c r="P179" s="104">
        <v>104298</v>
      </c>
      <c r="Q179" s="96" t="s">
        <v>85</v>
      </c>
      <c r="R179" s="104">
        <v>104298</v>
      </c>
      <c r="S179" s="104">
        <v>104298</v>
      </c>
    </row>
    <row r="180" spans="1:19" s="89" customFormat="1" ht="44.25" customHeight="1" x14ac:dyDescent="0.3">
      <c r="A180" s="55" t="s">
        <v>55</v>
      </c>
      <c r="B180" s="56" t="s">
        <v>56</v>
      </c>
      <c r="C180" s="90" t="s">
        <v>91</v>
      </c>
      <c r="D180" s="91" t="s">
        <v>20</v>
      </c>
      <c r="E180" s="94" t="s">
        <v>35</v>
      </c>
      <c r="F180" s="100" t="s">
        <v>36</v>
      </c>
      <c r="G180" s="94" t="s">
        <v>37</v>
      </c>
      <c r="H180" s="94">
        <v>32201</v>
      </c>
      <c r="I180" s="101" t="s">
        <v>97</v>
      </c>
      <c r="J180" s="45"/>
      <c r="K180" s="93" t="s">
        <v>380</v>
      </c>
      <c r="L180" s="102" t="s">
        <v>119</v>
      </c>
      <c r="M180" s="103" t="s">
        <v>98</v>
      </c>
      <c r="N180" s="94" t="s">
        <v>100</v>
      </c>
      <c r="O180" s="94">
        <v>1</v>
      </c>
      <c r="P180" s="104">
        <v>15582.99</v>
      </c>
      <c r="Q180" s="96" t="s">
        <v>85</v>
      </c>
      <c r="R180" s="104">
        <v>15582.99</v>
      </c>
      <c r="S180" s="104">
        <v>15582.99</v>
      </c>
    </row>
    <row r="181" spans="1:19" s="89" customFormat="1" ht="44.25" customHeight="1" x14ac:dyDescent="0.3">
      <c r="A181" s="55" t="s">
        <v>55</v>
      </c>
      <c r="B181" s="56" t="s">
        <v>56</v>
      </c>
      <c r="C181" s="90" t="s">
        <v>91</v>
      </c>
      <c r="D181" s="91" t="s">
        <v>20</v>
      </c>
      <c r="E181" s="94" t="s">
        <v>21</v>
      </c>
      <c r="F181" s="100" t="s">
        <v>20</v>
      </c>
      <c r="G181" s="94" t="s">
        <v>22</v>
      </c>
      <c r="H181" s="94">
        <v>32601</v>
      </c>
      <c r="I181" s="92" t="s">
        <v>47</v>
      </c>
      <c r="J181" s="45"/>
      <c r="K181" s="93" t="s">
        <v>381</v>
      </c>
      <c r="L181" s="99" t="s">
        <v>99</v>
      </c>
      <c r="M181" s="103" t="s">
        <v>100</v>
      </c>
      <c r="N181" s="94" t="s">
        <v>100</v>
      </c>
      <c r="O181" s="96">
        <v>1</v>
      </c>
      <c r="P181" s="104">
        <v>3137.22</v>
      </c>
      <c r="Q181" s="99" t="s">
        <v>102</v>
      </c>
      <c r="R181" s="104">
        <v>3137.22</v>
      </c>
      <c r="S181" s="104">
        <v>3137.22</v>
      </c>
    </row>
    <row r="182" spans="1:19" s="89" customFormat="1" ht="44.25" customHeight="1" x14ac:dyDescent="0.3">
      <c r="A182" s="55" t="s">
        <v>55</v>
      </c>
      <c r="B182" s="56" t="s">
        <v>56</v>
      </c>
      <c r="C182" s="90" t="s">
        <v>91</v>
      </c>
      <c r="D182" s="91" t="s">
        <v>20</v>
      </c>
      <c r="E182" s="94" t="s">
        <v>21</v>
      </c>
      <c r="F182" s="100" t="s">
        <v>20</v>
      </c>
      <c r="G182" s="94" t="s">
        <v>22</v>
      </c>
      <c r="H182" s="94">
        <v>32601</v>
      </c>
      <c r="I182" s="92" t="s">
        <v>47</v>
      </c>
      <c r="J182" s="45"/>
      <c r="K182" s="93" t="s">
        <v>382</v>
      </c>
      <c r="L182" s="99" t="s">
        <v>99</v>
      </c>
      <c r="M182" s="103" t="s">
        <v>100</v>
      </c>
      <c r="N182" s="94" t="s">
        <v>100</v>
      </c>
      <c r="O182" s="96">
        <v>1</v>
      </c>
      <c r="P182" s="104">
        <v>1229.1400000000001</v>
      </c>
      <c r="Q182" s="99" t="s">
        <v>102</v>
      </c>
      <c r="R182" s="104">
        <v>1229.1400000000001</v>
      </c>
      <c r="S182" s="104">
        <v>1229.1400000000001</v>
      </c>
    </row>
    <row r="183" spans="1:19" s="89" customFormat="1" ht="44.25" customHeight="1" x14ac:dyDescent="0.3">
      <c r="A183" s="55" t="s">
        <v>55</v>
      </c>
      <c r="B183" s="56" t="s">
        <v>56</v>
      </c>
      <c r="C183" s="90" t="s">
        <v>91</v>
      </c>
      <c r="D183" s="45">
        <v>1</v>
      </c>
      <c r="E183" s="94" t="s">
        <v>35</v>
      </c>
      <c r="F183" s="100" t="s">
        <v>36</v>
      </c>
      <c r="G183" s="94" t="s">
        <v>37</v>
      </c>
      <c r="H183" s="94">
        <v>33604</v>
      </c>
      <c r="I183" s="92" t="s">
        <v>162</v>
      </c>
      <c r="J183" s="45"/>
      <c r="K183" s="45" t="s">
        <v>192</v>
      </c>
      <c r="L183" s="94" t="s">
        <v>149</v>
      </c>
      <c r="M183" s="94" t="s">
        <v>149</v>
      </c>
      <c r="N183" s="103" t="s">
        <v>100</v>
      </c>
      <c r="O183" s="95">
        <v>1</v>
      </c>
      <c r="P183" s="150">
        <v>1566</v>
      </c>
      <c r="Q183" s="96" t="s">
        <v>85</v>
      </c>
      <c r="R183" s="97">
        <v>1566</v>
      </c>
      <c r="S183" s="97">
        <f>1350*1.16</f>
        <v>1566</v>
      </c>
    </row>
    <row r="184" spans="1:19" s="89" customFormat="1" ht="44.25" customHeight="1" x14ac:dyDescent="0.3">
      <c r="A184" s="55" t="s">
        <v>55</v>
      </c>
      <c r="B184" s="56" t="s">
        <v>56</v>
      </c>
      <c r="C184" s="90" t="s">
        <v>91</v>
      </c>
      <c r="D184" s="45">
        <v>1</v>
      </c>
      <c r="E184" s="94" t="s">
        <v>35</v>
      </c>
      <c r="F184" s="100" t="s">
        <v>36</v>
      </c>
      <c r="G184" s="94" t="s">
        <v>37</v>
      </c>
      <c r="H184" s="94">
        <v>33604</v>
      </c>
      <c r="I184" s="92" t="s">
        <v>162</v>
      </c>
      <c r="J184" s="45"/>
      <c r="K184" s="45" t="s">
        <v>383</v>
      </c>
      <c r="L184" s="94" t="s">
        <v>149</v>
      </c>
      <c r="M184" s="94" t="s">
        <v>149</v>
      </c>
      <c r="N184" s="103" t="s">
        <v>100</v>
      </c>
      <c r="O184" s="95">
        <v>1</v>
      </c>
      <c r="P184" s="150">
        <v>5104</v>
      </c>
      <c r="Q184" s="96" t="s">
        <v>85</v>
      </c>
      <c r="R184" s="97">
        <v>5104</v>
      </c>
      <c r="S184" s="97">
        <f>4400*1.16</f>
        <v>5104</v>
      </c>
    </row>
    <row r="185" spans="1:19" s="89" customFormat="1" ht="44.25" customHeight="1" x14ac:dyDescent="0.3">
      <c r="A185" s="55" t="s">
        <v>55</v>
      </c>
      <c r="B185" s="56" t="s">
        <v>56</v>
      </c>
      <c r="C185" s="90" t="s">
        <v>91</v>
      </c>
      <c r="D185" s="45">
        <v>1</v>
      </c>
      <c r="E185" s="94" t="s">
        <v>35</v>
      </c>
      <c r="F185" s="100" t="s">
        <v>65</v>
      </c>
      <c r="G185" s="94" t="s">
        <v>37</v>
      </c>
      <c r="H185" s="94">
        <v>33604</v>
      </c>
      <c r="I185" s="92" t="s">
        <v>162</v>
      </c>
      <c r="J185" s="45"/>
      <c r="K185" s="45" t="s">
        <v>191</v>
      </c>
      <c r="L185" s="94" t="s">
        <v>149</v>
      </c>
      <c r="M185" s="94" t="s">
        <v>149</v>
      </c>
      <c r="N185" s="103" t="s">
        <v>100</v>
      </c>
      <c r="O185" s="95">
        <v>1</v>
      </c>
      <c r="P185" s="150">
        <v>2296.8000000000002</v>
      </c>
      <c r="Q185" s="96" t="s">
        <v>85</v>
      </c>
      <c r="R185" s="97">
        <v>2296.8000000000002</v>
      </c>
      <c r="S185" s="97">
        <f>1980*1.16</f>
        <v>2296.7999999999997</v>
      </c>
    </row>
    <row r="186" spans="1:19" s="89" customFormat="1" ht="44.25" customHeight="1" x14ac:dyDescent="0.3">
      <c r="A186" s="55" t="s">
        <v>55</v>
      </c>
      <c r="B186" s="56" t="s">
        <v>56</v>
      </c>
      <c r="C186" s="90" t="s">
        <v>91</v>
      </c>
      <c r="D186" s="45">
        <v>1</v>
      </c>
      <c r="E186" s="94" t="s">
        <v>35</v>
      </c>
      <c r="F186" s="100" t="s">
        <v>36</v>
      </c>
      <c r="G186" s="94" t="s">
        <v>37</v>
      </c>
      <c r="H186" s="94">
        <v>33604</v>
      </c>
      <c r="I186" s="92" t="s">
        <v>162</v>
      </c>
      <c r="J186" s="45"/>
      <c r="K186" s="45" t="s">
        <v>192</v>
      </c>
      <c r="L186" s="94" t="s">
        <v>149</v>
      </c>
      <c r="M186" s="94" t="s">
        <v>149</v>
      </c>
      <c r="N186" s="103" t="s">
        <v>100</v>
      </c>
      <c r="O186" s="95">
        <v>1</v>
      </c>
      <c r="P186" s="150">
        <v>261</v>
      </c>
      <c r="Q186" s="96" t="s">
        <v>85</v>
      </c>
      <c r="R186" s="97">
        <v>261</v>
      </c>
      <c r="S186" s="97">
        <f>225*1.16</f>
        <v>261</v>
      </c>
    </row>
    <row r="187" spans="1:19" s="89" customFormat="1" ht="44.25" customHeight="1" x14ac:dyDescent="0.3">
      <c r="A187" s="55" t="s">
        <v>55</v>
      </c>
      <c r="B187" s="56" t="s">
        <v>56</v>
      </c>
      <c r="C187" s="90" t="s">
        <v>91</v>
      </c>
      <c r="D187" s="91" t="s">
        <v>20</v>
      </c>
      <c r="E187" s="94" t="s">
        <v>35</v>
      </c>
      <c r="F187" s="100" t="s">
        <v>36</v>
      </c>
      <c r="G187" s="94" t="s">
        <v>37</v>
      </c>
      <c r="H187" s="94">
        <v>33801</v>
      </c>
      <c r="I187" s="101" t="s">
        <v>103</v>
      </c>
      <c r="J187" s="45"/>
      <c r="K187" s="93" t="s">
        <v>384</v>
      </c>
      <c r="L187" s="99" t="s">
        <v>89</v>
      </c>
      <c r="M187" s="103" t="s">
        <v>100</v>
      </c>
      <c r="N187" s="105" t="s">
        <v>101</v>
      </c>
      <c r="O187" s="94">
        <v>1</v>
      </c>
      <c r="P187" s="106">
        <v>14442</v>
      </c>
      <c r="Q187" s="99" t="s">
        <v>102</v>
      </c>
      <c r="R187" s="104">
        <f>12450*1.16</f>
        <v>14441.999999999998</v>
      </c>
      <c r="S187" s="107">
        <v>14442</v>
      </c>
    </row>
    <row r="188" spans="1:19" s="89" customFormat="1" ht="44.25" customHeight="1" x14ac:dyDescent="0.3">
      <c r="A188" s="55" t="s">
        <v>55</v>
      </c>
      <c r="B188" s="56" t="s">
        <v>56</v>
      </c>
      <c r="C188" s="90" t="s">
        <v>91</v>
      </c>
      <c r="D188" s="91" t="s">
        <v>20</v>
      </c>
      <c r="E188" s="94" t="s">
        <v>35</v>
      </c>
      <c r="F188" s="100" t="s">
        <v>36</v>
      </c>
      <c r="G188" s="94" t="s">
        <v>37</v>
      </c>
      <c r="H188" s="94">
        <v>33801</v>
      </c>
      <c r="I188" s="101" t="s">
        <v>103</v>
      </c>
      <c r="J188" s="45"/>
      <c r="K188" s="93" t="s">
        <v>384</v>
      </c>
      <c r="L188" s="99" t="s">
        <v>89</v>
      </c>
      <c r="M188" s="103" t="s">
        <v>100</v>
      </c>
      <c r="N188" s="94" t="s">
        <v>101</v>
      </c>
      <c r="O188" s="94">
        <v>1</v>
      </c>
      <c r="P188" s="106">
        <v>14442</v>
      </c>
      <c r="Q188" s="99" t="s">
        <v>102</v>
      </c>
      <c r="R188" s="104">
        <f>12450*1.16</f>
        <v>14441.999999999998</v>
      </c>
      <c r="S188" s="104">
        <v>14442</v>
      </c>
    </row>
    <row r="189" spans="1:19" s="89" customFormat="1" ht="44.25" customHeight="1" x14ac:dyDescent="0.3">
      <c r="A189" s="55" t="s">
        <v>55</v>
      </c>
      <c r="B189" s="56" t="s">
        <v>56</v>
      </c>
      <c r="C189" s="90" t="s">
        <v>91</v>
      </c>
      <c r="D189" s="91" t="s">
        <v>20</v>
      </c>
      <c r="E189" s="94" t="s">
        <v>21</v>
      </c>
      <c r="F189" s="100" t="s">
        <v>20</v>
      </c>
      <c r="G189" s="94" t="s">
        <v>28</v>
      </c>
      <c r="H189" s="94">
        <v>33801</v>
      </c>
      <c r="I189" s="101" t="s">
        <v>103</v>
      </c>
      <c r="J189" s="45"/>
      <c r="K189" s="93" t="s">
        <v>385</v>
      </c>
      <c r="L189" s="99" t="s">
        <v>89</v>
      </c>
      <c r="M189" s="103" t="s">
        <v>100</v>
      </c>
      <c r="N189" s="94" t="s">
        <v>101</v>
      </c>
      <c r="O189" s="94">
        <v>1</v>
      </c>
      <c r="P189" s="106">
        <v>31320</v>
      </c>
      <c r="Q189" s="99" t="s">
        <v>102</v>
      </c>
      <c r="R189" s="104">
        <f>27000*1.16</f>
        <v>31319.999999999996</v>
      </c>
      <c r="S189" s="107">
        <v>31320</v>
      </c>
    </row>
    <row r="190" spans="1:19" s="89" customFormat="1" ht="44.25" customHeight="1" x14ac:dyDescent="0.3">
      <c r="A190" s="55" t="s">
        <v>55</v>
      </c>
      <c r="B190" s="56" t="s">
        <v>56</v>
      </c>
      <c r="C190" s="90" t="s">
        <v>91</v>
      </c>
      <c r="D190" s="91" t="s">
        <v>20</v>
      </c>
      <c r="E190" s="94" t="s">
        <v>21</v>
      </c>
      <c r="F190" s="100" t="s">
        <v>20</v>
      </c>
      <c r="G190" s="94" t="s">
        <v>22</v>
      </c>
      <c r="H190" s="94">
        <v>33901</v>
      </c>
      <c r="I190" s="92" t="s">
        <v>104</v>
      </c>
      <c r="J190" s="45"/>
      <c r="K190" s="93" t="s">
        <v>120</v>
      </c>
      <c r="L190" s="99" t="s">
        <v>105</v>
      </c>
      <c r="M190" s="103" t="s">
        <v>100</v>
      </c>
      <c r="N190" s="105" t="s">
        <v>101</v>
      </c>
      <c r="O190" s="96">
        <v>1</v>
      </c>
      <c r="P190" s="104">
        <v>31.17</v>
      </c>
      <c r="Q190" s="151" t="s">
        <v>85</v>
      </c>
      <c r="R190" s="97">
        <v>31.17</v>
      </c>
      <c r="S190" s="97">
        <v>31.17</v>
      </c>
    </row>
    <row r="191" spans="1:19" s="89" customFormat="1" ht="44.25" customHeight="1" x14ac:dyDescent="0.3">
      <c r="A191" s="55" t="s">
        <v>55</v>
      </c>
      <c r="B191" s="56" t="s">
        <v>56</v>
      </c>
      <c r="C191" s="90" t="s">
        <v>91</v>
      </c>
      <c r="D191" s="91" t="s">
        <v>20</v>
      </c>
      <c r="E191" s="94" t="s">
        <v>21</v>
      </c>
      <c r="F191" s="100" t="s">
        <v>20</v>
      </c>
      <c r="G191" s="94" t="s">
        <v>22</v>
      </c>
      <c r="H191" s="94">
        <v>35501</v>
      </c>
      <c r="I191" s="93" t="s">
        <v>337</v>
      </c>
      <c r="J191" s="45"/>
      <c r="K191" s="45" t="s">
        <v>386</v>
      </c>
      <c r="L191" s="94" t="s">
        <v>149</v>
      </c>
      <c r="M191" s="94" t="s">
        <v>149</v>
      </c>
      <c r="N191" s="105" t="s">
        <v>101</v>
      </c>
      <c r="O191" s="95">
        <v>1</v>
      </c>
      <c r="P191" s="150">
        <v>4800</v>
      </c>
      <c r="Q191" s="151" t="s">
        <v>85</v>
      </c>
      <c r="R191" s="97">
        <v>4800</v>
      </c>
      <c r="S191" s="98">
        <v>4800</v>
      </c>
    </row>
    <row r="192" spans="1:19" s="89" customFormat="1" ht="44.25" customHeight="1" x14ac:dyDescent="0.3">
      <c r="A192" s="55" t="s">
        <v>55</v>
      </c>
      <c r="B192" s="56" t="s">
        <v>56</v>
      </c>
      <c r="C192" s="90" t="s">
        <v>91</v>
      </c>
      <c r="D192" s="91" t="s">
        <v>20</v>
      </c>
      <c r="E192" s="94" t="s">
        <v>35</v>
      </c>
      <c r="F192" s="100" t="s">
        <v>36</v>
      </c>
      <c r="G192" s="94" t="s">
        <v>37</v>
      </c>
      <c r="H192" s="94">
        <v>35801</v>
      </c>
      <c r="I192" s="101" t="s">
        <v>106</v>
      </c>
      <c r="J192" s="45"/>
      <c r="K192" s="93" t="s">
        <v>387</v>
      </c>
      <c r="L192" s="99" t="s">
        <v>32</v>
      </c>
      <c r="M192" s="103" t="s">
        <v>100</v>
      </c>
      <c r="N192" s="105" t="s">
        <v>101</v>
      </c>
      <c r="O192" s="96">
        <v>1</v>
      </c>
      <c r="P192" s="104">
        <v>19492.57</v>
      </c>
      <c r="Q192" s="99" t="s">
        <v>102</v>
      </c>
      <c r="R192" s="104">
        <v>19492.57</v>
      </c>
      <c r="S192" s="104">
        <v>19492.57</v>
      </c>
    </row>
    <row r="193" spans="1:19" s="89" customFormat="1" ht="44.25" customHeight="1" x14ac:dyDescent="0.3">
      <c r="A193" s="55" t="s">
        <v>55</v>
      </c>
      <c r="B193" s="56" t="s">
        <v>56</v>
      </c>
      <c r="C193" s="90" t="s">
        <v>91</v>
      </c>
      <c r="D193" s="91" t="s">
        <v>20</v>
      </c>
      <c r="E193" s="94" t="s">
        <v>21</v>
      </c>
      <c r="F193" s="100" t="s">
        <v>20</v>
      </c>
      <c r="G193" s="94" t="s">
        <v>28</v>
      </c>
      <c r="H193" s="94">
        <v>35801</v>
      </c>
      <c r="I193" s="101" t="s">
        <v>106</v>
      </c>
      <c r="J193" s="45"/>
      <c r="K193" s="93" t="s">
        <v>388</v>
      </c>
      <c r="L193" s="99" t="s">
        <v>32</v>
      </c>
      <c r="M193" s="103" t="s">
        <v>100</v>
      </c>
      <c r="N193" s="94" t="s">
        <v>101</v>
      </c>
      <c r="O193" s="96">
        <v>1</v>
      </c>
      <c r="P193" s="104">
        <v>19492.57</v>
      </c>
      <c r="Q193" s="99" t="s">
        <v>102</v>
      </c>
      <c r="R193" s="104">
        <f>16803.94*1.16</f>
        <v>19492.570399999997</v>
      </c>
      <c r="S193" s="104">
        <v>19492.57</v>
      </c>
    </row>
    <row r="194" spans="1:19" s="89" customFormat="1" ht="44.25" customHeight="1" x14ac:dyDescent="0.3">
      <c r="A194" s="55" t="s">
        <v>55</v>
      </c>
      <c r="B194" s="56" t="s">
        <v>56</v>
      </c>
      <c r="C194" s="108" t="s">
        <v>67</v>
      </c>
      <c r="D194" s="108" t="s">
        <v>20</v>
      </c>
      <c r="E194" s="39" t="s">
        <v>35</v>
      </c>
      <c r="F194" s="39" t="s">
        <v>36</v>
      </c>
      <c r="G194" s="39" t="s">
        <v>37</v>
      </c>
      <c r="H194" s="39" t="s">
        <v>64</v>
      </c>
      <c r="I194" s="51" t="s">
        <v>51</v>
      </c>
      <c r="J194" s="109" t="s">
        <v>52</v>
      </c>
      <c r="K194" s="113" t="s">
        <v>53</v>
      </c>
      <c r="L194" s="110" t="s">
        <v>33</v>
      </c>
      <c r="M194" s="111" t="s">
        <v>33</v>
      </c>
      <c r="N194" s="152" t="s">
        <v>61</v>
      </c>
      <c r="O194" s="54">
        <v>1</v>
      </c>
      <c r="P194" s="54">
        <v>371.2</v>
      </c>
      <c r="Q194" s="110" t="s">
        <v>68</v>
      </c>
      <c r="R194" s="112">
        <v>371.2</v>
      </c>
      <c r="S194" s="112">
        <v>371.2</v>
      </c>
    </row>
    <row r="195" spans="1:19" s="89" customFormat="1" ht="44.25" customHeight="1" x14ac:dyDescent="0.3">
      <c r="A195" s="55" t="s">
        <v>55</v>
      </c>
      <c r="B195" s="56" t="s">
        <v>56</v>
      </c>
      <c r="C195" s="108" t="s">
        <v>67</v>
      </c>
      <c r="D195" s="108" t="s">
        <v>20</v>
      </c>
      <c r="E195" s="39" t="s">
        <v>35</v>
      </c>
      <c r="F195" s="39" t="s">
        <v>36</v>
      </c>
      <c r="G195" s="39" t="s">
        <v>37</v>
      </c>
      <c r="H195" s="39" t="s">
        <v>64</v>
      </c>
      <c r="I195" s="51" t="s">
        <v>51</v>
      </c>
      <c r="J195" s="109" t="s">
        <v>389</v>
      </c>
      <c r="K195" s="113" t="s">
        <v>390</v>
      </c>
      <c r="L195" s="110" t="s">
        <v>33</v>
      </c>
      <c r="M195" s="111" t="s">
        <v>33</v>
      </c>
      <c r="N195" s="152" t="s">
        <v>50</v>
      </c>
      <c r="O195" s="54">
        <v>5</v>
      </c>
      <c r="P195" s="54">
        <v>45.76</v>
      </c>
      <c r="Q195" s="110" t="s">
        <v>68</v>
      </c>
      <c r="R195" s="112">
        <v>228.79999999999998</v>
      </c>
      <c r="S195" s="112">
        <v>228.79999999999998</v>
      </c>
    </row>
    <row r="196" spans="1:19" s="89" customFormat="1" ht="44.25" customHeight="1" x14ac:dyDescent="0.3">
      <c r="A196" s="55" t="s">
        <v>55</v>
      </c>
      <c r="B196" s="56" t="s">
        <v>56</v>
      </c>
      <c r="C196" s="108" t="s">
        <v>67</v>
      </c>
      <c r="D196" s="108" t="s">
        <v>20</v>
      </c>
      <c r="E196" s="39" t="s">
        <v>21</v>
      </c>
      <c r="F196" s="39" t="s">
        <v>20</v>
      </c>
      <c r="G196" s="39" t="s">
        <v>22</v>
      </c>
      <c r="H196" s="39" t="s">
        <v>187</v>
      </c>
      <c r="I196" s="51" t="s">
        <v>391</v>
      </c>
      <c r="J196" s="109" t="s">
        <v>392</v>
      </c>
      <c r="K196" s="113" t="s">
        <v>393</v>
      </c>
      <c r="L196" s="110" t="s">
        <v>33</v>
      </c>
      <c r="M196" s="111" t="s">
        <v>33</v>
      </c>
      <c r="N196" s="152" t="s">
        <v>50</v>
      </c>
      <c r="O196" s="54">
        <v>1</v>
      </c>
      <c r="P196" s="54">
        <v>1619.36</v>
      </c>
      <c r="Q196" s="110" t="s">
        <v>68</v>
      </c>
      <c r="R196" s="112">
        <v>1619.36</v>
      </c>
      <c r="S196" s="112">
        <v>1619.36</v>
      </c>
    </row>
    <row r="197" spans="1:19" s="89" customFormat="1" ht="44.25" customHeight="1" x14ac:dyDescent="0.3">
      <c r="A197" s="55" t="s">
        <v>55</v>
      </c>
      <c r="B197" s="56" t="s">
        <v>56</v>
      </c>
      <c r="C197" s="108" t="s">
        <v>67</v>
      </c>
      <c r="D197" s="108" t="s">
        <v>20</v>
      </c>
      <c r="E197" s="39" t="s">
        <v>35</v>
      </c>
      <c r="F197" s="39" t="s">
        <v>36</v>
      </c>
      <c r="G197" s="39" t="s">
        <v>37</v>
      </c>
      <c r="H197" s="39" t="s">
        <v>180</v>
      </c>
      <c r="I197" s="51" t="s">
        <v>51</v>
      </c>
      <c r="J197" s="109" t="s">
        <v>394</v>
      </c>
      <c r="K197" s="113" t="s">
        <v>395</v>
      </c>
      <c r="L197" s="110" t="s">
        <v>33</v>
      </c>
      <c r="M197" s="111" t="s">
        <v>33</v>
      </c>
      <c r="N197" s="152" t="s">
        <v>50</v>
      </c>
      <c r="O197" s="54">
        <v>1</v>
      </c>
      <c r="P197" s="54">
        <v>339.88</v>
      </c>
      <c r="Q197" s="110" t="s">
        <v>68</v>
      </c>
      <c r="R197" s="112">
        <v>339.88</v>
      </c>
      <c r="S197" s="112">
        <v>339.88</v>
      </c>
    </row>
    <row r="198" spans="1:19" s="89" customFormat="1" ht="44.25" customHeight="1" x14ac:dyDescent="0.3">
      <c r="A198" s="55" t="s">
        <v>55</v>
      </c>
      <c r="B198" s="56" t="s">
        <v>56</v>
      </c>
      <c r="C198" s="108" t="s">
        <v>67</v>
      </c>
      <c r="D198" s="108" t="s">
        <v>20</v>
      </c>
      <c r="E198" s="39" t="s">
        <v>35</v>
      </c>
      <c r="F198" s="39" t="s">
        <v>36</v>
      </c>
      <c r="G198" s="39" t="s">
        <v>37</v>
      </c>
      <c r="H198" s="39" t="s">
        <v>180</v>
      </c>
      <c r="I198" s="51" t="s">
        <v>51</v>
      </c>
      <c r="J198" s="109" t="s">
        <v>396</v>
      </c>
      <c r="K198" s="113" t="s">
        <v>397</v>
      </c>
      <c r="L198" s="110" t="s">
        <v>33</v>
      </c>
      <c r="M198" s="111" t="s">
        <v>33</v>
      </c>
      <c r="N198" s="152" t="s">
        <v>50</v>
      </c>
      <c r="O198" s="54">
        <v>3</v>
      </c>
      <c r="P198" s="54">
        <v>395.56</v>
      </c>
      <c r="Q198" s="110" t="s">
        <v>68</v>
      </c>
      <c r="R198" s="112">
        <v>1186.68</v>
      </c>
      <c r="S198" s="112">
        <v>1186.68</v>
      </c>
    </row>
    <row r="199" spans="1:19" s="89" customFormat="1" ht="44.25" customHeight="1" x14ac:dyDescent="0.3">
      <c r="A199" s="55" t="s">
        <v>55</v>
      </c>
      <c r="B199" s="56" t="s">
        <v>56</v>
      </c>
      <c r="C199" s="108" t="s">
        <v>67</v>
      </c>
      <c r="D199" s="108" t="s">
        <v>20</v>
      </c>
      <c r="E199" s="39" t="s">
        <v>35</v>
      </c>
      <c r="F199" s="39" t="s">
        <v>36</v>
      </c>
      <c r="G199" s="39" t="s">
        <v>37</v>
      </c>
      <c r="H199" s="39" t="s">
        <v>180</v>
      </c>
      <c r="I199" s="51" t="s">
        <v>51</v>
      </c>
      <c r="J199" s="109" t="s">
        <v>181</v>
      </c>
      <c r="K199" s="113" t="s">
        <v>398</v>
      </c>
      <c r="L199" s="110" t="s">
        <v>33</v>
      </c>
      <c r="M199" s="111" t="s">
        <v>33</v>
      </c>
      <c r="N199" s="152" t="s">
        <v>62</v>
      </c>
      <c r="O199" s="54">
        <v>2</v>
      </c>
      <c r="P199" s="54">
        <v>67.28</v>
      </c>
      <c r="Q199" s="110" t="s">
        <v>68</v>
      </c>
      <c r="R199" s="112">
        <v>134.56</v>
      </c>
      <c r="S199" s="112">
        <v>134.56</v>
      </c>
    </row>
    <row r="200" spans="1:19" s="89" customFormat="1" ht="44.25" customHeight="1" x14ac:dyDescent="0.3">
      <c r="A200" s="55" t="s">
        <v>55</v>
      </c>
      <c r="B200" s="56" t="s">
        <v>56</v>
      </c>
      <c r="C200" s="108" t="s">
        <v>67</v>
      </c>
      <c r="D200" s="108" t="s">
        <v>20</v>
      </c>
      <c r="E200" s="39" t="s">
        <v>21</v>
      </c>
      <c r="F200" s="39" t="s">
        <v>20</v>
      </c>
      <c r="G200" s="39" t="s">
        <v>22</v>
      </c>
      <c r="H200" s="39" t="s">
        <v>64</v>
      </c>
      <c r="I200" s="51" t="s">
        <v>51</v>
      </c>
      <c r="J200" s="109" t="s">
        <v>52</v>
      </c>
      <c r="K200" s="113" t="s">
        <v>53</v>
      </c>
      <c r="L200" s="110" t="s">
        <v>33</v>
      </c>
      <c r="M200" s="111" t="s">
        <v>33</v>
      </c>
      <c r="N200" s="152" t="s">
        <v>61</v>
      </c>
      <c r="O200" s="54">
        <v>3</v>
      </c>
      <c r="P200" s="54">
        <v>470.49599999999998</v>
      </c>
      <c r="Q200" s="110" t="s">
        <v>68</v>
      </c>
      <c r="R200" s="112">
        <v>1411.4879999999998</v>
      </c>
      <c r="S200" s="112">
        <v>1411.4879999999998</v>
      </c>
    </row>
    <row r="201" spans="1:19" s="89" customFormat="1" ht="44.25" customHeight="1" x14ac:dyDescent="0.3">
      <c r="A201" s="55" t="s">
        <v>55</v>
      </c>
      <c r="B201" s="56" t="s">
        <v>56</v>
      </c>
      <c r="C201" s="108" t="s">
        <v>67</v>
      </c>
      <c r="D201" s="108" t="s">
        <v>20</v>
      </c>
      <c r="E201" s="39" t="s">
        <v>21</v>
      </c>
      <c r="F201" s="39" t="s">
        <v>20</v>
      </c>
      <c r="G201" s="39" t="s">
        <v>22</v>
      </c>
      <c r="H201" s="39" t="s">
        <v>64</v>
      </c>
      <c r="I201" s="51" t="s">
        <v>51</v>
      </c>
      <c r="J201" s="109" t="s">
        <v>71</v>
      </c>
      <c r="K201" s="113" t="s">
        <v>164</v>
      </c>
      <c r="L201" s="110" t="s">
        <v>33</v>
      </c>
      <c r="M201" s="111" t="s">
        <v>33</v>
      </c>
      <c r="N201" s="152" t="s">
        <v>50</v>
      </c>
      <c r="O201" s="54">
        <v>18</v>
      </c>
      <c r="P201" s="54">
        <v>74.819999999999993</v>
      </c>
      <c r="Q201" s="110" t="s">
        <v>68</v>
      </c>
      <c r="R201" s="112">
        <v>1346.7599999999998</v>
      </c>
      <c r="S201" s="112">
        <v>1346.7599999999998</v>
      </c>
    </row>
    <row r="202" spans="1:19" s="89" customFormat="1" ht="44.25" customHeight="1" x14ac:dyDescent="0.3">
      <c r="A202" s="55" t="s">
        <v>55</v>
      </c>
      <c r="B202" s="56" t="s">
        <v>56</v>
      </c>
      <c r="C202" s="108" t="s">
        <v>67</v>
      </c>
      <c r="D202" s="108" t="s">
        <v>20</v>
      </c>
      <c r="E202" s="39" t="s">
        <v>21</v>
      </c>
      <c r="F202" s="39" t="s">
        <v>20</v>
      </c>
      <c r="G202" s="39" t="s">
        <v>22</v>
      </c>
      <c r="H202" s="39" t="s">
        <v>64</v>
      </c>
      <c r="I202" s="51" t="s">
        <v>51</v>
      </c>
      <c r="J202" s="109" t="s">
        <v>399</v>
      </c>
      <c r="K202" s="113" t="s">
        <v>400</v>
      </c>
      <c r="L202" s="110" t="s">
        <v>33</v>
      </c>
      <c r="M202" s="111" t="s">
        <v>33</v>
      </c>
      <c r="N202" s="152" t="s">
        <v>401</v>
      </c>
      <c r="O202" s="54">
        <v>2</v>
      </c>
      <c r="P202" s="54">
        <v>69.599999999999994</v>
      </c>
      <c r="Q202" s="110" t="s">
        <v>68</v>
      </c>
      <c r="R202" s="112">
        <v>139.19999999999999</v>
      </c>
      <c r="S202" s="112">
        <v>139.19999999999999</v>
      </c>
    </row>
    <row r="203" spans="1:19" s="89" customFormat="1" ht="44.25" customHeight="1" x14ac:dyDescent="0.3">
      <c r="A203" s="55" t="s">
        <v>55</v>
      </c>
      <c r="B203" s="56" t="s">
        <v>56</v>
      </c>
      <c r="C203" s="108" t="s">
        <v>67</v>
      </c>
      <c r="D203" s="108" t="s">
        <v>20</v>
      </c>
      <c r="E203" s="39" t="s">
        <v>21</v>
      </c>
      <c r="F203" s="39" t="s">
        <v>20</v>
      </c>
      <c r="G203" s="39" t="s">
        <v>22</v>
      </c>
      <c r="H203" s="39" t="s">
        <v>64</v>
      </c>
      <c r="I203" s="51" t="s">
        <v>51</v>
      </c>
      <c r="J203" s="109" t="s">
        <v>402</v>
      </c>
      <c r="K203" s="113" t="s">
        <v>403</v>
      </c>
      <c r="L203" s="110" t="s">
        <v>33</v>
      </c>
      <c r="M203" s="111" t="s">
        <v>33</v>
      </c>
      <c r="N203" s="152" t="s">
        <v>61</v>
      </c>
      <c r="O203" s="54">
        <v>30</v>
      </c>
      <c r="P203" s="54">
        <v>13.224</v>
      </c>
      <c r="Q203" s="110" t="s">
        <v>68</v>
      </c>
      <c r="R203" s="112">
        <v>396.72</v>
      </c>
      <c r="S203" s="112">
        <v>396.72</v>
      </c>
    </row>
    <row r="204" spans="1:19" s="89" customFormat="1" ht="44.25" customHeight="1" x14ac:dyDescent="0.3">
      <c r="A204" s="55" t="s">
        <v>55</v>
      </c>
      <c r="B204" s="56" t="s">
        <v>56</v>
      </c>
      <c r="C204" s="108" t="s">
        <v>67</v>
      </c>
      <c r="D204" s="108" t="s">
        <v>20</v>
      </c>
      <c r="E204" s="39" t="s">
        <v>21</v>
      </c>
      <c r="F204" s="39" t="s">
        <v>20</v>
      </c>
      <c r="G204" s="39" t="s">
        <v>22</v>
      </c>
      <c r="H204" s="39" t="s">
        <v>64</v>
      </c>
      <c r="I204" s="51" t="s">
        <v>51</v>
      </c>
      <c r="J204" s="109" t="s">
        <v>145</v>
      </c>
      <c r="K204" s="113" t="s">
        <v>146</v>
      </c>
      <c r="L204" s="110" t="s">
        <v>33</v>
      </c>
      <c r="M204" s="111" t="s">
        <v>33</v>
      </c>
      <c r="N204" s="152" t="s">
        <v>50</v>
      </c>
      <c r="O204" s="54">
        <v>4</v>
      </c>
      <c r="P204" s="54">
        <v>46.167999999999999</v>
      </c>
      <c r="Q204" s="110" t="s">
        <v>68</v>
      </c>
      <c r="R204" s="112">
        <v>184.672</v>
      </c>
      <c r="S204" s="112">
        <v>184.672</v>
      </c>
    </row>
    <row r="205" spans="1:19" s="89" customFormat="1" ht="44.25" customHeight="1" x14ac:dyDescent="0.3">
      <c r="A205" s="55" t="s">
        <v>55</v>
      </c>
      <c r="B205" s="56" t="s">
        <v>56</v>
      </c>
      <c r="C205" s="108" t="s">
        <v>67</v>
      </c>
      <c r="D205" s="108" t="s">
        <v>20</v>
      </c>
      <c r="E205" s="39" t="s">
        <v>21</v>
      </c>
      <c r="F205" s="39" t="s">
        <v>20</v>
      </c>
      <c r="G205" s="39" t="s">
        <v>22</v>
      </c>
      <c r="H205" s="39" t="s">
        <v>64</v>
      </c>
      <c r="I205" s="51" t="s">
        <v>51</v>
      </c>
      <c r="J205" s="109" t="s">
        <v>404</v>
      </c>
      <c r="K205" s="113" t="s">
        <v>405</v>
      </c>
      <c r="L205" s="110" t="s">
        <v>33</v>
      </c>
      <c r="M205" s="111" t="s">
        <v>33</v>
      </c>
      <c r="N205" s="152" t="s">
        <v>50</v>
      </c>
      <c r="O205" s="54">
        <v>4</v>
      </c>
      <c r="P205" s="54">
        <v>27.84</v>
      </c>
      <c r="Q205" s="110" t="s">
        <v>68</v>
      </c>
      <c r="R205" s="112">
        <v>111.36</v>
      </c>
      <c r="S205" s="112">
        <v>111.36</v>
      </c>
    </row>
    <row r="206" spans="1:19" s="89" customFormat="1" ht="44.25" customHeight="1" x14ac:dyDescent="0.3">
      <c r="A206" s="55" t="s">
        <v>55</v>
      </c>
      <c r="B206" s="56" t="s">
        <v>56</v>
      </c>
      <c r="C206" s="108" t="s">
        <v>67</v>
      </c>
      <c r="D206" s="108" t="s">
        <v>20</v>
      </c>
      <c r="E206" s="39" t="s">
        <v>21</v>
      </c>
      <c r="F206" s="39" t="s">
        <v>20</v>
      </c>
      <c r="G206" s="39" t="s">
        <v>22</v>
      </c>
      <c r="H206" s="39" t="s">
        <v>64</v>
      </c>
      <c r="I206" s="51" t="s">
        <v>51</v>
      </c>
      <c r="J206" s="109" t="s">
        <v>406</v>
      </c>
      <c r="K206" s="113" t="s">
        <v>407</v>
      </c>
      <c r="L206" s="110" t="s">
        <v>33</v>
      </c>
      <c r="M206" s="111" t="s">
        <v>33</v>
      </c>
      <c r="N206" s="152" t="s">
        <v>50</v>
      </c>
      <c r="O206" s="54">
        <v>10</v>
      </c>
      <c r="P206" s="54">
        <v>13.34</v>
      </c>
      <c r="Q206" s="110" t="s">
        <v>68</v>
      </c>
      <c r="R206" s="112">
        <v>133.4</v>
      </c>
      <c r="S206" s="112">
        <v>133.4</v>
      </c>
    </row>
    <row r="207" spans="1:19" s="89" customFormat="1" ht="44.25" customHeight="1" x14ac:dyDescent="0.3">
      <c r="A207" s="55" t="s">
        <v>55</v>
      </c>
      <c r="B207" s="56" t="s">
        <v>56</v>
      </c>
      <c r="C207" s="108" t="s">
        <v>67</v>
      </c>
      <c r="D207" s="108" t="s">
        <v>20</v>
      </c>
      <c r="E207" s="39" t="s">
        <v>21</v>
      </c>
      <c r="F207" s="39" t="s">
        <v>20</v>
      </c>
      <c r="G207" s="39" t="s">
        <v>22</v>
      </c>
      <c r="H207" s="39" t="s">
        <v>64</v>
      </c>
      <c r="I207" s="51" t="s">
        <v>51</v>
      </c>
      <c r="J207" s="109" t="s">
        <v>408</v>
      </c>
      <c r="K207" s="113" t="s">
        <v>409</v>
      </c>
      <c r="L207" s="110" t="s">
        <v>33</v>
      </c>
      <c r="M207" s="111" t="s">
        <v>33</v>
      </c>
      <c r="N207" s="152" t="s">
        <v>134</v>
      </c>
      <c r="O207" s="54">
        <v>1</v>
      </c>
      <c r="P207" s="54">
        <v>63.567999999999998</v>
      </c>
      <c r="Q207" s="110" t="s">
        <v>68</v>
      </c>
      <c r="R207" s="112">
        <v>63.567999999999998</v>
      </c>
      <c r="S207" s="112">
        <v>63.567999999999998</v>
      </c>
    </row>
    <row r="208" spans="1:19" s="89" customFormat="1" ht="44.25" customHeight="1" x14ac:dyDescent="0.3">
      <c r="A208" s="55" t="s">
        <v>55</v>
      </c>
      <c r="B208" s="56" t="s">
        <v>56</v>
      </c>
      <c r="C208" s="108" t="s">
        <v>67</v>
      </c>
      <c r="D208" s="108" t="s">
        <v>20</v>
      </c>
      <c r="E208" s="39" t="s">
        <v>21</v>
      </c>
      <c r="F208" s="39" t="s">
        <v>20</v>
      </c>
      <c r="G208" s="39" t="s">
        <v>22</v>
      </c>
      <c r="H208" s="39" t="s">
        <v>64</v>
      </c>
      <c r="I208" s="51" t="s">
        <v>51</v>
      </c>
      <c r="J208" s="109" t="s">
        <v>152</v>
      </c>
      <c r="K208" s="113" t="s">
        <v>159</v>
      </c>
      <c r="L208" s="110" t="s">
        <v>33</v>
      </c>
      <c r="M208" s="111" t="s">
        <v>33</v>
      </c>
      <c r="N208" s="152" t="s">
        <v>134</v>
      </c>
      <c r="O208" s="54">
        <v>2</v>
      </c>
      <c r="P208" s="54">
        <v>63.567999999999998</v>
      </c>
      <c r="Q208" s="110" t="s">
        <v>68</v>
      </c>
      <c r="R208" s="112">
        <v>127.136</v>
      </c>
      <c r="S208" s="112">
        <v>127.136</v>
      </c>
    </row>
    <row r="209" spans="1:19" s="89" customFormat="1" ht="44.25" customHeight="1" x14ac:dyDescent="0.3">
      <c r="A209" s="55" t="s">
        <v>55</v>
      </c>
      <c r="B209" s="56" t="s">
        <v>56</v>
      </c>
      <c r="C209" s="108" t="s">
        <v>67</v>
      </c>
      <c r="D209" s="108" t="s">
        <v>20</v>
      </c>
      <c r="E209" s="39" t="s">
        <v>35</v>
      </c>
      <c r="F209" s="39" t="s">
        <v>65</v>
      </c>
      <c r="G209" s="39" t="s">
        <v>37</v>
      </c>
      <c r="H209" s="39" t="s">
        <v>187</v>
      </c>
      <c r="I209" s="51" t="s">
        <v>391</v>
      </c>
      <c r="J209" s="109" t="s">
        <v>410</v>
      </c>
      <c r="K209" s="113" t="s">
        <v>411</v>
      </c>
      <c r="L209" s="110" t="s">
        <v>33</v>
      </c>
      <c r="M209" s="111" t="s">
        <v>33</v>
      </c>
      <c r="N209" s="152" t="s">
        <v>50</v>
      </c>
      <c r="O209" s="54">
        <v>10</v>
      </c>
      <c r="P209" s="54">
        <v>107.88</v>
      </c>
      <c r="Q209" s="110" t="s">
        <v>68</v>
      </c>
      <c r="R209" s="112">
        <v>1078.8</v>
      </c>
      <c r="S209" s="112">
        <v>1078.8</v>
      </c>
    </row>
    <row r="210" spans="1:19" s="89" customFormat="1" ht="44.25" customHeight="1" x14ac:dyDescent="0.3">
      <c r="A210" s="55" t="s">
        <v>55</v>
      </c>
      <c r="B210" s="56" t="s">
        <v>56</v>
      </c>
      <c r="C210" s="108" t="s">
        <v>67</v>
      </c>
      <c r="D210" s="108" t="s">
        <v>20</v>
      </c>
      <c r="E210" s="39" t="s">
        <v>21</v>
      </c>
      <c r="F210" s="39" t="s">
        <v>20</v>
      </c>
      <c r="G210" s="39" t="s">
        <v>22</v>
      </c>
      <c r="H210" s="39" t="s">
        <v>72</v>
      </c>
      <c r="I210" s="51" t="s">
        <v>73</v>
      </c>
      <c r="J210" s="109" t="s">
        <v>42</v>
      </c>
      <c r="K210" s="113" t="s">
        <v>74</v>
      </c>
      <c r="L210" s="110" t="s">
        <v>33</v>
      </c>
      <c r="M210" s="111" t="s">
        <v>33</v>
      </c>
      <c r="N210" s="152" t="s">
        <v>75</v>
      </c>
      <c r="O210" s="54">
        <v>1</v>
      </c>
      <c r="P210" s="54">
        <v>3300</v>
      </c>
      <c r="Q210" s="110" t="s">
        <v>68</v>
      </c>
      <c r="R210" s="112">
        <v>3300</v>
      </c>
      <c r="S210" s="112">
        <v>3300</v>
      </c>
    </row>
    <row r="211" spans="1:19" s="89" customFormat="1" ht="44.25" customHeight="1" x14ac:dyDescent="0.3">
      <c r="A211" s="55" t="s">
        <v>55</v>
      </c>
      <c r="B211" s="56" t="s">
        <v>56</v>
      </c>
      <c r="C211" s="108" t="s">
        <v>67</v>
      </c>
      <c r="D211" s="108" t="s">
        <v>20</v>
      </c>
      <c r="E211" s="39" t="s">
        <v>35</v>
      </c>
      <c r="F211" s="39" t="s">
        <v>36</v>
      </c>
      <c r="G211" s="39" t="s">
        <v>37</v>
      </c>
      <c r="H211" s="39" t="s">
        <v>72</v>
      </c>
      <c r="I211" s="51" t="s">
        <v>73</v>
      </c>
      <c r="J211" s="109" t="s">
        <v>42</v>
      </c>
      <c r="K211" s="113" t="s">
        <v>74</v>
      </c>
      <c r="L211" s="110" t="s">
        <v>33</v>
      </c>
      <c r="M211" s="111" t="s">
        <v>33</v>
      </c>
      <c r="N211" s="152" t="s">
        <v>75</v>
      </c>
      <c r="O211" s="54">
        <v>1</v>
      </c>
      <c r="P211" s="54">
        <v>3804</v>
      </c>
      <c r="Q211" s="110" t="s">
        <v>68</v>
      </c>
      <c r="R211" s="112">
        <v>3804</v>
      </c>
      <c r="S211" s="112">
        <v>3804</v>
      </c>
    </row>
    <row r="212" spans="1:19" s="89" customFormat="1" ht="44.25" customHeight="1" x14ac:dyDescent="0.3">
      <c r="A212" s="55" t="s">
        <v>55</v>
      </c>
      <c r="B212" s="56" t="s">
        <v>56</v>
      </c>
      <c r="C212" s="108" t="s">
        <v>67</v>
      </c>
      <c r="D212" s="108" t="s">
        <v>20</v>
      </c>
      <c r="E212" s="39" t="s">
        <v>35</v>
      </c>
      <c r="F212" s="39" t="s">
        <v>65</v>
      </c>
      <c r="G212" s="39" t="s">
        <v>37</v>
      </c>
      <c r="H212" s="39" t="s">
        <v>78</v>
      </c>
      <c r="I212" s="51" t="s">
        <v>79</v>
      </c>
      <c r="J212" s="109" t="s">
        <v>80</v>
      </c>
      <c r="K212" s="113" t="s">
        <v>81</v>
      </c>
      <c r="L212" s="110" t="s">
        <v>33</v>
      </c>
      <c r="M212" s="111" t="s">
        <v>33</v>
      </c>
      <c r="N212" s="152" t="s">
        <v>75</v>
      </c>
      <c r="O212" s="54">
        <v>1</v>
      </c>
      <c r="P212" s="54">
        <v>1000</v>
      </c>
      <c r="Q212" s="110" t="s">
        <v>68</v>
      </c>
      <c r="R212" s="112">
        <v>1000</v>
      </c>
      <c r="S212" s="112">
        <v>1000</v>
      </c>
    </row>
    <row r="213" spans="1:19" s="89" customFormat="1" ht="44.25" customHeight="1" x14ac:dyDescent="0.3">
      <c r="A213" s="55" t="s">
        <v>55</v>
      </c>
      <c r="B213" s="56" t="s">
        <v>56</v>
      </c>
      <c r="C213" s="108" t="s">
        <v>67</v>
      </c>
      <c r="D213" s="108" t="s">
        <v>20</v>
      </c>
      <c r="E213" s="39" t="s">
        <v>21</v>
      </c>
      <c r="F213" s="39" t="s">
        <v>20</v>
      </c>
      <c r="G213" s="39" t="s">
        <v>22</v>
      </c>
      <c r="H213" s="39" t="s">
        <v>76</v>
      </c>
      <c r="I213" s="51" t="s">
        <v>77</v>
      </c>
      <c r="J213" s="52"/>
      <c r="K213" s="153" t="s">
        <v>131</v>
      </c>
      <c r="L213" s="110" t="s">
        <v>33</v>
      </c>
      <c r="M213" s="111" t="s">
        <v>33</v>
      </c>
      <c r="N213" s="52"/>
      <c r="O213" s="54">
        <v>1</v>
      </c>
      <c r="P213" s="54">
        <v>84.61</v>
      </c>
      <c r="Q213" s="110" t="s">
        <v>68</v>
      </c>
      <c r="R213" s="112">
        <v>84.61</v>
      </c>
      <c r="S213" s="112">
        <v>84.61</v>
      </c>
    </row>
    <row r="214" spans="1:19" s="89" customFormat="1" ht="44.25" customHeight="1" x14ac:dyDescent="0.3">
      <c r="A214" s="55" t="s">
        <v>55</v>
      </c>
      <c r="B214" s="56" t="s">
        <v>56</v>
      </c>
      <c r="C214" s="108" t="s">
        <v>67</v>
      </c>
      <c r="D214" s="108" t="s">
        <v>20</v>
      </c>
      <c r="E214" s="39" t="s">
        <v>35</v>
      </c>
      <c r="F214" s="39" t="s">
        <v>65</v>
      </c>
      <c r="G214" s="39" t="s">
        <v>37</v>
      </c>
      <c r="H214" s="39" t="s">
        <v>187</v>
      </c>
      <c r="I214" s="51" t="s">
        <v>391</v>
      </c>
      <c r="J214" s="109" t="s">
        <v>410</v>
      </c>
      <c r="K214" s="113" t="s">
        <v>411</v>
      </c>
      <c r="L214" s="110" t="s">
        <v>33</v>
      </c>
      <c r="M214" s="111" t="s">
        <v>33</v>
      </c>
      <c r="N214" s="152" t="s">
        <v>50</v>
      </c>
      <c r="O214" s="54">
        <v>15</v>
      </c>
      <c r="P214" s="54">
        <v>57.363</v>
      </c>
      <c r="Q214" s="110" t="s">
        <v>68</v>
      </c>
      <c r="R214" s="112">
        <v>860.44499999999994</v>
      </c>
      <c r="S214" s="112">
        <v>860.44499999999994</v>
      </c>
    </row>
    <row r="215" spans="1:19" s="89" customFormat="1" ht="44.25" customHeight="1" x14ac:dyDescent="0.3">
      <c r="A215" s="55" t="s">
        <v>55</v>
      </c>
      <c r="B215" s="56" t="s">
        <v>56</v>
      </c>
      <c r="C215" s="108" t="s">
        <v>67</v>
      </c>
      <c r="D215" s="108" t="s">
        <v>20</v>
      </c>
      <c r="E215" s="39" t="s">
        <v>35</v>
      </c>
      <c r="F215" s="39" t="s">
        <v>36</v>
      </c>
      <c r="G215" s="39" t="s">
        <v>37</v>
      </c>
      <c r="H215" s="39" t="s">
        <v>187</v>
      </c>
      <c r="I215" s="51" t="s">
        <v>391</v>
      </c>
      <c r="J215" s="109" t="s">
        <v>410</v>
      </c>
      <c r="K215" s="113" t="s">
        <v>411</v>
      </c>
      <c r="L215" s="110" t="s">
        <v>33</v>
      </c>
      <c r="M215" s="111" t="s">
        <v>33</v>
      </c>
      <c r="N215" s="152" t="s">
        <v>50</v>
      </c>
      <c r="O215" s="54">
        <v>2</v>
      </c>
      <c r="P215" s="54">
        <v>71.275000000000006</v>
      </c>
      <c r="Q215" s="110" t="s">
        <v>68</v>
      </c>
      <c r="R215" s="112">
        <v>142.55000000000001</v>
      </c>
      <c r="S215" s="112">
        <v>142.55000000000001</v>
      </c>
    </row>
    <row r="216" spans="1:19" s="89" customFormat="1" ht="44.25" customHeight="1" x14ac:dyDescent="0.3">
      <c r="A216" s="55" t="s">
        <v>55</v>
      </c>
      <c r="B216" s="56" t="s">
        <v>56</v>
      </c>
      <c r="C216" s="108" t="s">
        <v>67</v>
      </c>
      <c r="D216" s="108" t="s">
        <v>20</v>
      </c>
      <c r="E216" s="39" t="s">
        <v>35</v>
      </c>
      <c r="F216" s="39" t="s">
        <v>65</v>
      </c>
      <c r="G216" s="39" t="s">
        <v>154</v>
      </c>
      <c r="H216" s="39" t="s">
        <v>69</v>
      </c>
      <c r="I216" s="51" t="s">
        <v>70</v>
      </c>
      <c r="J216" s="109" t="s">
        <v>412</v>
      </c>
      <c r="K216" s="113" t="s">
        <v>413</v>
      </c>
      <c r="L216" s="110" t="s">
        <v>33</v>
      </c>
      <c r="M216" s="111" t="s">
        <v>33</v>
      </c>
      <c r="N216" s="152" t="s">
        <v>50</v>
      </c>
      <c r="O216" s="54">
        <v>2</v>
      </c>
      <c r="P216" s="54">
        <v>128.82</v>
      </c>
      <c r="Q216" s="110" t="s">
        <v>68</v>
      </c>
      <c r="R216" s="112">
        <v>257.64</v>
      </c>
      <c r="S216" s="112">
        <v>257.64</v>
      </c>
    </row>
    <row r="217" spans="1:19" s="89" customFormat="1" ht="44.25" customHeight="1" x14ac:dyDescent="0.3">
      <c r="A217" s="55" t="s">
        <v>55</v>
      </c>
      <c r="B217" s="56" t="s">
        <v>56</v>
      </c>
      <c r="C217" s="108" t="s">
        <v>67</v>
      </c>
      <c r="D217" s="108" t="s">
        <v>20</v>
      </c>
      <c r="E217" s="39" t="s">
        <v>35</v>
      </c>
      <c r="F217" s="39" t="s">
        <v>65</v>
      </c>
      <c r="G217" s="39" t="s">
        <v>136</v>
      </c>
      <c r="H217" s="39" t="s">
        <v>69</v>
      </c>
      <c r="I217" s="51" t="s">
        <v>70</v>
      </c>
      <c r="J217" s="109" t="s">
        <v>414</v>
      </c>
      <c r="K217" s="113" t="s">
        <v>415</v>
      </c>
      <c r="L217" s="110" t="s">
        <v>33</v>
      </c>
      <c r="M217" s="111" t="s">
        <v>33</v>
      </c>
      <c r="N217" s="152" t="s">
        <v>61</v>
      </c>
      <c r="O217" s="54">
        <v>2</v>
      </c>
      <c r="P217" s="54">
        <v>47.375</v>
      </c>
      <c r="Q217" s="110" t="s">
        <v>68</v>
      </c>
      <c r="R217" s="112">
        <v>94.75</v>
      </c>
      <c r="S217" s="112">
        <v>94.75</v>
      </c>
    </row>
    <row r="218" spans="1:19" s="89" customFormat="1" ht="44.25" customHeight="1" x14ac:dyDescent="0.3">
      <c r="A218" s="55" t="s">
        <v>55</v>
      </c>
      <c r="B218" s="56" t="s">
        <v>56</v>
      </c>
      <c r="C218" s="108" t="s">
        <v>67</v>
      </c>
      <c r="D218" s="108" t="s">
        <v>20</v>
      </c>
      <c r="E218" s="39" t="s">
        <v>35</v>
      </c>
      <c r="F218" s="39" t="s">
        <v>65</v>
      </c>
      <c r="G218" s="39" t="s">
        <v>154</v>
      </c>
      <c r="H218" s="39" t="s">
        <v>69</v>
      </c>
      <c r="I218" s="51" t="s">
        <v>70</v>
      </c>
      <c r="J218" s="109" t="s">
        <v>416</v>
      </c>
      <c r="K218" s="113" t="s">
        <v>417</v>
      </c>
      <c r="L218" s="110" t="s">
        <v>33</v>
      </c>
      <c r="M218" s="111" t="s">
        <v>33</v>
      </c>
      <c r="N218" s="152" t="s">
        <v>61</v>
      </c>
      <c r="O218" s="54">
        <v>2</v>
      </c>
      <c r="P218" s="54">
        <v>39.92</v>
      </c>
      <c r="Q218" s="110" t="s">
        <v>68</v>
      </c>
      <c r="R218" s="112">
        <v>79.84</v>
      </c>
      <c r="S218" s="112">
        <v>79.84</v>
      </c>
    </row>
    <row r="219" spans="1:19" s="89" customFormat="1" ht="44.25" customHeight="1" x14ac:dyDescent="0.3">
      <c r="A219" s="55" t="s">
        <v>55</v>
      </c>
      <c r="B219" s="56" t="s">
        <v>56</v>
      </c>
      <c r="C219" s="108" t="s">
        <v>67</v>
      </c>
      <c r="D219" s="108" t="s">
        <v>20</v>
      </c>
      <c r="E219" s="39" t="s">
        <v>35</v>
      </c>
      <c r="F219" s="39" t="s">
        <v>65</v>
      </c>
      <c r="G219" s="39" t="s">
        <v>154</v>
      </c>
      <c r="H219" s="39" t="s">
        <v>69</v>
      </c>
      <c r="I219" s="51" t="s">
        <v>70</v>
      </c>
      <c r="J219" s="109" t="s">
        <v>418</v>
      </c>
      <c r="K219" s="113" t="s">
        <v>419</v>
      </c>
      <c r="L219" s="110" t="s">
        <v>33</v>
      </c>
      <c r="M219" s="111" t="s">
        <v>33</v>
      </c>
      <c r="N219" s="152" t="s">
        <v>62</v>
      </c>
      <c r="O219" s="54">
        <v>2</v>
      </c>
      <c r="P219" s="54">
        <v>131.26</v>
      </c>
      <c r="Q219" s="110" t="s">
        <v>68</v>
      </c>
      <c r="R219" s="112">
        <v>262.52</v>
      </c>
      <c r="S219" s="112">
        <v>262.52</v>
      </c>
    </row>
    <row r="220" spans="1:19" s="89" customFormat="1" ht="44.25" customHeight="1" x14ac:dyDescent="0.3">
      <c r="A220" s="55" t="s">
        <v>55</v>
      </c>
      <c r="B220" s="56" t="s">
        <v>56</v>
      </c>
      <c r="C220" s="108" t="s">
        <v>67</v>
      </c>
      <c r="D220" s="108" t="s">
        <v>20</v>
      </c>
      <c r="E220" s="39" t="s">
        <v>35</v>
      </c>
      <c r="F220" s="39" t="s">
        <v>65</v>
      </c>
      <c r="G220" s="39" t="s">
        <v>136</v>
      </c>
      <c r="H220" s="39" t="s">
        <v>193</v>
      </c>
      <c r="I220" s="51" t="s">
        <v>391</v>
      </c>
      <c r="J220" s="109" t="s">
        <v>195</v>
      </c>
      <c r="K220" s="113" t="s">
        <v>196</v>
      </c>
      <c r="L220" s="110" t="s">
        <v>33</v>
      </c>
      <c r="M220" s="111" t="s">
        <v>33</v>
      </c>
      <c r="N220" s="152" t="s">
        <v>50</v>
      </c>
      <c r="O220" s="54">
        <v>1</v>
      </c>
      <c r="P220" s="54">
        <v>190.24</v>
      </c>
      <c r="Q220" s="110" t="s">
        <v>68</v>
      </c>
      <c r="R220" s="112">
        <v>190.24</v>
      </c>
      <c r="S220" s="112">
        <v>190.24</v>
      </c>
    </row>
    <row r="221" spans="1:19" s="89" customFormat="1" ht="44.25" customHeight="1" x14ac:dyDescent="0.3">
      <c r="A221" s="55" t="s">
        <v>55</v>
      </c>
      <c r="B221" s="56" t="s">
        <v>56</v>
      </c>
      <c r="C221" s="108" t="s">
        <v>67</v>
      </c>
      <c r="D221" s="108" t="s">
        <v>20</v>
      </c>
      <c r="E221" s="39" t="s">
        <v>35</v>
      </c>
      <c r="F221" s="39" t="s">
        <v>36</v>
      </c>
      <c r="G221" s="39" t="s">
        <v>37</v>
      </c>
      <c r="H221" s="39" t="s">
        <v>193</v>
      </c>
      <c r="I221" s="51" t="s">
        <v>391</v>
      </c>
      <c r="J221" s="109" t="s">
        <v>420</v>
      </c>
      <c r="K221" s="113" t="s">
        <v>421</v>
      </c>
      <c r="L221" s="110" t="s">
        <v>33</v>
      </c>
      <c r="M221" s="111" t="s">
        <v>33</v>
      </c>
      <c r="N221" s="152" t="s">
        <v>50</v>
      </c>
      <c r="O221" s="54">
        <v>11</v>
      </c>
      <c r="P221" s="54">
        <v>90.457999999999998</v>
      </c>
      <c r="Q221" s="110" t="s">
        <v>68</v>
      </c>
      <c r="R221" s="112">
        <v>995.03800000000001</v>
      </c>
      <c r="S221" s="112">
        <v>995.03800000000001</v>
      </c>
    </row>
    <row r="222" spans="1:19" s="89" customFormat="1" ht="44.25" customHeight="1" x14ac:dyDescent="0.3">
      <c r="A222" s="55" t="s">
        <v>55</v>
      </c>
      <c r="B222" s="56" t="s">
        <v>56</v>
      </c>
      <c r="C222" s="108" t="s">
        <v>67</v>
      </c>
      <c r="D222" s="108" t="s">
        <v>20</v>
      </c>
      <c r="E222" s="39" t="s">
        <v>35</v>
      </c>
      <c r="F222" s="39" t="s">
        <v>36</v>
      </c>
      <c r="G222" s="39" t="s">
        <v>37</v>
      </c>
      <c r="H222" s="39" t="s">
        <v>69</v>
      </c>
      <c r="I222" s="51" t="s">
        <v>70</v>
      </c>
      <c r="J222" s="109" t="s">
        <v>422</v>
      </c>
      <c r="K222" s="113" t="s">
        <v>423</v>
      </c>
      <c r="L222" s="110" t="s">
        <v>33</v>
      </c>
      <c r="M222" s="111" t="s">
        <v>33</v>
      </c>
      <c r="N222" s="152" t="s">
        <v>50</v>
      </c>
      <c r="O222" s="54">
        <v>1</v>
      </c>
      <c r="P222" s="54">
        <v>248.95</v>
      </c>
      <c r="Q222" s="110" t="s">
        <v>68</v>
      </c>
      <c r="R222" s="112">
        <v>248.95</v>
      </c>
      <c r="S222" s="112">
        <v>248.95</v>
      </c>
    </row>
    <row r="223" spans="1:19" s="89" customFormat="1" ht="44.25" customHeight="1" x14ac:dyDescent="0.3">
      <c r="A223" s="55" t="s">
        <v>55</v>
      </c>
      <c r="B223" s="56" t="s">
        <v>56</v>
      </c>
      <c r="C223" s="108" t="s">
        <v>67</v>
      </c>
      <c r="D223" s="108" t="s">
        <v>20</v>
      </c>
      <c r="E223" s="39" t="s">
        <v>35</v>
      </c>
      <c r="F223" s="39" t="s">
        <v>36</v>
      </c>
      <c r="G223" s="39" t="s">
        <v>37</v>
      </c>
      <c r="H223" s="39" t="s">
        <v>69</v>
      </c>
      <c r="I223" s="51" t="s">
        <v>70</v>
      </c>
      <c r="J223" s="109" t="s">
        <v>155</v>
      </c>
      <c r="K223" s="113" t="s">
        <v>156</v>
      </c>
      <c r="L223" s="110" t="s">
        <v>33</v>
      </c>
      <c r="M223" s="111" t="s">
        <v>33</v>
      </c>
      <c r="N223" s="152" t="s">
        <v>61</v>
      </c>
      <c r="O223" s="54">
        <v>1</v>
      </c>
      <c r="P223" s="54">
        <v>798.66</v>
      </c>
      <c r="Q223" s="110" t="s">
        <v>68</v>
      </c>
      <c r="R223" s="112">
        <v>798.66</v>
      </c>
      <c r="S223" s="112">
        <v>798.66</v>
      </c>
    </row>
    <row r="224" spans="1:19" s="89" customFormat="1" ht="44.25" customHeight="1" x14ac:dyDescent="0.3">
      <c r="A224" s="55" t="s">
        <v>55</v>
      </c>
      <c r="B224" s="56" t="s">
        <v>56</v>
      </c>
      <c r="C224" s="108" t="s">
        <v>67</v>
      </c>
      <c r="D224" s="108" t="s">
        <v>20</v>
      </c>
      <c r="E224" s="39" t="s">
        <v>35</v>
      </c>
      <c r="F224" s="39" t="s">
        <v>36</v>
      </c>
      <c r="G224" s="39" t="s">
        <v>37</v>
      </c>
      <c r="H224" s="39" t="s">
        <v>69</v>
      </c>
      <c r="I224" s="51" t="s">
        <v>70</v>
      </c>
      <c r="J224" s="109" t="s">
        <v>157</v>
      </c>
      <c r="K224" s="113" t="s">
        <v>158</v>
      </c>
      <c r="L224" s="110" t="s">
        <v>33</v>
      </c>
      <c r="M224" s="111" t="s">
        <v>33</v>
      </c>
      <c r="N224" s="152" t="s">
        <v>61</v>
      </c>
      <c r="O224" s="54">
        <v>1</v>
      </c>
      <c r="P224" s="154">
        <v>1260.6880000000001</v>
      </c>
      <c r="Q224" s="110" t="s">
        <v>68</v>
      </c>
      <c r="R224" s="112">
        <v>1260.6880000000001</v>
      </c>
      <c r="S224" s="112">
        <v>1260.6880000000001</v>
      </c>
    </row>
    <row r="225" spans="1:21" s="89" customFormat="1" ht="44.25" customHeight="1" x14ac:dyDescent="0.3">
      <c r="A225" s="55" t="s">
        <v>55</v>
      </c>
      <c r="B225" s="56" t="s">
        <v>56</v>
      </c>
      <c r="C225" s="108" t="s">
        <v>67</v>
      </c>
      <c r="D225" s="108" t="s">
        <v>20</v>
      </c>
      <c r="E225" s="39" t="s">
        <v>35</v>
      </c>
      <c r="F225" s="39" t="s">
        <v>36</v>
      </c>
      <c r="G225" s="39" t="s">
        <v>37</v>
      </c>
      <c r="H225" s="39" t="s">
        <v>69</v>
      </c>
      <c r="I225" s="51" t="s">
        <v>70</v>
      </c>
      <c r="J225" s="109" t="s">
        <v>424</v>
      </c>
      <c r="K225" s="113" t="s">
        <v>425</v>
      </c>
      <c r="L225" s="110" t="s">
        <v>33</v>
      </c>
      <c r="M225" s="111" t="s">
        <v>33</v>
      </c>
      <c r="N225" s="152" t="s">
        <v>61</v>
      </c>
      <c r="O225" s="54">
        <v>1</v>
      </c>
      <c r="P225" s="54">
        <v>89.51</v>
      </c>
      <c r="Q225" s="110" t="s">
        <v>68</v>
      </c>
      <c r="R225" s="112">
        <v>89.51</v>
      </c>
      <c r="S225" s="112">
        <v>89.51</v>
      </c>
    </row>
    <row r="226" spans="1:21" s="89" customFormat="1" ht="44.25" customHeight="1" x14ac:dyDescent="0.3">
      <c r="A226" s="55" t="s">
        <v>55</v>
      </c>
      <c r="B226" s="56" t="s">
        <v>56</v>
      </c>
      <c r="C226" s="108" t="s">
        <v>67</v>
      </c>
      <c r="D226" s="108" t="s">
        <v>20</v>
      </c>
      <c r="E226" s="39" t="s">
        <v>35</v>
      </c>
      <c r="F226" s="39" t="s">
        <v>36</v>
      </c>
      <c r="G226" s="39" t="s">
        <v>37</v>
      </c>
      <c r="H226" s="39" t="s">
        <v>69</v>
      </c>
      <c r="I226" s="51" t="s">
        <v>70</v>
      </c>
      <c r="J226" s="109" t="s">
        <v>132</v>
      </c>
      <c r="K226" s="113" t="s">
        <v>133</v>
      </c>
      <c r="L226" s="110" t="s">
        <v>33</v>
      </c>
      <c r="M226" s="111" t="s">
        <v>33</v>
      </c>
      <c r="N226" s="152" t="s">
        <v>62</v>
      </c>
      <c r="O226" s="54">
        <v>1</v>
      </c>
      <c r="P226" s="54">
        <v>210.6328</v>
      </c>
      <c r="Q226" s="110" t="s">
        <v>68</v>
      </c>
      <c r="R226" s="112">
        <v>210.6328</v>
      </c>
      <c r="S226" s="112">
        <v>210.6328</v>
      </c>
    </row>
    <row r="227" spans="1:21" s="89" customFormat="1" ht="44.25" customHeight="1" x14ac:dyDescent="0.3">
      <c r="A227" s="55" t="s">
        <v>55</v>
      </c>
      <c r="B227" s="56" t="s">
        <v>56</v>
      </c>
      <c r="C227" s="108" t="s">
        <v>67</v>
      </c>
      <c r="D227" s="108" t="s">
        <v>20</v>
      </c>
      <c r="E227" s="39" t="s">
        <v>35</v>
      </c>
      <c r="F227" s="39" t="s">
        <v>36</v>
      </c>
      <c r="G227" s="39" t="s">
        <v>37</v>
      </c>
      <c r="H227" s="39" t="s">
        <v>69</v>
      </c>
      <c r="I227" s="51" t="s">
        <v>70</v>
      </c>
      <c r="J227" s="109" t="s">
        <v>252</v>
      </c>
      <c r="K227" s="113" t="s">
        <v>253</v>
      </c>
      <c r="L227" s="110" t="s">
        <v>33</v>
      </c>
      <c r="M227" s="111" t="s">
        <v>33</v>
      </c>
      <c r="N227" s="152" t="s">
        <v>61</v>
      </c>
      <c r="O227" s="54">
        <v>1</v>
      </c>
      <c r="P227" s="54">
        <v>37.166400000000003</v>
      </c>
      <c r="Q227" s="110" t="s">
        <v>68</v>
      </c>
      <c r="R227" s="112">
        <v>37.166400000000003</v>
      </c>
      <c r="S227" s="112">
        <v>37.166400000000003</v>
      </c>
    </row>
    <row r="228" spans="1:21" s="89" customFormat="1" ht="44.25" customHeight="1" x14ac:dyDescent="0.3">
      <c r="A228" s="55" t="s">
        <v>55</v>
      </c>
      <c r="B228" s="56" t="s">
        <v>56</v>
      </c>
      <c r="C228" s="108" t="s">
        <v>67</v>
      </c>
      <c r="D228" s="108" t="s">
        <v>20</v>
      </c>
      <c r="E228" s="39" t="s">
        <v>21</v>
      </c>
      <c r="F228" s="39" t="s">
        <v>20</v>
      </c>
      <c r="G228" s="39" t="s">
        <v>28</v>
      </c>
      <c r="H228" s="39" t="s">
        <v>166</v>
      </c>
      <c r="I228" s="51" t="s">
        <v>167</v>
      </c>
      <c r="J228" s="109"/>
      <c r="K228" s="113" t="s">
        <v>426</v>
      </c>
      <c r="L228" s="110" t="s">
        <v>33</v>
      </c>
      <c r="M228" s="111" t="s">
        <v>33</v>
      </c>
      <c r="N228" s="152" t="s">
        <v>23</v>
      </c>
      <c r="O228" s="54">
        <v>1</v>
      </c>
      <c r="P228" s="54">
        <v>12965.68</v>
      </c>
      <c r="Q228" s="110" t="s">
        <v>68</v>
      </c>
      <c r="R228" s="112">
        <v>12965.68</v>
      </c>
      <c r="S228" s="112">
        <v>12965.68</v>
      </c>
    </row>
    <row r="229" spans="1:21" s="89" customFormat="1" ht="44.25" customHeight="1" x14ac:dyDescent="0.3">
      <c r="A229" s="55" t="s">
        <v>55</v>
      </c>
      <c r="B229" s="56" t="s">
        <v>56</v>
      </c>
      <c r="C229" s="108" t="s">
        <v>67</v>
      </c>
      <c r="D229" s="108" t="s">
        <v>20</v>
      </c>
      <c r="E229" s="39" t="s">
        <v>21</v>
      </c>
      <c r="F229" s="39" t="s">
        <v>20</v>
      </c>
      <c r="G229" s="39" t="s">
        <v>28</v>
      </c>
      <c r="H229" s="39" t="s">
        <v>88</v>
      </c>
      <c r="I229" s="51" t="s">
        <v>29</v>
      </c>
      <c r="J229" s="109"/>
      <c r="K229" s="113" t="s">
        <v>427</v>
      </c>
      <c r="L229" s="110" t="s">
        <v>89</v>
      </c>
      <c r="M229" s="111" t="s">
        <v>84</v>
      </c>
      <c r="N229" s="152" t="s">
        <v>23</v>
      </c>
      <c r="O229" s="54">
        <v>1</v>
      </c>
      <c r="P229" s="54">
        <v>31320</v>
      </c>
      <c r="Q229" s="110" t="s">
        <v>87</v>
      </c>
      <c r="R229" s="112">
        <v>31320</v>
      </c>
      <c r="S229" s="112">
        <v>31320</v>
      </c>
    </row>
    <row r="230" spans="1:21" s="89" customFormat="1" ht="44.25" customHeight="1" x14ac:dyDescent="0.3">
      <c r="A230" s="55" t="s">
        <v>55</v>
      </c>
      <c r="B230" s="56" t="s">
        <v>56</v>
      </c>
      <c r="C230" s="108" t="s">
        <v>67</v>
      </c>
      <c r="D230" s="108" t="s">
        <v>20</v>
      </c>
      <c r="E230" s="39" t="s">
        <v>21</v>
      </c>
      <c r="F230" s="39" t="s">
        <v>20</v>
      </c>
      <c r="G230" s="39" t="s">
        <v>28</v>
      </c>
      <c r="H230" s="39" t="s">
        <v>86</v>
      </c>
      <c r="I230" s="51" t="s">
        <v>54</v>
      </c>
      <c r="J230" s="109"/>
      <c r="K230" s="113" t="s">
        <v>428</v>
      </c>
      <c r="L230" s="110" t="s">
        <v>33</v>
      </c>
      <c r="M230" s="111" t="s">
        <v>33</v>
      </c>
      <c r="N230" s="152" t="s">
        <v>23</v>
      </c>
      <c r="O230" s="54">
        <v>1</v>
      </c>
      <c r="P230" s="54">
        <v>50355.24</v>
      </c>
      <c r="Q230" s="110" t="s">
        <v>85</v>
      </c>
      <c r="R230" s="112">
        <v>50355.24</v>
      </c>
      <c r="S230" s="112">
        <v>50355.24</v>
      </c>
    </row>
    <row r="231" spans="1:21" s="89" customFormat="1" ht="44.25" customHeight="1" x14ac:dyDescent="0.3">
      <c r="A231" s="55" t="s">
        <v>55</v>
      </c>
      <c r="B231" s="56" t="s">
        <v>56</v>
      </c>
      <c r="C231" s="108" t="s">
        <v>67</v>
      </c>
      <c r="D231" s="108" t="s">
        <v>20</v>
      </c>
      <c r="E231" s="39" t="s">
        <v>21</v>
      </c>
      <c r="F231" s="39" t="s">
        <v>20</v>
      </c>
      <c r="G231" s="39" t="s">
        <v>28</v>
      </c>
      <c r="H231" s="39" t="s">
        <v>82</v>
      </c>
      <c r="I231" s="51" t="s">
        <v>83</v>
      </c>
      <c r="J231" s="109"/>
      <c r="K231" s="113" t="s">
        <v>429</v>
      </c>
      <c r="L231" s="110" t="s">
        <v>165</v>
      </c>
      <c r="M231" s="111" t="s">
        <v>84</v>
      </c>
      <c r="N231" s="152" t="s">
        <v>23</v>
      </c>
      <c r="O231" s="54">
        <v>1</v>
      </c>
      <c r="P231" s="54">
        <v>409</v>
      </c>
      <c r="Q231" s="110" t="s">
        <v>85</v>
      </c>
      <c r="R231" s="112">
        <v>409</v>
      </c>
      <c r="S231" s="112">
        <v>409</v>
      </c>
    </row>
    <row r="232" spans="1:21" s="89" customFormat="1" ht="44.25" customHeight="1" x14ac:dyDescent="0.3">
      <c r="A232" s="55" t="s">
        <v>55</v>
      </c>
      <c r="B232" s="56" t="s">
        <v>56</v>
      </c>
      <c r="C232" s="108" t="s">
        <v>67</v>
      </c>
      <c r="D232" s="108" t="s">
        <v>20</v>
      </c>
      <c r="E232" s="39" t="s">
        <v>21</v>
      </c>
      <c r="F232" s="39" t="s">
        <v>20</v>
      </c>
      <c r="G232" s="39" t="s">
        <v>22</v>
      </c>
      <c r="H232" s="39" t="s">
        <v>182</v>
      </c>
      <c r="I232" s="51" t="s">
        <v>430</v>
      </c>
      <c r="J232" s="109"/>
      <c r="K232" s="113" t="s">
        <v>431</v>
      </c>
      <c r="L232" s="110" t="s">
        <v>33</v>
      </c>
      <c r="M232" s="111" t="s">
        <v>33</v>
      </c>
      <c r="N232" s="152" t="s">
        <v>23</v>
      </c>
      <c r="O232" s="54">
        <v>1</v>
      </c>
      <c r="P232" s="54">
        <v>528.96</v>
      </c>
      <c r="Q232" s="110" t="s">
        <v>68</v>
      </c>
      <c r="R232" s="112">
        <v>528.96</v>
      </c>
      <c r="S232" s="112">
        <v>528.96</v>
      </c>
    </row>
    <row r="233" spans="1:21" s="89" customFormat="1" ht="44.25" customHeight="1" x14ac:dyDescent="0.3">
      <c r="A233" s="55" t="s">
        <v>55</v>
      </c>
      <c r="B233" s="56" t="s">
        <v>56</v>
      </c>
      <c r="C233" s="108" t="s">
        <v>67</v>
      </c>
      <c r="D233" s="108" t="s">
        <v>20</v>
      </c>
      <c r="E233" s="39" t="s">
        <v>21</v>
      </c>
      <c r="F233" s="39" t="s">
        <v>20</v>
      </c>
      <c r="G233" s="39" t="s">
        <v>22</v>
      </c>
      <c r="H233" s="39" t="s">
        <v>43</v>
      </c>
      <c r="I233" s="51" t="s">
        <v>47</v>
      </c>
      <c r="J233" s="109"/>
      <c r="K233" s="113" t="s">
        <v>432</v>
      </c>
      <c r="L233" s="110" t="s">
        <v>24</v>
      </c>
      <c r="M233" s="111" t="s">
        <v>84</v>
      </c>
      <c r="N233" s="152" t="s">
        <v>23</v>
      </c>
      <c r="O233" s="54">
        <v>1</v>
      </c>
      <c r="P233" s="54">
        <v>1181.1099999999999</v>
      </c>
      <c r="Q233" s="110" t="s">
        <v>87</v>
      </c>
      <c r="R233" s="112">
        <v>1181.1099999999999</v>
      </c>
      <c r="S233" s="112">
        <v>1181.1099999999999</v>
      </c>
    </row>
    <row r="234" spans="1:21" s="89" customFormat="1" ht="44.25" customHeight="1" x14ac:dyDescent="0.3">
      <c r="A234" s="55" t="s">
        <v>55</v>
      </c>
      <c r="B234" s="56" t="s">
        <v>56</v>
      </c>
      <c r="C234" s="108" t="s">
        <v>67</v>
      </c>
      <c r="D234" s="108" t="s">
        <v>20</v>
      </c>
      <c r="E234" s="39" t="s">
        <v>21</v>
      </c>
      <c r="F234" s="39" t="s">
        <v>20</v>
      </c>
      <c r="G234" s="39" t="s">
        <v>28</v>
      </c>
      <c r="H234" s="39" t="s">
        <v>90</v>
      </c>
      <c r="I234" s="51" t="s">
        <v>31</v>
      </c>
      <c r="J234" s="109"/>
      <c r="K234" s="113" t="s">
        <v>433</v>
      </c>
      <c r="L234" s="110" t="s">
        <v>32</v>
      </c>
      <c r="M234" s="111" t="s">
        <v>84</v>
      </c>
      <c r="N234" s="152" t="s">
        <v>23</v>
      </c>
      <c r="O234" s="54">
        <v>1</v>
      </c>
      <c r="P234" s="54">
        <v>19492.57</v>
      </c>
      <c r="Q234" s="110" t="s">
        <v>87</v>
      </c>
      <c r="R234" s="112">
        <v>19492.57</v>
      </c>
      <c r="S234" s="112">
        <v>19492.57</v>
      </c>
    </row>
    <row r="235" spans="1:21" s="89" customFormat="1" ht="44.25" customHeight="1" x14ac:dyDescent="0.3">
      <c r="A235" s="55" t="s">
        <v>55</v>
      </c>
      <c r="B235" s="56" t="s">
        <v>56</v>
      </c>
      <c r="C235" s="108" t="s">
        <v>67</v>
      </c>
      <c r="D235" s="108" t="s">
        <v>20</v>
      </c>
      <c r="E235" s="39" t="s">
        <v>21</v>
      </c>
      <c r="F235" s="39" t="s">
        <v>20</v>
      </c>
      <c r="G235" s="39" t="s">
        <v>22</v>
      </c>
      <c r="H235" s="39" t="s">
        <v>347</v>
      </c>
      <c r="I235" s="51" t="s">
        <v>434</v>
      </c>
      <c r="J235" s="109"/>
      <c r="K235" s="113" t="s">
        <v>435</v>
      </c>
      <c r="L235" s="110" t="s">
        <v>33</v>
      </c>
      <c r="M235" s="111" t="s">
        <v>33</v>
      </c>
      <c r="N235" s="152" t="s">
        <v>23</v>
      </c>
      <c r="O235" s="54">
        <v>1</v>
      </c>
      <c r="P235" s="54">
        <v>1948</v>
      </c>
      <c r="Q235" s="110" t="s">
        <v>68</v>
      </c>
      <c r="R235" s="112">
        <v>1948</v>
      </c>
      <c r="S235" s="112">
        <v>1948</v>
      </c>
    </row>
    <row r="238" spans="1:21" s="26" customFormat="1" ht="22.2" customHeight="1" x14ac:dyDescent="0.3">
      <c r="A238" s="156" t="s">
        <v>18</v>
      </c>
      <c r="B238" s="156"/>
      <c r="C238" s="156"/>
      <c r="D238" s="156"/>
      <c r="E238" s="156"/>
      <c r="F238" s="156"/>
      <c r="G238" s="156"/>
      <c r="H238" s="156"/>
      <c r="I238" s="156"/>
      <c r="J238" s="24"/>
      <c r="K238" s="23"/>
      <c r="L238" s="25"/>
      <c r="M238" s="25"/>
      <c r="O238" s="27"/>
      <c r="Q238" s="28"/>
      <c r="R238" s="30">
        <f>SUM(R11:R237)</f>
        <v>1178556.0539000004</v>
      </c>
      <c r="S238" s="30">
        <f>SUM(S11:S237)</f>
        <v>1178556.0535000002</v>
      </c>
      <c r="U238" s="29"/>
    </row>
  </sheetData>
  <mergeCells count="2">
    <mergeCell ref="A7:R7"/>
    <mergeCell ref="A238:I23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JULIO 2023</vt:lpstr>
      <vt:lpstr>'JULIO 2023'!Títulos_a_imprimir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2023-03-06T23:47:01Z</dcterms:created>
  <dcterms:modified xsi:type="dcterms:W3CDTF">2024-02-12T23:08:51Z</dcterms:modified>
</cp:coreProperties>
</file>