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C:\Users\sigfrido.delgadillo\Documents\PAAAS 2023\PAAASINE ABRIL 2023\"/>
    </mc:Choice>
  </mc:AlternateContent>
  <xr:revisionPtr revIDLastSave="0" documentId="13_ncr:1_{7AFC4093-DF97-4E70-8AB6-AE707E18561F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NAYARIT ABRIL 23" sheetId="6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'NAYARIT ABRIL 23'!$A$6:$AE$88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Unid_Medida">'[2]hoja oculta'!$M$2:$M$49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242" i="6" l="1"/>
  <c r="S241" i="6"/>
  <c r="S240" i="6"/>
  <c r="S239" i="6"/>
  <c r="S238" i="6"/>
  <c r="S237" i="6"/>
  <c r="Q236" i="6"/>
  <c r="S236" i="6" s="1"/>
  <c r="Q235" i="6"/>
  <c r="S235" i="6" s="1"/>
  <c r="Q234" i="6"/>
  <c r="S234" i="6" s="1"/>
  <c r="Q233" i="6"/>
  <c r="S233" i="6" s="1"/>
  <c r="Q232" i="6"/>
  <c r="S232" i="6" s="1"/>
  <c r="S231" i="6"/>
  <c r="Q230" i="6"/>
  <c r="S230" i="6" s="1"/>
  <c r="S229" i="6"/>
  <c r="S228" i="6"/>
  <c r="S227" i="6"/>
  <c r="S226" i="6"/>
  <c r="S225" i="6"/>
  <c r="S224" i="6"/>
  <c r="S223" i="6"/>
  <c r="S222" i="6"/>
  <c r="S221" i="6"/>
  <c r="S220" i="6"/>
  <c r="S219" i="6"/>
  <c r="S218" i="6"/>
  <c r="S217" i="6"/>
  <c r="S216" i="6"/>
  <c r="S215" i="6"/>
  <c r="S214" i="6"/>
  <c r="S213" i="6"/>
  <c r="S212" i="6"/>
  <c r="S211" i="6"/>
  <c r="S210" i="6"/>
  <c r="S209" i="6"/>
  <c r="S208" i="6"/>
  <c r="S207" i="6"/>
  <c r="S206" i="6"/>
  <c r="S205" i="6"/>
  <c r="Q204" i="6"/>
  <c r="S204" i="6" s="1"/>
  <c r="S203" i="6"/>
  <c r="S202" i="6"/>
  <c r="S201" i="6"/>
  <c r="S200" i="6"/>
  <c r="S199" i="6"/>
  <c r="S198" i="6"/>
  <c r="S197" i="6"/>
  <c r="Q196" i="6"/>
  <c r="S196" i="6" s="1"/>
  <c r="S195" i="6"/>
  <c r="S194" i="6"/>
  <c r="Q193" i="6"/>
  <c r="S193" i="6" s="1"/>
  <c r="S192" i="6"/>
  <c r="S191" i="6"/>
  <c r="S190" i="6"/>
  <c r="S189" i="6"/>
  <c r="S188" i="6"/>
  <c r="S187" i="6"/>
  <c r="S186" i="6"/>
  <c r="Q185" i="6"/>
  <c r="S185" i="6" s="1"/>
  <c r="S184" i="6"/>
  <c r="S183" i="6"/>
  <c r="S182" i="6"/>
  <c r="S181" i="6"/>
  <c r="S180" i="6"/>
  <c r="S179" i="6"/>
  <c r="S178" i="6"/>
  <c r="S177" i="6"/>
  <c r="S176" i="6"/>
  <c r="S175" i="6"/>
  <c r="S174" i="6"/>
  <c r="S173" i="6"/>
  <c r="S172" i="6"/>
  <c r="S171" i="6"/>
  <c r="S170" i="6"/>
  <c r="S169" i="6"/>
  <c r="S168" i="6"/>
  <c r="S167" i="6"/>
  <c r="Q166" i="6"/>
  <c r="S166" i="6" s="1"/>
  <c r="S165" i="6"/>
  <c r="Q164" i="6"/>
  <c r="S164" i="6" s="1"/>
  <c r="S163" i="6"/>
  <c r="S162" i="6"/>
  <c r="S161" i="6"/>
  <c r="S160" i="6"/>
  <c r="S159" i="6"/>
  <c r="S158" i="6"/>
  <c r="S157" i="6"/>
  <c r="S156" i="6"/>
  <c r="S155" i="6"/>
  <c r="S154" i="6"/>
  <c r="S153" i="6"/>
  <c r="S152" i="6"/>
  <c r="S151" i="6"/>
  <c r="S150" i="6"/>
  <c r="S149" i="6"/>
  <c r="S148" i="6"/>
  <c r="S147" i="6"/>
  <c r="S146" i="6"/>
  <c r="S145" i="6"/>
  <c r="S144" i="6"/>
  <c r="S143" i="6"/>
  <c r="S142" i="6"/>
  <c r="S141" i="6"/>
  <c r="S140" i="6"/>
  <c r="S139" i="6"/>
  <c r="S138" i="6"/>
  <c r="W138" i="6" s="1"/>
  <c r="S137" i="6"/>
  <c r="W137" i="6" s="1"/>
  <c r="S136" i="6"/>
  <c r="W136" i="6" s="1"/>
  <c r="S135" i="6"/>
  <c r="W135" i="6" s="1"/>
  <c r="S134" i="6"/>
  <c r="W134" i="6" s="1"/>
  <c r="S133" i="6"/>
  <c r="W133" i="6" s="1"/>
  <c r="S132" i="6"/>
  <c r="W132" i="6" s="1"/>
  <c r="S131" i="6"/>
  <c r="W131" i="6" s="1"/>
  <c r="S130" i="6"/>
  <c r="W130" i="6" s="1"/>
  <c r="S129" i="6"/>
  <c r="W129" i="6" s="1"/>
  <c r="S128" i="6"/>
  <c r="W128" i="6" s="1"/>
  <c r="S127" i="6"/>
  <c r="W127" i="6" s="1"/>
  <c r="S126" i="6"/>
  <c r="W126" i="6" s="1"/>
  <c r="S125" i="6"/>
  <c r="W125" i="6" s="1"/>
  <c r="S124" i="6"/>
  <c r="W124" i="6" s="1"/>
  <c r="S123" i="6"/>
  <c r="S122" i="6"/>
  <c r="S121" i="6"/>
  <c r="S120" i="6"/>
  <c r="S119" i="6"/>
  <c r="S118" i="6"/>
  <c r="S117" i="6"/>
  <c r="S116" i="6"/>
  <c r="S115" i="6"/>
  <c r="S114" i="6"/>
  <c r="S113" i="6"/>
  <c r="W113" i="6" s="1"/>
  <c r="S112" i="6"/>
  <c r="W112" i="6" s="1"/>
  <c r="S111" i="6"/>
  <c r="W111" i="6" s="1"/>
  <c r="S110" i="6"/>
  <c r="W110" i="6" s="1"/>
  <c r="S109" i="6"/>
  <c r="W109" i="6" s="1"/>
  <c r="S108" i="6"/>
  <c r="W108" i="6" s="1"/>
  <c r="S107" i="6"/>
  <c r="W107" i="6" s="1"/>
  <c r="S106" i="6"/>
  <c r="W106" i="6" s="1"/>
  <c r="S105" i="6"/>
  <c r="W105" i="6" s="1"/>
  <c r="S104" i="6"/>
  <c r="W104" i="6" s="1"/>
  <c r="S103" i="6"/>
  <c r="W103" i="6" s="1"/>
  <c r="S102" i="6"/>
  <c r="W102" i="6" s="1"/>
  <c r="S101" i="6"/>
  <c r="W101" i="6" s="1"/>
  <c r="S100" i="6"/>
  <c r="W100" i="6" s="1"/>
  <c r="S99" i="6"/>
  <c r="W99" i="6" s="1"/>
  <c r="S98" i="6"/>
  <c r="W98" i="6" s="1"/>
  <c r="S97" i="6"/>
  <c r="W97" i="6" s="1"/>
  <c r="S96" i="6"/>
  <c r="W96" i="6" s="1"/>
  <c r="S95" i="6"/>
  <c r="W95" i="6" s="1"/>
  <c r="S94" i="6"/>
  <c r="W94" i="6" s="1"/>
  <c r="S93" i="6"/>
  <c r="W93" i="6" s="1"/>
  <c r="S92" i="6"/>
  <c r="W92" i="6" s="1"/>
  <c r="S91" i="6"/>
  <c r="W91" i="6" s="1"/>
  <c r="S90" i="6"/>
  <c r="W90" i="6" s="1"/>
  <c r="S89" i="6"/>
  <c r="W89" i="6" l="1"/>
  <c r="W88" i="6"/>
  <c r="W86" i="6"/>
  <c r="S86" i="6"/>
  <c r="W85" i="6"/>
  <c r="S85" i="6"/>
  <c r="W82" i="6"/>
  <c r="S82" i="6"/>
  <c r="W79" i="6"/>
  <c r="W80" i="6"/>
  <c r="W81" i="6"/>
  <c r="W83" i="6"/>
  <c r="W84" i="6"/>
  <c r="W87" i="6"/>
  <c r="W74" i="6"/>
  <c r="S74" i="6"/>
  <c r="W75" i="6"/>
  <c r="W76" i="6"/>
  <c r="W77" i="6"/>
  <c r="W78" i="6"/>
  <c r="W73" i="6"/>
  <c r="W72" i="6"/>
  <c r="W71" i="6" l="1"/>
  <c r="S71" i="6"/>
  <c r="W59" i="6"/>
  <c r="W60" i="6"/>
  <c r="W61" i="6"/>
  <c r="W62" i="6"/>
  <c r="W63" i="6"/>
  <c r="W64" i="6"/>
  <c r="W65" i="6"/>
  <c r="W66" i="6"/>
  <c r="W67" i="6"/>
  <c r="W68" i="6"/>
  <c r="W69" i="6"/>
  <c r="W70" i="6"/>
  <c r="S70" i="6"/>
  <c r="S69" i="6"/>
  <c r="S68" i="6"/>
  <c r="S67" i="6"/>
  <c r="S66" i="6"/>
  <c r="S65" i="6"/>
  <c r="S64" i="6"/>
  <c r="S63" i="6"/>
  <c r="S62" i="6"/>
  <c r="S61" i="6"/>
  <c r="S60" i="6"/>
  <c r="S59" i="6"/>
  <c r="W58" i="6"/>
  <c r="S58" i="6"/>
  <c r="W53" i="6"/>
  <c r="W54" i="6"/>
  <c r="W55" i="6"/>
  <c r="W56" i="6"/>
  <c r="W57" i="6"/>
  <c r="S57" i="6"/>
  <c r="S56" i="6"/>
  <c r="S55" i="6"/>
  <c r="S54" i="6"/>
  <c r="S53" i="6"/>
  <c r="W49" i="6"/>
  <c r="W50" i="6"/>
  <c r="W51" i="6"/>
  <c r="W52" i="6"/>
  <c r="S52" i="6"/>
  <c r="S51" i="6"/>
  <c r="S50" i="6"/>
  <c r="S49" i="6"/>
  <c r="W47" i="6"/>
  <c r="W48" i="6"/>
  <c r="W46" i="6"/>
  <c r="W45" i="6"/>
  <c r="S48" i="6"/>
  <c r="S47" i="6"/>
  <c r="S46" i="6"/>
  <c r="W42" i="6"/>
  <c r="W43" i="6"/>
  <c r="W44" i="6"/>
  <c r="S45" i="6"/>
  <c r="S44" i="6"/>
  <c r="S43" i="6"/>
  <c r="S42" i="6"/>
  <c r="W8" i="6"/>
  <c r="W9" i="6"/>
  <c r="W10" i="6"/>
  <c r="W11" i="6"/>
  <c r="W12" i="6"/>
  <c r="W13" i="6"/>
  <c r="W14" i="6"/>
  <c r="W15" i="6"/>
  <c r="W16" i="6"/>
  <c r="W17" i="6"/>
  <c r="W18" i="6"/>
  <c r="W19" i="6"/>
  <c r="W20" i="6"/>
  <c r="W21" i="6"/>
  <c r="W22" i="6"/>
  <c r="W23" i="6"/>
  <c r="W24" i="6"/>
  <c r="W25" i="6"/>
  <c r="W26" i="6"/>
  <c r="W27" i="6"/>
  <c r="W28" i="6"/>
  <c r="W29" i="6"/>
  <c r="W30" i="6"/>
  <c r="W31" i="6"/>
  <c r="W32" i="6"/>
  <c r="W33" i="6"/>
  <c r="W34" i="6"/>
  <c r="W35" i="6"/>
  <c r="W36" i="6"/>
  <c r="W37" i="6"/>
  <c r="W38" i="6"/>
  <c r="W39" i="6"/>
  <c r="W40" i="6"/>
  <c r="W41" i="6"/>
  <c r="W7" i="6"/>
  <c r="S88" i="6" l="1"/>
  <c r="S87" i="6"/>
  <c r="S84" i="6"/>
  <c r="S83" i="6"/>
  <c r="S81" i="6"/>
  <c r="S80" i="6"/>
  <c r="S78" i="6"/>
  <c r="S77" i="6"/>
  <c r="S76" i="6"/>
  <c r="S75" i="6"/>
  <c r="S73" i="6"/>
  <c r="S79" i="6"/>
  <c r="S72" i="6"/>
  <c r="S8" i="6" l="1"/>
  <c r="S9" i="6"/>
  <c r="S10" i="6"/>
  <c r="S11" i="6"/>
  <c r="S12" i="6"/>
  <c r="S13" i="6"/>
  <c r="S14" i="6"/>
  <c r="S15" i="6"/>
  <c r="S16" i="6"/>
  <c r="S17" i="6"/>
  <c r="S18" i="6"/>
  <c r="S19" i="6"/>
  <c r="S20" i="6"/>
  <c r="S21" i="6"/>
  <c r="S22" i="6"/>
  <c r="S23" i="6"/>
  <c r="S24" i="6"/>
  <c r="S25" i="6"/>
  <c r="S26" i="6"/>
  <c r="S27" i="6"/>
  <c r="S28" i="6"/>
  <c r="S29" i="6"/>
  <c r="S30" i="6"/>
  <c r="S31" i="6"/>
  <c r="S32" i="6"/>
  <c r="S33" i="6"/>
  <c r="S34" i="6"/>
  <c r="S35" i="6"/>
  <c r="S36" i="6"/>
  <c r="S37" i="6"/>
  <c r="S38" i="6"/>
  <c r="S39" i="6"/>
  <c r="S40" i="6"/>
  <c r="S41" i="6"/>
  <c r="S7" i="6" l="1"/>
</calcChain>
</file>

<file path=xl/sharedStrings.xml><?xml version="1.0" encoding="utf-8"?>
<sst xmlns="http://schemas.openxmlformats.org/spreadsheetml/2006/main" count="3058" uniqueCount="492">
  <si>
    <t>26102001-0011</t>
  </si>
  <si>
    <t>VALE DE GASOLINA DE $1 PESO - SERVICIOS PUBLICOS</t>
  </si>
  <si>
    <t>22106001-0003</t>
  </si>
  <si>
    <t>ALIMENTOS</t>
  </si>
  <si>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</si>
  <si>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</si>
  <si>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</si>
  <si>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</si>
  <si>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</si>
  <si>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</si>
  <si>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</si>
  <si>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</si>
  <si>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</si>
  <si>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</si>
  <si>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</si>
  <si>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</si>
  <si>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</si>
  <si>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</si>
  <si>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</si>
  <si>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</si>
  <si>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</si>
  <si>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</si>
  <si>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</si>
  <si>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</si>
  <si>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</si>
  <si>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</si>
  <si>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</si>
  <si>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</si>
  <si>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</si>
  <si>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</si>
  <si>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</si>
  <si>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</si>
  <si>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</si>
  <si>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</si>
  <si>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</si>
  <si>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</si>
  <si>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</si>
  <si>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</si>
  <si>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</si>
  <si>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pza</t>
  </si>
  <si>
    <t>ADJUDICACIÓN DIRECTA</t>
  </si>
  <si>
    <t>R009</t>
  </si>
  <si>
    <t>B20FI01</t>
  </si>
  <si>
    <t>B00OD01</t>
  </si>
  <si>
    <t>R005</t>
  </si>
  <si>
    <t>045</t>
  </si>
  <si>
    <t>LAPIZ</t>
  </si>
  <si>
    <t xml:space="preserve"> Materiales y útiles de oficina</t>
  </si>
  <si>
    <t>Refacciones y accesorios para equipo de cómputo y telecomunicaciones.</t>
  </si>
  <si>
    <t>B00OD02</t>
  </si>
  <si>
    <t>67</t>
  </si>
  <si>
    <t>Servicios de telecomunicaciones</t>
  </si>
  <si>
    <t>Arrendamiento de edificios y locales</t>
  </si>
  <si>
    <t>21100013-0002</t>
  </si>
  <si>
    <t>BOLIGRAFO (VARIOS)</t>
  </si>
  <si>
    <t>Productos Alimenticios</t>
  </si>
  <si>
    <t>29400013-0033</t>
  </si>
  <si>
    <t>MEMORIA USB DE 32 GB</t>
  </si>
  <si>
    <t>PAGO DE FACTURA A177, SERVICIO DE MANTENIMIENTO A CONMUTADOR</t>
  </si>
  <si>
    <t>Vigilancia</t>
  </si>
  <si>
    <t>Limpieza</t>
  </si>
  <si>
    <t>Servicio Telefonico</t>
  </si>
  <si>
    <t>Material Electrico</t>
  </si>
  <si>
    <t>Combustible</t>
  </si>
  <si>
    <t xml:space="preserve">SERVICIO TELEFONICO </t>
  </si>
  <si>
    <t xml:space="preserve">Mantenimiento y conservación vehiculos </t>
  </si>
  <si>
    <t>21100013-0009</t>
  </si>
  <si>
    <t>MARCADOR (VARIOS)</t>
  </si>
  <si>
    <t>21100040-0005</t>
  </si>
  <si>
    <t>CORRECTOR LIQUIDO T/LAPIZ</t>
  </si>
  <si>
    <t>SERVICIO DE TV POR CABLE  PARA EL AREA DE CEVEM</t>
  </si>
  <si>
    <t>PAGO DE ARRENDAMIENTO DE FOTOCOPIADO EN EL AREA DE ADMINISTRATIVA CORRESPONDIENTE AL MES</t>
  </si>
  <si>
    <t>PAGO DE SERVICIO DE LIMPIEZA EN LAS OFICINAS DE LA VRFE CORRESPONDIENTE AL MES DE NOV Y DIC.</t>
  </si>
  <si>
    <t xml:space="preserve">PAGO DE SERVICIO DE VIGILANCIA EN LAS OFICINAS DE LA JLE CORRESPONDIENTE AL MES </t>
  </si>
  <si>
    <t>21100081-0053</t>
  </si>
  <si>
    <t>ETIQUETA ADHESIVA T/CARTA</t>
  </si>
  <si>
    <t>21100074-0013</t>
  </si>
  <si>
    <t>21100132-0007</t>
  </si>
  <si>
    <t>VASO  THERMICO DESECHABLE</t>
  </si>
  <si>
    <t>21100101-0001</t>
  </si>
  <si>
    <t>PORTA CLIPS</t>
  </si>
  <si>
    <t>21100031-0001</t>
  </si>
  <si>
    <t>CHAROLA ORGANITODO</t>
  </si>
  <si>
    <t>21100013-0003</t>
  </si>
  <si>
    <t>BOLIGRAFO PUNTO FINO</t>
  </si>
  <si>
    <t>21100132-0008</t>
  </si>
  <si>
    <t>VASO DE PLASTICO DESECHABLE</t>
  </si>
  <si>
    <t>21100083-0001</t>
  </si>
  <si>
    <t>PAÑUELOS KLEENEX C/100 hjs.</t>
  </si>
  <si>
    <t>R008</t>
  </si>
  <si>
    <t>R003</t>
  </si>
  <si>
    <t>21100017-0002</t>
  </si>
  <si>
    <t>CAJA DE ARCHIVO MUERTO T/CARTA</t>
  </si>
  <si>
    <t>21100055-0003</t>
  </si>
  <si>
    <t>CUTTER GRANDE</t>
  </si>
  <si>
    <t>21100123-0004</t>
  </si>
  <si>
    <t>SOBRE BOLSA T/DOBLE CARTA S/IMP.</t>
  </si>
  <si>
    <t>21100044-0001</t>
  </si>
  <si>
    <t>DESENGRAPADORA</t>
  </si>
  <si>
    <t>21100081-0010</t>
  </si>
  <si>
    <t>BLOCK DE NOTAS POST-IT GRANDE</t>
  </si>
  <si>
    <t>21100083-0009</t>
  </si>
  <si>
    <t>SERVILLETAS DESECHABLES 500 PiezaS</t>
  </si>
  <si>
    <t>21100132-0002</t>
  </si>
  <si>
    <t>CUCHARA DESECHABLE</t>
  </si>
  <si>
    <t>21100132-0005</t>
  </si>
  <si>
    <t>PLATO No. 12 O CHAROLA DE PLASTICO</t>
  </si>
  <si>
    <t>21100125-0003</t>
  </si>
  <si>
    <t>TABLA PORTAPAPEL EN MADERA T/CARTA</t>
  </si>
  <si>
    <t>21100128-0004</t>
  </si>
  <si>
    <t>TINTA P/SELLO DE GOMA CON APLICADOR</t>
  </si>
  <si>
    <t>21100044-0002</t>
  </si>
  <si>
    <t>ENGRAPADORA</t>
  </si>
  <si>
    <t>21100087-0015</t>
  </si>
  <si>
    <t>PAPEL BOND T/CARTA C/5000 hjs.</t>
  </si>
  <si>
    <t>21100127-0005</t>
  </si>
  <si>
    <t>TIJERA DEL  # 8</t>
  </si>
  <si>
    <t>21100036-0010</t>
  </si>
  <si>
    <t>SUJETADOR DE DOCUMENTOS PRES. MEDIANO</t>
  </si>
  <si>
    <t>21100061-0008</t>
  </si>
  <si>
    <t>BLOCK DE NOTAS POST-IT NO.658</t>
  </si>
  <si>
    <t>21100053-0003</t>
  </si>
  <si>
    <t>CERA PARA CONTAR (CUENTA FACIL)</t>
  </si>
  <si>
    <t>21101001-0149</t>
  </si>
  <si>
    <t>ATRIL AJUSTABLE PARA LIBRO</t>
  </si>
  <si>
    <t>21100013-0004</t>
  </si>
  <si>
    <t>BOLIGRAFO PUNTO MEDIANO</t>
  </si>
  <si>
    <t>21100059-0002</t>
  </si>
  <si>
    <t>FOLIADOR  6 DIGITOS</t>
  </si>
  <si>
    <t>21100081-0011</t>
  </si>
  <si>
    <t>BLOCK DE NOTAS POST-IT NEON 2027</t>
  </si>
  <si>
    <t>043</t>
  </si>
  <si>
    <t>R002</t>
  </si>
  <si>
    <t xml:space="preserve"> Materiales de limpieza</t>
  </si>
  <si>
    <t>21600010-0005</t>
  </si>
  <si>
    <t>LIMPIADOR LIQUIDO</t>
  </si>
  <si>
    <t>21600022-0015</t>
  </si>
  <si>
    <t>SHAMPOO PARA AUTOS</t>
  </si>
  <si>
    <t>21600015-0003</t>
  </si>
  <si>
    <t>ARMOR ALL (ABRILLANTADOR DE LLANTAS)</t>
  </si>
  <si>
    <t>21600008-0004</t>
  </si>
  <si>
    <t>DESODORANTE AMBIENTAL (AEROSOL)</t>
  </si>
  <si>
    <t>24601001-0015</t>
  </si>
  <si>
    <t>LAMPARA DE LED</t>
  </si>
  <si>
    <t>24601001-0028</t>
  </si>
  <si>
    <t>LAMPARA SLIMLINE</t>
  </si>
  <si>
    <t>24601001-0128</t>
  </si>
  <si>
    <t>LED</t>
  </si>
  <si>
    <t>B16AM01</t>
  </si>
  <si>
    <t>B00PE002</t>
  </si>
  <si>
    <t>D15041L</t>
  </si>
  <si>
    <t>29301001-0121</t>
  </si>
  <si>
    <t>RELOJ DE PARED - GASTO</t>
  </si>
  <si>
    <t>Refacciones y accesorios para equipo de oficina.</t>
  </si>
  <si>
    <t>29400015-0005</t>
  </si>
  <si>
    <t>TAPETE PARA MOUSE (RATON)</t>
  </si>
  <si>
    <t>29401001-0078</t>
  </si>
  <si>
    <t>MEMORIA USB 64 GB</t>
  </si>
  <si>
    <t>29401001-0047</t>
  </si>
  <si>
    <t>CAMARA WEB - GASTO</t>
  </si>
  <si>
    <t>29401001-0052</t>
  </si>
  <si>
    <t>HUB - GASTO</t>
  </si>
  <si>
    <t>29401001-0211</t>
  </si>
  <si>
    <t>FUNDA P/DISPOSITIVO MOVIL</t>
  </si>
  <si>
    <t>29400001-0001</t>
  </si>
  <si>
    <t>AUDIFONOS P/COMPUTADORA T/DIADEMA</t>
  </si>
  <si>
    <t>29401001-0175</t>
  </si>
  <si>
    <t>ADAPTADOR MULTIPUERTO DE USB A VGA</t>
  </si>
  <si>
    <t>29400009-0030</t>
  </si>
  <si>
    <t>BOCINAS PARA MICROCOMPUTADORA</t>
  </si>
  <si>
    <t>29901001-0155</t>
  </si>
  <si>
    <t>MOCHILA INVERSE 100 AW BELTPACK LP35233</t>
  </si>
  <si>
    <t>Servicio Postal</t>
  </si>
  <si>
    <t>SERVICIO DE SOBRE PESO DE SERVICIO POSTAL</t>
  </si>
  <si>
    <t>PAGO DE FACTURA  SERVICIO DE FOTOCOPIADO EN FISCALIZACIÓN CORRESPONDIENTE AL MES</t>
  </si>
  <si>
    <t>Patentes</t>
  </si>
  <si>
    <t>COMPRA DE SOTFWARE ACROBAT PARA LAS DIF AREAS DE JLE</t>
  </si>
  <si>
    <t xml:space="preserve">Arrendamiento de pension de vehiculos </t>
  </si>
  <si>
    <t xml:space="preserve">PAGO DE CORRESPONDIENTE AL SERVICIO DE PENSION DE VEHICULOS PROPIEDAD DEL INSTITUTO </t>
  </si>
  <si>
    <t xml:space="preserve">PAGO DE ARRENDAMIENTO DE OFICINAS DE LA JLE CORRESPONDIENTE AL MES </t>
  </si>
  <si>
    <t>Mantenimiento y conservación de ediificios</t>
  </si>
  <si>
    <t>PAGO DE SERVICIO DE MANTENIMIENTO</t>
  </si>
  <si>
    <t xml:space="preserve">Mantenimiento y conservación de muebles </t>
  </si>
  <si>
    <t xml:space="preserve">Programa Anual de Adquisiciones, Arrendamientos y Servicios del INE  2023 (PAAASINE) modificado del mes de abril del ejercicio presupuestal 2023 </t>
  </si>
  <si>
    <t>NT02</t>
  </si>
  <si>
    <t xml:space="preserve">Servicio telefónico convencional </t>
  </si>
  <si>
    <t xml:space="preserve">Servicio telefónico </t>
  </si>
  <si>
    <t>servicio</t>
  </si>
  <si>
    <t>Arrendamiento de maquinaria y equipo</t>
  </si>
  <si>
    <t>Arrendamiento de fotocopiadora</t>
  </si>
  <si>
    <t>Servicio de vigilancia</t>
  </si>
  <si>
    <t>088</t>
  </si>
  <si>
    <t>B00MO02</t>
  </si>
  <si>
    <t>Otros servicios comerciales</t>
  </si>
  <si>
    <t>Mantenimiento de edificios mac ubika</t>
  </si>
  <si>
    <t>Servicio de limpieza e higiene</t>
  </si>
  <si>
    <t xml:space="preserve">Servicio de limpieza </t>
  </si>
  <si>
    <t>Productos alimentos para el personal</t>
  </si>
  <si>
    <t>22104001-0154</t>
  </si>
  <si>
    <t>Garrafon de agua de 20 lts</t>
  </si>
  <si>
    <t>pieza</t>
  </si>
  <si>
    <t>22104001-0127</t>
  </si>
  <si>
    <t>Agua purificada de 600 ml</t>
  </si>
  <si>
    <t>paquete</t>
  </si>
  <si>
    <t>22104001-0107</t>
  </si>
  <si>
    <t>Jugo de fruta envasados</t>
  </si>
  <si>
    <t>22104001-0110</t>
  </si>
  <si>
    <t>Refresco de lata</t>
  </si>
  <si>
    <t>Charola</t>
  </si>
  <si>
    <t>Agua de garrafón 20 lts</t>
  </si>
  <si>
    <t>Patentes regalías y otros</t>
  </si>
  <si>
    <t>Licencia de acrobat</t>
  </si>
  <si>
    <t xml:space="preserve">Pago por pensión vehicular </t>
  </si>
  <si>
    <t xml:space="preserve">Materiales y útiles de oficina </t>
  </si>
  <si>
    <t>21100017-0003</t>
  </si>
  <si>
    <t>Caja de archio muerto t/oficio</t>
  </si>
  <si>
    <t>044</t>
  </si>
  <si>
    <t>21100081-0001</t>
  </si>
  <si>
    <t xml:space="preserve">Banderitas postt-it </t>
  </si>
  <si>
    <t>29400013-0032</t>
  </si>
  <si>
    <t>Memoria usb 16 GB</t>
  </si>
  <si>
    <t>Material de limpieza</t>
  </si>
  <si>
    <t>21600022-0011</t>
  </si>
  <si>
    <t>Jabón p/manos</t>
  </si>
  <si>
    <t>21600032-0004</t>
  </si>
  <si>
    <t>Trapeador de algodón grande</t>
  </si>
  <si>
    <t>21601001-0032</t>
  </si>
  <si>
    <t>Funda para mop</t>
  </si>
  <si>
    <t>21601001-0117</t>
  </si>
  <si>
    <t>Jabón liquido</t>
  </si>
  <si>
    <t>Frasco</t>
  </si>
  <si>
    <t>21600006-0020</t>
  </si>
  <si>
    <t>Bolsa de plastico p/basura 50x70</t>
  </si>
  <si>
    <t>Kilogramo</t>
  </si>
  <si>
    <t>21600007-0003</t>
  </si>
  <si>
    <t>Desifectante limpiador fabuloso</t>
  </si>
  <si>
    <t>21601001-0012</t>
  </si>
  <si>
    <t>Pinol</t>
  </si>
  <si>
    <t>21601001-0031</t>
  </si>
  <si>
    <t>Base para mop</t>
  </si>
  <si>
    <t>21600010-0004</t>
  </si>
  <si>
    <t>Cuchara desechable</t>
  </si>
  <si>
    <t>21601001-0002</t>
  </si>
  <si>
    <t>cloro</t>
  </si>
  <si>
    <t>21601001-0025</t>
  </si>
  <si>
    <t>Pastillas de cloro</t>
  </si>
  <si>
    <t>Bote</t>
  </si>
  <si>
    <t>21600008-0009</t>
  </si>
  <si>
    <t>Pastilla desodorante</t>
  </si>
  <si>
    <t>21601001-0013</t>
  </si>
  <si>
    <t>Papel higienico</t>
  </si>
  <si>
    <t>Caja</t>
  </si>
  <si>
    <t>21600006-0021</t>
  </si>
  <si>
    <t>Bolsa de plastico p/basura 70x90</t>
  </si>
  <si>
    <t>21600006-0017</t>
  </si>
  <si>
    <t>Bolsa mediana para basura</t>
  </si>
  <si>
    <t>Rollo</t>
  </si>
  <si>
    <t>21601001-0019</t>
  </si>
  <si>
    <t>Toalla interdoblada</t>
  </si>
  <si>
    <t>21601001-0018</t>
  </si>
  <si>
    <t>Papel toalla en rollo</t>
  </si>
  <si>
    <t>21600006-0019</t>
  </si>
  <si>
    <t>bolsa grande para la basura</t>
  </si>
  <si>
    <t>21600007-0013</t>
  </si>
  <si>
    <t>Cloro de 10 lts</t>
  </si>
  <si>
    <t>21600012-0002</t>
  </si>
  <si>
    <t xml:space="preserve">Esoba de plastico </t>
  </si>
  <si>
    <t>21600032-0002</t>
  </si>
  <si>
    <t>Trapeador tipo mechudo</t>
  </si>
  <si>
    <t>21600022-0004</t>
  </si>
  <si>
    <t>Jabón detergente en polvo 1kg</t>
  </si>
  <si>
    <t>21601001-0004</t>
  </si>
  <si>
    <t>Cubeta</t>
  </si>
  <si>
    <t>Jabon liquido</t>
  </si>
  <si>
    <t>21600013-0004</t>
  </si>
  <si>
    <t>Cepillo de plastico grande</t>
  </si>
  <si>
    <t xml:space="preserve">Material electrico y elecrtronico </t>
  </si>
  <si>
    <t>Lampara de led</t>
  </si>
  <si>
    <t>Refacciones y accesorios menores otros bienes muebles</t>
  </si>
  <si>
    <t>29900016-0001</t>
  </si>
  <si>
    <t xml:space="preserve">Asiento para w c </t>
  </si>
  <si>
    <t>21600016-0001</t>
  </si>
  <si>
    <t>Estopa</t>
  </si>
  <si>
    <t>Otros materiales y artículos de construcción y reparación</t>
  </si>
  <si>
    <t>24900020-0001</t>
  </si>
  <si>
    <t>Thiner</t>
  </si>
  <si>
    <t>litro</t>
  </si>
  <si>
    <t>29900006-0002</t>
  </si>
  <si>
    <t xml:space="preserve">Flotador p/ wc </t>
  </si>
  <si>
    <t>29901001-0063</t>
  </si>
  <si>
    <t>Regadera</t>
  </si>
  <si>
    <t>Pieza</t>
  </si>
  <si>
    <t>24901001-0035</t>
  </si>
  <si>
    <t>Cinta teflon</t>
  </si>
  <si>
    <t>24901001-0013</t>
  </si>
  <si>
    <t>Lija</t>
  </si>
  <si>
    <t>29900007-0003</t>
  </si>
  <si>
    <t xml:space="preserve">Juego de herrajes c/flotador p/ w c </t>
  </si>
  <si>
    <t>24600003-0004</t>
  </si>
  <si>
    <t>cinta de aislar (plastica)</t>
  </si>
  <si>
    <t>29901001-0150</t>
  </si>
  <si>
    <t>Pera de descarga (sapo)</t>
  </si>
  <si>
    <t>Refacciones y accesorios para equipo de cómputo</t>
  </si>
  <si>
    <t>29400015-0003</t>
  </si>
  <si>
    <t>Mouse optico inalambrico</t>
  </si>
  <si>
    <t>Memoria usb 32 GB</t>
  </si>
  <si>
    <t>Camara Web</t>
  </si>
  <si>
    <t>Audifonos p/computadora t/diadema</t>
  </si>
  <si>
    <t>Materiales y útiles para el procesamiento en equipos y bienes informáticos</t>
  </si>
  <si>
    <t>21401001-0040</t>
  </si>
  <si>
    <t>Toner kyocera</t>
  </si>
  <si>
    <t>29401001-0045</t>
  </si>
  <si>
    <t>Disco duro externo</t>
  </si>
  <si>
    <t>29401001-0180</t>
  </si>
  <si>
    <t>Disco duro externo portatil</t>
  </si>
  <si>
    <t>21401001*-0691</t>
  </si>
  <si>
    <t>Tambor brother p/impresora</t>
  </si>
  <si>
    <t>29401001-0251</t>
  </si>
  <si>
    <t>Memoria micro sd</t>
  </si>
  <si>
    <t>Caja de archivo muerto t/o</t>
  </si>
  <si>
    <t>21101001-0050</t>
  </si>
  <si>
    <t>folder colgante t/o</t>
  </si>
  <si>
    <t>Boligrafo tinta azul</t>
  </si>
  <si>
    <t>Bolsa de plastico 35 x 45</t>
  </si>
  <si>
    <t>21100033-0014</t>
  </si>
  <si>
    <t>Cinta diurex 18 x 65</t>
  </si>
  <si>
    <t>21100036-0001</t>
  </si>
  <si>
    <t>Clip estandar # 1</t>
  </si>
  <si>
    <t>21101001-0173</t>
  </si>
  <si>
    <t>Folder colgante t/c</t>
  </si>
  <si>
    <t>22104001-0069</t>
  </si>
  <si>
    <t>Azucar</t>
  </si>
  <si>
    <t>22104001-0077</t>
  </si>
  <si>
    <t>Café soluble</t>
  </si>
  <si>
    <t>22104001-0074</t>
  </si>
  <si>
    <t xml:space="preserve">Galleta surtido rico </t>
  </si>
  <si>
    <t>Servilletas desechables 500 pzas</t>
  </si>
  <si>
    <t>Vaso Thermico desechable</t>
  </si>
  <si>
    <t>ADJUDICACION DIRECTA</t>
  </si>
  <si>
    <t>PIEZA</t>
  </si>
  <si>
    <t>MATERIAL DE LIMPIEZA</t>
  </si>
  <si>
    <t>B00CV01</t>
  </si>
  <si>
    <t>NT01</t>
  </si>
  <si>
    <t>SUBDELEGACIONAL</t>
  </si>
  <si>
    <t>CUBREBOCAS</t>
  </si>
  <si>
    <t>25401001-0142</t>
  </si>
  <si>
    <t>MATERIALES, ACCESORIOS Y SUMINISTROS MÉDICOS</t>
  </si>
  <si>
    <t>VALE DE GASOLINA DE $1 PESOS</t>
  </si>
  <si>
    <t>26103001-0013</t>
  </si>
  <si>
    <t>COMBUSTIBLES, LUBRICANTES Y ADITIVOS PARA VEHÍCULOS TERRESTRES, AÉREOS, MARÍTIMOS, LACUSTRES Y FLUVIALES DESTINADOS A SERVICIOS ADMINISTRATIVOS</t>
  </si>
  <si>
    <t>VALE DE GASOLINA DE $400 PESOS</t>
  </si>
  <si>
    <t>26103001-0019</t>
  </si>
  <si>
    <t>VALE DE GASOLINA DE $30 PESOS</t>
  </si>
  <si>
    <t>26103001-0009</t>
  </si>
  <si>
    <t>VALE DE GASOLINA DE $500 PESOS</t>
  </si>
  <si>
    <t>26103001-0017</t>
  </si>
  <si>
    <t xml:space="preserve">26102001-0017  </t>
  </si>
  <si>
    <t>B00PE01</t>
  </si>
  <si>
    <t xml:space="preserve"> SEPARADOR DE ARCHIVO COLGANTE T/OFICIO</t>
  </si>
  <si>
    <t>21100120-0016</t>
  </si>
  <si>
    <t>MATERIALES Y ÚTILES DE OFICINA</t>
  </si>
  <si>
    <t>ORGANIZADOR DE PAPELES</t>
  </si>
  <si>
    <t>21101001-0152</t>
  </si>
  <si>
    <t>BOLSA</t>
  </si>
  <si>
    <t>LIGAS NUMERO  18</t>
  </si>
  <si>
    <t xml:space="preserve">21100072-0010 </t>
  </si>
  <si>
    <t>CAJA</t>
  </si>
  <si>
    <t xml:space="preserve"> GRAPA STANDAR</t>
  </si>
  <si>
    <t>21100065-0001</t>
  </si>
  <si>
    <t>CORRECTOR LIQUIDO (ESCOBETILLA)</t>
  </si>
  <si>
    <t xml:space="preserve">21100040-0004 </t>
  </si>
  <si>
    <t>CORRECTOR DE CINTA (MANUAL)</t>
  </si>
  <si>
    <t>21100039-0003</t>
  </si>
  <si>
    <t>BROCHE BACCO</t>
  </si>
  <si>
    <t xml:space="preserve"> 21100016-0001 </t>
  </si>
  <si>
    <t>21101001-0256</t>
  </si>
  <si>
    <t xml:space="preserve"> CAMARA WEB</t>
  </si>
  <si>
    <t xml:space="preserve"> 29401001-0047</t>
  </si>
  <si>
    <t>REFACCIONES Y ACCESORIOS PARA EQUIPO DE CÓMPUTO</t>
  </si>
  <si>
    <t>JUEGO</t>
  </si>
  <si>
    <t>BOCINAS PARA COMPUTADORA</t>
  </si>
  <si>
    <t>VALE DE GASOLINA DE $2 PESOS</t>
  </si>
  <si>
    <t xml:space="preserve">26102001-0012 </t>
  </si>
  <si>
    <t>VALE DE GASOLINA DE $15 PESOS</t>
  </si>
  <si>
    <t>26102001-0013</t>
  </si>
  <si>
    <t>26102001-0017</t>
  </si>
  <si>
    <t>INSECTICIDA</t>
  </si>
  <si>
    <t>25200001-0001</t>
  </si>
  <si>
    <t>PLAGUICIDAS, ABONOS Y FERTILIZANTES</t>
  </si>
  <si>
    <t xml:space="preserve">FOCO DE 100 w.     </t>
  </si>
  <si>
    <t>24600025-0007</t>
  </si>
  <si>
    <t>MATERIAL ELÉCTRICO Y ELECTRÓNICO</t>
  </si>
  <si>
    <t>SOCKET</t>
  </si>
  <si>
    <t>24600035-0003</t>
  </si>
  <si>
    <t xml:space="preserve">EXTENSION ELECTRICA 10 mts. </t>
  </si>
  <si>
    <t xml:space="preserve">24600010-0014 </t>
  </si>
  <si>
    <t>TONER HP LASER CF212 131A AMARILLO</t>
  </si>
  <si>
    <t>21401001-0280</t>
  </si>
  <si>
    <t>MATERIALES Y ÚTILES PARA EL PROCESAMIENTO EN EQUIPOS Y BIENES INFORMÁTICOS</t>
  </si>
  <si>
    <t>TONER HP LASER CF211 131A CYAN</t>
  </si>
  <si>
    <t xml:space="preserve">21401001-0279 </t>
  </si>
  <si>
    <t>TONER HP LASER CF210X 131X</t>
  </si>
  <si>
    <t>21401001-0278</t>
  </si>
  <si>
    <t>TONER HP</t>
  </si>
  <si>
    <t>21401001-0013</t>
  </si>
  <si>
    <t>ALCOHOL ISOPROPILICO PARA LIMPIEZA</t>
  </si>
  <si>
    <t>21401001-0155</t>
  </si>
  <si>
    <t>SERVICIO</t>
  </si>
  <si>
    <t>MANTENIMIENTO DE AIRES ACORNDICIONADOS</t>
  </si>
  <si>
    <t>MANTENIMIENTO Y CONSERVACIÓN DE MOBILIARIO Y EQUIPO DE ADMINISTRACIÓN</t>
  </si>
  <si>
    <t xml:space="preserve">RENTA DE MULTIFUNCIONAL </t>
  </si>
  <si>
    <t>ARRENDAMIENTO DE MAQUINARIA Y EQUIPO</t>
  </si>
  <si>
    <t>SERVICIO TELEFÓNICO CONVENCIONAL</t>
  </si>
  <si>
    <t>SERVICIO TELEFONICO CONVENCIONAL</t>
  </si>
  <si>
    <t>CHAPA (CERRADURA)</t>
  </si>
  <si>
    <t>29200006-0003</t>
  </si>
  <si>
    <t>REFACCIONES Y ACCESORIOS MENORES DE EDIFICIOS</t>
  </si>
  <si>
    <t>PISTOLA DE AIRE CALIENTE</t>
  </si>
  <si>
    <t xml:space="preserve">29101001-0108 </t>
  </si>
  <si>
    <t>HERRAMIENTAS MENORES</t>
  </si>
  <si>
    <t>TARIMA DE PLASTICO</t>
  </si>
  <si>
    <t>24801001-0037</t>
  </si>
  <si>
    <t>MATERIALES COMPLEMENTARIOS</t>
  </si>
  <si>
    <t>METRO</t>
  </si>
  <si>
    <t>FRANELA</t>
  </si>
  <si>
    <t xml:space="preserve">21600018-0005 </t>
  </si>
  <si>
    <t>TIJERA DEL  # 7</t>
  </si>
  <si>
    <t>21100127-0004</t>
  </si>
  <si>
    <t>RECOPILADOR</t>
  </si>
  <si>
    <t>21100022-0031</t>
  </si>
  <si>
    <t>RAFIA</t>
  </si>
  <si>
    <t xml:space="preserve">21101001-0016 </t>
  </si>
  <si>
    <t>PEGAMENTO ADHESIVO T/ LAPIZ</t>
  </si>
  <si>
    <t>21100091-0001</t>
  </si>
  <si>
    <t>PAQUETE</t>
  </si>
  <si>
    <t xml:space="preserve">PAPEL OPALINA T/C </t>
  </si>
  <si>
    <t>21101001-0082</t>
  </si>
  <si>
    <t>MARCATEXTO AMARILLO</t>
  </si>
  <si>
    <t>21100013-0025</t>
  </si>
  <si>
    <t>MARCADOR TINTA PERMANENTE NEGRO</t>
  </si>
  <si>
    <t>21101001-0286</t>
  </si>
  <si>
    <t>MARCADOR PARA PINTARRON</t>
  </si>
  <si>
    <t>21100013-0018</t>
  </si>
  <si>
    <t>FOLDER T/C CON BROCHE DE PALANCA</t>
  </si>
  <si>
    <t>21101001-0347</t>
  </si>
  <si>
    <t>FOLDER T/C</t>
  </si>
  <si>
    <t>21101001-0086</t>
  </si>
  <si>
    <t>CLIP ESTANDAR # 3</t>
  </si>
  <si>
    <t>21100036-0003</t>
  </si>
  <si>
    <t>CINTA CANELA 48 X 150</t>
  </si>
  <si>
    <t>21100033-0005</t>
  </si>
  <si>
    <t>CARPETA PRESSBORAD T/C CON BROCHE C AZU</t>
  </si>
  <si>
    <t>21101001-0115</t>
  </si>
  <si>
    <t>BOLSA DE PLASTICO P/BASURA 60 X 90 CM</t>
  </si>
  <si>
    <t>21600006-0009</t>
  </si>
  <si>
    <t>BLOCK DE NOTAS POST-IT  # 680</t>
  </si>
  <si>
    <t xml:space="preserve">21100081-0008 </t>
  </si>
  <si>
    <t>BLOCK DE NOTAS POST-IT  # 654</t>
  </si>
  <si>
    <t>21100081-0003</t>
  </si>
  <si>
    <t>NT03</t>
  </si>
  <si>
    <t>SERVICIO DE VIGILANCIA EN JDE MES DE MARZO</t>
  </si>
  <si>
    <t>Servicios de Lavandería, Limpieza e Higiene</t>
  </si>
  <si>
    <t>SERVICIO DE LIMPIEZA MAC 180352 MES DE MARZO</t>
  </si>
  <si>
    <t>SERVICIO DE LIMPIEZA JDE MES DE MARZO</t>
  </si>
  <si>
    <t>Refacciones y accesorios para equipo de cómputo y telecomunicaciones</t>
  </si>
  <si>
    <t>29401001-0106</t>
  </si>
  <si>
    <t>DISCO DURO EXTERNO DE 2T - GASTO</t>
  </si>
  <si>
    <t>29401001-0139</t>
  </si>
  <si>
    <t>MEMORIA USB</t>
  </si>
  <si>
    <t>29401001-0080</t>
  </si>
  <si>
    <t>SWITCH 8 PUERTOS - GASTO</t>
  </si>
  <si>
    <t>Materiales y útiles de oficina</t>
  </si>
  <si>
    <t>21100120-0008</t>
  </si>
  <si>
    <t>SEPARADOR BLANCO T/CARTA C/8 PZAS.</t>
  </si>
  <si>
    <t>21100085-0008</t>
  </si>
  <si>
    <t>PAPEL FLUORECENTE T/C COLORES</t>
  </si>
  <si>
    <t>Productos alimenticios para el personal en las instalaciones de las Unidades Responsables</t>
  </si>
  <si>
    <t>22104001-0068</t>
  </si>
  <si>
    <t>SUMINISTRO DE AGUA EMBOTELLADA ( GARRAFON )</t>
  </si>
  <si>
    <t>Combustibles, lubricantes y aditivos para vehículos terrestres, aéreos, marítimos, lacustres y fluviales destinados a servicios públicos y la operación de programas públicos</t>
  </si>
  <si>
    <t>29301001-0023</t>
  </si>
  <si>
    <t>PANTALLA DE PROYECCION - GASTO</t>
  </si>
  <si>
    <t>B00PE02</t>
  </si>
  <si>
    <t>26102001-0005</t>
  </si>
  <si>
    <t>VALE DE GASOLINA DE $100 PESOS - SERVICIOS PUBLICOS</t>
  </si>
  <si>
    <t>26102001-0004</t>
  </si>
  <si>
    <t>VALE DE GASOLINA DE $200 PESOS - SERVICIOS PUBLICOS</t>
  </si>
  <si>
    <t>B00CA01</t>
  </si>
  <si>
    <t>D15031I</t>
  </si>
  <si>
    <t>29400009-0048</t>
  </si>
  <si>
    <t>USB MINIHUB</t>
  </si>
  <si>
    <t xml:space="preserve"> estado de Nayarit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</si>
</sst>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indexed="8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0"/>
      <color rgb="FF000000"/>
      <name val="Calibri"/>
      <family val="2"/>
      <scheme val="minor"/>
    </font>
    <font>
      <sz val="11"/>
      <name val="Arial"/>
      <family val="2"/>
    </font>
    <font>
      <sz val="8"/>
      <color rgb="FF000000"/>
      <name val="Calibri"/>
      <family val="2"/>
      <scheme val="minor"/>
    </font>
    <font>
      <sz val="11"/>
      <color indexed="8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indexed="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4" fillId="0" borderId="0" applyNumberFormat="0" applyFill="0" applyBorder="0" applyAlignment="0" applyProtection="0"/>
    <xf numFmtId="0" fontId="4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4" fillId="0" borderId="0" applyNumberFormat="0" applyFill="0" applyBorder="0" applyAlignment="0" applyProtection="0"/>
    <xf numFmtId="0" fontId="1" fillId="0" borderId="0"/>
    <xf numFmtId="0" fontId="1" fillId="0" borderId="0"/>
    <xf numFmtId="0" fontId="4" fillId="0" borderId="0"/>
  </cellStyleXfs>
  <cellXfs count="116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5" fillId="2" borderId="1" xfId="4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7" fontId="6" fillId="0" borderId="1" xfId="2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44" fontId="6" fillId="0" borderId="1" xfId="2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6" fillId="0" borderId="1" xfId="2" applyFont="1" applyBorder="1" applyAlignment="1">
      <alignment horizontal="center" vertical="center"/>
    </xf>
    <xf numFmtId="49" fontId="6" fillId="0" borderId="1" xfId="0" applyNumberFormat="1" applyFont="1" applyBorder="1" applyAlignment="1">
      <alignment horizontal="center" vertical="center"/>
    </xf>
    <xf numFmtId="49" fontId="2" fillId="2" borderId="1" xfId="3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/>
    </xf>
    <xf numFmtId="4" fontId="5" fillId="2" borderId="2" xfId="4" applyNumberFormat="1" applyFont="1" applyFill="1" applyBorder="1" applyAlignment="1">
      <alignment horizontal="center" vertical="center" wrapText="1"/>
    </xf>
    <xf numFmtId="0" fontId="0" fillId="0" borderId="0" xfId="0" applyBorder="1"/>
    <xf numFmtId="0" fontId="6" fillId="0" borderId="0" xfId="0" applyFont="1" applyBorder="1" applyAlignment="1">
      <alignment horizontal="center" vertical="center"/>
    </xf>
    <xf numFmtId="44" fontId="6" fillId="0" borderId="2" xfId="2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1" fontId="7" fillId="2" borderId="1" xfId="3" applyNumberFormat="1" applyFont="1" applyFill="1" applyBorder="1" applyAlignment="1">
      <alignment horizontal="left" vertical="center" wrapText="1"/>
    </xf>
    <xf numFmtId="164" fontId="6" fillId="0" borderId="1" xfId="0" applyNumberFormat="1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" fontId="8" fillId="0" borderId="1" xfId="3" applyNumberFormat="1" applyFont="1" applyFill="1" applyBorder="1" applyAlignment="1">
      <alignment horizontal="center" vertical="center" wrapText="1"/>
    </xf>
    <xf numFmtId="49" fontId="8" fillId="0" borderId="1" xfId="3" applyNumberFormat="1" applyFont="1" applyFill="1" applyBorder="1" applyAlignment="1">
      <alignment horizontal="center" vertical="center" wrapText="1"/>
    </xf>
    <xf numFmtId="4" fontId="8" fillId="0" borderId="2" xfId="4" applyNumberFormat="1" applyFont="1" applyFill="1" applyBorder="1" applyAlignment="1">
      <alignment horizontal="center" vertical="center" wrapText="1"/>
    </xf>
    <xf numFmtId="1" fontId="7" fillId="0" borderId="1" xfId="3" applyNumberFormat="1" applyFont="1" applyFill="1" applyBorder="1" applyAlignment="1">
      <alignment horizontal="center" vertical="center" wrapText="1"/>
    </xf>
    <xf numFmtId="0" fontId="8" fillId="0" borderId="1" xfId="3" applyFont="1" applyFill="1" applyBorder="1" applyAlignment="1">
      <alignment horizontal="center" vertical="center" wrapText="1"/>
    </xf>
    <xf numFmtId="164" fontId="8" fillId="0" borderId="1" xfId="4" applyNumberFormat="1" applyFont="1" applyFill="1" applyBorder="1" applyAlignment="1">
      <alignment horizontal="center" vertical="center" wrapText="1"/>
    </xf>
    <xf numFmtId="4" fontId="8" fillId="0" borderId="1" xfId="4" applyNumberFormat="1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6" fillId="0" borderId="0" xfId="0" applyFont="1" applyFill="1"/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1" fontId="8" fillId="0" borderId="1" xfId="3" applyNumberFormat="1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6" fillId="0" borderId="0" xfId="0" applyFont="1" applyAlignment="1">
      <alignment horizontal="left"/>
    </xf>
    <xf numFmtId="0" fontId="6" fillId="0" borderId="4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49" fontId="6" fillId="0" borderId="4" xfId="0" applyNumberFormat="1" applyFont="1" applyFill="1" applyBorder="1" applyAlignment="1">
      <alignment horizontal="center" vertical="center" wrapText="1"/>
    </xf>
    <xf numFmtId="0" fontId="6" fillId="0" borderId="4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center" vertical="center"/>
    </xf>
    <xf numFmtId="4" fontId="8" fillId="0" borderId="4" xfId="1" applyNumberFormat="1" applyFont="1" applyFill="1" applyBorder="1" applyAlignment="1">
      <alignment horizontal="left" vertical="center" wrapText="1"/>
    </xf>
    <xf numFmtId="49" fontId="6" fillId="0" borderId="4" xfId="0" applyNumberFormat="1" applyFont="1" applyBorder="1" applyAlignment="1">
      <alignment horizontal="center" vertical="center"/>
    </xf>
    <xf numFmtId="7" fontId="6" fillId="0" borderId="4" xfId="2" applyNumberFormat="1" applyFont="1" applyFill="1" applyBorder="1" applyAlignment="1">
      <alignment horizontal="center" vertical="center" wrapText="1"/>
    </xf>
    <xf numFmtId="44" fontId="6" fillId="0" borderId="3" xfId="2" applyFont="1" applyBorder="1" applyAlignment="1">
      <alignment horizontal="center" vertical="center"/>
    </xf>
    <xf numFmtId="164" fontId="8" fillId="0" borderId="4" xfId="4" applyNumberFormat="1" applyFont="1" applyFill="1" applyBorder="1" applyAlignment="1">
      <alignment horizontal="center" vertical="center" wrapText="1"/>
    </xf>
    <xf numFmtId="4" fontId="8" fillId="0" borderId="4" xfId="4" applyNumberFormat="1" applyFont="1" applyFill="1" applyBorder="1" applyAlignment="1">
      <alignment horizontal="center" vertical="center" wrapText="1"/>
    </xf>
    <xf numFmtId="164" fontId="6" fillId="0" borderId="4" xfId="0" applyNumberFormat="1" applyFont="1" applyBorder="1" applyAlignment="1">
      <alignment horizontal="center" vertical="center"/>
    </xf>
    <xf numFmtId="43" fontId="9" fillId="0" borderId="1" xfId="1" applyFont="1" applyFill="1" applyBorder="1" applyAlignment="1">
      <alignment horizontal="left" vertical="center" wrapText="1"/>
    </xf>
    <xf numFmtId="0" fontId="8" fillId="0" borderId="1" xfId="5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8" fillId="0" borderId="1" xfId="5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8" fillId="0" borderId="5" xfId="5" applyFont="1" applyBorder="1" applyAlignment="1">
      <alignment horizontal="left" vertical="center" wrapText="1"/>
    </xf>
    <xf numFmtId="7" fontId="6" fillId="0" borderId="5" xfId="2" applyNumberFormat="1" applyFont="1" applyFill="1" applyBorder="1" applyAlignment="1">
      <alignment horizontal="center" vertical="center" wrapText="1"/>
    </xf>
    <xf numFmtId="44" fontId="6" fillId="0" borderId="6" xfId="2" applyFont="1" applyBorder="1" applyAlignment="1">
      <alignment horizontal="center" vertical="center"/>
    </xf>
    <xf numFmtId="164" fontId="8" fillId="0" borderId="5" xfId="4" applyNumberFormat="1" applyFont="1" applyFill="1" applyBorder="1" applyAlignment="1">
      <alignment horizontal="center" vertical="center" wrapText="1"/>
    </xf>
    <xf numFmtId="4" fontId="8" fillId="0" borderId="5" xfId="4" applyNumberFormat="1" applyFont="1" applyFill="1" applyBorder="1" applyAlignment="1">
      <alignment horizontal="center" vertical="center" wrapText="1"/>
    </xf>
    <xf numFmtId="164" fontId="6" fillId="0" borderId="5" xfId="0" applyNumberFormat="1" applyFont="1" applyBorder="1" applyAlignment="1">
      <alignment horizontal="center" vertical="center"/>
    </xf>
    <xf numFmtId="0" fontId="8" fillId="0" borderId="1" xfId="5" applyFont="1" applyBorder="1" applyAlignment="1">
      <alignment horizontal="left" vertical="center" wrapText="1"/>
    </xf>
    <xf numFmtId="4" fontId="8" fillId="0" borderId="1" xfId="1" applyNumberFormat="1" applyFont="1" applyFill="1" applyBorder="1" applyAlignment="1">
      <alignment vertical="center"/>
    </xf>
    <xf numFmtId="0" fontId="6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/>
    </xf>
    <xf numFmtId="164" fontId="6" fillId="0" borderId="1" xfId="0" applyNumberFormat="1" applyFont="1" applyFill="1" applyBorder="1" applyAlignment="1">
      <alignment horizontal="center" vertical="center"/>
    </xf>
    <xf numFmtId="164" fontId="6" fillId="0" borderId="5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44" fontId="8" fillId="0" borderId="1" xfId="2" applyFont="1" applyFill="1" applyBorder="1" applyAlignment="1">
      <alignment vertical="center" wrapText="1"/>
    </xf>
    <xf numFmtId="44" fontId="6" fillId="0" borderId="1" xfId="2" applyFont="1" applyFill="1" applyBorder="1" applyAlignment="1">
      <alignment vertical="center"/>
    </xf>
    <xf numFmtId="44" fontId="6" fillId="0" borderId="1" xfId="2" applyFont="1" applyBorder="1" applyAlignment="1">
      <alignment vertical="center"/>
    </xf>
    <xf numFmtId="44" fontId="6" fillId="0" borderId="5" xfId="2" applyFont="1" applyBorder="1" applyAlignment="1">
      <alignment vertical="center"/>
    </xf>
    <xf numFmtId="44" fontId="6" fillId="0" borderId="4" xfId="2" applyFont="1" applyBorder="1" applyAlignment="1">
      <alignment vertical="center"/>
    </xf>
    <xf numFmtId="4" fontId="8" fillId="0" borderId="1" xfId="5" applyNumberFormat="1" applyFont="1" applyFill="1" applyBorder="1" applyAlignment="1">
      <alignment vertical="center"/>
    </xf>
    <xf numFmtId="44" fontId="8" fillId="0" borderId="1" xfId="2" applyFont="1" applyBorder="1" applyAlignment="1">
      <alignment vertical="center"/>
    </xf>
    <xf numFmtId="0" fontId="7" fillId="2" borderId="1" xfId="3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0" fontId="8" fillId="0" borderId="4" xfId="5" applyFont="1" applyFill="1" applyBorder="1" applyAlignment="1">
      <alignment horizontal="center" vertical="center"/>
    </xf>
    <xf numFmtId="1" fontId="7" fillId="2" borderId="1" xfId="3" applyNumberFormat="1" applyFont="1" applyFill="1" applyBorder="1" applyAlignment="1">
      <alignment vertical="center" wrapText="1"/>
    </xf>
    <xf numFmtId="0" fontId="6" fillId="0" borderId="0" xfId="0" applyFont="1" applyAlignment="1">
      <alignment vertical="center"/>
    </xf>
    <xf numFmtId="4" fontId="8" fillId="0" borderId="1" xfId="1" applyNumberFormat="1" applyFont="1" applyFill="1" applyBorder="1"/>
    <xf numFmtId="0" fontId="9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0" fillId="0" borderId="0" xfId="0"/>
    <xf numFmtId="0" fontId="11" fillId="0" borderId="0" xfId="0" applyFont="1" applyAlignment="1">
      <alignment horizontal="center"/>
    </xf>
    <xf numFmtId="0" fontId="10" fillId="0" borderId="0" xfId="0" applyFont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49" fontId="8" fillId="0" borderId="1" xfId="10" quotePrefix="1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vertical="center" wrapText="1"/>
    </xf>
    <xf numFmtId="3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right" vertical="center" wrapText="1"/>
    </xf>
    <xf numFmtId="44" fontId="6" fillId="0" borderId="1" xfId="2" applyFont="1" applyFill="1" applyBorder="1" applyAlignment="1">
      <alignment horizontal="right" vertical="center" wrapText="1"/>
    </xf>
    <xf numFmtId="44" fontId="6" fillId="0" borderId="1" xfId="0" applyNumberFormat="1" applyFont="1" applyBorder="1" applyAlignment="1">
      <alignment horizontal="right" wrapText="1"/>
    </xf>
    <xf numFmtId="0" fontId="1" fillId="0" borderId="0" xfId="9"/>
    <xf numFmtId="0" fontId="12" fillId="0" borderId="0" xfId="11" applyFont="1"/>
    <xf numFmtId="4" fontId="6" fillId="0" borderId="1" xfId="0" applyNumberFormat="1" applyFont="1" applyBorder="1" applyAlignment="1">
      <alignment horizontal="right" vertical="center" wrapText="1"/>
    </xf>
    <xf numFmtId="4" fontId="6" fillId="0" borderId="1" xfId="0" applyNumberFormat="1" applyFont="1" applyBorder="1" applyAlignment="1">
      <alignment horizontal="center" vertical="center" wrapText="1"/>
    </xf>
    <xf numFmtId="43" fontId="6" fillId="0" borderId="1" xfId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1" fillId="0" borderId="1" xfId="9" applyBorder="1"/>
    <xf numFmtId="0" fontId="12" fillId="0" borderId="1" xfId="11" applyFont="1" applyBorder="1"/>
    <xf numFmtId="0" fontId="8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7" fontId="8" fillId="0" borderId="1" xfId="2" applyNumberFormat="1" applyFont="1" applyFill="1" applyBorder="1" applyAlignment="1">
      <alignment horizontal="center" vertical="center" wrapText="1"/>
    </xf>
    <xf numFmtId="4" fontId="8" fillId="0" borderId="1" xfId="0" applyNumberFormat="1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43" fontId="14" fillId="3" borderId="1" xfId="1" applyFont="1" applyFill="1" applyBorder="1"/>
    <xf numFmtId="0" fontId="0" fillId="3" borderId="1" xfId="0" applyFill="1" applyBorder="1"/>
    <xf numFmtId="164" fontId="8" fillId="0" borderId="1" xfId="4" applyNumberFormat="1" applyFont="1" applyFill="1" applyBorder="1" applyAlignment="1">
      <alignment horizontal="right" vertical="center" wrapText="1"/>
    </xf>
  </cellXfs>
  <cellStyles count="12">
    <cellStyle name="Millares" xfId="1" builtinId="3"/>
    <cellStyle name="Millares 2" xfId="4" xr:uid="{00000000-0005-0000-0000-000001000000}"/>
    <cellStyle name="Millares 2 2" xfId="8" xr:uid="{F328BD66-B886-4B06-8B30-7E6DA94A015A}"/>
    <cellStyle name="Millares 3" xfId="6" xr:uid="{0BC063ED-09CA-42D3-8EF5-82C6217F9A12}"/>
    <cellStyle name="Moneda" xfId="2" builtinId="4"/>
    <cellStyle name="Moneda 2" xfId="7" xr:uid="{BB917B2D-D915-4343-A3A8-1F6C8DB79C84}"/>
    <cellStyle name="Normal" xfId="0" builtinId="0"/>
    <cellStyle name="Normal 2 2" xfId="5" xr:uid="{00000000-0005-0000-0000-000004000000}"/>
    <cellStyle name="Normal 2 2 2" xfId="10" xr:uid="{FC4EEE13-18D1-407C-B79D-24E787FB357D}"/>
    <cellStyle name="Normal 4 2" xfId="11" xr:uid="{D02F74C9-7686-4AAA-B4DF-C9E47A7097F5}"/>
    <cellStyle name="Normal 5" xfId="9" xr:uid="{08A48A84-7285-4969-BFBD-3B94B3C0D370}"/>
    <cellStyle name="Normal 8" xfId="3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NT01%20FORMATO_PAAASINE_ABR_2023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1"/>
      <sheetName val="instrucciones"/>
    </sheetNames>
    <sheetDataSet>
      <sheetData sheetId="0" refreshError="1"/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R261"/>
  <sheetViews>
    <sheetView tabSelected="1" zoomScale="110" zoomScaleNormal="110" workbookViewId="0">
      <selection activeCell="C248" sqref="C248"/>
    </sheetView>
  </sheetViews>
  <sheetFormatPr baseColWidth="10" defaultRowHeight="15" x14ac:dyDescent="0.25"/>
  <cols>
    <col min="1" max="1" width="14.42578125" bestFit="1" customWidth="1"/>
    <col min="2" max="2" width="14.7109375" customWidth="1"/>
    <col min="7" max="7" width="12.7109375" customWidth="1"/>
    <col min="8" max="8" width="11.42578125" style="80"/>
    <col min="10" max="10" width="20.140625" style="40" bestFit="1" customWidth="1"/>
    <col min="11" max="11" width="11.42578125" style="11"/>
    <col min="12" max="12" width="20.42578125" style="20" customWidth="1"/>
    <col min="16" max="16" width="11.42578125" style="15"/>
    <col min="17" max="17" width="11.42578125" style="83"/>
    <col min="18" max="18" width="12.7109375" style="11" customWidth="1"/>
    <col min="19" max="19" width="12.5703125" bestFit="1" customWidth="1"/>
    <col min="32" max="90" width="11.42578125" style="17"/>
  </cols>
  <sheetData>
    <row r="1" spans="1:90" ht="26.25" x14ac:dyDescent="0.4">
      <c r="A1" s="88" t="s">
        <v>183</v>
      </c>
      <c r="B1" s="88"/>
      <c r="C1" s="88"/>
      <c r="D1" s="88"/>
      <c r="E1" s="88"/>
      <c r="F1" s="88"/>
      <c r="G1" s="88"/>
      <c r="H1" s="88"/>
      <c r="I1" s="88"/>
      <c r="J1" s="88"/>
      <c r="K1" s="88"/>
      <c r="L1" s="88"/>
      <c r="M1" s="88"/>
      <c r="N1" s="88"/>
      <c r="O1" s="88"/>
      <c r="P1" s="88"/>
      <c r="Q1" s="88"/>
      <c r="R1" s="88"/>
      <c r="S1" s="88"/>
      <c r="T1" s="88"/>
      <c r="U1" s="88"/>
      <c r="V1" s="88"/>
      <c r="W1" s="88"/>
      <c r="X1" s="88"/>
      <c r="Y1" s="88"/>
      <c r="Z1" s="88"/>
      <c r="AA1" s="88"/>
      <c r="AB1" s="88"/>
      <c r="AC1" s="88"/>
      <c r="AD1" s="88"/>
      <c r="AE1" s="88"/>
      <c r="AF1" s="87"/>
      <c r="AG1" s="87"/>
      <c r="AH1" s="87"/>
      <c r="AI1" s="87"/>
      <c r="AJ1" s="87"/>
      <c r="AK1" s="87"/>
      <c r="AL1" s="87"/>
      <c r="AM1" s="87"/>
      <c r="AN1" s="87"/>
      <c r="AO1" s="87"/>
      <c r="AP1" s="87"/>
      <c r="AQ1" s="87"/>
      <c r="AR1" s="87"/>
      <c r="AS1" s="87"/>
      <c r="AT1" s="87"/>
      <c r="AU1" s="87"/>
      <c r="AV1" s="87"/>
      <c r="AW1" s="87"/>
      <c r="AX1" s="87"/>
      <c r="AY1" s="87"/>
      <c r="AZ1" s="87"/>
      <c r="BA1" s="87"/>
      <c r="BB1" s="87"/>
      <c r="BC1" s="87"/>
      <c r="BD1" s="87"/>
      <c r="BE1" s="87"/>
      <c r="BF1" s="87"/>
      <c r="BG1" s="87"/>
      <c r="BH1" s="87"/>
      <c r="BI1" s="87"/>
      <c r="BJ1" s="87"/>
      <c r="BK1" s="87"/>
      <c r="BL1" s="87"/>
      <c r="BM1" s="87"/>
      <c r="BN1" s="87"/>
      <c r="BO1" s="87"/>
      <c r="BP1" s="87"/>
      <c r="BQ1" s="87"/>
      <c r="BR1" s="87"/>
      <c r="BS1" s="87"/>
      <c r="BT1" s="87"/>
      <c r="BU1" s="87"/>
      <c r="BV1" s="87"/>
      <c r="BW1" s="87"/>
      <c r="BX1" s="87"/>
      <c r="BY1" s="87"/>
      <c r="BZ1" s="87"/>
      <c r="CA1" s="87"/>
      <c r="CB1" s="87"/>
      <c r="CC1" s="87"/>
      <c r="CD1" s="87"/>
      <c r="CE1" s="87"/>
      <c r="CF1" s="87"/>
      <c r="CG1" s="87"/>
      <c r="CH1" s="87"/>
      <c r="CI1" s="87"/>
      <c r="CJ1" s="87"/>
      <c r="CK1" s="87"/>
      <c r="CL1" s="87"/>
    </row>
    <row r="2" spans="1:90" ht="26.25" x14ac:dyDescent="0.25">
      <c r="A2" s="89" t="s">
        <v>491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89"/>
      <c r="V2" s="89"/>
      <c r="W2" s="89"/>
      <c r="X2" s="89"/>
      <c r="Y2" s="89"/>
      <c r="Z2" s="89"/>
      <c r="AA2" s="89"/>
      <c r="AB2" s="89"/>
      <c r="AC2" s="89"/>
      <c r="AD2" s="89"/>
      <c r="AE2" s="89"/>
      <c r="AF2" s="87"/>
      <c r="AG2" s="87"/>
      <c r="AH2" s="87"/>
      <c r="AI2" s="87"/>
      <c r="AJ2" s="87"/>
      <c r="AK2" s="87"/>
      <c r="AL2" s="87"/>
      <c r="AM2" s="87"/>
      <c r="AN2" s="87"/>
      <c r="AO2" s="87"/>
      <c r="AP2" s="87"/>
      <c r="AQ2" s="87"/>
      <c r="AR2" s="87"/>
      <c r="AS2" s="87"/>
      <c r="AT2" s="87"/>
      <c r="AU2" s="87"/>
      <c r="AV2" s="87"/>
      <c r="AW2" s="87"/>
      <c r="AX2" s="87"/>
      <c r="AY2" s="87"/>
      <c r="AZ2" s="87"/>
      <c r="BA2" s="87"/>
      <c r="BB2" s="87"/>
      <c r="BC2" s="87"/>
      <c r="BD2" s="87"/>
      <c r="BE2" s="87"/>
      <c r="BF2" s="87"/>
      <c r="BG2" s="87"/>
      <c r="BH2" s="87"/>
      <c r="BI2" s="87"/>
      <c r="BJ2" s="87"/>
      <c r="BK2" s="87"/>
      <c r="BL2" s="87"/>
      <c r="BM2" s="87"/>
      <c r="BN2" s="87"/>
      <c r="BO2" s="87"/>
      <c r="BP2" s="87"/>
      <c r="BQ2" s="87"/>
      <c r="BR2" s="87"/>
      <c r="BS2" s="87"/>
      <c r="BT2" s="87"/>
      <c r="BU2" s="87"/>
      <c r="BV2" s="87"/>
      <c r="BW2" s="87"/>
      <c r="BX2" s="87"/>
      <c r="BY2" s="87"/>
      <c r="BZ2" s="87"/>
      <c r="CA2" s="87"/>
      <c r="CB2" s="87"/>
      <c r="CC2" s="87"/>
      <c r="CD2" s="87"/>
      <c r="CE2" s="87"/>
      <c r="CF2" s="87"/>
      <c r="CG2" s="87"/>
      <c r="CH2" s="87"/>
      <c r="CI2" s="87"/>
      <c r="CJ2" s="87"/>
      <c r="CK2" s="87"/>
      <c r="CL2" s="87"/>
    </row>
    <row r="6" spans="1:90" ht="45" x14ac:dyDescent="0.25">
      <c r="A6" s="1" t="s">
        <v>4</v>
      </c>
      <c r="B6" s="1" t="s">
        <v>5</v>
      </c>
      <c r="C6" s="1" t="s">
        <v>6</v>
      </c>
      <c r="D6" s="1" t="s">
        <v>7</v>
      </c>
      <c r="E6" s="1" t="s">
        <v>8</v>
      </c>
      <c r="F6" s="1" t="s">
        <v>9</v>
      </c>
      <c r="G6" s="1" t="s">
        <v>10</v>
      </c>
      <c r="H6" s="79" t="s">
        <v>11</v>
      </c>
      <c r="I6" s="2" t="s">
        <v>12</v>
      </c>
      <c r="J6" s="23" t="s">
        <v>13</v>
      </c>
      <c r="K6" s="2" t="s">
        <v>14</v>
      </c>
      <c r="L6" s="3" t="s">
        <v>15</v>
      </c>
      <c r="M6" s="2" t="s">
        <v>16</v>
      </c>
      <c r="N6" s="2" t="s">
        <v>17</v>
      </c>
      <c r="O6" s="2" t="s">
        <v>18</v>
      </c>
      <c r="P6" s="14" t="s">
        <v>19</v>
      </c>
      <c r="Q6" s="82" t="s">
        <v>20</v>
      </c>
      <c r="R6" s="4" t="s">
        <v>21</v>
      </c>
      <c r="S6" s="5" t="s">
        <v>22</v>
      </c>
      <c r="T6" s="5" t="s">
        <v>23</v>
      </c>
      <c r="U6" s="5" t="s">
        <v>24</v>
      </c>
      <c r="V6" s="5" t="s">
        <v>25</v>
      </c>
      <c r="W6" s="5" t="s">
        <v>26</v>
      </c>
      <c r="X6" s="5" t="s">
        <v>27</v>
      </c>
      <c r="Y6" s="5" t="s">
        <v>28</v>
      </c>
      <c r="Z6" s="5" t="s">
        <v>29</v>
      </c>
      <c r="AA6" s="5" t="s">
        <v>30</v>
      </c>
      <c r="AB6" s="5" t="s">
        <v>31</v>
      </c>
      <c r="AC6" s="5" t="s">
        <v>32</v>
      </c>
      <c r="AD6" s="5" t="s">
        <v>33</v>
      </c>
      <c r="AE6" s="16" t="s">
        <v>34</v>
      </c>
    </row>
    <row r="7" spans="1:90" s="34" customFormat="1" ht="22.5" x14ac:dyDescent="0.2">
      <c r="A7" s="30" t="s">
        <v>35</v>
      </c>
      <c r="B7" s="30" t="s">
        <v>36</v>
      </c>
      <c r="C7" s="30">
        <v>11510</v>
      </c>
      <c r="D7" s="30" t="s">
        <v>36</v>
      </c>
      <c r="E7" s="30" t="s">
        <v>37</v>
      </c>
      <c r="F7" s="30" t="s">
        <v>44</v>
      </c>
      <c r="G7" s="27" t="s">
        <v>45</v>
      </c>
      <c r="H7" s="30" t="s">
        <v>43</v>
      </c>
      <c r="I7" s="26">
        <v>21101</v>
      </c>
      <c r="J7" s="38" t="s">
        <v>47</v>
      </c>
      <c r="K7" s="26" t="s">
        <v>91</v>
      </c>
      <c r="L7" s="38" t="s">
        <v>92</v>
      </c>
      <c r="M7" s="29"/>
      <c r="N7" s="29"/>
      <c r="O7" s="8" t="s">
        <v>39</v>
      </c>
      <c r="P7" s="27">
        <v>3</v>
      </c>
      <c r="Q7" s="72">
        <v>77</v>
      </c>
      <c r="R7" s="7" t="s">
        <v>40</v>
      </c>
      <c r="S7" s="28">
        <f t="shared" ref="S7:S42" si="0">(P7*Q7)</f>
        <v>231</v>
      </c>
      <c r="T7" s="31">
        <v>0</v>
      </c>
      <c r="U7" s="31">
        <v>0</v>
      </c>
      <c r="V7" s="31">
        <v>0</v>
      </c>
      <c r="W7" s="31">
        <f>Q7</f>
        <v>77</v>
      </c>
      <c r="X7" s="31">
        <v>0</v>
      </c>
      <c r="Y7" s="31">
        <v>0</v>
      </c>
      <c r="Z7" s="31">
        <v>0</v>
      </c>
      <c r="AA7" s="31">
        <v>0</v>
      </c>
      <c r="AB7" s="31">
        <v>0</v>
      </c>
      <c r="AC7" s="31">
        <v>0</v>
      </c>
      <c r="AD7" s="31">
        <v>0</v>
      </c>
      <c r="AE7" s="31">
        <v>0</v>
      </c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</row>
    <row r="8" spans="1:90" s="34" customFormat="1" ht="22.5" x14ac:dyDescent="0.2">
      <c r="A8" s="30" t="s">
        <v>35</v>
      </c>
      <c r="B8" s="30" t="s">
        <v>36</v>
      </c>
      <c r="C8" s="30">
        <v>11510</v>
      </c>
      <c r="D8" s="30" t="s">
        <v>36</v>
      </c>
      <c r="E8" s="30" t="s">
        <v>37</v>
      </c>
      <c r="F8" s="30" t="s">
        <v>132</v>
      </c>
      <c r="G8" s="27" t="s">
        <v>131</v>
      </c>
      <c r="H8" s="30" t="s">
        <v>43</v>
      </c>
      <c r="I8" s="26">
        <v>21101</v>
      </c>
      <c r="J8" s="38" t="s">
        <v>47</v>
      </c>
      <c r="K8" s="26" t="s">
        <v>93</v>
      </c>
      <c r="L8" s="37" t="s">
        <v>94</v>
      </c>
      <c r="M8" s="29"/>
      <c r="N8" s="29"/>
      <c r="O8" s="8" t="s">
        <v>39</v>
      </c>
      <c r="P8" s="27">
        <v>1</v>
      </c>
      <c r="Q8" s="72">
        <v>13</v>
      </c>
      <c r="R8" s="7" t="s">
        <v>40</v>
      </c>
      <c r="S8" s="28">
        <f t="shared" si="0"/>
        <v>13</v>
      </c>
      <c r="T8" s="31">
        <v>0</v>
      </c>
      <c r="U8" s="31">
        <v>0</v>
      </c>
      <c r="V8" s="31">
        <v>0</v>
      </c>
      <c r="W8" s="31">
        <f t="shared" ref="W8:W45" si="1">Q8</f>
        <v>13</v>
      </c>
      <c r="X8" s="31">
        <v>0</v>
      </c>
      <c r="Y8" s="31">
        <v>0</v>
      </c>
      <c r="Z8" s="31">
        <v>0</v>
      </c>
      <c r="AA8" s="31">
        <v>0</v>
      </c>
      <c r="AB8" s="31">
        <v>0</v>
      </c>
      <c r="AC8" s="31">
        <v>0</v>
      </c>
      <c r="AD8" s="31">
        <v>0</v>
      </c>
      <c r="AE8" s="31">
        <v>0</v>
      </c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33"/>
      <c r="BC8" s="33"/>
      <c r="BD8" s="33"/>
      <c r="BE8" s="33"/>
      <c r="BF8" s="33"/>
      <c r="BG8" s="33"/>
      <c r="BH8" s="33"/>
      <c r="BI8" s="33"/>
      <c r="BJ8" s="33"/>
      <c r="BK8" s="33"/>
      <c r="BL8" s="33"/>
      <c r="BM8" s="33"/>
      <c r="BN8" s="33"/>
      <c r="BO8" s="33"/>
      <c r="BP8" s="33"/>
      <c r="BQ8" s="33"/>
      <c r="BR8" s="33"/>
      <c r="BS8" s="33"/>
      <c r="BT8" s="33"/>
      <c r="BU8" s="33"/>
      <c r="BV8" s="33"/>
      <c r="BW8" s="33"/>
      <c r="BX8" s="33"/>
      <c r="BY8" s="33"/>
      <c r="BZ8" s="33"/>
      <c r="CA8" s="33"/>
      <c r="CB8" s="33"/>
      <c r="CC8" s="33"/>
      <c r="CD8" s="33"/>
      <c r="CE8" s="33"/>
      <c r="CF8" s="33"/>
      <c r="CG8" s="33"/>
      <c r="CH8" s="33"/>
      <c r="CI8" s="33"/>
      <c r="CJ8" s="33"/>
      <c r="CK8" s="33"/>
      <c r="CL8" s="33"/>
    </row>
    <row r="9" spans="1:90" s="34" customFormat="1" ht="22.5" x14ac:dyDescent="0.2">
      <c r="A9" s="30" t="s">
        <v>35</v>
      </c>
      <c r="B9" s="30" t="s">
        <v>36</v>
      </c>
      <c r="C9" s="30">
        <v>11510</v>
      </c>
      <c r="D9" s="30" t="s">
        <v>36</v>
      </c>
      <c r="E9" s="30" t="s">
        <v>37</v>
      </c>
      <c r="F9" s="30" t="s">
        <v>89</v>
      </c>
      <c r="G9" s="27" t="s">
        <v>37</v>
      </c>
      <c r="H9" s="30" t="s">
        <v>43</v>
      </c>
      <c r="I9" s="26">
        <v>21101</v>
      </c>
      <c r="J9" s="38" t="s">
        <v>47</v>
      </c>
      <c r="K9" s="26" t="s">
        <v>95</v>
      </c>
      <c r="L9" s="37" t="s">
        <v>96</v>
      </c>
      <c r="M9" s="29"/>
      <c r="N9" s="29"/>
      <c r="O9" s="8" t="s">
        <v>39</v>
      </c>
      <c r="P9" s="27">
        <v>15</v>
      </c>
      <c r="Q9" s="72">
        <v>8</v>
      </c>
      <c r="R9" s="7" t="s">
        <v>40</v>
      </c>
      <c r="S9" s="28">
        <f t="shared" si="0"/>
        <v>120</v>
      </c>
      <c r="T9" s="31">
        <v>0</v>
      </c>
      <c r="U9" s="31">
        <v>0</v>
      </c>
      <c r="V9" s="31">
        <v>0</v>
      </c>
      <c r="W9" s="31">
        <f t="shared" si="1"/>
        <v>8</v>
      </c>
      <c r="X9" s="31">
        <v>0</v>
      </c>
      <c r="Y9" s="31">
        <v>0</v>
      </c>
      <c r="Z9" s="31">
        <v>0</v>
      </c>
      <c r="AA9" s="31">
        <v>0</v>
      </c>
      <c r="AB9" s="31">
        <v>0</v>
      </c>
      <c r="AC9" s="31">
        <v>0</v>
      </c>
      <c r="AD9" s="31">
        <v>0</v>
      </c>
      <c r="AE9" s="31">
        <v>0</v>
      </c>
      <c r="AF9" s="33"/>
      <c r="AG9" s="33"/>
      <c r="AH9" s="33"/>
      <c r="AI9" s="33"/>
      <c r="AJ9" s="33"/>
      <c r="AK9" s="33"/>
      <c r="AL9" s="33"/>
      <c r="AM9" s="33"/>
      <c r="AN9" s="33"/>
      <c r="AO9" s="33"/>
      <c r="AP9" s="33"/>
      <c r="AQ9" s="33"/>
      <c r="AR9" s="33"/>
      <c r="AS9" s="33"/>
      <c r="AT9" s="33"/>
      <c r="AU9" s="33"/>
      <c r="AV9" s="33"/>
      <c r="AW9" s="33"/>
      <c r="AX9" s="33"/>
      <c r="AY9" s="33"/>
      <c r="AZ9" s="33"/>
      <c r="BA9" s="33"/>
      <c r="BB9" s="33"/>
      <c r="BC9" s="33"/>
      <c r="BD9" s="33"/>
      <c r="BE9" s="33"/>
      <c r="BF9" s="33"/>
      <c r="BG9" s="33"/>
      <c r="BH9" s="33"/>
      <c r="BI9" s="33"/>
      <c r="BJ9" s="33"/>
      <c r="BK9" s="33"/>
      <c r="BL9" s="33"/>
      <c r="BM9" s="33"/>
      <c r="BN9" s="33"/>
      <c r="BO9" s="33"/>
      <c r="BP9" s="33"/>
      <c r="BQ9" s="33"/>
      <c r="BR9" s="33"/>
      <c r="BS9" s="33"/>
      <c r="BT9" s="33"/>
      <c r="BU9" s="33"/>
      <c r="BV9" s="33"/>
      <c r="BW9" s="33"/>
      <c r="BX9" s="33"/>
      <c r="BY9" s="33"/>
      <c r="BZ9" s="33"/>
      <c r="CA9" s="33"/>
      <c r="CB9" s="33"/>
      <c r="CC9" s="33"/>
      <c r="CD9" s="33"/>
      <c r="CE9" s="33"/>
      <c r="CF9" s="33"/>
      <c r="CG9" s="33"/>
      <c r="CH9" s="33"/>
      <c r="CI9" s="33"/>
      <c r="CJ9" s="33"/>
      <c r="CK9" s="33"/>
      <c r="CL9" s="33"/>
    </row>
    <row r="10" spans="1:90" s="34" customFormat="1" ht="22.5" x14ac:dyDescent="0.2">
      <c r="A10" s="30" t="s">
        <v>35</v>
      </c>
      <c r="B10" s="30" t="s">
        <v>36</v>
      </c>
      <c r="C10" s="30">
        <v>11510</v>
      </c>
      <c r="D10" s="30" t="s">
        <v>36</v>
      </c>
      <c r="E10" s="30" t="s">
        <v>37</v>
      </c>
      <c r="F10" s="30" t="s">
        <v>89</v>
      </c>
      <c r="G10" s="27" t="s">
        <v>37</v>
      </c>
      <c r="H10" s="30" t="s">
        <v>43</v>
      </c>
      <c r="I10" s="26">
        <v>21101</v>
      </c>
      <c r="J10" s="38" t="s">
        <v>47</v>
      </c>
      <c r="K10" s="26" t="s">
        <v>97</v>
      </c>
      <c r="L10" s="37" t="s">
        <v>98</v>
      </c>
      <c r="M10" s="29"/>
      <c r="N10" s="29"/>
      <c r="O10" s="8" t="s">
        <v>39</v>
      </c>
      <c r="P10" s="27">
        <v>4</v>
      </c>
      <c r="Q10" s="72">
        <v>14</v>
      </c>
      <c r="R10" s="7" t="s">
        <v>40</v>
      </c>
      <c r="S10" s="28">
        <f t="shared" si="0"/>
        <v>56</v>
      </c>
      <c r="T10" s="31">
        <v>0</v>
      </c>
      <c r="U10" s="31">
        <v>0</v>
      </c>
      <c r="V10" s="31">
        <v>0</v>
      </c>
      <c r="W10" s="31">
        <f t="shared" si="1"/>
        <v>14</v>
      </c>
      <c r="X10" s="31">
        <v>0</v>
      </c>
      <c r="Y10" s="31">
        <v>0</v>
      </c>
      <c r="Z10" s="31">
        <v>0</v>
      </c>
      <c r="AA10" s="31">
        <v>0</v>
      </c>
      <c r="AB10" s="31">
        <v>0</v>
      </c>
      <c r="AC10" s="31">
        <v>0</v>
      </c>
      <c r="AD10" s="31">
        <v>0</v>
      </c>
      <c r="AE10" s="31">
        <v>0</v>
      </c>
      <c r="AF10" s="33"/>
      <c r="AG10" s="33"/>
      <c r="AH10" s="33"/>
      <c r="AI10" s="33"/>
      <c r="AJ10" s="33"/>
      <c r="AK10" s="33"/>
      <c r="AL10" s="33"/>
      <c r="AM10" s="33"/>
      <c r="AN10" s="33"/>
      <c r="AO10" s="33"/>
      <c r="AP10" s="33"/>
      <c r="AQ10" s="33"/>
      <c r="AR10" s="33"/>
      <c r="AS10" s="33"/>
      <c r="AT10" s="33"/>
      <c r="AU10" s="33"/>
      <c r="AV10" s="33"/>
      <c r="AW10" s="33"/>
      <c r="AX10" s="33"/>
      <c r="AY10" s="33"/>
      <c r="AZ10" s="33"/>
      <c r="BA10" s="33"/>
      <c r="BB10" s="33"/>
      <c r="BC10" s="33"/>
      <c r="BD10" s="33"/>
      <c r="BE10" s="33"/>
      <c r="BF10" s="33"/>
      <c r="BG10" s="33"/>
      <c r="BH10" s="33"/>
      <c r="BI10" s="33"/>
      <c r="BJ10" s="33"/>
      <c r="BK10" s="33"/>
      <c r="BL10" s="33"/>
      <c r="BM10" s="33"/>
      <c r="BN10" s="33"/>
      <c r="BO10" s="33"/>
      <c r="BP10" s="33"/>
      <c r="BQ10" s="33"/>
      <c r="BR10" s="33"/>
      <c r="BS10" s="33"/>
      <c r="BT10" s="33"/>
      <c r="BU10" s="33"/>
      <c r="BV10" s="33"/>
      <c r="BW10" s="33"/>
      <c r="BX10" s="33"/>
      <c r="BY10" s="33"/>
      <c r="BZ10" s="33"/>
      <c r="CA10" s="33"/>
      <c r="CB10" s="33"/>
      <c r="CC10" s="33"/>
      <c r="CD10" s="33"/>
      <c r="CE10" s="33"/>
      <c r="CF10" s="33"/>
      <c r="CG10" s="33"/>
      <c r="CH10" s="33"/>
      <c r="CI10" s="33"/>
      <c r="CJ10" s="33"/>
      <c r="CK10" s="33"/>
      <c r="CL10" s="33"/>
    </row>
    <row r="11" spans="1:90" s="34" customFormat="1" ht="22.5" x14ac:dyDescent="0.2">
      <c r="A11" s="30" t="s">
        <v>35</v>
      </c>
      <c r="B11" s="30" t="s">
        <v>36</v>
      </c>
      <c r="C11" s="30">
        <v>11510</v>
      </c>
      <c r="D11" s="30" t="s">
        <v>36</v>
      </c>
      <c r="E11" s="30" t="s">
        <v>37</v>
      </c>
      <c r="F11" s="30" t="s">
        <v>132</v>
      </c>
      <c r="G11" s="27" t="s">
        <v>131</v>
      </c>
      <c r="H11" s="30" t="s">
        <v>43</v>
      </c>
      <c r="I11" s="26">
        <v>21101</v>
      </c>
      <c r="J11" s="38" t="s">
        <v>47</v>
      </c>
      <c r="K11" s="26" t="s">
        <v>99</v>
      </c>
      <c r="L11" s="37" t="s">
        <v>100</v>
      </c>
      <c r="M11" s="29"/>
      <c r="N11" s="29"/>
      <c r="O11" s="8" t="s">
        <v>39</v>
      </c>
      <c r="P11" s="27">
        <v>3</v>
      </c>
      <c r="Q11" s="72">
        <v>42</v>
      </c>
      <c r="R11" s="7" t="s">
        <v>40</v>
      </c>
      <c r="S11" s="28">
        <f t="shared" si="0"/>
        <v>126</v>
      </c>
      <c r="T11" s="31">
        <v>0</v>
      </c>
      <c r="U11" s="31">
        <v>0</v>
      </c>
      <c r="V11" s="31">
        <v>0</v>
      </c>
      <c r="W11" s="31">
        <f t="shared" si="1"/>
        <v>42</v>
      </c>
      <c r="X11" s="31">
        <v>0</v>
      </c>
      <c r="Y11" s="31">
        <v>0</v>
      </c>
      <c r="Z11" s="31">
        <v>0</v>
      </c>
      <c r="AA11" s="31">
        <v>0</v>
      </c>
      <c r="AB11" s="31">
        <v>0</v>
      </c>
      <c r="AC11" s="31">
        <v>0</v>
      </c>
      <c r="AD11" s="31">
        <v>0</v>
      </c>
      <c r="AE11" s="31">
        <v>0</v>
      </c>
      <c r="AF11" s="33"/>
      <c r="AG11" s="33"/>
      <c r="AH11" s="33"/>
      <c r="AI11" s="33"/>
      <c r="AJ11" s="33"/>
      <c r="AK11" s="33"/>
      <c r="AL11" s="33"/>
      <c r="AM11" s="33"/>
      <c r="AN11" s="33"/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33"/>
      <c r="BC11" s="33"/>
      <c r="BD11" s="33"/>
      <c r="BE11" s="33"/>
      <c r="BF11" s="33"/>
      <c r="BG11" s="33"/>
      <c r="BH11" s="33"/>
      <c r="BI11" s="33"/>
      <c r="BJ11" s="33"/>
      <c r="BK11" s="33"/>
      <c r="BL11" s="33"/>
      <c r="BM11" s="33"/>
      <c r="BN11" s="33"/>
      <c r="BO11" s="33"/>
      <c r="BP11" s="33"/>
      <c r="BQ11" s="33"/>
      <c r="BR11" s="33"/>
      <c r="BS11" s="33"/>
      <c r="BT11" s="33"/>
      <c r="BU11" s="33"/>
      <c r="BV11" s="33"/>
      <c r="BW11" s="33"/>
      <c r="BX11" s="33"/>
      <c r="BY11" s="33"/>
      <c r="BZ11" s="33"/>
      <c r="CA11" s="33"/>
      <c r="CB11" s="33"/>
      <c r="CC11" s="33"/>
      <c r="CD11" s="33"/>
      <c r="CE11" s="33"/>
      <c r="CF11" s="33"/>
      <c r="CG11" s="33"/>
      <c r="CH11" s="33"/>
      <c r="CI11" s="33"/>
      <c r="CJ11" s="33"/>
      <c r="CK11" s="33"/>
      <c r="CL11" s="33"/>
    </row>
    <row r="12" spans="1:90" s="34" customFormat="1" ht="22.5" x14ac:dyDescent="0.2">
      <c r="A12" s="30" t="s">
        <v>35</v>
      </c>
      <c r="B12" s="30" t="s">
        <v>36</v>
      </c>
      <c r="C12" s="30">
        <v>11510</v>
      </c>
      <c r="D12" s="30" t="s">
        <v>36</v>
      </c>
      <c r="E12" s="30" t="s">
        <v>37</v>
      </c>
      <c r="F12" s="30" t="s">
        <v>41</v>
      </c>
      <c r="G12" s="27" t="s">
        <v>37</v>
      </c>
      <c r="H12" s="30" t="s">
        <v>43</v>
      </c>
      <c r="I12" s="26">
        <v>21101</v>
      </c>
      <c r="J12" s="38" t="s">
        <v>47</v>
      </c>
      <c r="K12" s="26" t="s">
        <v>99</v>
      </c>
      <c r="L12" s="37" t="s">
        <v>100</v>
      </c>
      <c r="M12" s="29"/>
      <c r="N12" s="29"/>
      <c r="O12" s="8" t="s">
        <v>39</v>
      </c>
      <c r="P12" s="27">
        <v>2</v>
      </c>
      <c r="Q12" s="72">
        <v>42</v>
      </c>
      <c r="R12" s="7" t="s">
        <v>40</v>
      </c>
      <c r="S12" s="28">
        <f t="shared" si="0"/>
        <v>84</v>
      </c>
      <c r="T12" s="31">
        <v>0</v>
      </c>
      <c r="U12" s="31">
        <v>0</v>
      </c>
      <c r="V12" s="31">
        <v>0</v>
      </c>
      <c r="W12" s="31">
        <f t="shared" si="1"/>
        <v>42</v>
      </c>
      <c r="X12" s="31">
        <v>0</v>
      </c>
      <c r="Y12" s="31">
        <v>0</v>
      </c>
      <c r="Z12" s="31">
        <v>0</v>
      </c>
      <c r="AA12" s="31">
        <v>0</v>
      </c>
      <c r="AB12" s="31">
        <v>0</v>
      </c>
      <c r="AC12" s="31">
        <v>0</v>
      </c>
      <c r="AD12" s="31">
        <v>0</v>
      </c>
      <c r="AE12" s="31">
        <v>0</v>
      </c>
      <c r="AF12" s="33"/>
      <c r="AG12" s="33"/>
      <c r="AH12" s="33"/>
      <c r="AI12" s="33"/>
      <c r="AJ12" s="33"/>
      <c r="AK12" s="33"/>
      <c r="AL12" s="33"/>
      <c r="AM12" s="33"/>
      <c r="AN12" s="33"/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33"/>
      <c r="BC12" s="33"/>
      <c r="BD12" s="33"/>
      <c r="BE12" s="33"/>
      <c r="BF12" s="33"/>
      <c r="BG12" s="33"/>
      <c r="BH12" s="33"/>
      <c r="BI12" s="33"/>
      <c r="BJ12" s="33"/>
      <c r="BK12" s="33"/>
      <c r="BL12" s="33"/>
      <c r="BM12" s="33"/>
      <c r="BN12" s="33"/>
      <c r="BO12" s="33"/>
      <c r="BP12" s="33"/>
      <c r="BQ12" s="33"/>
      <c r="BR12" s="33"/>
      <c r="BS12" s="33"/>
      <c r="BT12" s="33"/>
      <c r="BU12" s="33"/>
      <c r="BV12" s="33"/>
      <c r="BW12" s="33"/>
      <c r="BX12" s="33"/>
      <c r="BY12" s="33"/>
      <c r="BZ12" s="33"/>
      <c r="CA12" s="33"/>
      <c r="CB12" s="33"/>
      <c r="CC12" s="33"/>
      <c r="CD12" s="33"/>
      <c r="CE12" s="33"/>
      <c r="CF12" s="33"/>
      <c r="CG12" s="33"/>
      <c r="CH12" s="33"/>
      <c r="CI12" s="33"/>
      <c r="CJ12" s="33"/>
      <c r="CK12" s="33"/>
      <c r="CL12" s="33"/>
    </row>
    <row r="13" spans="1:90" s="34" customFormat="1" ht="22.5" x14ac:dyDescent="0.2">
      <c r="A13" s="30" t="s">
        <v>35</v>
      </c>
      <c r="B13" s="30" t="s">
        <v>36</v>
      </c>
      <c r="C13" s="30">
        <v>11510</v>
      </c>
      <c r="D13" s="30" t="s">
        <v>36</v>
      </c>
      <c r="E13" s="30" t="s">
        <v>37</v>
      </c>
      <c r="F13" s="30" t="s">
        <v>38</v>
      </c>
      <c r="G13" s="27" t="s">
        <v>37</v>
      </c>
      <c r="H13" s="30" t="s">
        <v>43</v>
      </c>
      <c r="I13" s="26">
        <v>21101</v>
      </c>
      <c r="J13" s="38" t="s">
        <v>47</v>
      </c>
      <c r="K13" s="26" t="s">
        <v>74</v>
      </c>
      <c r="L13" s="37" t="s">
        <v>75</v>
      </c>
      <c r="M13" s="29"/>
      <c r="N13" s="29"/>
      <c r="O13" s="8" t="s">
        <v>39</v>
      </c>
      <c r="P13" s="27">
        <v>1</v>
      </c>
      <c r="Q13" s="72">
        <v>82</v>
      </c>
      <c r="R13" s="7" t="s">
        <v>40</v>
      </c>
      <c r="S13" s="28">
        <f t="shared" si="0"/>
        <v>82</v>
      </c>
      <c r="T13" s="31">
        <v>0</v>
      </c>
      <c r="U13" s="31">
        <v>0</v>
      </c>
      <c r="V13" s="31">
        <v>0</v>
      </c>
      <c r="W13" s="31">
        <f t="shared" si="1"/>
        <v>82</v>
      </c>
      <c r="X13" s="31">
        <v>0</v>
      </c>
      <c r="Y13" s="31">
        <v>0</v>
      </c>
      <c r="Z13" s="31">
        <v>0</v>
      </c>
      <c r="AA13" s="31">
        <v>0</v>
      </c>
      <c r="AB13" s="31">
        <v>0</v>
      </c>
      <c r="AC13" s="31">
        <v>0</v>
      </c>
      <c r="AD13" s="31">
        <v>0</v>
      </c>
      <c r="AE13" s="31">
        <v>0</v>
      </c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</row>
    <row r="14" spans="1:90" s="34" customFormat="1" ht="22.5" x14ac:dyDescent="0.2">
      <c r="A14" s="30" t="s">
        <v>35</v>
      </c>
      <c r="B14" s="30" t="s">
        <v>36</v>
      </c>
      <c r="C14" s="30">
        <v>11510</v>
      </c>
      <c r="D14" s="30" t="s">
        <v>36</v>
      </c>
      <c r="E14" s="30" t="s">
        <v>37</v>
      </c>
      <c r="F14" s="30" t="s">
        <v>38</v>
      </c>
      <c r="G14" s="27" t="s">
        <v>37</v>
      </c>
      <c r="H14" s="30" t="s">
        <v>43</v>
      </c>
      <c r="I14" s="26">
        <v>21101</v>
      </c>
      <c r="J14" s="38" t="s">
        <v>47</v>
      </c>
      <c r="K14" s="26" t="s">
        <v>87</v>
      </c>
      <c r="L14" s="37" t="s">
        <v>88</v>
      </c>
      <c r="M14" s="29"/>
      <c r="N14" s="29"/>
      <c r="O14" s="8" t="s">
        <v>39</v>
      </c>
      <c r="P14" s="27">
        <v>1</v>
      </c>
      <c r="Q14" s="72">
        <v>245</v>
      </c>
      <c r="R14" s="7" t="s">
        <v>40</v>
      </c>
      <c r="S14" s="28">
        <f t="shared" si="0"/>
        <v>245</v>
      </c>
      <c r="T14" s="31">
        <v>0</v>
      </c>
      <c r="U14" s="31">
        <v>0</v>
      </c>
      <c r="V14" s="31">
        <v>0</v>
      </c>
      <c r="W14" s="31">
        <f t="shared" si="1"/>
        <v>245</v>
      </c>
      <c r="X14" s="31">
        <v>0</v>
      </c>
      <c r="Y14" s="31">
        <v>0</v>
      </c>
      <c r="Z14" s="31">
        <v>0</v>
      </c>
      <c r="AA14" s="31">
        <v>0</v>
      </c>
      <c r="AB14" s="31">
        <v>0</v>
      </c>
      <c r="AC14" s="31">
        <v>0</v>
      </c>
      <c r="AD14" s="31">
        <v>0</v>
      </c>
      <c r="AE14" s="31">
        <v>0</v>
      </c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  <c r="BZ14" s="33"/>
      <c r="CA14" s="33"/>
      <c r="CB14" s="33"/>
      <c r="CC14" s="33"/>
      <c r="CD14" s="33"/>
      <c r="CE14" s="33"/>
      <c r="CF14" s="33"/>
      <c r="CG14" s="33"/>
      <c r="CH14" s="33"/>
      <c r="CI14" s="33"/>
      <c r="CJ14" s="33"/>
      <c r="CK14" s="33"/>
      <c r="CL14" s="33"/>
    </row>
    <row r="15" spans="1:90" s="34" customFormat="1" ht="22.5" x14ac:dyDescent="0.2">
      <c r="A15" s="30" t="s">
        <v>35</v>
      </c>
      <c r="B15" s="30" t="s">
        <v>36</v>
      </c>
      <c r="C15" s="30">
        <v>11510</v>
      </c>
      <c r="D15" s="30" t="s">
        <v>36</v>
      </c>
      <c r="E15" s="30" t="s">
        <v>37</v>
      </c>
      <c r="F15" s="30" t="s">
        <v>38</v>
      </c>
      <c r="G15" s="27" t="s">
        <v>37</v>
      </c>
      <c r="H15" s="30" t="s">
        <v>43</v>
      </c>
      <c r="I15" s="26">
        <v>21101</v>
      </c>
      <c r="J15" s="38" t="s">
        <v>47</v>
      </c>
      <c r="K15" s="26" t="s">
        <v>101</v>
      </c>
      <c r="L15" s="37" t="s">
        <v>102</v>
      </c>
      <c r="M15" s="29"/>
      <c r="N15" s="29"/>
      <c r="O15" s="8" t="s">
        <v>39</v>
      </c>
      <c r="P15" s="27">
        <v>16</v>
      </c>
      <c r="Q15" s="72">
        <v>41</v>
      </c>
      <c r="R15" s="7" t="s">
        <v>40</v>
      </c>
      <c r="S15" s="28">
        <f t="shared" si="0"/>
        <v>656</v>
      </c>
      <c r="T15" s="31">
        <v>0</v>
      </c>
      <c r="U15" s="31">
        <v>0</v>
      </c>
      <c r="V15" s="31">
        <v>0</v>
      </c>
      <c r="W15" s="31">
        <f t="shared" si="1"/>
        <v>41</v>
      </c>
      <c r="X15" s="31">
        <v>0</v>
      </c>
      <c r="Y15" s="31">
        <v>0</v>
      </c>
      <c r="Z15" s="31">
        <v>0</v>
      </c>
      <c r="AA15" s="31">
        <v>0</v>
      </c>
      <c r="AB15" s="31">
        <v>0</v>
      </c>
      <c r="AC15" s="31">
        <v>0</v>
      </c>
      <c r="AD15" s="31">
        <v>0</v>
      </c>
      <c r="AE15" s="31">
        <v>0</v>
      </c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33"/>
      <c r="BC15" s="33"/>
      <c r="BD15" s="33"/>
      <c r="BE15" s="33"/>
      <c r="BF15" s="33"/>
      <c r="BG15" s="33"/>
      <c r="BH15" s="33"/>
      <c r="BI15" s="33"/>
      <c r="BJ15" s="33"/>
      <c r="BK15" s="33"/>
      <c r="BL15" s="33"/>
      <c r="BM15" s="33"/>
      <c r="BN15" s="33"/>
      <c r="BO15" s="33"/>
      <c r="BP15" s="33"/>
      <c r="BQ15" s="33"/>
      <c r="BR15" s="33"/>
      <c r="BS15" s="33"/>
      <c r="BT15" s="33"/>
      <c r="BU15" s="33"/>
      <c r="BV15" s="33"/>
      <c r="BW15" s="33"/>
      <c r="BX15" s="33"/>
      <c r="BY15" s="33"/>
      <c r="BZ15" s="33"/>
      <c r="CA15" s="33"/>
      <c r="CB15" s="33"/>
      <c r="CC15" s="33"/>
      <c r="CD15" s="33"/>
      <c r="CE15" s="33"/>
      <c r="CF15" s="33"/>
      <c r="CG15" s="33"/>
      <c r="CH15" s="33"/>
      <c r="CI15" s="33"/>
      <c r="CJ15" s="33"/>
      <c r="CK15" s="33"/>
      <c r="CL15" s="33"/>
    </row>
    <row r="16" spans="1:90" s="34" customFormat="1" ht="22.5" x14ac:dyDescent="0.2">
      <c r="A16" s="30" t="s">
        <v>35</v>
      </c>
      <c r="B16" s="30" t="s">
        <v>36</v>
      </c>
      <c r="C16" s="30">
        <v>11510</v>
      </c>
      <c r="D16" s="30" t="s">
        <v>36</v>
      </c>
      <c r="E16" s="30" t="s">
        <v>37</v>
      </c>
      <c r="F16" s="30" t="s">
        <v>38</v>
      </c>
      <c r="G16" s="27" t="s">
        <v>37</v>
      </c>
      <c r="H16" s="30" t="s">
        <v>43</v>
      </c>
      <c r="I16" s="26">
        <v>21101</v>
      </c>
      <c r="J16" s="38" t="s">
        <v>47</v>
      </c>
      <c r="K16" s="26" t="s">
        <v>103</v>
      </c>
      <c r="L16" s="37" t="s">
        <v>104</v>
      </c>
      <c r="M16" s="29"/>
      <c r="N16" s="29"/>
      <c r="O16" s="8" t="s">
        <v>39</v>
      </c>
      <c r="P16" s="27">
        <v>20</v>
      </c>
      <c r="Q16" s="72">
        <v>8</v>
      </c>
      <c r="R16" s="7" t="s">
        <v>40</v>
      </c>
      <c r="S16" s="28">
        <f t="shared" si="0"/>
        <v>160</v>
      </c>
      <c r="T16" s="31">
        <v>0</v>
      </c>
      <c r="U16" s="31">
        <v>0</v>
      </c>
      <c r="V16" s="31">
        <v>0</v>
      </c>
      <c r="W16" s="31">
        <f t="shared" si="1"/>
        <v>8</v>
      </c>
      <c r="X16" s="31">
        <v>0</v>
      </c>
      <c r="Y16" s="31">
        <v>0</v>
      </c>
      <c r="Z16" s="31">
        <v>0</v>
      </c>
      <c r="AA16" s="31">
        <v>0</v>
      </c>
      <c r="AB16" s="31">
        <v>0</v>
      </c>
      <c r="AC16" s="31">
        <v>0</v>
      </c>
      <c r="AD16" s="31">
        <v>0</v>
      </c>
      <c r="AE16" s="31">
        <v>0</v>
      </c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33"/>
      <c r="BC16" s="33"/>
      <c r="BD16" s="33"/>
      <c r="BE16" s="33"/>
      <c r="BF16" s="33"/>
      <c r="BG16" s="33"/>
      <c r="BH16" s="33"/>
      <c r="BI16" s="33"/>
      <c r="BJ16" s="33"/>
      <c r="BK16" s="33"/>
      <c r="BL16" s="33"/>
      <c r="BM16" s="33"/>
      <c r="BN16" s="33"/>
      <c r="BO16" s="33"/>
      <c r="BP16" s="33"/>
      <c r="BQ16" s="33"/>
      <c r="BR16" s="33"/>
      <c r="BS16" s="33"/>
      <c r="BT16" s="33"/>
      <c r="BU16" s="33"/>
      <c r="BV16" s="33"/>
      <c r="BW16" s="33"/>
      <c r="BX16" s="33"/>
      <c r="BY16" s="33"/>
      <c r="BZ16" s="33"/>
      <c r="CA16" s="33"/>
      <c r="CB16" s="33"/>
      <c r="CC16" s="33"/>
      <c r="CD16" s="33"/>
      <c r="CE16" s="33"/>
      <c r="CF16" s="33"/>
      <c r="CG16" s="33"/>
      <c r="CH16" s="33"/>
      <c r="CI16" s="33"/>
      <c r="CJ16" s="33"/>
      <c r="CK16" s="33"/>
      <c r="CL16" s="33"/>
    </row>
    <row r="17" spans="1:90" s="34" customFormat="1" ht="22.5" x14ac:dyDescent="0.2">
      <c r="A17" s="30" t="s">
        <v>35</v>
      </c>
      <c r="B17" s="30" t="s">
        <v>36</v>
      </c>
      <c r="C17" s="30">
        <v>11510</v>
      </c>
      <c r="D17" s="30" t="s">
        <v>36</v>
      </c>
      <c r="E17" s="30" t="s">
        <v>37</v>
      </c>
      <c r="F17" s="30" t="s">
        <v>38</v>
      </c>
      <c r="G17" s="27" t="s">
        <v>37</v>
      </c>
      <c r="H17" s="30" t="s">
        <v>43</v>
      </c>
      <c r="I17" s="26">
        <v>21101</v>
      </c>
      <c r="J17" s="38" t="s">
        <v>47</v>
      </c>
      <c r="K17" s="26" t="s">
        <v>85</v>
      </c>
      <c r="L17" s="37" t="s">
        <v>86</v>
      </c>
      <c r="M17" s="29"/>
      <c r="N17" s="29"/>
      <c r="O17" s="8" t="s">
        <v>39</v>
      </c>
      <c r="P17" s="27">
        <v>20</v>
      </c>
      <c r="Q17" s="72">
        <v>19</v>
      </c>
      <c r="R17" s="7" t="s">
        <v>40</v>
      </c>
      <c r="S17" s="28">
        <f t="shared" si="0"/>
        <v>380</v>
      </c>
      <c r="T17" s="31">
        <v>0</v>
      </c>
      <c r="U17" s="31">
        <v>0</v>
      </c>
      <c r="V17" s="31">
        <v>0</v>
      </c>
      <c r="W17" s="31">
        <f t="shared" si="1"/>
        <v>19</v>
      </c>
      <c r="X17" s="31">
        <v>0</v>
      </c>
      <c r="Y17" s="31">
        <v>0</v>
      </c>
      <c r="Z17" s="31">
        <v>0</v>
      </c>
      <c r="AA17" s="31">
        <v>0</v>
      </c>
      <c r="AB17" s="31">
        <v>0</v>
      </c>
      <c r="AC17" s="31">
        <v>0</v>
      </c>
      <c r="AD17" s="31">
        <v>0</v>
      </c>
      <c r="AE17" s="31">
        <v>0</v>
      </c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33"/>
      <c r="BC17" s="33"/>
      <c r="BD17" s="33"/>
      <c r="BE17" s="33"/>
      <c r="BF17" s="33"/>
      <c r="BG17" s="33"/>
      <c r="BH17" s="33"/>
      <c r="BI17" s="33"/>
      <c r="BJ17" s="33"/>
      <c r="BK17" s="33"/>
      <c r="BL17" s="33"/>
      <c r="BM17" s="33"/>
      <c r="BN17" s="33"/>
      <c r="BO17" s="33"/>
      <c r="BP17" s="33"/>
      <c r="BQ17" s="33"/>
      <c r="BR17" s="33"/>
      <c r="BS17" s="33"/>
      <c r="BT17" s="33"/>
      <c r="BU17" s="33"/>
      <c r="BV17" s="33"/>
      <c r="BW17" s="33"/>
      <c r="BX17" s="33"/>
      <c r="BY17" s="33"/>
      <c r="BZ17" s="33"/>
      <c r="CA17" s="33"/>
      <c r="CB17" s="33"/>
      <c r="CC17" s="33"/>
      <c r="CD17" s="33"/>
      <c r="CE17" s="33"/>
      <c r="CF17" s="33"/>
      <c r="CG17" s="33"/>
      <c r="CH17" s="33"/>
      <c r="CI17" s="33"/>
      <c r="CJ17" s="33"/>
      <c r="CK17" s="33"/>
      <c r="CL17" s="33"/>
    </row>
    <row r="18" spans="1:90" s="34" customFormat="1" ht="22.5" x14ac:dyDescent="0.2">
      <c r="A18" s="30" t="s">
        <v>35</v>
      </c>
      <c r="B18" s="30" t="s">
        <v>36</v>
      </c>
      <c r="C18" s="30">
        <v>11510</v>
      </c>
      <c r="D18" s="30" t="s">
        <v>36</v>
      </c>
      <c r="E18" s="30" t="s">
        <v>37</v>
      </c>
      <c r="F18" s="30" t="s">
        <v>38</v>
      </c>
      <c r="G18" s="27" t="s">
        <v>37</v>
      </c>
      <c r="H18" s="30" t="s">
        <v>43</v>
      </c>
      <c r="I18" s="26">
        <v>21101</v>
      </c>
      <c r="J18" s="38" t="s">
        <v>47</v>
      </c>
      <c r="K18" s="26" t="s">
        <v>77</v>
      </c>
      <c r="L18" s="37" t="s">
        <v>78</v>
      </c>
      <c r="M18" s="29"/>
      <c r="N18" s="29"/>
      <c r="O18" s="8" t="s">
        <v>39</v>
      </c>
      <c r="P18" s="27">
        <v>20</v>
      </c>
      <c r="Q18" s="72">
        <v>43</v>
      </c>
      <c r="R18" s="7" t="s">
        <v>40</v>
      </c>
      <c r="S18" s="28">
        <f t="shared" si="0"/>
        <v>860</v>
      </c>
      <c r="T18" s="31">
        <v>0</v>
      </c>
      <c r="U18" s="31">
        <v>0</v>
      </c>
      <c r="V18" s="31">
        <v>0</v>
      </c>
      <c r="W18" s="31">
        <f t="shared" si="1"/>
        <v>43</v>
      </c>
      <c r="X18" s="31">
        <v>0</v>
      </c>
      <c r="Y18" s="31">
        <v>0</v>
      </c>
      <c r="Z18" s="31">
        <v>0</v>
      </c>
      <c r="AA18" s="31">
        <v>0</v>
      </c>
      <c r="AB18" s="31">
        <v>0</v>
      </c>
      <c r="AC18" s="31">
        <v>0</v>
      </c>
      <c r="AD18" s="31">
        <v>0</v>
      </c>
      <c r="AE18" s="31">
        <v>0</v>
      </c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33"/>
      <c r="BC18" s="33"/>
      <c r="BD18" s="33"/>
      <c r="BE18" s="33"/>
      <c r="BF18" s="33"/>
      <c r="BG18" s="33"/>
      <c r="BH18" s="33"/>
      <c r="BI18" s="33"/>
      <c r="BJ18" s="33"/>
      <c r="BK18" s="33"/>
      <c r="BL18" s="33"/>
      <c r="BM18" s="33"/>
      <c r="BN18" s="33"/>
      <c r="BO18" s="33"/>
      <c r="BP18" s="33"/>
      <c r="BQ18" s="33"/>
      <c r="BR18" s="33"/>
      <c r="BS18" s="33"/>
      <c r="BT18" s="33"/>
      <c r="BU18" s="33"/>
      <c r="BV18" s="33"/>
      <c r="BW18" s="33"/>
      <c r="BX18" s="33"/>
      <c r="BY18" s="33"/>
      <c r="BZ18" s="33"/>
      <c r="CA18" s="33"/>
      <c r="CB18" s="33"/>
      <c r="CC18" s="33"/>
      <c r="CD18" s="33"/>
      <c r="CE18" s="33"/>
      <c r="CF18" s="33"/>
      <c r="CG18" s="33"/>
      <c r="CH18" s="33"/>
      <c r="CI18" s="33"/>
      <c r="CJ18" s="33"/>
      <c r="CK18" s="33"/>
      <c r="CL18" s="33"/>
    </row>
    <row r="19" spans="1:90" s="34" customFormat="1" ht="22.5" x14ac:dyDescent="0.2">
      <c r="A19" s="30" t="s">
        <v>35</v>
      </c>
      <c r="B19" s="30" t="s">
        <v>36</v>
      </c>
      <c r="C19" s="30">
        <v>11510</v>
      </c>
      <c r="D19" s="30" t="s">
        <v>36</v>
      </c>
      <c r="E19" s="30" t="s">
        <v>37</v>
      </c>
      <c r="F19" s="30" t="s">
        <v>38</v>
      </c>
      <c r="G19" s="27" t="s">
        <v>37</v>
      </c>
      <c r="H19" s="30" t="s">
        <v>43</v>
      </c>
      <c r="I19" s="26">
        <v>21101</v>
      </c>
      <c r="J19" s="38" t="s">
        <v>47</v>
      </c>
      <c r="K19" s="26" t="s">
        <v>105</v>
      </c>
      <c r="L19" s="37" t="s">
        <v>106</v>
      </c>
      <c r="M19" s="29"/>
      <c r="N19" s="29"/>
      <c r="O19" s="8" t="s">
        <v>39</v>
      </c>
      <c r="P19" s="27">
        <v>2</v>
      </c>
      <c r="Q19" s="72">
        <v>31</v>
      </c>
      <c r="R19" s="7" t="s">
        <v>40</v>
      </c>
      <c r="S19" s="28">
        <f t="shared" si="0"/>
        <v>62</v>
      </c>
      <c r="T19" s="31">
        <v>0</v>
      </c>
      <c r="U19" s="31">
        <v>0</v>
      </c>
      <c r="V19" s="31">
        <v>0</v>
      </c>
      <c r="W19" s="31">
        <f t="shared" si="1"/>
        <v>31</v>
      </c>
      <c r="X19" s="31">
        <v>0</v>
      </c>
      <c r="Y19" s="31">
        <v>0</v>
      </c>
      <c r="Z19" s="31">
        <v>0</v>
      </c>
      <c r="AA19" s="31">
        <v>0</v>
      </c>
      <c r="AB19" s="31">
        <v>0</v>
      </c>
      <c r="AC19" s="31">
        <v>0</v>
      </c>
      <c r="AD19" s="31">
        <v>0</v>
      </c>
      <c r="AE19" s="31">
        <v>0</v>
      </c>
      <c r="AF19" s="33"/>
      <c r="AG19" s="33"/>
      <c r="AH19" s="33"/>
      <c r="AI19" s="33"/>
      <c r="AJ19" s="33"/>
      <c r="AK19" s="33"/>
      <c r="AL19" s="33"/>
      <c r="AM19" s="33"/>
      <c r="AN19" s="33"/>
      <c r="AO19" s="33"/>
      <c r="AP19" s="33"/>
      <c r="AQ19" s="33"/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33"/>
      <c r="BC19" s="33"/>
      <c r="BD19" s="33"/>
      <c r="BE19" s="33"/>
      <c r="BF19" s="33"/>
      <c r="BG19" s="33"/>
      <c r="BH19" s="33"/>
      <c r="BI19" s="33"/>
      <c r="BJ19" s="33"/>
      <c r="BK19" s="33"/>
      <c r="BL19" s="33"/>
      <c r="BM19" s="33"/>
      <c r="BN19" s="33"/>
      <c r="BO19" s="33"/>
      <c r="BP19" s="33"/>
      <c r="BQ19" s="33"/>
      <c r="BR19" s="33"/>
      <c r="BS19" s="33"/>
      <c r="BT19" s="33"/>
      <c r="BU19" s="33"/>
      <c r="BV19" s="33"/>
      <c r="BW19" s="33"/>
      <c r="BX19" s="33"/>
      <c r="BY19" s="33"/>
      <c r="BZ19" s="33"/>
      <c r="CA19" s="33"/>
      <c r="CB19" s="33"/>
      <c r="CC19" s="33"/>
      <c r="CD19" s="33"/>
      <c r="CE19" s="33"/>
      <c r="CF19" s="33"/>
      <c r="CG19" s="33"/>
      <c r="CH19" s="33"/>
      <c r="CI19" s="33"/>
      <c r="CJ19" s="33"/>
      <c r="CK19" s="33"/>
      <c r="CL19" s="33"/>
    </row>
    <row r="20" spans="1:90" s="34" customFormat="1" ht="22.5" x14ac:dyDescent="0.2">
      <c r="A20" s="30" t="s">
        <v>35</v>
      </c>
      <c r="B20" s="30" t="s">
        <v>36</v>
      </c>
      <c r="C20" s="30">
        <v>11510</v>
      </c>
      <c r="D20" s="30" t="s">
        <v>36</v>
      </c>
      <c r="E20" s="30" t="s">
        <v>37</v>
      </c>
      <c r="F20" s="30" t="s">
        <v>38</v>
      </c>
      <c r="G20" s="27" t="s">
        <v>37</v>
      </c>
      <c r="H20" s="30" t="s">
        <v>43</v>
      </c>
      <c r="I20" s="26">
        <v>21101</v>
      </c>
      <c r="J20" s="38" t="s">
        <v>47</v>
      </c>
      <c r="K20" s="26" t="s">
        <v>107</v>
      </c>
      <c r="L20" s="37" t="s">
        <v>108</v>
      </c>
      <c r="M20" s="29"/>
      <c r="N20" s="29"/>
      <c r="O20" s="8" t="s">
        <v>39</v>
      </c>
      <c r="P20" s="27">
        <v>2</v>
      </c>
      <c r="Q20" s="72">
        <v>29</v>
      </c>
      <c r="R20" s="7" t="s">
        <v>40</v>
      </c>
      <c r="S20" s="28">
        <f t="shared" si="0"/>
        <v>58</v>
      </c>
      <c r="T20" s="31">
        <v>0</v>
      </c>
      <c r="U20" s="31">
        <v>0</v>
      </c>
      <c r="V20" s="31">
        <v>0</v>
      </c>
      <c r="W20" s="31">
        <f t="shared" si="1"/>
        <v>29</v>
      </c>
      <c r="X20" s="31">
        <v>0</v>
      </c>
      <c r="Y20" s="31">
        <v>0</v>
      </c>
      <c r="Z20" s="31">
        <v>0</v>
      </c>
      <c r="AA20" s="31">
        <v>0</v>
      </c>
      <c r="AB20" s="31">
        <v>0</v>
      </c>
      <c r="AC20" s="31">
        <v>0</v>
      </c>
      <c r="AD20" s="31">
        <v>0</v>
      </c>
      <c r="AE20" s="31">
        <v>0</v>
      </c>
      <c r="AF20" s="33"/>
      <c r="AG20" s="33"/>
      <c r="AH20" s="33"/>
      <c r="AI20" s="33"/>
      <c r="AJ20" s="33"/>
      <c r="AK20" s="33"/>
      <c r="AL20" s="33"/>
      <c r="AM20" s="33"/>
      <c r="AN20" s="33"/>
      <c r="AO20" s="33"/>
      <c r="AP20" s="33"/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33"/>
      <c r="BC20" s="33"/>
      <c r="BD20" s="33"/>
      <c r="BE20" s="33"/>
      <c r="BF20" s="33"/>
      <c r="BG20" s="33"/>
      <c r="BH20" s="33"/>
      <c r="BI20" s="33"/>
      <c r="BJ20" s="33"/>
      <c r="BK20" s="33"/>
      <c r="BL20" s="33"/>
      <c r="BM20" s="33"/>
      <c r="BN20" s="33"/>
      <c r="BO20" s="33"/>
      <c r="BP20" s="33"/>
      <c r="BQ20" s="33"/>
      <c r="BR20" s="33"/>
      <c r="BS20" s="33"/>
      <c r="BT20" s="33"/>
      <c r="BU20" s="33"/>
      <c r="BV20" s="33"/>
      <c r="BW20" s="33"/>
      <c r="BX20" s="33"/>
      <c r="BY20" s="33"/>
      <c r="BZ20" s="33"/>
      <c r="CA20" s="33"/>
      <c r="CB20" s="33"/>
      <c r="CC20" s="33"/>
      <c r="CD20" s="33"/>
      <c r="CE20" s="33"/>
      <c r="CF20" s="33"/>
      <c r="CG20" s="33"/>
      <c r="CH20" s="33"/>
      <c r="CI20" s="33"/>
      <c r="CJ20" s="33"/>
      <c r="CK20" s="33"/>
      <c r="CL20" s="33"/>
    </row>
    <row r="21" spans="1:90" s="34" customFormat="1" ht="22.5" x14ac:dyDescent="0.2">
      <c r="A21" s="30" t="s">
        <v>35</v>
      </c>
      <c r="B21" s="30" t="s">
        <v>36</v>
      </c>
      <c r="C21" s="30">
        <v>11510</v>
      </c>
      <c r="D21" s="30" t="s">
        <v>36</v>
      </c>
      <c r="E21" s="30" t="s">
        <v>37</v>
      </c>
      <c r="F21" s="30" t="s">
        <v>38</v>
      </c>
      <c r="G21" s="27" t="s">
        <v>37</v>
      </c>
      <c r="H21" s="30" t="s">
        <v>43</v>
      </c>
      <c r="I21" s="26">
        <v>21101</v>
      </c>
      <c r="J21" s="38" t="s">
        <v>47</v>
      </c>
      <c r="K21" s="26" t="s">
        <v>93</v>
      </c>
      <c r="L21" s="37" t="s">
        <v>94</v>
      </c>
      <c r="M21" s="29"/>
      <c r="N21" s="29"/>
      <c r="O21" s="8" t="s">
        <v>39</v>
      </c>
      <c r="P21" s="27">
        <v>7</v>
      </c>
      <c r="Q21" s="72">
        <v>13</v>
      </c>
      <c r="R21" s="7" t="s">
        <v>40</v>
      </c>
      <c r="S21" s="28">
        <f t="shared" si="0"/>
        <v>91</v>
      </c>
      <c r="T21" s="31">
        <v>0</v>
      </c>
      <c r="U21" s="31">
        <v>0</v>
      </c>
      <c r="V21" s="31">
        <v>0</v>
      </c>
      <c r="W21" s="31">
        <f t="shared" si="1"/>
        <v>13</v>
      </c>
      <c r="X21" s="31">
        <v>0</v>
      </c>
      <c r="Y21" s="31">
        <v>0</v>
      </c>
      <c r="Z21" s="31">
        <v>0</v>
      </c>
      <c r="AA21" s="31">
        <v>0</v>
      </c>
      <c r="AB21" s="31">
        <v>0</v>
      </c>
      <c r="AC21" s="31">
        <v>0</v>
      </c>
      <c r="AD21" s="31">
        <v>0</v>
      </c>
      <c r="AE21" s="31">
        <v>0</v>
      </c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33"/>
      <c r="BC21" s="33"/>
      <c r="BD21" s="33"/>
      <c r="BE21" s="33"/>
      <c r="BF21" s="33"/>
      <c r="BG21" s="33"/>
      <c r="BH21" s="33"/>
      <c r="BI21" s="33"/>
      <c r="BJ21" s="33"/>
      <c r="BK21" s="33"/>
      <c r="BL21" s="33"/>
      <c r="BM21" s="33"/>
      <c r="BN21" s="33"/>
      <c r="BO21" s="33"/>
      <c r="BP21" s="33"/>
      <c r="BQ21" s="33"/>
      <c r="BR21" s="33"/>
      <c r="BS21" s="33"/>
      <c r="BT21" s="33"/>
      <c r="BU21" s="33"/>
      <c r="BV21" s="33"/>
      <c r="BW21" s="33"/>
      <c r="BX21" s="33"/>
      <c r="BY21" s="33"/>
      <c r="BZ21" s="33"/>
      <c r="CA21" s="33"/>
      <c r="CB21" s="33"/>
      <c r="CC21" s="33"/>
      <c r="CD21" s="33"/>
      <c r="CE21" s="33"/>
      <c r="CF21" s="33"/>
      <c r="CG21" s="33"/>
      <c r="CH21" s="33"/>
      <c r="CI21" s="33"/>
      <c r="CJ21" s="33"/>
      <c r="CK21" s="33"/>
      <c r="CL21" s="33"/>
    </row>
    <row r="22" spans="1:90" s="34" customFormat="1" ht="22.5" x14ac:dyDescent="0.2">
      <c r="A22" s="30" t="s">
        <v>35</v>
      </c>
      <c r="B22" s="30" t="s">
        <v>36</v>
      </c>
      <c r="C22" s="30">
        <v>11510</v>
      </c>
      <c r="D22" s="30" t="s">
        <v>36</v>
      </c>
      <c r="E22" s="30" t="s">
        <v>37</v>
      </c>
      <c r="F22" s="30" t="s">
        <v>38</v>
      </c>
      <c r="G22" s="27" t="s">
        <v>37</v>
      </c>
      <c r="H22" s="30" t="s">
        <v>43</v>
      </c>
      <c r="I22" s="26">
        <v>21101</v>
      </c>
      <c r="J22" s="38" t="s">
        <v>47</v>
      </c>
      <c r="K22" s="26" t="s">
        <v>79</v>
      </c>
      <c r="L22" s="37" t="s">
        <v>80</v>
      </c>
      <c r="M22" s="29"/>
      <c r="N22" s="29"/>
      <c r="O22" s="8" t="s">
        <v>39</v>
      </c>
      <c r="P22" s="27">
        <v>1</v>
      </c>
      <c r="Q22" s="72">
        <v>44</v>
      </c>
      <c r="R22" s="7" t="s">
        <v>40</v>
      </c>
      <c r="S22" s="28">
        <f t="shared" si="0"/>
        <v>44</v>
      </c>
      <c r="T22" s="31">
        <v>0</v>
      </c>
      <c r="U22" s="31">
        <v>0</v>
      </c>
      <c r="V22" s="31">
        <v>0</v>
      </c>
      <c r="W22" s="31">
        <f t="shared" si="1"/>
        <v>44</v>
      </c>
      <c r="X22" s="31">
        <v>0</v>
      </c>
      <c r="Y22" s="31">
        <v>0</v>
      </c>
      <c r="Z22" s="31">
        <v>0</v>
      </c>
      <c r="AA22" s="31">
        <v>0</v>
      </c>
      <c r="AB22" s="31">
        <v>0</v>
      </c>
      <c r="AC22" s="31">
        <v>0</v>
      </c>
      <c r="AD22" s="31">
        <v>0</v>
      </c>
      <c r="AE22" s="31">
        <v>0</v>
      </c>
      <c r="AF22" s="33"/>
      <c r="AG22" s="33"/>
      <c r="AH22" s="33"/>
      <c r="AI22" s="33"/>
      <c r="AJ22" s="33"/>
      <c r="AK22" s="33"/>
      <c r="AL22" s="33"/>
      <c r="AM22" s="33"/>
      <c r="AN22" s="33"/>
      <c r="AO22" s="33"/>
      <c r="AP22" s="33"/>
      <c r="AQ22" s="33"/>
      <c r="AR22" s="33"/>
      <c r="AS22" s="33"/>
      <c r="AT22" s="33"/>
      <c r="AU22" s="33"/>
      <c r="AV22" s="33"/>
      <c r="AW22" s="33"/>
      <c r="AX22" s="33"/>
      <c r="AY22" s="33"/>
      <c r="AZ22" s="33"/>
      <c r="BA22" s="33"/>
      <c r="BB22" s="33"/>
      <c r="BC22" s="33"/>
      <c r="BD22" s="33"/>
      <c r="BE22" s="33"/>
      <c r="BF22" s="33"/>
      <c r="BG22" s="33"/>
      <c r="BH22" s="33"/>
      <c r="BI22" s="33"/>
      <c r="BJ22" s="33"/>
      <c r="BK22" s="33"/>
      <c r="BL22" s="33"/>
      <c r="BM22" s="33"/>
      <c r="BN22" s="33"/>
      <c r="BO22" s="33"/>
      <c r="BP22" s="33"/>
      <c r="BQ22" s="33"/>
      <c r="BR22" s="33"/>
      <c r="BS22" s="33"/>
      <c r="BT22" s="33"/>
      <c r="BU22" s="33"/>
      <c r="BV22" s="33"/>
      <c r="BW22" s="33"/>
      <c r="BX22" s="33"/>
      <c r="BY22" s="33"/>
      <c r="BZ22" s="33"/>
      <c r="CA22" s="33"/>
      <c r="CB22" s="33"/>
      <c r="CC22" s="33"/>
      <c r="CD22" s="33"/>
      <c r="CE22" s="33"/>
      <c r="CF22" s="33"/>
      <c r="CG22" s="33"/>
      <c r="CH22" s="33"/>
      <c r="CI22" s="33"/>
      <c r="CJ22" s="33"/>
      <c r="CK22" s="33"/>
      <c r="CL22" s="33"/>
    </row>
    <row r="23" spans="1:90" s="34" customFormat="1" ht="22.5" x14ac:dyDescent="0.2">
      <c r="A23" s="30" t="s">
        <v>35</v>
      </c>
      <c r="B23" s="30" t="s">
        <v>36</v>
      </c>
      <c r="C23" s="30">
        <v>11510</v>
      </c>
      <c r="D23" s="30" t="s">
        <v>36</v>
      </c>
      <c r="E23" s="30" t="s">
        <v>37</v>
      </c>
      <c r="F23" s="30" t="s">
        <v>38</v>
      </c>
      <c r="G23" s="27" t="s">
        <v>37</v>
      </c>
      <c r="H23" s="30" t="s">
        <v>43</v>
      </c>
      <c r="I23" s="26">
        <v>21101</v>
      </c>
      <c r="J23" s="38" t="s">
        <v>47</v>
      </c>
      <c r="K23" s="26" t="s">
        <v>81</v>
      </c>
      <c r="L23" s="37" t="s">
        <v>82</v>
      </c>
      <c r="M23" s="29"/>
      <c r="N23" s="29"/>
      <c r="O23" s="8" t="s">
        <v>39</v>
      </c>
      <c r="P23" s="27">
        <v>1</v>
      </c>
      <c r="Q23" s="72">
        <v>244</v>
      </c>
      <c r="R23" s="7" t="s">
        <v>40</v>
      </c>
      <c r="S23" s="28">
        <f t="shared" si="0"/>
        <v>244</v>
      </c>
      <c r="T23" s="31">
        <v>0</v>
      </c>
      <c r="U23" s="31">
        <v>0</v>
      </c>
      <c r="V23" s="31">
        <v>0</v>
      </c>
      <c r="W23" s="31">
        <f t="shared" si="1"/>
        <v>244</v>
      </c>
      <c r="X23" s="31">
        <v>0</v>
      </c>
      <c r="Y23" s="31">
        <v>0</v>
      </c>
      <c r="Z23" s="31">
        <v>0</v>
      </c>
      <c r="AA23" s="31">
        <v>0</v>
      </c>
      <c r="AB23" s="31">
        <v>0</v>
      </c>
      <c r="AC23" s="31">
        <v>0</v>
      </c>
      <c r="AD23" s="31">
        <v>0</v>
      </c>
      <c r="AE23" s="31">
        <v>0</v>
      </c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  <c r="BT23" s="33"/>
      <c r="BU23" s="33"/>
      <c r="BV23" s="33"/>
      <c r="BW23" s="33"/>
      <c r="BX23" s="33"/>
      <c r="BY23" s="33"/>
      <c r="BZ23" s="33"/>
      <c r="CA23" s="33"/>
      <c r="CB23" s="33"/>
      <c r="CC23" s="33"/>
      <c r="CD23" s="33"/>
      <c r="CE23" s="33"/>
      <c r="CF23" s="33"/>
      <c r="CG23" s="33"/>
      <c r="CH23" s="33"/>
      <c r="CI23" s="33"/>
      <c r="CJ23" s="33"/>
      <c r="CK23" s="33"/>
      <c r="CL23" s="33"/>
    </row>
    <row r="24" spans="1:90" s="34" customFormat="1" ht="22.5" x14ac:dyDescent="0.2">
      <c r="A24" s="30" t="s">
        <v>35</v>
      </c>
      <c r="B24" s="30" t="s">
        <v>36</v>
      </c>
      <c r="C24" s="30">
        <v>11510</v>
      </c>
      <c r="D24" s="30" t="s">
        <v>36</v>
      </c>
      <c r="E24" s="30" t="s">
        <v>37</v>
      </c>
      <c r="F24" s="30" t="s">
        <v>38</v>
      </c>
      <c r="G24" s="27" t="s">
        <v>37</v>
      </c>
      <c r="H24" s="30" t="s">
        <v>42</v>
      </c>
      <c r="I24" s="26">
        <v>21101</v>
      </c>
      <c r="J24" s="67" t="s">
        <v>47</v>
      </c>
      <c r="K24" s="26" t="s">
        <v>109</v>
      </c>
      <c r="L24" s="37" t="s">
        <v>110</v>
      </c>
      <c r="M24" s="29"/>
      <c r="N24" s="29"/>
      <c r="O24" s="8" t="s">
        <v>39</v>
      </c>
      <c r="P24" s="27">
        <v>4</v>
      </c>
      <c r="Q24" s="72">
        <v>38</v>
      </c>
      <c r="R24" s="7" t="s">
        <v>40</v>
      </c>
      <c r="S24" s="28">
        <f t="shared" si="0"/>
        <v>152</v>
      </c>
      <c r="T24" s="31">
        <v>0</v>
      </c>
      <c r="U24" s="31">
        <v>0</v>
      </c>
      <c r="V24" s="31">
        <v>0</v>
      </c>
      <c r="W24" s="31">
        <f t="shared" si="1"/>
        <v>38</v>
      </c>
      <c r="X24" s="31">
        <v>0</v>
      </c>
      <c r="Y24" s="31">
        <v>0</v>
      </c>
      <c r="Z24" s="31">
        <v>0</v>
      </c>
      <c r="AA24" s="31">
        <v>0</v>
      </c>
      <c r="AB24" s="31">
        <v>0</v>
      </c>
      <c r="AC24" s="31">
        <v>0</v>
      </c>
      <c r="AD24" s="31">
        <v>0</v>
      </c>
      <c r="AE24" s="31">
        <v>0</v>
      </c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33"/>
      <c r="BC24" s="33"/>
      <c r="BD24" s="33"/>
      <c r="BE24" s="33"/>
      <c r="BF24" s="33"/>
      <c r="BG24" s="33"/>
      <c r="BH24" s="33"/>
      <c r="BI24" s="33"/>
      <c r="BJ24" s="33"/>
      <c r="BK24" s="33"/>
      <c r="BL24" s="33"/>
      <c r="BM24" s="33"/>
      <c r="BN24" s="33"/>
      <c r="BO24" s="33"/>
      <c r="BP24" s="33"/>
      <c r="BQ24" s="33"/>
      <c r="BR24" s="33"/>
      <c r="BS24" s="33"/>
      <c r="BT24" s="33"/>
      <c r="BU24" s="33"/>
      <c r="BV24" s="33"/>
      <c r="BW24" s="33"/>
      <c r="BX24" s="33"/>
      <c r="BY24" s="33"/>
      <c r="BZ24" s="33"/>
      <c r="CA24" s="33"/>
      <c r="CB24" s="33"/>
      <c r="CC24" s="33"/>
      <c r="CD24" s="33"/>
      <c r="CE24" s="33"/>
      <c r="CF24" s="33"/>
      <c r="CG24" s="33"/>
      <c r="CH24" s="33"/>
      <c r="CI24" s="33"/>
      <c r="CJ24" s="33"/>
      <c r="CK24" s="33"/>
      <c r="CL24" s="33"/>
    </row>
    <row r="25" spans="1:90" s="34" customFormat="1" ht="22.5" x14ac:dyDescent="0.2">
      <c r="A25" s="30" t="s">
        <v>35</v>
      </c>
      <c r="B25" s="30" t="s">
        <v>36</v>
      </c>
      <c r="C25" s="30">
        <v>11510</v>
      </c>
      <c r="D25" s="30" t="s">
        <v>36</v>
      </c>
      <c r="E25" s="30" t="s">
        <v>37</v>
      </c>
      <c r="F25" s="30" t="s">
        <v>38</v>
      </c>
      <c r="G25" s="27" t="s">
        <v>37</v>
      </c>
      <c r="H25" s="30" t="s">
        <v>43</v>
      </c>
      <c r="I25" s="26">
        <v>21101</v>
      </c>
      <c r="J25" s="38" t="s">
        <v>47</v>
      </c>
      <c r="K25" s="26" t="s">
        <v>111</v>
      </c>
      <c r="L25" s="37" t="s">
        <v>112</v>
      </c>
      <c r="M25" s="29"/>
      <c r="N25" s="29"/>
      <c r="O25" s="8" t="s">
        <v>39</v>
      </c>
      <c r="P25" s="27">
        <v>5</v>
      </c>
      <c r="Q25" s="72">
        <v>108</v>
      </c>
      <c r="R25" s="7" t="s">
        <v>40</v>
      </c>
      <c r="S25" s="28">
        <f t="shared" si="0"/>
        <v>540</v>
      </c>
      <c r="T25" s="31">
        <v>0</v>
      </c>
      <c r="U25" s="31">
        <v>0</v>
      </c>
      <c r="V25" s="31">
        <v>0</v>
      </c>
      <c r="W25" s="31">
        <f t="shared" si="1"/>
        <v>108</v>
      </c>
      <c r="X25" s="31">
        <v>0</v>
      </c>
      <c r="Y25" s="31">
        <v>0</v>
      </c>
      <c r="Z25" s="31">
        <v>0</v>
      </c>
      <c r="AA25" s="31">
        <v>0</v>
      </c>
      <c r="AB25" s="31">
        <v>0</v>
      </c>
      <c r="AC25" s="31">
        <v>0</v>
      </c>
      <c r="AD25" s="31">
        <v>0</v>
      </c>
      <c r="AE25" s="31">
        <v>0</v>
      </c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33"/>
      <c r="BC25" s="33"/>
      <c r="BD25" s="33"/>
      <c r="BE25" s="33"/>
      <c r="BF25" s="33"/>
      <c r="BG25" s="33"/>
      <c r="BH25" s="33"/>
      <c r="BI25" s="33"/>
      <c r="BJ25" s="33"/>
      <c r="BK25" s="33"/>
      <c r="BL25" s="33"/>
      <c r="BM25" s="33"/>
      <c r="BN25" s="33"/>
      <c r="BO25" s="33"/>
      <c r="BP25" s="33"/>
      <c r="BQ25" s="33"/>
      <c r="BR25" s="33"/>
      <c r="BS25" s="33"/>
      <c r="BT25" s="33"/>
      <c r="BU25" s="33"/>
      <c r="BV25" s="33"/>
      <c r="BW25" s="33"/>
      <c r="BX25" s="33"/>
      <c r="BY25" s="33"/>
      <c r="BZ25" s="33"/>
      <c r="CA25" s="33"/>
      <c r="CB25" s="33"/>
      <c r="CC25" s="33"/>
      <c r="CD25" s="33"/>
      <c r="CE25" s="33"/>
      <c r="CF25" s="33"/>
      <c r="CG25" s="33"/>
      <c r="CH25" s="33"/>
      <c r="CI25" s="33"/>
      <c r="CJ25" s="33"/>
      <c r="CK25" s="33"/>
      <c r="CL25" s="33"/>
    </row>
    <row r="26" spans="1:90" s="34" customFormat="1" ht="22.5" x14ac:dyDescent="0.2">
      <c r="A26" s="30" t="s">
        <v>35</v>
      </c>
      <c r="B26" s="30" t="s">
        <v>36</v>
      </c>
      <c r="C26" s="30">
        <v>11510</v>
      </c>
      <c r="D26" s="30" t="s">
        <v>36</v>
      </c>
      <c r="E26" s="30" t="s">
        <v>37</v>
      </c>
      <c r="F26" s="30" t="s">
        <v>38</v>
      </c>
      <c r="G26" s="27" t="s">
        <v>37</v>
      </c>
      <c r="H26" s="30" t="s">
        <v>43</v>
      </c>
      <c r="I26" s="26">
        <v>21101</v>
      </c>
      <c r="J26" s="38" t="s">
        <v>47</v>
      </c>
      <c r="K26" s="26" t="s">
        <v>113</v>
      </c>
      <c r="L26" s="37" t="s">
        <v>114</v>
      </c>
      <c r="M26" s="29"/>
      <c r="N26" s="29"/>
      <c r="O26" s="8" t="s">
        <v>39</v>
      </c>
      <c r="P26" s="27">
        <v>2</v>
      </c>
      <c r="Q26" s="72">
        <v>1119</v>
      </c>
      <c r="R26" s="7" t="s">
        <v>40</v>
      </c>
      <c r="S26" s="28">
        <f t="shared" si="0"/>
        <v>2238</v>
      </c>
      <c r="T26" s="31">
        <v>0</v>
      </c>
      <c r="U26" s="31">
        <v>0</v>
      </c>
      <c r="V26" s="31">
        <v>0</v>
      </c>
      <c r="W26" s="31">
        <f t="shared" si="1"/>
        <v>1119</v>
      </c>
      <c r="X26" s="31">
        <v>0</v>
      </c>
      <c r="Y26" s="31">
        <v>0</v>
      </c>
      <c r="Z26" s="31">
        <v>0</v>
      </c>
      <c r="AA26" s="31">
        <v>0</v>
      </c>
      <c r="AB26" s="31">
        <v>0</v>
      </c>
      <c r="AC26" s="31">
        <v>0</v>
      </c>
      <c r="AD26" s="31">
        <v>0</v>
      </c>
      <c r="AE26" s="31">
        <v>0</v>
      </c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33"/>
      <c r="BC26" s="33"/>
      <c r="BD26" s="33"/>
      <c r="BE26" s="33"/>
      <c r="BF26" s="33"/>
      <c r="BG26" s="33"/>
      <c r="BH26" s="33"/>
      <c r="BI26" s="33"/>
      <c r="BJ26" s="33"/>
      <c r="BK26" s="33"/>
      <c r="BL26" s="33"/>
      <c r="BM26" s="33"/>
      <c r="BN26" s="33"/>
      <c r="BO26" s="33"/>
      <c r="BP26" s="33"/>
      <c r="BQ26" s="33"/>
      <c r="BR26" s="33"/>
      <c r="BS26" s="33"/>
      <c r="BT26" s="33"/>
      <c r="BU26" s="33"/>
      <c r="BV26" s="33"/>
      <c r="BW26" s="33"/>
      <c r="BX26" s="33"/>
      <c r="BY26" s="33"/>
      <c r="BZ26" s="33"/>
      <c r="CA26" s="33"/>
      <c r="CB26" s="33"/>
      <c r="CC26" s="33"/>
      <c r="CD26" s="33"/>
      <c r="CE26" s="33"/>
      <c r="CF26" s="33"/>
      <c r="CG26" s="33"/>
      <c r="CH26" s="33"/>
      <c r="CI26" s="33"/>
      <c r="CJ26" s="33"/>
      <c r="CK26" s="33"/>
      <c r="CL26" s="33"/>
    </row>
    <row r="27" spans="1:90" s="34" customFormat="1" ht="22.5" x14ac:dyDescent="0.2">
      <c r="A27" s="30" t="s">
        <v>35</v>
      </c>
      <c r="B27" s="30" t="s">
        <v>36</v>
      </c>
      <c r="C27" s="30">
        <v>11510</v>
      </c>
      <c r="D27" s="30" t="s">
        <v>36</v>
      </c>
      <c r="E27" s="30" t="s">
        <v>37</v>
      </c>
      <c r="F27" s="30" t="s">
        <v>38</v>
      </c>
      <c r="G27" s="27" t="s">
        <v>37</v>
      </c>
      <c r="H27" s="30" t="s">
        <v>43</v>
      </c>
      <c r="I27" s="26">
        <v>21101</v>
      </c>
      <c r="J27" s="38" t="s">
        <v>47</v>
      </c>
      <c r="K27" s="26" t="s">
        <v>115</v>
      </c>
      <c r="L27" s="37" t="s">
        <v>116</v>
      </c>
      <c r="M27" s="29"/>
      <c r="N27" s="29"/>
      <c r="O27" s="8" t="s">
        <v>39</v>
      </c>
      <c r="P27" s="27">
        <v>6</v>
      </c>
      <c r="Q27" s="72">
        <v>28</v>
      </c>
      <c r="R27" s="7" t="s">
        <v>40</v>
      </c>
      <c r="S27" s="28">
        <f t="shared" si="0"/>
        <v>168</v>
      </c>
      <c r="T27" s="31">
        <v>0</v>
      </c>
      <c r="U27" s="31">
        <v>0</v>
      </c>
      <c r="V27" s="31">
        <v>0</v>
      </c>
      <c r="W27" s="31">
        <f t="shared" si="1"/>
        <v>28</v>
      </c>
      <c r="X27" s="31">
        <v>0</v>
      </c>
      <c r="Y27" s="31">
        <v>0</v>
      </c>
      <c r="Z27" s="31">
        <v>0</v>
      </c>
      <c r="AA27" s="31">
        <v>0</v>
      </c>
      <c r="AB27" s="31">
        <v>0</v>
      </c>
      <c r="AC27" s="31">
        <v>0</v>
      </c>
      <c r="AD27" s="31">
        <v>0</v>
      </c>
      <c r="AE27" s="31">
        <v>0</v>
      </c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33"/>
      <c r="BC27" s="33"/>
      <c r="BD27" s="33"/>
      <c r="BE27" s="33"/>
      <c r="BF27" s="33"/>
      <c r="BG27" s="33"/>
      <c r="BH27" s="33"/>
      <c r="BI27" s="33"/>
      <c r="BJ27" s="33"/>
      <c r="BK27" s="33"/>
      <c r="BL27" s="33"/>
      <c r="BM27" s="33"/>
      <c r="BN27" s="33"/>
      <c r="BO27" s="33"/>
      <c r="BP27" s="33"/>
      <c r="BQ27" s="33"/>
      <c r="BR27" s="33"/>
      <c r="BS27" s="33"/>
      <c r="BT27" s="33"/>
      <c r="BU27" s="33"/>
      <c r="BV27" s="33"/>
      <c r="BW27" s="33"/>
      <c r="BX27" s="33"/>
      <c r="BY27" s="33"/>
      <c r="BZ27" s="33"/>
      <c r="CA27" s="33"/>
      <c r="CB27" s="33"/>
      <c r="CC27" s="33"/>
      <c r="CD27" s="33"/>
      <c r="CE27" s="33"/>
      <c r="CF27" s="33"/>
      <c r="CG27" s="33"/>
      <c r="CH27" s="33"/>
      <c r="CI27" s="33"/>
      <c r="CJ27" s="33"/>
      <c r="CK27" s="33"/>
      <c r="CL27" s="33"/>
    </row>
    <row r="28" spans="1:90" s="34" customFormat="1" ht="22.5" x14ac:dyDescent="0.2">
      <c r="A28" s="30" t="s">
        <v>35</v>
      </c>
      <c r="B28" s="30" t="s">
        <v>36</v>
      </c>
      <c r="C28" s="30">
        <v>11510</v>
      </c>
      <c r="D28" s="30" t="s">
        <v>36</v>
      </c>
      <c r="E28" s="30" t="s">
        <v>37</v>
      </c>
      <c r="F28" s="30" t="s">
        <v>38</v>
      </c>
      <c r="G28" s="27" t="s">
        <v>37</v>
      </c>
      <c r="H28" s="30" t="s">
        <v>43</v>
      </c>
      <c r="I28" s="26">
        <v>21101</v>
      </c>
      <c r="J28" s="38" t="s">
        <v>47</v>
      </c>
      <c r="K28" s="26" t="s">
        <v>66</v>
      </c>
      <c r="L28" s="37" t="s">
        <v>67</v>
      </c>
      <c r="M28" s="29"/>
      <c r="N28" s="29"/>
      <c r="O28" s="8" t="s">
        <v>39</v>
      </c>
      <c r="P28" s="27">
        <v>6</v>
      </c>
      <c r="Q28" s="72">
        <v>12</v>
      </c>
      <c r="R28" s="7" t="s">
        <v>40</v>
      </c>
      <c r="S28" s="28">
        <f t="shared" si="0"/>
        <v>72</v>
      </c>
      <c r="T28" s="31">
        <v>0</v>
      </c>
      <c r="U28" s="31">
        <v>0</v>
      </c>
      <c r="V28" s="31">
        <v>0</v>
      </c>
      <c r="W28" s="31">
        <f t="shared" si="1"/>
        <v>12</v>
      </c>
      <c r="X28" s="31">
        <v>0</v>
      </c>
      <c r="Y28" s="31">
        <v>0</v>
      </c>
      <c r="Z28" s="31">
        <v>0</v>
      </c>
      <c r="AA28" s="31">
        <v>0</v>
      </c>
      <c r="AB28" s="31">
        <v>0</v>
      </c>
      <c r="AC28" s="31">
        <v>0</v>
      </c>
      <c r="AD28" s="31">
        <v>0</v>
      </c>
      <c r="AE28" s="31">
        <v>0</v>
      </c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33"/>
      <c r="BC28" s="33"/>
      <c r="BD28" s="33"/>
      <c r="BE28" s="33"/>
      <c r="BF28" s="33"/>
      <c r="BG28" s="33"/>
      <c r="BH28" s="33"/>
      <c r="BI28" s="33"/>
      <c r="BJ28" s="33"/>
      <c r="BK28" s="33"/>
      <c r="BL28" s="33"/>
      <c r="BM28" s="33"/>
      <c r="BN28" s="33"/>
      <c r="BO28" s="33"/>
      <c r="BP28" s="33"/>
      <c r="BQ28" s="33"/>
      <c r="BR28" s="33"/>
      <c r="BS28" s="33"/>
      <c r="BT28" s="33"/>
      <c r="BU28" s="33"/>
      <c r="BV28" s="33"/>
      <c r="BW28" s="33"/>
      <c r="BX28" s="33"/>
      <c r="BY28" s="33"/>
      <c r="BZ28" s="33"/>
      <c r="CA28" s="33"/>
      <c r="CB28" s="33"/>
      <c r="CC28" s="33"/>
      <c r="CD28" s="33"/>
      <c r="CE28" s="33"/>
      <c r="CF28" s="33"/>
      <c r="CG28" s="33"/>
      <c r="CH28" s="33"/>
      <c r="CI28" s="33"/>
      <c r="CJ28" s="33"/>
      <c r="CK28" s="33"/>
      <c r="CL28" s="33"/>
    </row>
    <row r="29" spans="1:90" s="34" customFormat="1" ht="22.5" x14ac:dyDescent="0.2">
      <c r="A29" s="30" t="s">
        <v>35</v>
      </c>
      <c r="B29" s="30" t="s">
        <v>36</v>
      </c>
      <c r="C29" s="30">
        <v>11510</v>
      </c>
      <c r="D29" s="30" t="s">
        <v>36</v>
      </c>
      <c r="E29" s="30" t="s">
        <v>37</v>
      </c>
      <c r="F29" s="30" t="s">
        <v>38</v>
      </c>
      <c r="G29" s="27" t="s">
        <v>37</v>
      </c>
      <c r="H29" s="30" t="s">
        <v>43</v>
      </c>
      <c r="I29" s="26">
        <v>21101</v>
      </c>
      <c r="J29" s="38" t="s">
        <v>47</v>
      </c>
      <c r="K29" s="26" t="s">
        <v>117</v>
      </c>
      <c r="L29" s="37" t="s">
        <v>118</v>
      </c>
      <c r="M29" s="29"/>
      <c r="N29" s="29"/>
      <c r="O29" s="8" t="s">
        <v>39</v>
      </c>
      <c r="P29" s="27">
        <v>10</v>
      </c>
      <c r="Q29" s="72">
        <v>12</v>
      </c>
      <c r="R29" s="7" t="s">
        <v>40</v>
      </c>
      <c r="S29" s="28">
        <f t="shared" si="0"/>
        <v>120</v>
      </c>
      <c r="T29" s="31">
        <v>0</v>
      </c>
      <c r="U29" s="31">
        <v>0</v>
      </c>
      <c r="V29" s="31">
        <v>0</v>
      </c>
      <c r="W29" s="31">
        <f t="shared" si="1"/>
        <v>12</v>
      </c>
      <c r="X29" s="31">
        <v>0</v>
      </c>
      <c r="Y29" s="31">
        <v>0</v>
      </c>
      <c r="Z29" s="31">
        <v>0</v>
      </c>
      <c r="AA29" s="31">
        <v>0</v>
      </c>
      <c r="AB29" s="31">
        <v>0</v>
      </c>
      <c r="AC29" s="31">
        <v>0</v>
      </c>
      <c r="AD29" s="31">
        <v>0</v>
      </c>
      <c r="AE29" s="31">
        <v>0</v>
      </c>
      <c r="AF29" s="33"/>
      <c r="AG29" s="33"/>
      <c r="AH29" s="33"/>
      <c r="AI29" s="33"/>
      <c r="AJ29" s="33"/>
      <c r="AK29" s="33"/>
      <c r="AL29" s="33"/>
      <c r="AM29" s="33"/>
      <c r="AN29" s="33"/>
      <c r="AO29" s="33"/>
      <c r="AP29" s="33"/>
      <c r="AQ29" s="33"/>
      <c r="AR29" s="33"/>
      <c r="AS29" s="33"/>
      <c r="AT29" s="33"/>
      <c r="AU29" s="33"/>
      <c r="AV29" s="33"/>
      <c r="AW29" s="33"/>
      <c r="AX29" s="33"/>
      <c r="AY29" s="33"/>
      <c r="AZ29" s="33"/>
      <c r="BA29" s="33"/>
      <c r="BB29" s="33"/>
      <c r="BC29" s="33"/>
      <c r="BD29" s="33"/>
      <c r="BE29" s="33"/>
      <c r="BF29" s="33"/>
      <c r="BG29" s="33"/>
      <c r="BH29" s="33"/>
      <c r="BI29" s="33"/>
      <c r="BJ29" s="33"/>
      <c r="BK29" s="33"/>
      <c r="BL29" s="33"/>
      <c r="BM29" s="33"/>
      <c r="BN29" s="33"/>
      <c r="BO29" s="33"/>
      <c r="BP29" s="33"/>
      <c r="BQ29" s="33"/>
      <c r="BR29" s="33"/>
      <c r="BS29" s="33"/>
      <c r="BT29" s="33"/>
      <c r="BU29" s="33"/>
      <c r="BV29" s="33"/>
      <c r="BW29" s="33"/>
      <c r="BX29" s="33"/>
      <c r="BY29" s="33"/>
      <c r="BZ29" s="33"/>
      <c r="CA29" s="33"/>
      <c r="CB29" s="33"/>
      <c r="CC29" s="33"/>
      <c r="CD29" s="33"/>
      <c r="CE29" s="33"/>
      <c r="CF29" s="33"/>
      <c r="CG29" s="33"/>
      <c r="CH29" s="33"/>
      <c r="CI29" s="33"/>
      <c r="CJ29" s="33"/>
      <c r="CK29" s="33"/>
      <c r="CL29" s="33"/>
    </row>
    <row r="30" spans="1:90" s="34" customFormat="1" ht="22.5" x14ac:dyDescent="0.2">
      <c r="A30" s="30" t="s">
        <v>35</v>
      </c>
      <c r="B30" s="30" t="s">
        <v>36</v>
      </c>
      <c r="C30" s="30">
        <v>11510</v>
      </c>
      <c r="D30" s="30" t="s">
        <v>36</v>
      </c>
      <c r="E30" s="30" t="s">
        <v>37</v>
      </c>
      <c r="F30" s="30" t="s">
        <v>38</v>
      </c>
      <c r="G30" s="27" t="s">
        <v>37</v>
      </c>
      <c r="H30" s="30" t="s">
        <v>43</v>
      </c>
      <c r="I30" s="26">
        <v>21101</v>
      </c>
      <c r="J30" s="38" t="s">
        <v>47</v>
      </c>
      <c r="K30" s="26" t="s">
        <v>119</v>
      </c>
      <c r="L30" s="37" t="s">
        <v>120</v>
      </c>
      <c r="M30" s="29"/>
      <c r="N30" s="29"/>
      <c r="O30" s="8" t="s">
        <v>39</v>
      </c>
      <c r="P30" s="27">
        <v>3</v>
      </c>
      <c r="Q30" s="72">
        <v>42</v>
      </c>
      <c r="R30" s="7" t="s">
        <v>40</v>
      </c>
      <c r="S30" s="28">
        <f t="shared" si="0"/>
        <v>126</v>
      </c>
      <c r="T30" s="31">
        <v>0</v>
      </c>
      <c r="U30" s="31">
        <v>0</v>
      </c>
      <c r="V30" s="31">
        <v>0</v>
      </c>
      <c r="W30" s="31">
        <f t="shared" si="1"/>
        <v>42</v>
      </c>
      <c r="X30" s="31">
        <v>0</v>
      </c>
      <c r="Y30" s="31">
        <v>0</v>
      </c>
      <c r="Z30" s="31">
        <v>0</v>
      </c>
      <c r="AA30" s="31">
        <v>0</v>
      </c>
      <c r="AB30" s="31">
        <v>0</v>
      </c>
      <c r="AC30" s="31">
        <v>0</v>
      </c>
      <c r="AD30" s="31">
        <v>0</v>
      </c>
      <c r="AE30" s="31">
        <v>0</v>
      </c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33"/>
      <c r="BC30" s="33"/>
      <c r="BD30" s="33"/>
      <c r="BE30" s="33"/>
      <c r="BF30" s="33"/>
      <c r="BG30" s="33"/>
      <c r="BH30" s="33"/>
      <c r="BI30" s="33"/>
      <c r="BJ30" s="33"/>
      <c r="BK30" s="33"/>
      <c r="BL30" s="33"/>
      <c r="BM30" s="33"/>
      <c r="BN30" s="33"/>
      <c r="BO30" s="33"/>
      <c r="BP30" s="33"/>
      <c r="BQ30" s="33"/>
      <c r="BR30" s="33"/>
      <c r="BS30" s="33"/>
      <c r="BT30" s="33"/>
      <c r="BU30" s="33"/>
      <c r="BV30" s="33"/>
      <c r="BW30" s="33"/>
      <c r="BX30" s="33"/>
      <c r="BY30" s="33"/>
      <c r="BZ30" s="33"/>
      <c r="CA30" s="33"/>
      <c r="CB30" s="33"/>
      <c r="CC30" s="33"/>
      <c r="CD30" s="33"/>
      <c r="CE30" s="33"/>
      <c r="CF30" s="33"/>
      <c r="CG30" s="33"/>
      <c r="CH30" s="33"/>
      <c r="CI30" s="33"/>
      <c r="CJ30" s="33"/>
      <c r="CK30" s="33"/>
      <c r="CL30" s="33"/>
    </row>
    <row r="31" spans="1:90" s="34" customFormat="1" ht="22.5" x14ac:dyDescent="0.2">
      <c r="A31" s="30" t="s">
        <v>35</v>
      </c>
      <c r="B31" s="30" t="s">
        <v>36</v>
      </c>
      <c r="C31" s="30">
        <v>11510</v>
      </c>
      <c r="D31" s="30" t="s">
        <v>36</v>
      </c>
      <c r="E31" s="30" t="s">
        <v>37</v>
      </c>
      <c r="F31" s="30" t="s">
        <v>38</v>
      </c>
      <c r="G31" s="27" t="s">
        <v>37</v>
      </c>
      <c r="H31" s="30" t="s">
        <v>43</v>
      </c>
      <c r="I31" s="26">
        <v>21101</v>
      </c>
      <c r="J31" s="38" t="s">
        <v>47</v>
      </c>
      <c r="K31" s="26" t="s">
        <v>121</v>
      </c>
      <c r="L31" s="37" t="s">
        <v>122</v>
      </c>
      <c r="M31" s="29"/>
      <c r="N31" s="29"/>
      <c r="O31" s="8" t="s">
        <v>39</v>
      </c>
      <c r="P31" s="27">
        <v>2</v>
      </c>
      <c r="Q31" s="72">
        <v>13</v>
      </c>
      <c r="R31" s="7" t="s">
        <v>40</v>
      </c>
      <c r="S31" s="28">
        <f t="shared" si="0"/>
        <v>26</v>
      </c>
      <c r="T31" s="31">
        <v>0</v>
      </c>
      <c r="U31" s="31">
        <v>0</v>
      </c>
      <c r="V31" s="31">
        <v>0</v>
      </c>
      <c r="W31" s="31">
        <f t="shared" si="1"/>
        <v>13</v>
      </c>
      <c r="X31" s="31">
        <v>0</v>
      </c>
      <c r="Y31" s="31">
        <v>0</v>
      </c>
      <c r="Z31" s="31">
        <v>0</v>
      </c>
      <c r="AA31" s="31">
        <v>0</v>
      </c>
      <c r="AB31" s="31">
        <v>0</v>
      </c>
      <c r="AC31" s="31">
        <v>0</v>
      </c>
      <c r="AD31" s="31">
        <v>0</v>
      </c>
      <c r="AE31" s="31">
        <v>0</v>
      </c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  <c r="BN31" s="33"/>
      <c r="BO31" s="33"/>
      <c r="BP31" s="33"/>
      <c r="BQ31" s="33"/>
      <c r="BR31" s="33"/>
      <c r="BS31" s="33"/>
      <c r="BT31" s="33"/>
      <c r="BU31" s="33"/>
      <c r="BV31" s="33"/>
      <c r="BW31" s="33"/>
      <c r="BX31" s="33"/>
      <c r="BY31" s="33"/>
      <c r="BZ31" s="33"/>
      <c r="CA31" s="33"/>
      <c r="CB31" s="33"/>
      <c r="CC31" s="33"/>
      <c r="CD31" s="33"/>
      <c r="CE31" s="33"/>
      <c r="CF31" s="33"/>
      <c r="CG31" s="33"/>
      <c r="CH31" s="33"/>
      <c r="CI31" s="33"/>
      <c r="CJ31" s="33"/>
      <c r="CK31" s="33"/>
      <c r="CL31" s="33"/>
    </row>
    <row r="32" spans="1:90" s="34" customFormat="1" ht="22.5" x14ac:dyDescent="0.2">
      <c r="A32" s="30" t="s">
        <v>35</v>
      </c>
      <c r="B32" s="30" t="s">
        <v>36</v>
      </c>
      <c r="C32" s="30">
        <v>11510</v>
      </c>
      <c r="D32" s="30" t="s">
        <v>36</v>
      </c>
      <c r="E32" s="30" t="s">
        <v>37</v>
      </c>
      <c r="F32" s="30" t="s">
        <v>38</v>
      </c>
      <c r="G32" s="27" t="s">
        <v>37</v>
      </c>
      <c r="H32" s="30" t="s">
        <v>43</v>
      </c>
      <c r="I32" s="26">
        <v>21101</v>
      </c>
      <c r="J32" s="38" t="s">
        <v>47</v>
      </c>
      <c r="K32" s="26" t="s">
        <v>123</v>
      </c>
      <c r="L32" s="37" t="s">
        <v>124</v>
      </c>
      <c r="M32" s="29"/>
      <c r="N32" s="29"/>
      <c r="O32" s="8" t="s">
        <v>39</v>
      </c>
      <c r="P32" s="27">
        <v>2</v>
      </c>
      <c r="Q32" s="72">
        <v>1331</v>
      </c>
      <c r="R32" s="7" t="s">
        <v>40</v>
      </c>
      <c r="S32" s="28">
        <f t="shared" si="0"/>
        <v>2662</v>
      </c>
      <c r="T32" s="31">
        <v>0</v>
      </c>
      <c r="U32" s="31">
        <v>0</v>
      </c>
      <c r="V32" s="31">
        <v>0</v>
      </c>
      <c r="W32" s="31">
        <f t="shared" si="1"/>
        <v>1331</v>
      </c>
      <c r="X32" s="31">
        <v>0</v>
      </c>
      <c r="Y32" s="31">
        <v>0</v>
      </c>
      <c r="Z32" s="31">
        <v>0</v>
      </c>
      <c r="AA32" s="31">
        <v>0</v>
      </c>
      <c r="AB32" s="31">
        <v>0</v>
      </c>
      <c r="AC32" s="31">
        <v>0</v>
      </c>
      <c r="AD32" s="31">
        <v>0</v>
      </c>
      <c r="AE32" s="31">
        <v>0</v>
      </c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33"/>
      <c r="BC32" s="33"/>
      <c r="BD32" s="33"/>
      <c r="BE32" s="33"/>
      <c r="BF32" s="33"/>
      <c r="BG32" s="33"/>
      <c r="BH32" s="33"/>
      <c r="BI32" s="33"/>
      <c r="BJ32" s="33"/>
      <c r="BK32" s="33"/>
      <c r="BL32" s="33"/>
      <c r="BM32" s="33"/>
      <c r="BN32" s="33"/>
      <c r="BO32" s="33"/>
      <c r="BP32" s="33"/>
      <c r="BQ32" s="33"/>
      <c r="BR32" s="33"/>
      <c r="BS32" s="33"/>
      <c r="BT32" s="33"/>
      <c r="BU32" s="33"/>
      <c r="BV32" s="33"/>
      <c r="BW32" s="33"/>
      <c r="BX32" s="33"/>
      <c r="BY32" s="33"/>
      <c r="BZ32" s="33"/>
      <c r="CA32" s="33"/>
      <c r="CB32" s="33"/>
      <c r="CC32" s="33"/>
      <c r="CD32" s="33"/>
      <c r="CE32" s="33"/>
      <c r="CF32" s="33"/>
      <c r="CG32" s="33"/>
      <c r="CH32" s="33"/>
      <c r="CI32" s="33"/>
      <c r="CJ32" s="33"/>
      <c r="CK32" s="33"/>
      <c r="CL32" s="33"/>
    </row>
    <row r="33" spans="1:90" s="34" customFormat="1" ht="22.5" x14ac:dyDescent="0.2">
      <c r="A33" s="30" t="s">
        <v>35</v>
      </c>
      <c r="B33" s="30" t="s">
        <v>36</v>
      </c>
      <c r="C33" s="30">
        <v>11510</v>
      </c>
      <c r="D33" s="30" t="s">
        <v>36</v>
      </c>
      <c r="E33" s="30" t="s">
        <v>37</v>
      </c>
      <c r="F33" s="30" t="s">
        <v>38</v>
      </c>
      <c r="G33" s="27" t="s">
        <v>37</v>
      </c>
      <c r="H33" s="30" t="s">
        <v>43</v>
      </c>
      <c r="I33" s="26">
        <v>21101</v>
      </c>
      <c r="J33" s="38" t="s">
        <v>47</v>
      </c>
      <c r="K33" s="26" t="s">
        <v>68</v>
      </c>
      <c r="L33" s="37" t="s">
        <v>69</v>
      </c>
      <c r="M33" s="29"/>
      <c r="N33" s="29"/>
      <c r="O33" s="8" t="s">
        <v>39</v>
      </c>
      <c r="P33" s="27">
        <v>5</v>
      </c>
      <c r="Q33" s="72">
        <v>32</v>
      </c>
      <c r="R33" s="7" t="s">
        <v>40</v>
      </c>
      <c r="S33" s="28">
        <f t="shared" si="0"/>
        <v>160</v>
      </c>
      <c r="T33" s="31">
        <v>0</v>
      </c>
      <c r="U33" s="31">
        <v>0</v>
      </c>
      <c r="V33" s="31">
        <v>0</v>
      </c>
      <c r="W33" s="31">
        <f t="shared" si="1"/>
        <v>32</v>
      </c>
      <c r="X33" s="31">
        <v>0</v>
      </c>
      <c r="Y33" s="31">
        <v>0</v>
      </c>
      <c r="Z33" s="31">
        <v>0</v>
      </c>
      <c r="AA33" s="31">
        <v>0</v>
      </c>
      <c r="AB33" s="31">
        <v>0</v>
      </c>
      <c r="AC33" s="31">
        <v>0</v>
      </c>
      <c r="AD33" s="31">
        <v>0</v>
      </c>
      <c r="AE33" s="31">
        <v>0</v>
      </c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/>
      <c r="BL33" s="33"/>
      <c r="BM33" s="33"/>
      <c r="BN33" s="33"/>
      <c r="BO33" s="33"/>
      <c r="BP33" s="33"/>
      <c r="BQ33" s="33"/>
      <c r="BR33" s="33"/>
      <c r="BS33" s="33"/>
      <c r="BT33" s="33"/>
      <c r="BU33" s="33"/>
      <c r="BV33" s="33"/>
      <c r="BW33" s="33"/>
      <c r="BX33" s="33"/>
      <c r="BY33" s="33"/>
      <c r="BZ33" s="33"/>
      <c r="CA33" s="33"/>
      <c r="CB33" s="33"/>
      <c r="CC33" s="33"/>
      <c r="CD33" s="33"/>
      <c r="CE33" s="33"/>
      <c r="CF33" s="33"/>
      <c r="CG33" s="33"/>
      <c r="CH33" s="33"/>
      <c r="CI33" s="33"/>
      <c r="CJ33" s="33"/>
      <c r="CK33" s="33"/>
      <c r="CL33" s="33"/>
    </row>
    <row r="34" spans="1:90" s="34" customFormat="1" ht="22.5" x14ac:dyDescent="0.2">
      <c r="A34" s="30" t="s">
        <v>35</v>
      </c>
      <c r="B34" s="30" t="s">
        <v>36</v>
      </c>
      <c r="C34" s="30">
        <v>11510</v>
      </c>
      <c r="D34" s="30" t="s">
        <v>36</v>
      </c>
      <c r="E34" s="30" t="s">
        <v>37</v>
      </c>
      <c r="F34" s="30" t="s">
        <v>38</v>
      </c>
      <c r="G34" s="27" t="s">
        <v>37</v>
      </c>
      <c r="H34" s="30" t="s">
        <v>43</v>
      </c>
      <c r="I34" s="26">
        <v>21101</v>
      </c>
      <c r="J34" s="38" t="s">
        <v>47</v>
      </c>
      <c r="K34" s="26" t="s">
        <v>125</v>
      </c>
      <c r="L34" s="37" t="s">
        <v>126</v>
      </c>
      <c r="M34" s="29"/>
      <c r="N34" s="29"/>
      <c r="O34" s="8" t="s">
        <v>39</v>
      </c>
      <c r="P34" s="27">
        <v>11</v>
      </c>
      <c r="Q34" s="72">
        <v>4</v>
      </c>
      <c r="R34" s="7" t="s">
        <v>40</v>
      </c>
      <c r="S34" s="28">
        <f t="shared" si="0"/>
        <v>44</v>
      </c>
      <c r="T34" s="31">
        <v>0</v>
      </c>
      <c r="U34" s="31">
        <v>0</v>
      </c>
      <c r="V34" s="31">
        <v>0</v>
      </c>
      <c r="W34" s="31">
        <f t="shared" si="1"/>
        <v>4</v>
      </c>
      <c r="X34" s="31">
        <v>0</v>
      </c>
      <c r="Y34" s="31">
        <v>0</v>
      </c>
      <c r="Z34" s="31">
        <v>0</v>
      </c>
      <c r="AA34" s="31">
        <v>0</v>
      </c>
      <c r="AB34" s="31">
        <v>0</v>
      </c>
      <c r="AC34" s="31">
        <v>0</v>
      </c>
      <c r="AD34" s="31">
        <v>0</v>
      </c>
      <c r="AE34" s="31">
        <v>0</v>
      </c>
      <c r="AF34" s="33"/>
      <c r="AG34" s="33"/>
      <c r="AH34" s="33"/>
      <c r="AI34" s="33"/>
      <c r="AJ34" s="33"/>
      <c r="AK34" s="33"/>
      <c r="AL34" s="33"/>
      <c r="AM34" s="33"/>
      <c r="AN34" s="33"/>
      <c r="AO34" s="33"/>
      <c r="AP34" s="33"/>
      <c r="AQ34" s="33"/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33"/>
      <c r="BC34" s="33"/>
      <c r="BD34" s="33"/>
      <c r="BE34" s="33"/>
      <c r="BF34" s="33"/>
      <c r="BG34" s="33"/>
      <c r="BH34" s="33"/>
      <c r="BI34" s="33"/>
      <c r="BJ34" s="33"/>
      <c r="BK34" s="33"/>
      <c r="BL34" s="33"/>
      <c r="BM34" s="33"/>
      <c r="BN34" s="33"/>
      <c r="BO34" s="33"/>
      <c r="BP34" s="33"/>
      <c r="BQ34" s="33"/>
      <c r="BR34" s="33"/>
      <c r="BS34" s="33"/>
      <c r="BT34" s="33"/>
      <c r="BU34" s="33"/>
      <c r="BV34" s="33"/>
      <c r="BW34" s="33"/>
      <c r="BX34" s="33"/>
      <c r="BY34" s="33"/>
      <c r="BZ34" s="33"/>
      <c r="CA34" s="33"/>
      <c r="CB34" s="33"/>
      <c r="CC34" s="33"/>
      <c r="CD34" s="33"/>
      <c r="CE34" s="33"/>
      <c r="CF34" s="33"/>
      <c r="CG34" s="33"/>
      <c r="CH34" s="33"/>
      <c r="CI34" s="33"/>
      <c r="CJ34" s="33"/>
      <c r="CK34" s="33"/>
      <c r="CL34" s="33"/>
    </row>
    <row r="35" spans="1:90" s="34" customFormat="1" ht="22.5" x14ac:dyDescent="0.2">
      <c r="A35" s="30" t="s">
        <v>35</v>
      </c>
      <c r="B35" s="30" t="s">
        <v>36</v>
      </c>
      <c r="C35" s="30">
        <v>11510</v>
      </c>
      <c r="D35" s="30" t="s">
        <v>36</v>
      </c>
      <c r="E35" s="30" t="s">
        <v>37</v>
      </c>
      <c r="F35" s="30" t="s">
        <v>132</v>
      </c>
      <c r="G35" s="27" t="s">
        <v>131</v>
      </c>
      <c r="H35" s="30" t="s">
        <v>43</v>
      </c>
      <c r="I35" s="26">
        <v>21101</v>
      </c>
      <c r="J35" s="38" t="s">
        <v>47</v>
      </c>
      <c r="K35" s="26" t="s">
        <v>125</v>
      </c>
      <c r="L35" s="37" t="s">
        <v>126</v>
      </c>
      <c r="M35" s="29"/>
      <c r="N35" s="29"/>
      <c r="O35" s="8" t="s">
        <v>39</v>
      </c>
      <c r="P35" s="27">
        <v>1</v>
      </c>
      <c r="Q35" s="72">
        <v>4</v>
      </c>
      <c r="R35" s="7" t="s">
        <v>40</v>
      </c>
      <c r="S35" s="28">
        <f t="shared" si="0"/>
        <v>4</v>
      </c>
      <c r="T35" s="31">
        <v>0</v>
      </c>
      <c r="U35" s="31">
        <v>0</v>
      </c>
      <c r="V35" s="31">
        <v>0</v>
      </c>
      <c r="W35" s="31">
        <f t="shared" si="1"/>
        <v>4</v>
      </c>
      <c r="X35" s="31">
        <v>0</v>
      </c>
      <c r="Y35" s="31">
        <v>0</v>
      </c>
      <c r="Z35" s="31">
        <v>0</v>
      </c>
      <c r="AA35" s="31">
        <v>0</v>
      </c>
      <c r="AB35" s="31">
        <v>0</v>
      </c>
      <c r="AC35" s="31">
        <v>0</v>
      </c>
      <c r="AD35" s="31">
        <v>0</v>
      </c>
      <c r="AE35" s="31">
        <v>0</v>
      </c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  <c r="BN35" s="33"/>
      <c r="BO35" s="33"/>
      <c r="BP35" s="33"/>
      <c r="BQ35" s="33"/>
      <c r="BR35" s="33"/>
      <c r="BS35" s="33"/>
      <c r="BT35" s="33"/>
      <c r="BU35" s="33"/>
      <c r="BV35" s="33"/>
      <c r="BW35" s="33"/>
      <c r="BX35" s="33"/>
      <c r="BY35" s="33"/>
      <c r="BZ35" s="33"/>
      <c r="CA35" s="33"/>
      <c r="CB35" s="33"/>
      <c r="CC35" s="33"/>
      <c r="CD35" s="33"/>
      <c r="CE35" s="33"/>
      <c r="CF35" s="33"/>
      <c r="CG35" s="33"/>
      <c r="CH35" s="33"/>
      <c r="CI35" s="33"/>
      <c r="CJ35" s="33"/>
      <c r="CK35" s="33"/>
      <c r="CL35" s="33"/>
    </row>
    <row r="36" spans="1:90" s="34" customFormat="1" ht="22.5" x14ac:dyDescent="0.2">
      <c r="A36" s="30" t="s">
        <v>35</v>
      </c>
      <c r="B36" s="30" t="s">
        <v>36</v>
      </c>
      <c r="C36" s="30">
        <v>11510</v>
      </c>
      <c r="D36" s="30" t="s">
        <v>36</v>
      </c>
      <c r="E36" s="30" t="s">
        <v>37</v>
      </c>
      <c r="F36" s="30" t="s">
        <v>44</v>
      </c>
      <c r="G36" s="27" t="s">
        <v>45</v>
      </c>
      <c r="H36" s="30" t="s">
        <v>43</v>
      </c>
      <c r="I36" s="26">
        <v>21101</v>
      </c>
      <c r="J36" s="38" t="s">
        <v>47</v>
      </c>
      <c r="K36" s="26" t="s">
        <v>107</v>
      </c>
      <c r="L36" s="37" t="s">
        <v>108</v>
      </c>
      <c r="M36" s="29"/>
      <c r="N36" s="29"/>
      <c r="O36" s="8" t="s">
        <v>39</v>
      </c>
      <c r="P36" s="27">
        <v>3</v>
      </c>
      <c r="Q36" s="72">
        <v>29</v>
      </c>
      <c r="R36" s="7" t="s">
        <v>40</v>
      </c>
      <c r="S36" s="28">
        <f t="shared" si="0"/>
        <v>87</v>
      </c>
      <c r="T36" s="31">
        <v>0</v>
      </c>
      <c r="U36" s="31">
        <v>0</v>
      </c>
      <c r="V36" s="31">
        <v>0</v>
      </c>
      <c r="W36" s="31">
        <f t="shared" si="1"/>
        <v>29</v>
      </c>
      <c r="X36" s="31">
        <v>0</v>
      </c>
      <c r="Y36" s="31">
        <v>0</v>
      </c>
      <c r="Z36" s="31">
        <v>0</v>
      </c>
      <c r="AA36" s="31">
        <v>0</v>
      </c>
      <c r="AB36" s="31">
        <v>0</v>
      </c>
      <c r="AC36" s="31">
        <v>0</v>
      </c>
      <c r="AD36" s="31">
        <v>0</v>
      </c>
      <c r="AE36" s="31">
        <v>0</v>
      </c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33"/>
      <c r="BC36" s="33"/>
      <c r="BD36" s="33"/>
      <c r="BE36" s="33"/>
      <c r="BF36" s="33"/>
      <c r="BG36" s="33"/>
      <c r="BH36" s="33"/>
      <c r="BI36" s="33"/>
      <c r="BJ36" s="33"/>
      <c r="BK36" s="33"/>
      <c r="BL36" s="33"/>
      <c r="BM36" s="33"/>
      <c r="BN36" s="33"/>
      <c r="BO36" s="33"/>
      <c r="BP36" s="33"/>
      <c r="BQ36" s="33"/>
      <c r="BR36" s="33"/>
      <c r="BS36" s="33"/>
      <c r="BT36" s="33"/>
      <c r="BU36" s="33"/>
      <c r="BV36" s="33"/>
      <c r="BW36" s="33"/>
      <c r="BX36" s="33"/>
      <c r="BY36" s="33"/>
      <c r="BZ36" s="33"/>
      <c r="CA36" s="33"/>
      <c r="CB36" s="33"/>
      <c r="CC36" s="33"/>
      <c r="CD36" s="33"/>
      <c r="CE36" s="33"/>
      <c r="CF36" s="33"/>
      <c r="CG36" s="33"/>
      <c r="CH36" s="33"/>
      <c r="CI36" s="33"/>
      <c r="CJ36" s="33"/>
      <c r="CK36" s="33"/>
      <c r="CL36" s="33"/>
    </row>
    <row r="37" spans="1:90" s="34" customFormat="1" ht="22.5" x14ac:dyDescent="0.2">
      <c r="A37" s="30" t="s">
        <v>35</v>
      </c>
      <c r="B37" s="30" t="s">
        <v>36</v>
      </c>
      <c r="C37" s="30">
        <v>11510</v>
      </c>
      <c r="D37" s="30" t="s">
        <v>36</v>
      </c>
      <c r="E37" s="30" t="s">
        <v>37</v>
      </c>
      <c r="F37" s="30" t="s">
        <v>41</v>
      </c>
      <c r="G37" s="27" t="s">
        <v>37</v>
      </c>
      <c r="H37" s="30" t="s">
        <v>43</v>
      </c>
      <c r="I37" s="26">
        <v>21101</v>
      </c>
      <c r="J37" s="38" t="s">
        <v>47</v>
      </c>
      <c r="K37" s="26" t="s">
        <v>76</v>
      </c>
      <c r="L37" s="37" t="s">
        <v>46</v>
      </c>
      <c r="M37" s="29"/>
      <c r="N37" s="29"/>
      <c r="O37" s="8" t="s">
        <v>39</v>
      </c>
      <c r="P37" s="27">
        <v>12</v>
      </c>
      <c r="Q37" s="72">
        <v>4</v>
      </c>
      <c r="R37" s="7" t="s">
        <v>40</v>
      </c>
      <c r="S37" s="28">
        <f t="shared" si="0"/>
        <v>48</v>
      </c>
      <c r="T37" s="31">
        <v>0</v>
      </c>
      <c r="U37" s="31">
        <v>0</v>
      </c>
      <c r="V37" s="31">
        <v>0</v>
      </c>
      <c r="W37" s="31">
        <f t="shared" si="1"/>
        <v>4</v>
      </c>
      <c r="X37" s="31">
        <v>0</v>
      </c>
      <c r="Y37" s="31">
        <v>0</v>
      </c>
      <c r="Z37" s="31">
        <v>0</v>
      </c>
      <c r="AA37" s="31">
        <v>0</v>
      </c>
      <c r="AB37" s="31">
        <v>0</v>
      </c>
      <c r="AC37" s="31">
        <v>0</v>
      </c>
      <c r="AD37" s="31">
        <v>0</v>
      </c>
      <c r="AE37" s="31">
        <v>0</v>
      </c>
      <c r="AF37" s="33"/>
      <c r="AG37" s="33"/>
      <c r="AH37" s="33"/>
      <c r="AI37" s="33"/>
      <c r="AJ37" s="33"/>
      <c r="AK37" s="33"/>
      <c r="AL37" s="33"/>
      <c r="AM37" s="33"/>
      <c r="AN37" s="33"/>
      <c r="AO37" s="33"/>
      <c r="AP37" s="33"/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33"/>
      <c r="BC37" s="33"/>
      <c r="BD37" s="33"/>
      <c r="BE37" s="33"/>
      <c r="BF37" s="33"/>
      <c r="BG37" s="33"/>
      <c r="BH37" s="33"/>
      <c r="BI37" s="33"/>
      <c r="BJ37" s="33"/>
      <c r="BK37" s="33"/>
      <c r="BL37" s="33"/>
      <c r="BM37" s="33"/>
      <c r="BN37" s="33"/>
      <c r="BO37" s="33"/>
      <c r="BP37" s="33"/>
      <c r="BQ37" s="33"/>
      <c r="BR37" s="33"/>
      <c r="BS37" s="33"/>
      <c r="BT37" s="33"/>
      <c r="BU37" s="33"/>
      <c r="BV37" s="33"/>
      <c r="BW37" s="33"/>
      <c r="BX37" s="33"/>
      <c r="BY37" s="33"/>
      <c r="BZ37" s="33"/>
      <c r="CA37" s="33"/>
      <c r="CB37" s="33"/>
      <c r="CC37" s="33"/>
      <c r="CD37" s="33"/>
      <c r="CE37" s="33"/>
      <c r="CF37" s="33"/>
      <c r="CG37" s="33"/>
      <c r="CH37" s="33"/>
      <c r="CI37" s="33"/>
      <c r="CJ37" s="33"/>
      <c r="CK37" s="33"/>
      <c r="CL37" s="33"/>
    </row>
    <row r="38" spans="1:90" s="34" customFormat="1" ht="22.5" x14ac:dyDescent="0.2">
      <c r="A38" s="30" t="s">
        <v>35</v>
      </c>
      <c r="B38" s="30" t="s">
        <v>36</v>
      </c>
      <c r="C38" s="30">
        <v>11510</v>
      </c>
      <c r="D38" s="30" t="s">
        <v>36</v>
      </c>
      <c r="E38" s="30" t="s">
        <v>37</v>
      </c>
      <c r="F38" s="30" t="s">
        <v>41</v>
      </c>
      <c r="G38" s="27" t="s">
        <v>37</v>
      </c>
      <c r="H38" s="30" t="s">
        <v>43</v>
      </c>
      <c r="I38" s="26">
        <v>21101</v>
      </c>
      <c r="J38" s="38" t="s">
        <v>47</v>
      </c>
      <c r="K38" s="26" t="s">
        <v>127</v>
      </c>
      <c r="L38" s="37" t="s">
        <v>128</v>
      </c>
      <c r="M38" s="29"/>
      <c r="N38" s="29"/>
      <c r="O38" s="8" t="s">
        <v>39</v>
      </c>
      <c r="P38" s="27">
        <v>2</v>
      </c>
      <c r="Q38" s="72">
        <v>316</v>
      </c>
      <c r="R38" s="7" t="s">
        <v>40</v>
      </c>
      <c r="S38" s="28">
        <f t="shared" si="0"/>
        <v>632</v>
      </c>
      <c r="T38" s="31">
        <v>0</v>
      </c>
      <c r="U38" s="31">
        <v>0</v>
      </c>
      <c r="V38" s="31">
        <v>0</v>
      </c>
      <c r="W38" s="31">
        <f t="shared" si="1"/>
        <v>316</v>
      </c>
      <c r="X38" s="31">
        <v>0</v>
      </c>
      <c r="Y38" s="31">
        <v>0</v>
      </c>
      <c r="Z38" s="31">
        <v>0</v>
      </c>
      <c r="AA38" s="31">
        <v>0</v>
      </c>
      <c r="AB38" s="31">
        <v>0</v>
      </c>
      <c r="AC38" s="31">
        <v>0</v>
      </c>
      <c r="AD38" s="31">
        <v>0</v>
      </c>
      <c r="AE38" s="31">
        <v>0</v>
      </c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33"/>
      <c r="BC38" s="33"/>
      <c r="BD38" s="33"/>
      <c r="BE38" s="33"/>
      <c r="BF38" s="33"/>
      <c r="BG38" s="33"/>
      <c r="BH38" s="33"/>
      <c r="BI38" s="33"/>
      <c r="BJ38" s="33"/>
      <c r="BK38" s="33"/>
      <c r="BL38" s="33"/>
      <c r="BM38" s="33"/>
      <c r="BN38" s="33"/>
      <c r="BO38" s="33"/>
      <c r="BP38" s="33"/>
      <c r="BQ38" s="33"/>
      <c r="BR38" s="33"/>
      <c r="BS38" s="33"/>
      <c r="BT38" s="33"/>
      <c r="BU38" s="33"/>
      <c r="BV38" s="33"/>
      <c r="BW38" s="33"/>
      <c r="BX38" s="33"/>
      <c r="BY38" s="33"/>
      <c r="BZ38" s="33"/>
      <c r="CA38" s="33"/>
      <c r="CB38" s="33"/>
      <c r="CC38" s="33"/>
      <c r="CD38" s="33"/>
      <c r="CE38" s="33"/>
      <c r="CF38" s="33"/>
      <c r="CG38" s="33"/>
      <c r="CH38" s="33"/>
      <c r="CI38" s="33"/>
      <c r="CJ38" s="33"/>
      <c r="CK38" s="33"/>
      <c r="CL38" s="33"/>
    </row>
    <row r="39" spans="1:90" s="34" customFormat="1" ht="22.5" x14ac:dyDescent="0.2">
      <c r="A39" s="30" t="s">
        <v>35</v>
      </c>
      <c r="B39" s="30" t="s">
        <v>36</v>
      </c>
      <c r="C39" s="30">
        <v>11510</v>
      </c>
      <c r="D39" s="30" t="s">
        <v>36</v>
      </c>
      <c r="E39" s="30" t="s">
        <v>37</v>
      </c>
      <c r="F39" s="30" t="s">
        <v>41</v>
      </c>
      <c r="G39" s="27" t="s">
        <v>37</v>
      </c>
      <c r="H39" s="30" t="s">
        <v>43</v>
      </c>
      <c r="I39" s="26">
        <v>21101</v>
      </c>
      <c r="J39" s="38" t="s">
        <v>47</v>
      </c>
      <c r="K39" s="26" t="s">
        <v>53</v>
      </c>
      <c r="L39" s="37" t="s">
        <v>54</v>
      </c>
      <c r="M39" s="29"/>
      <c r="N39" s="29"/>
      <c r="O39" s="8" t="s">
        <v>39</v>
      </c>
      <c r="P39" s="27">
        <v>6</v>
      </c>
      <c r="Q39" s="72">
        <v>14</v>
      </c>
      <c r="R39" s="7" t="s">
        <v>40</v>
      </c>
      <c r="S39" s="28">
        <f t="shared" si="0"/>
        <v>84</v>
      </c>
      <c r="T39" s="31">
        <v>0</v>
      </c>
      <c r="U39" s="31">
        <v>0</v>
      </c>
      <c r="V39" s="31">
        <v>0</v>
      </c>
      <c r="W39" s="31">
        <f t="shared" si="1"/>
        <v>14</v>
      </c>
      <c r="X39" s="31">
        <v>0</v>
      </c>
      <c r="Y39" s="31">
        <v>0</v>
      </c>
      <c r="Z39" s="31">
        <v>0</v>
      </c>
      <c r="AA39" s="31">
        <v>0</v>
      </c>
      <c r="AB39" s="31">
        <v>0</v>
      </c>
      <c r="AC39" s="31">
        <v>0</v>
      </c>
      <c r="AD39" s="31">
        <v>0</v>
      </c>
      <c r="AE39" s="31">
        <v>0</v>
      </c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33"/>
      <c r="BC39" s="33"/>
      <c r="BD39" s="33"/>
      <c r="BE39" s="33"/>
      <c r="BF39" s="33"/>
      <c r="BG39" s="33"/>
      <c r="BH39" s="33"/>
      <c r="BI39" s="33"/>
      <c r="BJ39" s="33"/>
      <c r="BK39" s="33"/>
      <c r="BL39" s="33"/>
      <c r="BM39" s="33"/>
      <c r="BN39" s="33"/>
      <c r="BO39" s="33"/>
      <c r="BP39" s="33"/>
      <c r="BQ39" s="33"/>
      <c r="BR39" s="33"/>
      <c r="BS39" s="33"/>
      <c r="BT39" s="33"/>
      <c r="BU39" s="33"/>
      <c r="BV39" s="33"/>
      <c r="BW39" s="33"/>
      <c r="BX39" s="33"/>
      <c r="BY39" s="33"/>
      <c r="BZ39" s="33"/>
      <c r="CA39" s="33"/>
      <c r="CB39" s="33"/>
      <c r="CC39" s="33"/>
      <c r="CD39" s="33"/>
      <c r="CE39" s="33"/>
      <c r="CF39" s="33"/>
      <c r="CG39" s="33"/>
      <c r="CH39" s="33"/>
      <c r="CI39" s="33"/>
      <c r="CJ39" s="33"/>
      <c r="CK39" s="33"/>
      <c r="CL39" s="33"/>
    </row>
    <row r="40" spans="1:90" s="34" customFormat="1" ht="22.5" x14ac:dyDescent="0.2">
      <c r="A40" s="30" t="s">
        <v>35</v>
      </c>
      <c r="B40" s="30" t="s">
        <v>36</v>
      </c>
      <c r="C40" s="30">
        <v>11510</v>
      </c>
      <c r="D40" s="30" t="s">
        <v>36</v>
      </c>
      <c r="E40" s="30" t="s">
        <v>37</v>
      </c>
      <c r="F40" s="30" t="s">
        <v>41</v>
      </c>
      <c r="G40" s="27" t="s">
        <v>37</v>
      </c>
      <c r="H40" s="30" t="s">
        <v>43</v>
      </c>
      <c r="I40" s="26">
        <v>21101</v>
      </c>
      <c r="J40" s="38" t="s">
        <v>47</v>
      </c>
      <c r="K40" s="26" t="s">
        <v>129</v>
      </c>
      <c r="L40" s="37" t="s">
        <v>130</v>
      </c>
      <c r="M40" s="29"/>
      <c r="N40" s="29"/>
      <c r="O40" s="8" t="s">
        <v>39</v>
      </c>
      <c r="P40" s="27">
        <v>6</v>
      </c>
      <c r="Q40" s="72">
        <v>50</v>
      </c>
      <c r="R40" s="7" t="s">
        <v>40</v>
      </c>
      <c r="S40" s="28">
        <f t="shared" si="0"/>
        <v>300</v>
      </c>
      <c r="T40" s="31">
        <v>0</v>
      </c>
      <c r="U40" s="31">
        <v>0</v>
      </c>
      <c r="V40" s="31">
        <v>0</v>
      </c>
      <c r="W40" s="31">
        <f t="shared" si="1"/>
        <v>50</v>
      </c>
      <c r="X40" s="31">
        <v>0</v>
      </c>
      <c r="Y40" s="31">
        <v>0</v>
      </c>
      <c r="Z40" s="31">
        <v>0</v>
      </c>
      <c r="AA40" s="31">
        <v>0</v>
      </c>
      <c r="AB40" s="31">
        <v>0</v>
      </c>
      <c r="AC40" s="31">
        <v>0</v>
      </c>
      <c r="AD40" s="31">
        <v>0</v>
      </c>
      <c r="AE40" s="31">
        <v>0</v>
      </c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33"/>
      <c r="BC40" s="33"/>
      <c r="BD40" s="33"/>
      <c r="BE40" s="33"/>
      <c r="BF40" s="33"/>
      <c r="BG40" s="33"/>
      <c r="BH40" s="33"/>
      <c r="BI40" s="33"/>
      <c r="BJ40" s="33"/>
      <c r="BK40" s="33"/>
      <c r="BL40" s="33"/>
      <c r="BM40" s="33"/>
      <c r="BN40" s="33"/>
      <c r="BO40" s="33"/>
      <c r="BP40" s="33"/>
      <c r="BQ40" s="33"/>
      <c r="BR40" s="33"/>
      <c r="BS40" s="33"/>
      <c r="BT40" s="33"/>
      <c r="BU40" s="33"/>
      <c r="BV40" s="33"/>
      <c r="BW40" s="33"/>
      <c r="BX40" s="33"/>
      <c r="BY40" s="33"/>
      <c r="BZ40" s="33"/>
      <c r="CA40" s="33"/>
      <c r="CB40" s="33"/>
      <c r="CC40" s="33"/>
      <c r="CD40" s="33"/>
      <c r="CE40" s="33"/>
      <c r="CF40" s="33"/>
      <c r="CG40" s="33"/>
      <c r="CH40" s="33"/>
      <c r="CI40" s="33"/>
      <c r="CJ40" s="33"/>
      <c r="CK40" s="33"/>
      <c r="CL40" s="33"/>
    </row>
    <row r="41" spans="1:90" s="34" customFormat="1" ht="22.5" x14ac:dyDescent="0.2">
      <c r="A41" s="30" t="s">
        <v>35</v>
      </c>
      <c r="B41" s="30" t="s">
        <v>36</v>
      </c>
      <c r="C41" s="30">
        <v>11510</v>
      </c>
      <c r="D41" s="30" t="s">
        <v>36</v>
      </c>
      <c r="E41" s="30" t="s">
        <v>37</v>
      </c>
      <c r="F41" s="30" t="s">
        <v>44</v>
      </c>
      <c r="G41" s="27" t="s">
        <v>45</v>
      </c>
      <c r="H41" s="30" t="s">
        <v>43</v>
      </c>
      <c r="I41" s="26">
        <v>21101</v>
      </c>
      <c r="J41" s="38" t="s">
        <v>47</v>
      </c>
      <c r="K41" s="26" t="s">
        <v>83</v>
      </c>
      <c r="L41" s="37" t="s">
        <v>84</v>
      </c>
      <c r="M41" s="29"/>
      <c r="N41" s="29"/>
      <c r="O41" s="8" t="s">
        <v>39</v>
      </c>
      <c r="P41" s="27">
        <v>12</v>
      </c>
      <c r="Q41" s="72">
        <v>4</v>
      </c>
      <c r="R41" s="7" t="s">
        <v>40</v>
      </c>
      <c r="S41" s="28">
        <f t="shared" si="0"/>
        <v>48</v>
      </c>
      <c r="T41" s="31">
        <v>0</v>
      </c>
      <c r="U41" s="31">
        <v>0</v>
      </c>
      <c r="V41" s="31">
        <v>0</v>
      </c>
      <c r="W41" s="31">
        <f t="shared" si="1"/>
        <v>4</v>
      </c>
      <c r="X41" s="31">
        <v>0</v>
      </c>
      <c r="Y41" s="31">
        <v>0</v>
      </c>
      <c r="Z41" s="31">
        <v>0</v>
      </c>
      <c r="AA41" s="31">
        <v>0</v>
      </c>
      <c r="AB41" s="31">
        <v>0</v>
      </c>
      <c r="AC41" s="31">
        <v>0</v>
      </c>
      <c r="AD41" s="31">
        <v>0</v>
      </c>
      <c r="AE41" s="31">
        <v>0</v>
      </c>
      <c r="AF41" s="33"/>
      <c r="AG41" s="33"/>
      <c r="AH41" s="33"/>
      <c r="AI41" s="33"/>
      <c r="AJ41" s="33"/>
      <c r="AK41" s="33"/>
      <c r="AL41" s="33"/>
      <c r="AM41" s="33"/>
      <c r="AN41" s="33"/>
      <c r="AO41" s="33"/>
      <c r="AP41" s="33"/>
      <c r="AQ41" s="33"/>
      <c r="AR41" s="33"/>
      <c r="AS41" s="33"/>
      <c r="AT41" s="33"/>
      <c r="AU41" s="33"/>
      <c r="AV41" s="33"/>
      <c r="AW41" s="33"/>
      <c r="AX41" s="33"/>
      <c r="AY41" s="33"/>
      <c r="AZ41" s="33"/>
      <c r="BA41" s="33"/>
      <c r="BB41" s="33"/>
      <c r="BC41" s="33"/>
      <c r="BD41" s="33"/>
      <c r="BE41" s="33"/>
      <c r="BF41" s="33"/>
      <c r="BG41" s="33"/>
      <c r="BH41" s="33"/>
      <c r="BI41" s="33"/>
      <c r="BJ41" s="33"/>
      <c r="BK41" s="33"/>
      <c r="BL41" s="33"/>
      <c r="BM41" s="33"/>
      <c r="BN41" s="33"/>
      <c r="BO41" s="33"/>
      <c r="BP41" s="33"/>
      <c r="BQ41" s="33"/>
      <c r="BR41" s="33"/>
      <c r="BS41" s="33"/>
      <c r="BT41" s="33"/>
      <c r="BU41" s="33"/>
      <c r="BV41" s="33"/>
      <c r="BW41" s="33"/>
      <c r="BX41" s="33"/>
      <c r="BY41" s="33"/>
      <c r="BZ41" s="33"/>
      <c r="CA41" s="33"/>
      <c r="CB41" s="33"/>
      <c r="CC41" s="33"/>
      <c r="CD41" s="33"/>
      <c r="CE41" s="33"/>
      <c r="CF41" s="33"/>
      <c r="CG41" s="33"/>
      <c r="CH41" s="33"/>
      <c r="CI41" s="33"/>
      <c r="CJ41" s="33"/>
      <c r="CK41" s="33"/>
      <c r="CL41" s="33"/>
    </row>
    <row r="42" spans="1:90" s="34" customFormat="1" ht="22.5" x14ac:dyDescent="0.2">
      <c r="A42" s="30" t="s">
        <v>35</v>
      </c>
      <c r="B42" s="30" t="s">
        <v>36</v>
      </c>
      <c r="C42" s="30">
        <v>11510</v>
      </c>
      <c r="D42" s="30" t="s">
        <v>36</v>
      </c>
      <c r="E42" s="30" t="s">
        <v>37</v>
      </c>
      <c r="F42" s="30" t="s">
        <v>38</v>
      </c>
      <c r="G42" s="27" t="s">
        <v>37</v>
      </c>
      <c r="H42" s="30" t="s">
        <v>43</v>
      </c>
      <c r="I42" s="26">
        <v>21601</v>
      </c>
      <c r="J42" s="38" t="s">
        <v>133</v>
      </c>
      <c r="K42" s="38" t="s">
        <v>134</v>
      </c>
      <c r="L42" s="85" t="s">
        <v>135</v>
      </c>
      <c r="M42" s="29"/>
      <c r="N42" s="29"/>
      <c r="O42" s="8" t="s">
        <v>39</v>
      </c>
      <c r="P42" s="8">
        <v>2</v>
      </c>
      <c r="Q42" s="73">
        <v>169</v>
      </c>
      <c r="R42" s="7" t="s">
        <v>40</v>
      </c>
      <c r="S42" s="28">
        <f t="shared" si="0"/>
        <v>338</v>
      </c>
      <c r="T42" s="31">
        <v>0</v>
      </c>
      <c r="U42" s="31">
        <v>0</v>
      </c>
      <c r="V42" s="31">
        <v>0</v>
      </c>
      <c r="W42" s="31">
        <f t="shared" si="1"/>
        <v>169</v>
      </c>
      <c r="X42" s="31">
        <v>0</v>
      </c>
      <c r="Y42" s="31">
        <v>0</v>
      </c>
      <c r="Z42" s="31">
        <v>0</v>
      </c>
      <c r="AA42" s="31">
        <v>0</v>
      </c>
      <c r="AB42" s="31">
        <v>0</v>
      </c>
      <c r="AC42" s="31">
        <v>0</v>
      </c>
      <c r="AD42" s="31">
        <v>0</v>
      </c>
      <c r="AE42" s="31">
        <v>0</v>
      </c>
      <c r="AF42" s="33"/>
      <c r="AG42" s="33"/>
      <c r="AH42" s="33"/>
      <c r="AI42" s="33"/>
      <c r="AJ42" s="33"/>
      <c r="AK42" s="33"/>
      <c r="AL42" s="33"/>
      <c r="AM42" s="33"/>
      <c r="AN42" s="33"/>
      <c r="AO42" s="33"/>
      <c r="AP42" s="33"/>
      <c r="AQ42" s="33"/>
      <c r="AR42" s="33"/>
      <c r="AS42" s="33"/>
      <c r="AT42" s="33"/>
      <c r="AU42" s="33"/>
      <c r="AV42" s="33"/>
      <c r="AW42" s="33"/>
      <c r="AX42" s="33"/>
      <c r="AY42" s="33"/>
      <c r="AZ42" s="33"/>
      <c r="BA42" s="33"/>
      <c r="BB42" s="33"/>
      <c r="BC42" s="33"/>
      <c r="BD42" s="33"/>
      <c r="BE42" s="33"/>
      <c r="BF42" s="33"/>
      <c r="BG42" s="33"/>
      <c r="BH42" s="33"/>
      <c r="BI42" s="33"/>
      <c r="BJ42" s="33"/>
      <c r="BK42" s="33"/>
      <c r="BL42" s="33"/>
      <c r="BM42" s="33"/>
      <c r="BN42" s="33"/>
      <c r="BO42" s="33"/>
      <c r="BP42" s="33"/>
      <c r="BQ42" s="33"/>
      <c r="BR42" s="33"/>
      <c r="BS42" s="33"/>
      <c r="BT42" s="33"/>
      <c r="BU42" s="33"/>
      <c r="BV42" s="33"/>
      <c r="BW42" s="33"/>
      <c r="BX42" s="33"/>
      <c r="BY42" s="33"/>
      <c r="BZ42" s="33"/>
      <c r="CA42" s="33"/>
      <c r="CB42" s="33"/>
      <c r="CC42" s="33"/>
      <c r="CD42" s="33"/>
      <c r="CE42" s="33"/>
      <c r="CF42" s="33"/>
      <c r="CG42" s="33"/>
      <c r="CH42" s="33"/>
      <c r="CI42" s="33"/>
      <c r="CJ42" s="33"/>
      <c r="CK42" s="33"/>
      <c r="CL42" s="33"/>
    </row>
    <row r="43" spans="1:90" s="34" customFormat="1" ht="22.5" x14ac:dyDescent="0.2">
      <c r="A43" s="30" t="s">
        <v>35</v>
      </c>
      <c r="B43" s="30" t="s">
        <v>36</v>
      </c>
      <c r="C43" s="30">
        <v>11510</v>
      </c>
      <c r="D43" s="30" t="s">
        <v>36</v>
      </c>
      <c r="E43" s="30" t="s">
        <v>37</v>
      </c>
      <c r="F43" s="30" t="s">
        <v>38</v>
      </c>
      <c r="G43" s="27" t="s">
        <v>37</v>
      </c>
      <c r="H43" s="30" t="s">
        <v>43</v>
      </c>
      <c r="I43" s="26">
        <v>21601</v>
      </c>
      <c r="J43" s="38" t="s">
        <v>133</v>
      </c>
      <c r="K43" s="38" t="s">
        <v>136</v>
      </c>
      <c r="L43" s="85" t="s">
        <v>137</v>
      </c>
      <c r="M43" s="29"/>
      <c r="N43" s="29"/>
      <c r="O43" s="8" t="s">
        <v>39</v>
      </c>
      <c r="P43" s="8">
        <v>1</v>
      </c>
      <c r="Q43" s="73">
        <v>117</v>
      </c>
      <c r="R43" s="7" t="s">
        <v>40</v>
      </c>
      <c r="S43" s="28">
        <f t="shared" ref="S43:S67" si="2">(P43*Q43)</f>
        <v>117</v>
      </c>
      <c r="T43" s="31">
        <v>0</v>
      </c>
      <c r="U43" s="31">
        <v>0</v>
      </c>
      <c r="V43" s="31">
        <v>0</v>
      </c>
      <c r="W43" s="31">
        <f t="shared" si="1"/>
        <v>117</v>
      </c>
      <c r="X43" s="31">
        <v>0</v>
      </c>
      <c r="Y43" s="31">
        <v>0</v>
      </c>
      <c r="Z43" s="31">
        <v>0</v>
      </c>
      <c r="AA43" s="31">
        <v>0</v>
      </c>
      <c r="AB43" s="31">
        <v>0</v>
      </c>
      <c r="AC43" s="31">
        <v>0</v>
      </c>
      <c r="AD43" s="31">
        <v>0</v>
      </c>
      <c r="AE43" s="31">
        <v>0</v>
      </c>
      <c r="AF43" s="33"/>
      <c r="AG43" s="33"/>
      <c r="AH43" s="33"/>
      <c r="AI43" s="33"/>
      <c r="AJ43" s="33"/>
      <c r="AK43" s="33"/>
      <c r="AL43" s="33"/>
      <c r="AM43" s="33"/>
      <c r="AN43" s="33"/>
      <c r="AO43" s="33"/>
      <c r="AP43" s="33"/>
      <c r="AQ43" s="33"/>
      <c r="AR43" s="33"/>
      <c r="AS43" s="33"/>
      <c r="AT43" s="33"/>
      <c r="AU43" s="33"/>
      <c r="AV43" s="33"/>
      <c r="AW43" s="33"/>
      <c r="AX43" s="33"/>
      <c r="AY43" s="33"/>
      <c r="AZ43" s="33"/>
      <c r="BA43" s="33"/>
      <c r="BB43" s="33"/>
      <c r="BC43" s="33"/>
      <c r="BD43" s="33"/>
      <c r="BE43" s="33"/>
      <c r="BF43" s="33"/>
      <c r="BG43" s="33"/>
      <c r="BH43" s="33"/>
      <c r="BI43" s="33"/>
      <c r="BJ43" s="33"/>
      <c r="BK43" s="33"/>
      <c r="BL43" s="33"/>
      <c r="BM43" s="33"/>
      <c r="BN43" s="33"/>
      <c r="BO43" s="33"/>
      <c r="BP43" s="33"/>
      <c r="BQ43" s="33"/>
      <c r="BR43" s="33"/>
      <c r="BS43" s="33"/>
      <c r="BT43" s="33"/>
      <c r="BU43" s="33"/>
      <c r="BV43" s="33"/>
      <c r="BW43" s="33"/>
      <c r="BX43" s="33"/>
      <c r="BY43" s="33"/>
      <c r="BZ43" s="33"/>
      <c r="CA43" s="33"/>
      <c r="CB43" s="33"/>
      <c r="CC43" s="33"/>
      <c r="CD43" s="33"/>
      <c r="CE43" s="33"/>
      <c r="CF43" s="33"/>
      <c r="CG43" s="33"/>
      <c r="CH43" s="33"/>
      <c r="CI43" s="33"/>
      <c r="CJ43" s="33"/>
      <c r="CK43" s="33"/>
      <c r="CL43" s="33"/>
    </row>
    <row r="44" spans="1:90" s="34" customFormat="1" ht="22.5" x14ac:dyDescent="0.2">
      <c r="A44" s="30" t="s">
        <v>35</v>
      </c>
      <c r="B44" s="30" t="s">
        <v>36</v>
      </c>
      <c r="C44" s="30">
        <v>11510</v>
      </c>
      <c r="D44" s="30" t="s">
        <v>36</v>
      </c>
      <c r="E44" s="30" t="s">
        <v>37</v>
      </c>
      <c r="F44" s="30" t="s">
        <v>38</v>
      </c>
      <c r="G44" s="27" t="s">
        <v>37</v>
      </c>
      <c r="H44" s="30" t="s">
        <v>43</v>
      </c>
      <c r="I44" s="26">
        <v>21601</v>
      </c>
      <c r="J44" s="38" t="s">
        <v>133</v>
      </c>
      <c r="K44" s="38" t="s">
        <v>138</v>
      </c>
      <c r="L44" s="85" t="s">
        <v>139</v>
      </c>
      <c r="M44" s="29"/>
      <c r="N44" s="29"/>
      <c r="O44" s="8" t="s">
        <v>39</v>
      </c>
      <c r="P44" s="8">
        <v>2</v>
      </c>
      <c r="Q44" s="73">
        <v>199</v>
      </c>
      <c r="R44" s="7" t="s">
        <v>40</v>
      </c>
      <c r="S44" s="28">
        <f t="shared" si="2"/>
        <v>398</v>
      </c>
      <c r="T44" s="31">
        <v>0</v>
      </c>
      <c r="U44" s="31">
        <v>0</v>
      </c>
      <c r="V44" s="31">
        <v>0</v>
      </c>
      <c r="W44" s="31">
        <f t="shared" si="1"/>
        <v>199</v>
      </c>
      <c r="X44" s="31">
        <v>0</v>
      </c>
      <c r="Y44" s="31">
        <v>0</v>
      </c>
      <c r="Z44" s="31">
        <v>0</v>
      </c>
      <c r="AA44" s="31">
        <v>0</v>
      </c>
      <c r="AB44" s="31">
        <v>0</v>
      </c>
      <c r="AC44" s="31">
        <v>0</v>
      </c>
      <c r="AD44" s="31">
        <v>0</v>
      </c>
      <c r="AE44" s="31">
        <v>0</v>
      </c>
      <c r="AF44" s="33"/>
      <c r="AG44" s="33"/>
      <c r="AH44" s="33"/>
      <c r="AI44" s="33"/>
      <c r="AJ44" s="33"/>
      <c r="AK44" s="33"/>
      <c r="AL44" s="33"/>
      <c r="AM44" s="33"/>
      <c r="AN44" s="33"/>
      <c r="AO44" s="33"/>
      <c r="AP44" s="33"/>
      <c r="AQ44" s="33"/>
      <c r="AR44" s="33"/>
      <c r="AS44" s="33"/>
      <c r="AT44" s="33"/>
      <c r="AU44" s="33"/>
      <c r="AV44" s="33"/>
      <c r="AW44" s="33"/>
      <c r="AX44" s="33"/>
      <c r="AY44" s="33"/>
      <c r="AZ44" s="33"/>
      <c r="BA44" s="33"/>
      <c r="BB44" s="33"/>
      <c r="BC44" s="33"/>
      <c r="BD44" s="33"/>
      <c r="BE44" s="33"/>
      <c r="BF44" s="33"/>
      <c r="BG44" s="33"/>
      <c r="BH44" s="33"/>
      <c r="BI44" s="33"/>
      <c r="BJ44" s="33"/>
      <c r="BK44" s="33"/>
      <c r="BL44" s="33"/>
      <c r="BM44" s="33"/>
      <c r="BN44" s="33"/>
      <c r="BO44" s="33"/>
      <c r="BP44" s="33"/>
      <c r="BQ44" s="33"/>
      <c r="BR44" s="33"/>
      <c r="BS44" s="33"/>
      <c r="BT44" s="33"/>
      <c r="BU44" s="33"/>
      <c r="BV44" s="33"/>
      <c r="BW44" s="33"/>
      <c r="BX44" s="33"/>
      <c r="BY44" s="33"/>
      <c r="BZ44" s="33"/>
      <c r="CA44" s="33"/>
      <c r="CB44" s="33"/>
      <c r="CC44" s="33"/>
      <c r="CD44" s="33"/>
      <c r="CE44" s="33"/>
      <c r="CF44" s="33"/>
      <c r="CG44" s="33"/>
      <c r="CH44" s="33"/>
      <c r="CI44" s="33"/>
      <c r="CJ44" s="33"/>
      <c r="CK44" s="33"/>
      <c r="CL44" s="33"/>
    </row>
    <row r="45" spans="1:90" s="34" customFormat="1" ht="22.5" x14ac:dyDescent="0.2">
      <c r="A45" s="30" t="s">
        <v>35</v>
      </c>
      <c r="B45" s="30" t="s">
        <v>36</v>
      </c>
      <c r="C45" s="30">
        <v>11510</v>
      </c>
      <c r="D45" s="30" t="s">
        <v>36</v>
      </c>
      <c r="E45" s="30" t="s">
        <v>37</v>
      </c>
      <c r="F45" s="30" t="s">
        <v>38</v>
      </c>
      <c r="G45" s="27" t="s">
        <v>37</v>
      </c>
      <c r="H45" s="30" t="s">
        <v>43</v>
      </c>
      <c r="I45" s="26">
        <v>21601</v>
      </c>
      <c r="J45" s="38" t="s">
        <v>133</v>
      </c>
      <c r="K45" s="38" t="s">
        <v>140</v>
      </c>
      <c r="L45" s="85" t="s">
        <v>141</v>
      </c>
      <c r="M45" s="29"/>
      <c r="N45" s="29"/>
      <c r="O45" s="8" t="s">
        <v>39</v>
      </c>
      <c r="P45" s="8">
        <v>6</v>
      </c>
      <c r="Q45" s="73">
        <v>67</v>
      </c>
      <c r="R45" s="7" t="s">
        <v>40</v>
      </c>
      <c r="S45" s="28">
        <f t="shared" si="2"/>
        <v>402</v>
      </c>
      <c r="T45" s="31">
        <v>0</v>
      </c>
      <c r="U45" s="31">
        <v>0</v>
      </c>
      <c r="V45" s="31">
        <v>0</v>
      </c>
      <c r="W45" s="31">
        <f t="shared" si="1"/>
        <v>67</v>
      </c>
      <c r="X45" s="31">
        <v>0</v>
      </c>
      <c r="Y45" s="31">
        <v>0</v>
      </c>
      <c r="Z45" s="31">
        <v>0</v>
      </c>
      <c r="AA45" s="31">
        <v>0</v>
      </c>
      <c r="AB45" s="31">
        <v>0</v>
      </c>
      <c r="AC45" s="31">
        <v>0</v>
      </c>
      <c r="AD45" s="31">
        <v>0</v>
      </c>
      <c r="AE45" s="31">
        <v>0</v>
      </c>
      <c r="AF45" s="33"/>
      <c r="AG45" s="33"/>
      <c r="AH45" s="33"/>
      <c r="AI45" s="33"/>
      <c r="AJ45" s="33"/>
      <c r="AK45" s="33"/>
      <c r="AL45" s="33"/>
      <c r="AM45" s="33"/>
      <c r="AN45" s="33"/>
      <c r="AO45" s="33"/>
      <c r="AP45" s="33"/>
      <c r="AQ45" s="33"/>
      <c r="AR45" s="33"/>
      <c r="AS45" s="33"/>
      <c r="AT45" s="33"/>
      <c r="AU45" s="33"/>
      <c r="AV45" s="33"/>
      <c r="AW45" s="33"/>
      <c r="AX45" s="33"/>
      <c r="AY45" s="33"/>
      <c r="AZ45" s="33"/>
      <c r="BA45" s="33"/>
      <c r="BB45" s="33"/>
      <c r="BC45" s="33"/>
      <c r="BD45" s="33"/>
      <c r="BE45" s="33"/>
      <c r="BF45" s="33"/>
      <c r="BG45" s="33"/>
      <c r="BH45" s="33"/>
      <c r="BI45" s="33"/>
      <c r="BJ45" s="33"/>
      <c r="BK45" s="33"/>
      <c r="BL45" s="33"/>
      <c r="BM45" s="33"/>
      <c r="BN45" s="33"/>
      <c r="BO45" s="33"/>
      <c r="BP45" s="33"/>
      <c r="BQ45" s="33"/>
      <c r="BR45" s="33"/>
      <c r="BS45" s="33"/>
      <c r="BT45" s="33"/>
      <c r="BU45" s="33"/>
      <c r="BV45" s="33"/>
      <c r="BW45" s="33"/>
      <c r="BX45" s="33"/>
      <c r="BY45" s="33"/>
      <c r="BZ45" s="33"/>
      <c r="CA45" s="33"/>
      <c r="CB45" s="33"/>
      <c r="CC45" s="33"/>
      <c r="CD45" s="33"/>
      <c r="CE45" s="33"/>
      <c r="CF45" s="33"/>
      <c r="CG45" s="33"/>
      <c r="CH45" s="33"/>
      <c r="CI45" s="33"/>
      <c r="CJ45" s="33"/>
      <c r="CK45" s="33"/>
      <c r="CL45" s="33"/>
    </row>
    <row r="46" spans="1:90" s="34" customFormat="1" ht="22.5" x14ac:dyDescent="0.2">
      <c r="A46" s="30" t="s">
        <v>35</v>
      </c>
      <c r="B46" s="30" t="s">
        <v>36</v>
      </c>
      <c r="C46" s="30">
        <v>11510</v>
      </c>
      <c r="D46" s="30" t="s">
        <v>36</v>
      </c>
      <c r="E46" s="30" t="s">
        <v>37</v>
      </c>
      <c r="F46" s="30" t="s">
        <v>38</v>
      </c>
      <c r="G46" s="30" t="s">
        <v>37</v>
      </c>
      <c r="H46" s="30" t="s">
        <v>43</v>
      </c>
      <c r="I46" s="26">
        <v>22106</v>
      </c>
      <c r="J46" s="38" t="s">
        <v>55</v>
      </c>
      <c r="K46" s="26" t="s">
        <v>2</v>
      </c>
      <c r="L46" s="37" t="s">
        <v>3</v>
      </c>
      <c r="M46" s="29"/>
      <c r="N46" s="29"/>
      <c r="O46" s="8" t="s">
        <v>39</v>
      </c>
      <c r="P46" s="27">
        <v>2088</v>
      </c>
      <c r="Q46" s="72">
        <v>1</v>
      </c>
      <c r="R46" s="7" t="s">
        <v>40</v>
      </c>
      <c r="S46" s="28">
        <f t="shared" si="2"/>
        <v>2088</v>
      </c>
      <c r="T46" s="31">
        <v>0</v>
      </c>
      <c r="U46" s="31">
        <v>0</v>
      </c>
      <c r="V46" s="31">
        <v>0</v>
      </c>
      <c r="W46" s="31">
        <f>P46*Q46</f>
        <v>2088</v>
      </c>
      <c r="X46" s="31">
        <v>0</v>
      </c>
      <c r="Y46" s="31">
        <v>0</v>
      </c>
      <c r="Z46" s="31">
        <v>0</v>
      </c>
      <c r="AA46" s="31">
        <v>0</v>
      </c>
      <c r="AB46" s="31">
        <v>0</v>
      </c>
      <c r="AC46" s="31">
        <v>0</v>
      </c>
      <c r="AD46" s="31">
        <v>0</v>
      </c>
      <c r="AE46" s="31">
        <v>0</v>
      </c>
      <c r="AF46" s="33"/>
      <c r="AG46" s="33"/>
      <c r="AH46" s="33"/>
      <c r="AI46" s="33"/>
      <c r="AJ46" s="33"/>
      <c r="AK46" s="33"/>
      <c r="AL46" s="33"/>
      <c r="AM46" s="33"/>
      <c r="AN46" s="33"/>
      <c r="AO46" s="33"/>
      <c r="AP46" s="33"/>
      <c r="AQ46" s="33"/>
      <c r="AR46" s="33"/>
      <c r="AS46" s="33"/>
      <c r="AT46" s="33"/>
      <c r="AU46" s="33"/>
      <c r="AV46" s="33"/>
      <c r="AW46" s="33"/>
      <c r="AX46" s="33"/>
      <c r="AY46" s="33"/>
      <c r="AZ46" s="33"/>
      <c r="BA46" s="33"/>
      <c r="BB46" s="33"/>
      <c r="BC46" s="33"/>
      <c r="BD46" s="33"/>
      <c r="BE46" s="33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</row>
    <row r="47" spans="1:90" s="34" customFormat="1" ht="22.5" x14ac:dyDescent="0.2">
      <c r="A47" s="30" t="s">
        <v>35</v>
      </c>
      <c r="B47" s="30" t="s">
        <v>36</v>
      </c>
      <c r="C47" s="30">
        <v>11510</v>
      </c>
      <c r="D47" s="30" t="s">
        <v>36</v>
      </c>
      <c r="E47" s="30" t="s">
        <v>37</v>
      </c>
      <c r="F47" s="30" t="s">
        <v>38</v>
      </c>
      <c r="G47" s="30" t="s">
        <v>37</v>
      </c>
      <c r="H47" s="30" t="s">
        <v>43</v>
      </c>
      <c r="I47" s="26">
        <v>22106</v>
      </c>
      <c r="J47" s="38" t="s">
        <v>55</v>
      </c>
      <c r="K47" s="26" t="s">
        <v>2</v>
      </c>
      <c r="L47" s="37" t="s">
        <v>3</v>
      </c>
      <c r="M47" s="29"/>
      <c r="N47" s="29"/>
      <c r="O47" s="8" t="s">
        <v>39</v>
      </c>
      <c r="P47" s="27">
        <v>2088</v>
      </c>
      <c r="Q47" s="72">
        <v>1</v>
      </c>
      <c r="R47" s="7" t="s">
        <v>40</v>
      </c>
      <c r="S47" s="28">
        <f t="shared" si="2"/>
        <v>2088</v>
      </c>
      <c r="T47" s="31">
        <v>0</v>
      </c>
      <c r="U47" s="31">
        <v>0</v>
      </c>
      <c r="V47" s="31">
        <v>0</v>
      </c>
      <c r="W47" s="31">
        <f t="shared" ref="W47:W70" si="3">P47*Q47</f>
        <v>2088</v>
      </c>
      <c r="X47" s="31">
        <v>0</v>
      </c>
      <c r="Y47" s="31">
        <v>0</v>
      </c>
      <c r="Z47" s="31">
        <v>0</v>
      </c>
      <c r="AA47" s="31">
        <v>0</v>
      </c>
      <c r="AB47" s="31">
        <v>0</v>
      </c>
      <c r="AC47" s="31">
        <v>0</v>
      </c>
      <c r="AD47" s="31">
        <v>0</v>
      </c>
      <c r="AE47" s="31">
        <v>0</v>
      </c>
      <c r="AF47" s="33"/>
      <c r="AG47" s="33"/>
      <c r="AH47" s="33"/>
      <c r="AI47" s="33"/>
      <c r="AJ47" s="33"/>
      <c r="AK47" s="33"/>
      <c r="AL47" s="33"/>
      <c r="AM47" s="33"/>
      <c r="AN47" s="33"/>
      <c r="AO47" s="33"/>
      <c r="AP47" s="33"/>
      <c r="AQ47" s="33"/>
      <c r="AR47" s="33"/>
      <c r="AS47" s="33"/>
      <c r="AT47" s="33"/>
      <c r="AU47" s="33"/>
      <c r="AV47" s="33"/>
      <c r="AW47" s="33"/>
      <c r="AX47" s="33"/>
      <c r="AY47" s="33"/>
      <c r="AZ47" s="33"/>
      <c r="BA47" s="33"/>
      <c r="BB47" s="33"/>
      <c r="BC47" s="33"/>
      <c r="BD47" s="33"/>
      <c r="BE47" s="33"/>
      <c r="BF47" s="33"/>
      <c r="BG47" s="33"/>
      <c r="BH47" s="33"/>
      <c r="BI47" s="33"/>
      <c r="BJ47" s="33"/>
      <c r="BK47" s="33"/>
      <c r="BL47" s="33"/>
      <c r="BM47" s="33"/>
      <c r="BN47" s="33"/>
      <c r="BO47" s="33"/>
      <c r="BP47" s="33"/>
      <c r="BQ47" s="33"/>
      <c r="BR47" s="33"/>
      <c r="BS47" s="33"/>
      <c r="BT47" s="33"/>
      <c r="BU47" s="33"/>
      <c r="BV47" s="33"/>
      <c r="BW47" s="33"/>
      <c r="BX47" s="33"/>
      <c r="BY47" s="33"/>
      <c r="BZ47" s="33"/>
      <c r="CA47" s="33"/>
      <c r="CB47" s="33"/>
      <c r="CC47" s="33"/>
      <c r="CD47" s="33"/>
      <c r="CE47" s="33"/>
      <c r="CF47" s="33"/>
      <c r="CG47" s="33"/>
      <c r="CH47" s="33"/>
      <c r="CI47" s="33"/>
      <c r="CJ47" s="33"/>
      <c r="CK47" s="33"/>
      <c r="CL47" s="33"/>
    </row>
    <row r="48" spans="1:90" s="34" customFormat="1" ht="22.5" x14ac:dyDescent="0.2">
      <c r="A48" s="30" t="s">
        <v>35</v>
      </c>
      <c r="B48" s="30" t="s">
        <v>36</v>
      </c>
      <c r="C48" s="30">
        <v>11510</v>
      </c>
      <c r="D48" s="30" t="s">
        <v>36</v>
      </c>
      <c r="E48" s="30" t="s">
        <v>37</v>
      </c>
      <c r="F48" s="30" t="s">
        <v>38</v>
      </c>
      <c r="G48" s="30" t="s">
        <v>37</v>
      </c>
      <c r="H48" s="30" t="s">
        <v>43</v>
      </c>
      <c r="I48" s="26">
        <v>22106</v>
      </c>
      <c r="J48" s="38" t="s">
        <v>55</v>
      </c>
      <c r="K48" s="26" t="s">
        <v>2</v>
      </c>
      <c r="L48" s="37" t="s">
        <v>3</v>
      </c>
      <c r="M48" s="29"/>
      <c r="N48" s="29"/>
      <c r="O48" s="8" t="s">
        <v>39</v>
      </c>
      <c r="P48" s="27">
        <v>1392</v>
      </c>
      <c r="Q48" s="72">
        <v>1</v>
      </c>
      <c r="R48" s="7" t="s">
        <v>40</v>
      </c>
      <c r="S48" s="28">
        <f t="shared" si="2"/>
        <v>1392</v>
      </c>
      <c r="T48" s="31">
        <v>0</v>
      </c>
      <c r="U48" s="31">
        <v>0</v>
      </c>
      <c r="V48" s="31">
        <v>0</v>
      </c>
      <c r="W48" s="31">
        <f t="shared" si="3"/>
        <v>1392</v>
      </c>
      <c r="X48" s="31">
        <v>0</v>
      </c>
      <c r="Y48" s="31">
        <v>0</v>
      </c>
      <c r="Z48" s="31">
        <v>0</v>
      </c>
      <c r="AA48" s="31">
        <v>0</v>
      </c>
      <c r="AB48" s="31">
        <v>0</v>
      </c>
      <c r="AC48" s="31">
        <v>0</v>
      </c>
      <c r="AD48" s="31">
        <v>0</v>
      </c>
      <c r="AE48" s="31">
        <v>0</v>
      </c>
      <c r="AF48" s="33"/>
      <c r="AG48" s="33"/>
      <c r="AH48" s="33"/>
      <c r="AI48" s="33"/>
      <c r="AJ48" s="33"/>
      <c r="AK48" s="33"/>
      <c r="AL48" s="33"/>
      <c r="AM48" s="33"/>
      <c r="AN48" s="33"/>
      <c r="AO48" s="33"/>
      <c r="AP48" s="33"/>
      <c r="AQ48" s="33"/>
      <c r="AR48" s="33"/>
      <c r="AS48" s="33"/>
      <c r="AT48" s="33"/>
      <c r="AU48" s="33"/>
      <c r="AV48" s="33"/>
      <c r="AW48" s="33"/>
      <c r="AX48" s="33"/>
      <c r="AY48" s="33"/>
      <c r="AZ48" s="33"/>
      <c r="BA48" s="33"/>
      <c r="BB48" s="33"/>
      <c r="BC48" s="33"/>
      <c r="BD48" s="33"/>
      <c r="BE48" s="33"/>
      <c r="BF48" s="33"/>
      <c r="BG48" s="33"/>
      <c r="BH48" s="33"/>
      <c r="BI48" s="33"/>
      <c r="BJ48" s="33"/>
      <c r="BK48" s="33"/>
      <c r="BL48" s="33"/>
      <c r="BM48" s="33"/>
      <c r="BN48" s="33"/>
      <c r="BO48" s="33"/>
      <c r="BP48" s="33"/>
      <c r="BQ48" s="33"/>
      <c r="BR48" s="33"/>
      <c r="BS48" s="33"/>
      <c r="BT48" s="33"/>
      <c r="BU48" s="33"/>
      <c r="BV48" s="33"/>
      <c r="BW48" s="33"/>
      <c r="BX48" s="33"/>
      <c r="BY48" s="33"/>
      <c r="BZ48" s="33"/>
      <c r="CA48" s="33"/>
      <c r="CB48" s="33"/>
      <c r="CC48" s="33"/>
      <c r="CD48" s="33"/>
      <c r="CE48" s="33"/>
      <c r="CF48" s="33"/>
      <c r="CG48" s="33"/>
      <c r="CH48" s="33"/>
      <c r="CI48" s="33"/>
      <c r="CJ48" s="33"/>
      <c r="CK48" s="33"/>
      <c r="CL48" s="33"/>
    </row>
    <row r="49" spans="1:90" s="34" customFormat="1" ht="22.5" x14ac:dyDescent="0.2">
      <c r="A49" s="30" t="s">
        <v>35</v>
      </c>
      <c r="B49" s="30" t="s">
        <v>36</v>
      </c>
      <c r="C49" s="30">
        <v>11510</v>
      </c>
      <c r="D49" s="30" t="s">
        <v>36</v>
      </c>
      <c r="E49" s="30" t="s">
        <v>37</v>
      </c>
      <c r="F49" s="30" t="s">
        <v>38</v>
      </c>
      <c r="G49" s="30" t="s">
        <v>37</v>
      </c>
      <c r="H49" s="30" t="s">
        <v>43</v>
      </c>
      <c r="I49" s="26">
        <v>24601</v>
      </c>
      <c r="J49" s="38" t="s">
        <v>62</v>
      </c>
      <c r="K49" s="26" t="s">
        <v>142</v>
      </c>
      <c r="L49" s="37" t="s">
        <v>143</v>
      </c>
      <c r="M49" s="29"/>
      <c r="N49" s="29"/>
      <c r="O49" s="8" t="s">
        <v>39</v>
      </c>
      <c r="P49" s="27">
        <v>6</v>
      </c>
      <c r="Q49" s="72">
        <v>220</v>
      </c>
      <c r="R49" s="7" t="s">
        <v>40</v>
      </c>
      <c r="S49" s="28">
        <f t="shared" si="2"/>
        <v>1320</v>
      </c>
      <c r="T49" s="31">
        <v>0</v>
      </c>
      <c r="U49" s="31">
        <v>0</v>
      </c>
      <c r="V49" s="31">
        <v>0</v>
      </c>
      <c r="W49" s="31">
        <f t="shared" si="3"/>
        <v>1320</v>
      </c>
      <c r="X49" s="31">
        <v>0</v>
      </c>
      <c r="Y49" s="31">
        <v>0</v>
      </c>
      <c r="Z49" s="31">
        <v>0</v>
      </c>
      <c r="AA49" s="31">
        <v>0</v>
      </c>
      <c r="AB49" s="31">
        <v>0</v>
      </c>
      <c r="AC49" s="31">
        <v>0</v>
      </c>
      <c r="AD49" s="31">
        <v>0</v>
      </c>
      <c r="AE49" s="31">
        <v>0</v>
      </c>
      <c r="AF49" s="33"/>
      <c r="AG49" s="33"/>
      <c r="AH49" s="33"/>
      <c r="AI49" s="33"/>
      <c r="AJ49" s="33"/>
      <c r="AK49" s="33"/>
      <c r="AL49" s="33"/>
      <c r="AM49" s="33"/>
      <c r="AN49" s="33"/>
      <c r="AO49" s="33"/>
      <c r="AP49" s="33"/>
      <c r="AQ49" s="33"/>
      <c r="AR49" s="33"/>
      <c r="AS49" s="33"/>
      <c r="AT49" s="33"/>
      <c r="AU49" s="33"/>
      <c r="AV49" s="33"/>
      <c r="AW49" s="33"/>
      <c r="AX49" s="33"/>
      <c r="AY49" s="33"/>
      <c r="AZ49" s="33"/>
      <c r="BA49" s="33"/>
      <c r="BB49" s="33"/>
      <c r="BC49" s="33"/>
      <c r="BD49" s="33"/>
      <c r="BE49" s="33"/>
      <c r="BF49" s="33"/>
      <c r="BG49" s="33"/>
      <c r="BH49" s="33"/>
      <c r="BI49" s="33"/>
      <c r="BJ49" s="33"/>
      <c r="BK49" s="33"/>
      <c r="BL49" s="33"/>
      <c r="BM49" s="33"/>
      <c r="BN49" s="33"/>
      <c r="BO49" s="33"/>
      <c r="BP49" s="33"/>
      <c r="BQ49" s="33"/>
      <c r="BR49" s="33"/>
      <c r="BS49" s="33"/>
      <c r="BT49" s="33"/>
      <c r="BU49" s="33"/>
      <c r="BV49" s="33"/>
      <c r="BW49" s="33"/>
      <c r="BX49" s="33"/>
      <c r="BY49" s="33"/>
      <c r="BZ49" s="33"/>
      <c r="CA49" s="33"/>
      <c r="CB49" s="33"/>
      <c r="CC49" s="33"/>
      <c r="CD49" s="33"/>
      <c r="CE49" s="33"/>
      <c r="CF49" s="33"/>
      <c r="CG49" s="33"/>
      <c r="CH49" s="33"/>
      <c r="CI49" s="33"/>
      <c r="CJ49" s="33"/>
      <c r="CK49" s="33"/>
      <c r="CL49" s="33"/>
    </row>
    <row r="50" spans="1:90" s="34" customFormat="1" ht="22.5" x14ac:dyDescent="0.2">
      <c r="A50" s="30" t="s">
        <v>35</v>
      </c>
      <c r="B50" s="30" t="s">
        <v>36</v>
      </c>
      <c r="C50" s="30">
        <v>11510</v>
      </c>
      <c r="D50" s="30" t="s">
        <v>36</v>
      </c>
      <c r="E50" s="30" t="s">
        <v>37</v>
      </c>
      <c r="F50" s="30" t="s">
        <v>38</v>
      </c>
      <c r="G50" s="30" t="s">
        <v>37</v>
      </c>
      <c r="H50" s="30" t="s">
        <v>43</v>
      </c>
      <c r="I50" s="26">
        <v>24601</v>
      </c>
      <c r="J50" s="38" t="s">
        <v>62</v>
      </c>
      <c r="K50" s="26" t="s">
        <v>144</v>
      </c>
      <c r="L50" s="37" t="s">
        <v>145</v>
      </c>
      <c r="M50" s="29"/>
      <c r="N50" s="29"/>
      <c r="O50" s="8" t="s">
        <v>39</v>
      </c>
      <c r="P50" s="27">
        <v>6</v>
      </c>
      <c r="Q50" s="72">
        <v>250</v>
      </c>
      <c r="R50" s="7" t="s">
        <v>40</v>
      </c>
      <c r="S50" s="28">
        <f t="shared" si="2"/>
        <v>1500</v>
      </c>
      <c r="T50" s="31">
        <v>0</v>
      </c>
      <c r="U50" s="31">
        <v>0</v>
      </c>
      <c r="V50" s="31">
        <v>0</v>
      </c>
      <c r="W50" s="31">
        <f t="shared" si="3"/>
        <v>1500</v>
      </c>
      <c r="X50" s="31">
        <v>0</v>
      </c>
      <c r="Y50" s="31">
        <v>0</v>
      </c>
      <c r="Z50" s="31">
        <v>0</v>
      </c>
      <c r="AA50" s="31">
        <v>0</v>
      </c>
      <c r="AB50" s="31">
        <v>0</v>
      </c>
      <c r="AC50" s="31">
        <v>0</v>
      </c>
      <c r="AD50" s="31">
        <v>0</v>
      </c>
      <c r="AE50" s="31">
        <v>0</v>
      </c>
      <c r="AF50" s="33"/>
      <c r="AG50" s="33"/>
      <c r="AH50" s="33"/>
      <c r="AI50" s="33"/>
      <c r="AJ50" s="33"/>
      <c r="AK50" s="33"/>
      <c r="AL50" s="33"/>
      <c r="AM50" s="33"/>
      <c r="AN50" s="33"/>
      <c r="AO50" s="33"/>
      <c r="AP50" s="33"/>
      <c r="AQ50" s="33"/>
      <c r="AR50" s="33"/>
      <c r="AS50" s="33"/>
      <c r="AT50" s="33"/>
      <c r="AU50" s="33"/>
      <c r="AV50" s="33"/>
      <c r="AW50" s="33"/>
      <c r="AX50" s="33"/>
      <c r="AY50" s="33"/>
      <c r="AZ50" s="33"/>
      <c r="BA50" s="33"/>
      <c r="BB50" s="33"/>
      <c r="BC50" s="33"/>
      <c r="BD50" s="33"/>
      <c r="BE50" s="33"/>
      <c r="BF50" s="33"/>
      <c r="BG50" s="33"/>
      <c r="BH50" s="33"/>
      <c r="BI50" s="33"/>
      <c r="BJ50" s="33"/>
      <c r="BK50" s="33"/>
      <c r="BL50" s="33"/>
      <c r="BM50" s="33"/>
      <c r="BN50" s="33"/>
      <c r="BO50" s="33"/>
      <c r="BP50" s="33"/>
      <c r="BQ50" s="33"/>
      <c r="BR50" s="33"/>
      <c r="BS50" s="33"/>
      <c r="BT50" s="33"/>
      <c r="BU50" s="33"/>
      <c r="BV50" s="33"/>
      <c r="BW50" s="33"/>
      <c r="BX50" s="33"/>
      <c r="BY50" s="33"/>
      <c r="BZ50" s="33"/>
      <c r="CA50" s="33"/>
      <c r="CB50" s="33"/>
      <c r="CC50" s="33"/>
      <c r="CD50" s="33"/>
      <c r="CE50" s="33"/>
      <c r="CF50" s="33"/>
      <c r="CG50" s="33"/>
      <c r="CH50" s="33"/>
      <c r="CI50" s="33"/>
      <c r="CJ50" s="33"/>
      <c r="CK50" s="33"/>
      <c r="CL50" s="33"/>
    </row>
    <row r="51" spans="1:90" s="34" customFormat="1" ht="22.5" x14ac:dyDescent="0.2">
      <c r="A51" s="30" t="s">
        <v>35</v>
      </c>
      <c r="B51" s="30" t="s">
        <v>36</v>
      </c>
      <c r="C51" s="30">
        <v>11510</v>
      </c>
      <c r="D51" s="30" t="s">
        <v>36</v>
      </c>
      <c r="E51" s="30" t="s">
        <v>37</v>
      </c>
      <c r="F51" s="30" t="s">
        <v>38</v>
      </c>
      <c r="G51" s="30" t="s">
        <v>37</v>
      </c>
      <c r="H51" s="30" t="s">
        <v>43</v>
      </c>
      <c r="I51" s="26">
        <v>24601</v>
      </c>
      <c r="J51" s="38" t="s">
        <v>62</v>
      </c>
      <c r="K51" s="26" t="s">
        <v>146</v>
      </c>
      <c r="L51" s="37" t="s">
        <v>147</v>
      </c>
      <c r="M51" s="29"/>
      <c r="N51" s="29"/>
      <c r="O51" s="8" t="s">
        <v>39</v>
      </c>
      <c r="P51" s="27">
        <v>5</v>
      </c>
      <c r="Q51" s="72">
        <v>425</v>
      </c>
      <c r="R51" s="7" t="s">
        <v>40</v>
      </c>
      <c r="S51" s="28">
        <f t="shared" si="2"/>
        <v>2125</v>
      </c>
      <c r="T51" s="31">
        <v>0</v>
      </c>
      <c r="U51" s="31">
        <v>0</v>
      </c>
      <c r="V51" s="31">
        <v>0</v>
      </c>
      <c r="W51" s="31">
        <f t="shared" si="3"/>
        <v>2125</v>
      </c>
      <c r="X51" s="31">
        <v>0</v>
      </c>
      <c r="Y51" s="31">
        <v>0</v>
      </c>
      <c r="Z51" s="31">
        <v>0</v>
      </c>
      <c r="AA51" s="31">
        <v>0</v>
      </c>
      <c r="AB51" s="31">
        <v>0</v>
      </c>
      <c r="AC51" s="31">
        <v>0</v>
      </c>
      <c r="AD51" s="31">
        <v>0</v>
      </c>
      <c r="AE51" s="31">
        <v>0</v>
      </c>
      <c r="AF51" s="33"/>
      <c r="AG51" s="33"/>
      <c r="AH51" s="33"/>
      <c r="AI51" s="33"/>
      <c r="AJ51" s="33"/>
      <c r="AK51" s="33"/>
      <c r="AL51" s="33"/>
      <c r="AM51" s="33"/>
      <c r="AN51" s="33"/>
      <c r="AO51" s="33"/>
      <c r="AP51" s="33"/>
      <c r="AQ51" s="33"/>
      <c r="AR51" s="33"/>
      <c r="AS51" s="33"/>
      <c r="AT51" s="33"/>
      <c r="AU51" s="33"/>
      <c r="AV51" s="33"/>
      <c r="AW51" s="33"/>
      <c r="AX51" s="33"/>
      <c r="AY51" s="33"/>
      <c r="AZ51" s="33"/>
      <c r="BA51" s="33"/>
      <c r="BB51" s="33"/>
      <c r="BC51" s="33"/>
      <c r="BD51" s="33"/>
      <c r="BE51" s="33"/>
      <c r="BF51" s="33"/>
      <c r="BG51" s="33"/>
      <c r="BH51" s="33"/>
      <c r="BI51" s="33"/>
      <c r="BJ51" s="33"/>
      <c r="BK51" s="33"/>
      <c r="BL51" s="33"/>
      <c r="BM51" s="33"/>
      <c r="BN51" s="33"/>
      <c r="BO51" s="33"/>
      <c r="BP51" s="33"/>
      <c r="BQ51" s="33"/>
      <c r="BR51" s="33"/>
      <c r="BS51" s="33"/>
      <c r="BT51" s="33"/>
      <c r="BU51" s="33"/>
      <c r="BV51" s="33"/>
      <c r="BW51" s="33"/>
      <c r="BX51" s="33"/>
      <c r="BY51" s="33"/>
      <c r="BZ51" s="33"/>
      <c r="CA51" s="33"/>
      <c r="CB51" s="33"/>
      <c r="CC51" s="33"/>
      <c r="CD51" s="33"/>
      <c r="CE51" s="33"/>
      <c r="CF51" s="33"/>
      <c r="CG51" s="33"/>
      <c r="CH51" s="33"/>
      <c r="CI51" s="33"/>
      <c r="CJ51" s="33"/>
      <c r="CK51" s="33"/>
      <c r="CL51" s="33"/>
    </row>
    <row r="52" spans="1:90" s="34" customFormat="1" ht="22.5" x14ac:dyDescent="0.2">
      <c r="A52" s="30" t="s">
        <v>35</v>
      </c>
      <c r="B52" s="30" t="s">
        <v>36</v>
      </c>
      <c r="C52" s="30">
        <v>11510</v>
      </c>
      <c r="D52" s="30" t="s">
        <v>36</v>
      </c>
      <c r="E52" s="30" t="s">
        <v>37</v>
      </c>
      <c r="F52" s="30" t="s">
        <v>38</v>
      </c>
      <c r="G52" s="30" t="s">
        <v>37</v>
      </c>
      <c r="H52" s="30" t="s">
        <v>43</v>
      </c>
      <c r="I52" s="26">
        <v>24601</v>
      </c>
      <c r="J52" s="38" t="s">
        <v>62</v>
      </c>
      <c r="K52" s="26" t="s">
        <v>142</v>
      </c>
      <c r="L52" s="37" t="s">
        <v>143</v>
      </c>
      <c r="M52" s="29"/>
      <c r="N52" s="29"/>
      <c r="O52" s="8" t="s">
        <v>39</v>
      </c>
      <c r="P52" s="27">
        <v>5</v>
      </c>
      <c r="Q52" s="72">
        <v>220</v>
      </c>
      <c r="R52" s="7" t="s">
        <v>40</v>
      </c>
      <c r="S52" s="28">
        <f t="shared" si="2"/>
        <v>1100</v>
      </c>
      <c r="T52" s="31">
        <v>0</v>
      </c>
      <c r="U52" s="31">
        <v>0</v>
      </c>
      <c r="V52" s="31">
        <v>0</v>
      </c>
      <c r="W52" s="31">
        <f t="shared" si="3"/>
        <v>1100</v>
      </c>
      <c r="X52" s="31">
        <v>0</v>
      </c>
      <c r="Y52" s="31">
        <v>0</v>
      </c>
      <c r="Z52" s="31">
        <v>0</v>
      </c>
      <c r="AA52" s="31">
        <v>0</v>
      </c>
      <c r="AB52" s="31">
        <v>0</v>
      </c>
      <c r="AC52" s="31">
        <v>0</v>
      </c>
      <c r="AD52" s="31">
        <v>0</v>
      </c>
      <c r="AE52" s="31">
        <v>0</v>
      </c>
      <c r="AF52" s="33"/>
      <c r="AG52" s="33"/>
      <c r="AH52" s="33"/>
      <c r="AI52" s="33"/>
      <c r="AJ52" s="33"/>
      <c r="AK52" s="33"/>
      <c r="AL52" s="33"/>
      <c r="AM52" s="33"/>
      <c r="AN52" s="33"/>
      <c r="AO52" s="33"/>
      <c r="AP52" s="33"/>
      <c r="AQ52" s="33"/>
      <c r="AR52" s="33"/>
      <c r="AS52" s="33"/>
      <c r="AT52" s="33"/>
      <c r="AU52" s="33"/>
      <c r="AV52" s="33"/>
      <c r="AW52" s="33"/>
      <c r="AX52" s="33"/>
      <c r="AY52" s="33"/>
      <c r="AZ52" s="33"/>
      <c r="BA52" s="33"/>
      <c r="BB52" s="33"/>
      <c r="BC52" s="33"/>
      <c r="BD52" s="33"/>
      <c r="BE52" s="33"/>
      <c r="BF52" s="33"/>
      <c r="BG52" s="33"/>
      <c r="BH52" s="33"/>
      <c r="BI52" s="33"/>
      <c r="BJ52" s="33"/>
      <c r="BK52" s="33"/>
      <c r="BL52" s="33"/>
      <c r="BM52" s="33"/>
      <c r="BN52" s="33"/>
      <c r="BO52" s="33"/>
      <c r="BP52" s="33"/>
      <c r="BQ52" s="33"/>
      <c r="BR52" s="33"/>
      <c r="BS52" s="33"/>
      <c r="BT52" s="33"/>
      <c r="BU52" s="33"/>
      <c r="BV52" s="33"/>
      <c r="BW52" s="33"/>
      <c r="BX52" s="33"/>
      <c r="BY52" s="33"/>
      <c r="BZ52" s="33"/>
      <c r="CA52" s="33"/>
      <c r="CB52" s="33"/>
      <c r="CC52" s="33"/>
      <c r="CD52" s="33"/>
      <c r="CE52" s="33"/>
      <c r="CF52" s="33"/>
      <c r="CG52" s="33"/>
      <c r="CH52" s="33"/>
      <c r="CI52" s="33"/>
      <c r="CJ52" s="33"/>
      <c r="CK52" s="33"/>
      <c r="CL52" s="33"/>
    </row>
    <row r="53" spans="1:90" s="34" customFormat="1" ht="22.5" x14ac:dyDescent="0.2">
      <c r="A53" s="30" t="s">
        <v>35</v>
      </c>
      <c r="B53" s="30" t="s">
        <v>36</v>
      </c>
      <c r="C53" s="30">
        <v>11510</v>
      </c>
      <c r="D53" s="30" t="s">
        <v>36</v>
      </c>
      <c r="E53" s="30" t="s">
        <v>37</v>
      </c>
      <c r="F53" s="30" t="s">
        <v>44</v>
      </c>
      <c r="G53" s="30" t="s">
        <v>45</v>
      </c>
      <c r="H53" s="30" t="s">
        <v>43</v>
      </c>
      <c r="I53" s="26">
        <v>26102</v>
      </c>
      <c r="J53" s="38" t="s">
        <v>63</v>
      </c>
      <c r="K53" s="86" t="s">
        <v>0</v>
      </c>
      <c r="L53" s="53" t="s">
        <v>1</v>
      </c>
      <c r="M53" s="29"/>
      <c r="N53" s="29"/>
      <c r="O53" s="8" t="s">
        <v>39</v>
      </c>
      <c r="P53" s="8">
        <v>1</v>
      </c>
      <c r="Q53" s="73">
        <v>2111</v>
      </c>
      <c r="R53" s="7" t="s">
        <v>40</v>
      </c>
      <c r="S53" s="28">
        <f t="shared" si="2"/>
        <v>2111</v>
      </c>
      <c r="T53" s="31">
        <v>0</v>
      </c>
      <c r="U53" s="31">
        <v>0</v>
      </c>
      <c r="V53" s="31">
        <v>0</v>
      </c>
      <c r="W53" s="31">
        <f t="shared" si="3"/>
        <v>2111</v>
      </c>
      <c r="X53" s="31">
        <v>0</v>
      </c>
      <c r="Y53" s="31">
        <v>0</v>
      </c>
      <c r="Z53" s="31">
        <v>0</v>
      </c>
      <c r="AA53" s="31">
        <v>0</v>
      </c>
      <c r="AB53" s="31">
        <v>0</v>
      </c>
      <c r="AC53" s="31">
        <v>0</v>
      </c>
      <c r="AD53" s="31">
        <v>0</v>
      </c>
      <c r="AE53" s="31">
        <v>0</v>
      </c>
      <c r="AF53" s="33"/>
      <c r="AG53" s="33"/>
      <c r="AH53" s="33"/>
      <c r="AI53" s="33"/>
      <c r="AJ53" s="33"/>
      <c r="AK53" s="33"/>
      <c r="AL53" s="33"/>
      <c r="AM53" s="33"/>
      <c r="AN53" s="33"/>
      <c r="AO53" s="33"/>
      <c r="AP53" s="33"/>
      <c r="AQ53" s="33"/>
      <c r="AR53" s="33"/>
      <c r="AS53" s="33"/>
      <c r="AT53" s="33"/>
      <c r="AU53" s="33"/>
      <c r="AV53" s="33"/>
      <c r="AW53" s="33"/>
      <c r="AX53" s="33"/>
      <c r="AY53" s="33"/>
      <c r="AZ53" s="33"/>
      <c r="BA53" s="33"/>
      <c r="BB53" s="33"/>
      <c r="BC53" s="33"/>
      <c r="BD53" s="33"/>
      <c r="BE53" s="33"/>
      <c r="BF53" s="33"/>
      <c r="BG53" s="33"/>
      <c r="BH53" s="33"/>
      <c r="BI53" s="33"/>
      <c r="BJ53" s="33"/>
      <c r="BK53" s="33"/>
      <c r="BL53" s="33"/>
      <c r="BM53" s="33"/>
      <c r="BN53" s="33"/>
      <c r="BO53" s="33"/>
      <c r="BP53" s="33"/>
      <c r="BQ53" s="33"/>
      <c r="BR53" s="33"/>
      <c r="BS53" s="33"/>
      <c r="BT53" s="33"/>
      <c r="BU53" s="33"/>
      <c r="BV53" s="33"/>
      <c r="BW53" s="33"/>
      <c r="BX53" s="33"/>
      <c r="BY53" s="33"/>
      <c r="BZ53" s="33"/>
      <c r="CA53" s="33"/>
      <c r="CB53" s="33"/>
      <c r="CC53" s="33"/>
      <c r="CD53" s="33"/>
      <c r="CE53" s="33"/>
      <c r="CF53" s="33"/>
      <c r="CG53" s="33"/>
      <c r="CH53" s="33"/>
      <c r="CI53" s="33"/>
      <c r="CJ53" s="33"/>
      <c r="CK53" s="33"/>
      <c r="CL53" s="33"/>
    </row>
    <row r="54" spans="1:90" s="34" customFormat="1" ht="22.5" x14ac:dyDescent="0.2">
      <c r="A54" s="30" t="s">
        <v>35</v>
      </c>
      <c r="B54" s="30" t="s">
        <v>36</v>
      </c>
      <c r="C54" s="30">
        <v>11510</v>
      </c>
      <c r="D54" s="30" t="s">
        <v>36</v>
      </c>
      <c r="E54" s="30" t="s">
        <v>37</v>
      </c>
      <c r="F54" s="30" t="s">
        <v>38</v>
      </c>
      <c r="G54" s="30" t="s">
        <v>37</v>
      </c>
      <c r="H54" s="30" t="s">
        <v>148</v>
      </c>
      <c r="I54" s="26">
        <v>26102</v>
      </c>
      <c r="J54" s="38" t="s">
        <v>63</v>
      </c>
      <c r="K54" s="86" t="s">
        <v>0</v>
      </c>
      <c r="L54" s="53" t="s">
        <v>1</v>
      </c>
      <c r="M54" s="29"/>
      <c r="N54" s="29"/>
      <c r="O54" s="8" t="s">
        <v>39</v>
      </c>
      <c r="P54" s="8">
        <v>1</v>
      </c>
      <c r="Q54" s="73">
        <v>2111</v>
      </c>
      <c r="R54" s="7" t="s">
        <v>40</v>
      </c>
      <c r="S54" s="28">
        <f t="shared" si="2"/>
        <v>2111</v>
      </c>
      <c r="T54" s="31">
        <v>0</v>
      </c>
      <c r="U54" s="31">
        <v>0</v>
      </c>
      <c r="V54" s="31">
        <v>0</v>
      </c>
      <c r="W54" s="31">
        <f t="shared" si="3"/>
        <v>2111</v>
      </c>
      <c r="X54" s="31">
        <v>0</v>
      </c>
      <c r="Y54" s="31">
        <v>0</v>
      </c>
      <c r="Z54" s="31">
        <v>0</v>
      </c>
      <c r="AA54" s="31">
        <v>0</v>
      </c>
      <c r="AB54" s="31">
        <v>0</v>
      </c>
      <c r="AC54" s="31">
        <v>0</v>
      </c>
      <c r="AD54" s="31">
        <v>0</v>
      </c>
      <c r="AE54" s="31">
        <v>0</v>
      </c>
      <c r="AF54" s="33"/>
      <c r="AG54" s="33"/>
      <c r="AH54" s="33"/>
      <c r="AI54" s="33"/>
      <c r="AJ54" s="33"/>
      <c r="AK54" s="33"/>
      <c r="AL54" s="33"/>
      <c r="AM54" s="33"/>
      <c r="AN54" s="33"/>
      <c r="AO54" s="33"/>
      <c r="AP54" s="33"/>
      <c r="AQ54" s="33"/>
      <c r="AR54" s="33"/>
      <c r="AS54" s="33"/>
      <c r="AT54" s="33"/>
      <c r="AU54" s="33"/>
      <c r="AV54" s="33"/>
      <c r="AW54" s="33"/>
      <c r="AX54" s="33"/>
      <c r="AY54" s="33"/>
      <c r="AZ54" s="33"/>
      <c r="BA54" s="33"/>
      <c r="BB54" s="33"/>
      <c r="BC54" s="33"/>
      <c r="BD54" s="33"/>
      <c r="BE54" s="33"/>
      <c r="BF54" s="33"/>
      <c r="BG54" s="33"/>
      <c r="BH54" s="33"/>
      <c r="BI54" s="33"/>
      <c r="BJ54" s="33"/>
      <c r="BK54" s="33"/>
      <c r="BL54" s="33"/>
      <c r="BM54" s="33"/>
      <c r="BN54" s="33"/>
      <c r="BO54" s="33"/>
      <c r="BP54" s="33"/>
      <c r="BQ54" s="33"/>
      <c r="BR54" s="33"/>
      <c r="BS54" s="33"/>
      <c r="BT54" s="33"/>
      <c r="BU54" s="33"/>
      <c r="BV54" s="33"/>
      <c r="BW54" s="33"/>
      <c r="BX54" s="33"/>
      <c r="BY54" s="33"/>
      <c r="BZ54" s="33"/>
      <c r="CA54" s="33"/>
      <c r="CB54" s="33"/>
      <c r="CC54" s="33"/>
      <c r="CD54" s="33"/>
      <c r="CE54" s="33"/>
      <c r="CF54" s="33"/>
      <c r="CG54" s="33"/>
      <c r="CH54" s="33"/>
      <c r="CI54" s="33"/>
      <c r="CJ54" s="33"/>
      <c r="CK54" s="33"/>
      <c r="CL54" s="33"/>
    </row>
    <row r="55" spans="1:90" s="34" customFormat="1" ht="22.5" x14ac:dyDescent="0.2">
      <c r="A55" s="30" t="s">
        <v>35</v>
      </c>
      <c r="B55" s="30" t="s">
        <v>36</v>
      </c>
      <c r="C55" s="30">
        <v>11510</v>
      </c>
      <c r="D55" s="30" t="s">
        <v>36</v>
      </c>
      <c r="E55" s="30" t="s">
        <v>37</v>
      </c>
      <c r="F55" s="30" t="s">
        <v>38</v>
      </c>
      <c r="G55" s="30" t="s">
        <v>37</v>
      </c>
      <c r="H55" s="30" t="s">
        <v>43</v>
      </c>
      <c r="I55" s="26">
        <v>26102</v>
      </c>
      <c r="J55" s="38" t="s">
        <v>63</v>
      </c>
      <c r="K55" s="86" t="s">
        <v>0</v>
      </c>
      <c r="L55" s="53" t="s">
        <v>1</v>
      </c>
      <c r="M55" s="29"/>
      <c r="N55" s="29"/>
      <c r="O55" s="8" t="s">
        <v>39</v>
      </c>
      <c r="P55" s="8">
        <v>1</v>
      </c>
      <c r="Q55" s="73">
        <v>2111</v>
      </c>
      <c r="R55" s="7" t="s">
        <v>40</v>
      </c>
      <c r="S55" s="28">
        <f t="shared" si="2"/>
        <v>2111</v>
      </c>
      <c r="T55" s="31">
        <v>0</v>
      </c>
      <c r="U55" s="31">
        <v>0</v>
      </c>
      <c r="V55" s="31">
        <v>0</v>
      </c>
      <c r="W55" s="31">
        <f t="shared" si="3"/>
        <v>2111</v>
      </c>
      <c r="X55" s="31">
        <v>0</v>
      </c>
      <c r="Y55" s="31">
        <v>0</v>
      </c>
      <c r="Z55" s="31">
        <v>0</v>
      </c>
      <c r="AA55" s="31">
        <v>0</v>
      </c>
      <c r="AB55" s="31">
        <v>0</v>
      </c>
      <c r="AC55" s="31">
        <v>0</v>
      </c>
      <c r="AD55" s="31">
        <v>0</v>
      </c>
      <c r="AE55" s="31">
        <v>0</v>
      </c>
      <c r="AF55" s="33"/>
      <c r="AG55" s="33"/>
      <c r="AH55" s="33"/>
      <c r="AI55" s="33"/>
      <c r="AJ55" s="33"/>
      <c r="AK55" s="33"/>
      <c r="AL55" s="33"/>
      <c r="AM55" s="33"/>
      <c r="AN55" s="33"/>
      <c r="AO55" s="33"/>
      <c r="AP55" s="33"/>
      <c r="AQ55" s="33"/>
      <c r="AR55" s="33"/>
      <c r="AS55" s="33"/>
      <c r="AT55" s="33"/>
      <c r="AU55" s="33"/>
      <c r="AV55" s="33"/>
      <c r="AW55" s="33"/>
      <c r="AX55" s="33"/>
      <c r="AY55" s="33"/>
      <c r="AZ55" s="33"/>
      <c r="BA55" s="33"/>
      <c r="BB55" s="33"/>
      <c r="BC55" s="33"/>
      <c r="BD55" s="33"/>
      <c r="BE55" s="33"/>
      <c r="BF55" s="33"/>
      <c r="BG55" s="33"/>
      <c r="BH55" s="33"/>
      <c r="BI55" s="33"/>
      <c r="BJ55" s="33"/>
      <c r="BK55" s="33"/>
      <c r="BL55" s="33"/>
      <c r="BM55" s="33"/>
      <c r="BN55" s="33"/>
      <c r="BO55" s="33"/>
      <c r="BP55" s="33"/>
      <c r="BQ55" s="33"/>
      <c r="BR55" s="33"/>
      <c r="BS55" s="33"/>
      <c r="BT55" s="33"/>
      <c r="BU55" s="33"/>
      <c r="BV55" s="33"/>
      <c r="BW55" s="33"/>
      <c r="BX55" s="33"/>
      <c r="BY55" s="33"/>
      <c r="BZ55" s="33"/>
      <c r="CA55" s="33"/>
      <c r="CB55" s="33"/>
      <c r="CC55" s="33"/>
      <c r="CD55" s="33"/>
      <c r="CE55" s="33"/>
      <c r="CF55" s="33"/>
      <c r="CG55" s="33"/>
      <c r="CH55" s="33"/>
      <c r="CI55" s="33"/>
      <c r="CJ55" s="33"/>
      <c r="CK55" s="33"/>
      <c r="CL55" s="33"/>
    </row>
    <row r="56" spans="1:90" s="34" customFormat="1" ht="22.5" x14ac:dyDescent="0.2">
      <c r="A56" s="30" t="s">
        <v>35</v>
      </c>
      <c r="B56" s="30" t="s">
        <v>36</v>
      </c>
      <c r="C56" s="30">
        <v>11510</v>
      </c>
      <c r="D56" s="30" t="s">
        <v>36</v>
      </c>
      <c r="E56" s="30" t="s">
        <v>37</v>
      </c>
      <c r="F56" s="36" t="s">
        <v>44</v>
      </c>
      <c r="G56" s="36" t="s">
        <v>45</v>
      </c>
      <c r="H56" s="30" t="s">
        <v>149</v>
      </c>
      <c r="I56" s="26">
        <v>26102</v>
      </c>
      <c r="J56" s="38" t="s">
        <v>63</v>
      </c>
      <c r="K56" s="86" t="s">
        <v>0</v>
      </c>
      <c r="L56" s="53" t="s">
        <v>1</v>
      </c>
      <c r="M56" s="29"/>
      <c r="N56" s="29"/>
      <c r="O56" s="8" t="s">
        <v>39</v>
      </c>
      <c r="P56" s="8">
        <v>1</v>
      </c>
      <c r="Q56" s="73">
        <v>2111</v>
      </c>
      <c r="R56" s="7" t="s">
        <v>40</v>
      </c>
      <c r="S56" s="28">
        <f t="shared" si="2"/>
        <v>2111</v>
      </c>
      <c r="T56" s="31">
        <v>0</v>
      </c>
      <c r="U56" s="31">
        <v>0</v>
      </c>
      <c r="V56" s="31">
        <v>0</v>
      </c>
      <c r="W56" s="31">
        <f t="shared" si="3"/>
        <v>2111</v>
      </c>
      <c r="X56" s="31">
        <v>0</v>
      </c>
      <c r="Y56" s="31">
        <v>0</v>
      </c>
      <c r="Z56" s="31">
        <v>0</v>
      </c>
      <c r="AA56" s="31">
        <v>0</v>
      </c>
      <c r="AB56" s="31">
        <v>0</v>
      </c>
      <c r="AC56" s="31">
        <v>0</v>
      </c>
      <c r="AD56" s="31">
        <v>0</v>
      </c>
      <c r="AE56" s="31">
        <v>0</v>
      </c>
      <c r="AF56" s="33"/>
      <c r="AG56" s="33"/>
      <c r="AH56" s="33"/>
      <c r="AI56" s="33"/>
      <c r="AJ56" s="33"/>
      <c r="AK56" s="33"/>
      <c r="AL56" s="33"/>
      <c r="AM56" s="33"/>
      <c r="AN56" s="33"/>
      <c r="AO56" s="33"/>
      <c r="AP56" s="33"/>
      <c r="AQ56" s="33"/>
      <c r="AR56" s="33"/>
      <c r="AS56" s="33"/>
      <c r="AT56" s="33"/>
      <c r="AU56" s="33"/>
      <c r="AV56" s="33"/>
      <c r="AW56" s="33"/>
      <c r="AX56" s="33"/>
      <c r="AY56" s="33"/>
      <c r="AZ56" s="33"/>
      <c r="BA56" s="33"/>
      <c r="BB56" s="33"/>
      <c r="BC56" s="33"/>
      <c r="BD56" s="33"/>
      <c r="BE56" s="33"/>
      <c r="BF56" s="33"/>
      <c r="BG56" s="33"/>
      <c r="BH56" s="33"/>
      <c r="BI56" s="33"/>
      <c r="BJ56" s="33"/>
      <c r="BK56" s="33"/>
      <c r="BL56" s="33"/>
      <c r="BM56" s="33"/>
      <c r="BN56" s="33"/>
      <c r="BO56" s="33"/>
      <c r="BP56" s="33"/>
      <c r="BQ56" s="33"/>
      <c r="BR56" s="33"/>
      <c r="BS56" s="33"/>
      <c r="BT56" s="33"/>
      <c r="BU56" s="33"/>
      <c r="BV56" s="33"/>
      <c r="BW56" s="33"/>
      <c r="BX56" s="33"/>
      <c r="BY56" s="33"/>
      <c r="BZ56" s="33"/>
      <c r="CA56" s="33"/>
      <c r="CB56" s="33"/>
      <c r="CC56" s="33"/>
      <c r="CD56" s="33"/>
      <c r="CE56" s="33"/>
      <c r="CF56" s="33"/>
      <c r="CG56" s="33"/>
      <c r="CH56" s="33"/>
      <c r="CI56" s="33"/>
      <c r="CJ56" s="33"/>
      <c r="CK56" s="33"/>
      <c r="CL56" s="33"/>
    </row>
    <row r="57" spans="1:90" s="34" customFormat="1" ht="22.5" x14ac:dyDescent="0.2">
      <c r="A57" s="30" t="s">
        <v>35</v>
      </c>
      <c r="B57" s="30" t="s">
        <v>36</v>
      </c>
      <c r="C57" s="30">
        <v>11510</v>
      </c>
      <c r="D57" s="30" t="s">
        <v>36</v>
      </c>
      <c r="E57" s="30" t="s">
        <v>37</v>
      </c>
      <c r="F57" s="30" t="s">
        <v>90</v>
      </c>
      <c r="G57" s="36">
        <v>44</v>
      </c>
      <c r="H57" s="30" t="s">
        <v>150</v>
      </c>
      <c r="I57" s="26">
        <v>26102</v>
      </c>
      <c r="J57" s="38" t="s">
        <v>63</v>
      </c>
      <c r="K57" s="86" t="s">
        <v>0</v>
      </c>
      <c r="L57" s="53" t="s">
        <v>1</v>
      </c>
      <c r="M57" s="29"/>
      <c r="N57" s="29"/>
      <c r="O57" s="8" t="s">
        <v>39</v>
      </c>
      <c r="P57" s="8">
        <v>1</v>
      </c>
      <c r="Q57" s="73">
        <v>2111</v>
      </c>
      <c r="R57" s="7" t="s">
        <v>40</v>
      </c>
      <c r="S57" s="28">
        <f t="shared" si="2"/>
        <v>2111</v>
      </c>
      <c r="T57" s="31">
        <v>0</v>
      </c>
      <c r="U57" s="31">
        <v>0</v>
      </c>
      <c r="V57" s="31">
        <v>0</v>
      </c>
      <c r="W57" s="31">
        <f t="shared" si="3"/>
        <v>2111</v>
      </c>
      <c r="X57" s="31">
        <v>0</v>
      </c>
      <c r="Y57" s="31">
        <v>0</v>
      </c>
      <c r="Z57" s="31">
        <v>0</v>
      </c>
      <c r="AA57" s="31">
        <v>0</v>
      </c>
      <c r="AB57" s="31">
        <v>0</v>
      </c>
      <c r="AC57" s="31">
        <v>0</v>
      </c>
      <c r="AD57" s="31">
        <v>0</v>
      </c>
      <c r="AE57" s="31">
        <v>0</v>
      </c>
      <c r="AF57" s="33"/>
      <c r="AG57" s="33"/>
      <c r="AH57" s="33"/>
      <c r="AI57" s="33"/>
      <c r="AJ57" s="33"/>
      <c r="AK57" s="33"/>
      <c r="AL57" s="33"/>
      <c r="AM57" s="33"/>
      <c r="AN57" s="33"/>
      <c r="AO57" s="33"/>
      <c r="AP57" s="33"/>
      <c r="AQ57" s="33"/>
      <c r="AR57" s="33"/>
      <c r="AS57" s="33"/>
      <c r="AT57" s="33"/>
      <c r="AU57" s="33"/>
      <c r="AV57" s="33"/>
      <c r="AW57" s="33"/>
      <c r="AX57" s="33"/>
      <c r="AY57" s="33"/>
      <c r="AZ57" s="33"/>
      <c r="BA57" s="33"/>
      <c r="BB57" s="33"/>
      <c r="BC57" s="33"/>
      <c r="BD57" s="33"/>
      <c r="BE57" s="33"/>
      <c r="BF57" s="33"/>
      <c r="BG57" s="33"/>
      <c r="BH57" s="33"/>
      <c r="BI57" s="33"/>
      <c r="BJ57" s="33"/>
      <c r="BK57" s="33"/>
      <c r="BL57" s="33"/>
      <c r="BM57" s="33"/>
      <c r="BN57" s="33"/>
      <c r="BO57" s="33"/>
      <c r="BP57" s="33"/>
      <c r="BQ57" s="33"/>
      <c r="BR57" s="33"/>
      <c r="BS57" s="33"/>
      <c r="BT57" s="33"/>
      <c r="BU57" s="33"/>
      <c r="BV57" s="33"/>
      <c r="BW57" s="33"/>
      <c r="BX57" s="33"/>
      <c r="BY57" s="33"/>
      <c r="BZ57" s="33"/>
      <c r="CA57" s="33"/>
      <c r="CB57" s="33"/>
      <c r="CC57" s="33"/>
      <c r="CD57" s="33"/>
      <c r="CE57" s="33"/>
      <c r="CF57" s="33"/>
      <c r="CG57" s="33"/>
      <c r="CH57" s="33"/>
      <c r="CI57" s="33"/>
      <c r="CJ57" s="33"/>
      <c r="CK57" s="33"/>
      <c r="CL57" s="33"/>
    </row>
    <row r="58" spans="1:90" s="34" customFormat="1" ht="22.5" x14ac:dyDescent="0.2">
      <c r="A58" s="35" t="s">
        <v>35</v>
      </c>
      <c r="B58" s="36" t="s">
        <v>36</v>
      </c>
      <c r="C58" s="35">
        <v>11510</v>
      </c>
      <c r="D58" s="36" t="s">
        <v>36</v>
      </c>
      <c r="E58" s="36" t="s">
        <v>37</v>
      </c>
      <c r="F58" s="30" t="s">
        <v>38</v>
      </c>
      <c r="G58" s="30" t="s">
        <v>37</v>
      </c>
      <c r="H58" s="36" t="s">
        <v>43</v>
      </c>
      <c r="I58" s="35">
        <v>29301</v>
      </c>
      <c r="J58" s="55" t="s">
        <v>153</v>
      </c>
      <c r="K58" s="86" t="s">
        <v>151</v>
      </c>
      <c r="L58" s="37" t="s">
        <v>152</v>
      </c>
      <c r="M58" s="29"/>
      <c r="N58" s="29"/>
      <c r="O58" s="8" t="s">
        <v>39</v>
      </c>
      <c r="P58" s="27">
        <v>2</v>
      </c>
      <c r="Q58" s="72">
        <v>249</v>
      </c>
      <c r="R58" s="7" t="s">
        <v>40</v>
      </c>
      <c r="S58" s="28">
        <f t="shared" si="2"/>
        <v>498</v>
      </c>
      <c r="T58" s="31">
        <v>0</v>
      </c>
      <c r="U58" s="31">
        <v>0</v>
      </c>
      <c r="V58" s="31">
        <v>0</v>
      </c>
      <c r="W58" s="31">
        <f t="shared" si="3"/>
        <v>498</v>
      </c>
      <c r="X58" s="31">
        <v>0</v>
      </c>
      <c r="Y58" s="31">
        <v>0</v>
      </c>
      <c r="Z58" s="31">
        <v>0</v>
      </c>
      <c r="AA58" s="31">
        <v>0</v>
      </c>
      <c r="AB58" s="31">
        <v>0</v>
      </c>
      <c r="AC58" s="31">
        <v>0</v>
      </c>
      <c r="AD58" s="31">
        <v>0</v>
      </c>
      <c r="AE58" s="31">
        <v>0</v>
      </c>
      <c r="AF58" s="33"/>
      <c r="AG58" s="33"/>
      <c r="AH58" s="33"/>
      <c r="AI58" s="33"/>
      <c r="AJ58" s="33"/>
      <c r="AK58" s="33"/>
      <c r="AL58" s="33"/>
      <c r="AM58" s="33"/>
      <c r="AN58" s="33"/>
      <c r="AO58" s="33"/>
      <c r="AP58" s="33"/>
      <c r="AQ58" s="33"/>
      <c r="AR58" s="33"/>
      <c r="AS58" s="33"/>
      <c r="AT58" s="33"/>
      <c r="AU58" s="33"/>
      <c r="AV58" s="33"/>
      <c r="AW58" s="33"/>
      <c r="AX58" s="33"/>
      <c r="AY58" s="33"/>
      <c r="AZ58" s="33"/>
      <c r="BA58" s="33"/>
      <c r="BB58" s="33"/>
      <c r="BC58" s="33"/>
      <c r="BD58" s="33"/>
      <c r="BE58" s="33"/>
      <c r="BF58" s="33"/>
      <c r="BG58" s="33"/>
      <c r="BH58" s="33"/>
      <c r="BI58" s="33"/>
      <c r="BJ58" s="33"/>
      <c r="BK58" s="33"/>
      <c r="BL58" s="33"/>
      <c r="BM58" s="33"/>
      <c r="BN58" s="33"/>
      <c r="BO58" s="33"/>
      <c r="BP58" s="33"/>
      <c r="BQ58" s="33"/>
      <c r="BR58" s="33"/>
      <c r="BS58" s="33"/>
      <c r="BT58" s="33"/>
      <c r="BU58" s="33"/>
      <c r="BV58" s="33"/>
      <c r="BW58" s="33"/>
      <c r="BX58" s="33"/>
      <c r="BY58" s="33"/>
      <c r="BZ58" s="33"/>
      <c r="CA58" s="33"/>
      <c r="CB58" s="33"/>
      <c r="CC58" s="33"/>
      <c r="CD58" s="33"/>
      <c r="CE58" s="33"/>
      <c r="CF58" s="33"/>
      <c r="CG58" s="33"/>
      <c r="CH58" s="33"/>
      <c r="CI58" s="33"/>
      <c r="CJ58" s="33"/>
      <c r="CK58" s="33"/>
      <c r="CL58" s="33"/>
    </row>
    <row r="59" spans="1:90" s="34" customFormat="1" ht="33.75" x14ac:dyDescent="0.2">
      <c r="A59" s="35" t="s">
        <v>35</v>
      </c>
      <c r="B59" s="36" t="s">
        <v>36</v>
      </c>
      <c r="C59" s="35">
        <v>11510</v>
      </c>
      <c r="D59" s="36" t="s">
        <v>36</v>
      </c>
      <c r="E59" s="36" t="s">
        <v>37</v>
      </c>
      <c r="F59" s="36" t="s">
        <v>41</v>
      </c>
      <c r="G59" s="30" t="s">
        <v>37</v>
      </c>
      <c r="H59" s="36" t="s">
        <v>42</v>
      </c>
      <c r="I59" s="35">
        <v>29401</v>
      </c>
      <c r="J59" s="55" t="s">
        <v>48</v>
      </c>
      <c r="K59" s="86" t="s">
        <v>154</v>
      </c>
      <c r="L59" s="37" t="s">
        <v>155</v>
      </c>
      <c r="M59" s="29"/>
      <c r="N59" s="29"/>
      <c r="O59" s="8" t="s">
        <v>39</v>
      </c>
      <c r="P59" s="27">
        <v>1</v>
      </c>
      <c r="Q59" s="72">
        <v>112</v>
      </c>
      <c r="R59" s="7" t="s">
        <v>40</v>
      </c>
      <c r="S59" s="28">
        <f t="shared" si="2"/>
        <v>112</v>
      </c>
      <c r="T59" s="31">
        <v>0</v>
      </c>
      <c r="U59" s="31">
        <v>0</v>
      </c>
      <c r="V59" s="31">
        <v>0</v>
      </c>
      <c r="W59" s="31">
        <f t="shared" si="3"/>
        <v>112</v>
      </c>
      <c r="X59" s="31">
        <v>0</v>
      </c>
      <c r="Y59" s="31">
        <v>0</v>
      </c>
      <c r="Z59" s="31">
        <v>0</v>
      </c>
      <c r="AA59" s="31">
        <v>0</v>
      </c>
      <c r="AB59" s="31">
        <v>0</v>
      </c>
      <c r="AC59" s="31">
        <v>0</v>
      </c>
      <c r="AD59" s="31">
        <v>0</v>
      </c>
      <c r="AE59" s="31">
        <v>0</v>
      </c>
      <c r="AF59" s="33"/>
      <c r="AG59" s="33"/>
      <c r="AH59" s="33"/>
      <c r="AI59" s="33"/>
      <c r="AJ59" s="33"/>
      <c r="AK59" s="33"/>
      <c r="AL59" s="33"/>
      <c r="AM59" s="33"/>
      <c r="AN59" s="33"/>
      <c r="AO59" s="33"/>
      <c r="AP59" s="33"/>
      <c r="AQ59" s="33"/>
      <c r="AR59" s="33"/>
      <c r="AS59" s="33"/>
      <c r="AT59" s="33"/>
      <c r="AU59" s="33"/>
      <c r="AV59" s="33"/>
      <c r="AW59" s="33"/>
      <c r="AX59" s="33"/>
      <c r="AY59" s="33"/>
      <c r="AZ59" s="33"/>
      <c r="BA59" s="33"/>
      <c r="BB59" s="33"/>
      <c r="BC59" s="33"/>
      <c r="BD59" s="33"/>
      <c r="BE59" s="33"/>
      <c r="BF59" s="33"/>
      <c r="BG59" s="33"/>
      <c r="BH59" s="33"/>
      <c r="BI59" s="33"/>
      <c r="BJ59" s="33"/>
      <c r="BK59" s="33"/>
      <c r="BL59" s="33"/>
      <c r="BM59" s="33"/>
      <c r="BN59" s="33"/>
      <c r="BO59" s="33"/>
      <c r="BP59" s="33"/>
      <c r="BQ59" s="33"/>
      <c r="BR59" s="33"/>
      <c r="BS59" s="33"/>
      <c r="BT59" s="33"/>
      <c r="BU59" s="33"/>
      <c r="BV59" s="33"/>
      <c r="BW59" s="33"/>
      <c r="BX59" s="33"/>
      <c r="BY59" s="33"/>
      <c r="BZ59" s="33"/>
      <c r="CA59" s="33"/>
      <c r="CB59" s="33"/>
      <c r="CC59" s="33"/>
      <c r="CD59" s="33"/>
      <c r="CE59" s="33"/>
      <c r="CF59" s="33"/>
      <c r="CG59" s="33"/>
      <c r="CH59" s="33"/>
      <c r="CI59" s="33"/>
      <c r="CJ59" s="33"/>
      <c r="CK59" s="33"/>
      <c r="CL59" s="33"/>
    </row>
    <row r="60" spans="1:90" s="34" customFormat="1" ht="33.75" x14ac:dyDescent="0.2">
      <c r="A60" s="35" t="s">
        <v>35</v>
      </c>
      <c r="B60" s="36" t="s">
        <v>36</v>
      </c>
      <c r="C60" s="35">
        <v>11510</v>
      </c>
      <c r="D60" s="36" t="s">
        <v>36</v>
      </c>
      <c r="E60" s="36" t="s">
        <v>37</v>
      </c>
      <c r="F60" s="36" t="s">
        <v>41</v>
      </c>
      <c r="G60" s="30" t="s">
        <v>37</v>
      </c>
      <c r="H60" s="36" t="s">
        <v>42</v>
      </c>
      <c r="I60" s="35">
        <v>29401</v>
      </c>
      <c r="J60" s="55" t="s">
        <v>48</v>
      </c>
      <c r="K60" s="86" t="s">
        <v>56</v>
      </c>
      <c r="L60" s="37" t="s">
        <v>57</v>
      </c>
      <c r="M60" s="29"/>
      <c r="N60" s="29"/>
      <c r="O60" s="8" t="s">
        <v>39</v>
      </c>
      <c r="P60" s="27">
        <v>10</v>
      </c>
      <c r="Q60" s="72">
        <v>64</v>
      </c>
      <c r="R60" s="7" t="s">
        <v>40</v>
      </c>
      <c r="S60" s="28">
        <f t="shared" si="2"/>
        <v>640</v>
      </c>
      <c r="T60" s="31">
        <v>0</v>
      </c>
      <c r="U60" s="31">
        <v>0</v>
      </c>
      <c r="V60" s="31">
        <v>0</v>
      </c>
      <c r="W60" s="31">
        <f t="shared" si="3"/>
        <v>640</v>
      </c>
      <c r="X60" s="31">
        <v>0</v>
      </c>
      <c r="Y60" s="31">
        <v>0</v>
      </c>
      <c r="Z60" s="31">
        <v>0</v>
      </c>
      <c r="AA60" s="31">
        <v>0</v>
      </c>
      <c r="AB60" s="31">
        <v>0</v>
      </c>
      <c r="AC60" s="31">
        <v>0</v>
      </c>
      <c r="AD60" s="31">
        <v>0</v>
      </c>
      <c r="AE60" s="31">
        <v>0</v>
      </c>
      <c r="AF60" s="33"/>
      <c r="AG60" s="33"/>
      <c r="AH60" s="33"/>
      <c r="AI60" s="33"/>
      <c r="AJ60" s="33"/>
      <c r="AK60" s="33"/>
      <c r="AL60" s="33"/>
      <c r="AM60" s="33"/>
      <c r="AN60" s="33"/>
      <c r="AO60" s="33"/>
      <c r="AP60" s="33"/>
      <c r="AQ60" s="33"/>
      <c r="AR60" s="33"/>
      <c r="AS60" s="33"/>
      <c r="AT60" s="33"/>
      <c r="AU60" s="33"/>
      <c r="AV60" s="33"/>
      <c r="AW60" s="33"/>
      <c r="AX60" s="33"/>
      <c r="AY60" s="33"/>
      <c r="AZ60" s="33"/>
      <c r="BA60" s="33"/>
      <c r="BB60" s="33"/>
      <c r="BC60" s="33"/>
      <c r="BD60" s="33"/>
      <c r="BE60" s="33"/>
      <c r="BF60" s="33"/>
      <c r="BG60" s="33"/>
      <c r="BH60" s="33"/>
      <c r="BI60" s="33"/>
      <c r="BJ60" s="33"/>
      <c r="BK60" s="33"/>
      <c r="BL60" s="33"/>
      <c r="BM60" s="33"/>
      <c r="BN60" s="33"/>
      <c r="BO60" s="33"/>
      <c r="BP60" s="33"/>
      <c r="BQ60" s="33"/>
      <c r="BR60" s="33"/>
      <c r="BS60" s="33"/>
      <c r="BT60" s="33"/>
      <c r="BU60" s="33"/>
      <c r="BV60" s="33"/>
      <c r="BW60" s="33"/>
      <c r="BX60" s="33"/>
      <c r="BY60" s="33"/>
      <c r="BZ60" s="33"/>
      <c r="CA60" s="33"/>
      <c r="CB60" s="33"/>
      <c r="CC60" s="33"/>
      <c r="CD60" s="33"/>
      <c r="CE60" s="33"/>
      <c r="CF60" s="33"/>
      <c r="CG60" s="33"/>
      <c r="CH60" s="33"/>
      <c r="CI60" s="33"/>
      <c r="CJ60" s="33"/>
      <c r="CK60" s="33"/>
      <c r="CL60" s="33"/>
    </row>
    <row r="61" spans="1:90" s="34" customFormat="1" ht="33.75" x14ac:dyDescent="0.2">
      <c r="A61" s="35" t="s">
        <v>35</v>
      </c>
      <c r="B61" s="36" t="s">
        <v>36</v>
      </c>
      <c r="C61" s="35">
        <v>11510</v>
      </c>
      <c r="D61" s="36" t="s">
        <v>36</v>
      </c>
      <c r="E61" s="36" t="s">
        <v>37</v>
      </c>
      <c r="F61" s="36" t="s">
        <v>41</v>
      </c>
      <c r="G61" s="30" t="s">
        <v>37</v>
      </c>
      <c r="H61" s="36" t="s">
        <v>42</v>
      </c>
      <c r="I61" s="35">
        <v>29401</v>
      </c>
      <c r="J61" s="55" t="s">
        <v>48</v>
      </c>
      <c r="K61" s="86" t="s">
        <v>156</v>
      </c>
      <c r="L61" s="37" t="s">
        <v>157</v>
      </c>
      <c r="M61" s="29"/>
      <c r="N61" s="29"/>
      <c r="O61" s="8" t="s">
        <v>39</v>
      </c>
      <c r="P61" s="27">
        <v>3</v>
      </c>
      <c r="Q61" s="72">
        <v>289</v>
      </c>
      <c r="R61" s="7" t="s">
        <v>40</v>
      </c>
      <c r="S61" s="28">
        <f t="shared" si="2"/>
        <v>867</v>
      </c>
      <c r="T61" s="31">
        <v>0</v>
      </c>
      <c r="U61" s="31">
        <v>0</v>
      </c>
      <c r="V61" s="31">
        <v>0</v>
      </c>
      <c r="W61" s="31">
        <f t="shared" si="3"/>
        <v>867</v>
      </c>
      <c r="X61" s="31">
        <v>0</v>
      </c>
      <c r="Y61" s="31">
        <v>0</v>
      </c>
      <c r="Z61" s="31">
        <v>0</v>
      </c>
      <c r="AA61" s="31">
        <v>0</v>
      </c>
      <c r="AB61" s="31">
        <v>0</v>
      </c>
      <c r="AC61" s="31">
        <v>0</v>
      </c>
      <c r="AD61" s="31">
        <v>0</v>
      </c>
      <c r="AE61" s="31">
        <v>0</v>
      </c>
      <c r="AF61" s="33"/>
      <c r="AG61" s="33"/>
      <c r="AH61" s="33"/>
      <c r="AI61" s="33"/>
      <c r="AJ61" s="33"/>
      <c r="AK61" s="33"/>
      <c r="AL61" s="33"/>
      <c r="AM61" s="33"/>
      <c r="AN61" s="33"/>
      <c r="AO61" s="33"/>
      <c r="AP61" s="33"/>
      <c r="AQ61" s="33"/>
      <c r="AR61" s="33"/>
      <c r="AS61" s="33"/>
      <c r="AT61" s="33"/>
      <c r="AU61" s="33"/>
      <c r="AV61" s="33"/>
      <c r="AW61" s="33"/>
      <c r="AX61" s="33"/>
      <c r="AY61" s="33"/>
      <c r="AZ61" s="33"/>
      <c r="BA61" s="33"/>
      <c r="BB61" s="33"/>
      <c r="BC61" s="33"/>
      <c r="BD61" s="33"/>
      <c r="BE61" s="33"/>
      <c r="BF61" s="33"/>
      <c r="BG61" s="33"/>
      <c r="BH61" s="33"/>
      <c r="BI61" s="33"/>
      <c r="BJ61" s="33"/>
      <c r="BK61" s="33"/>
      <c r="BL61" s="33"/>
      <c r="BM61" s="33"/>
      <c r="BN61" s="33"/>
      <c r="BO61" s="33"/>
      <c r="BP61" s="33"/>
      <c r="BQ61" s="33"/>
      <c r="BR61" s="33"/>
      <c r="BS61" s="33"/>
      <c r="BT61" s="33"/>
      <c r="BU61" s="33"/>
      <c r="BV61" s="33"/>
      <c r="BW61" s="33"/>
      <c r="BX61" s="33"/>
      <c r="BY61" s="33"/>
      <c r="BZ61" s="33"/>
      <c r="CA61" s="33"/>
      <c r="CB61" s="33"/>
      <c r="CC61" s="33"/>
      <c r="CD61" s="33"/>
      <c r="CE61" s="33"/>
      <c r="CF61" s="33"/>
      <c r="CG61" s="33"/>
      <c r="CH61" s="33"/>
      <c r="CI61" s="33"/>
      <c r="CJ61" s="33"/>
      <c r="CK61" s="33"/>
      <c r="CL61" s="33"/>
    </row>
    <row r="62" spans="1:90" s="34" customFormat="1" ht="33.75" x14ac:dyDescent="0.2">
      <c r="A62" s="35" t="s">
        <v>35</v>
      </c>
      <c r="B62" s="36" t="s">
        <v>36</v>
      </c>
      <c r="C62" s="35">
        <v>11510</v>
      </c>
      <c r="D62" s="36" t="s">
        <v>36</v>
      </c>
      <c r="E62" s="36" t="s">
        <v>37</v>
      </c>
      <c r="F62" s="36" t="s">
        <v>41</v>
      </c>
      <c r="G62" s="30" t="s">
        <v>37</v>
      </c>
      <c r="H62" s="36" t="s">
        <v>42</v>
      </c>
      <c r="I62" s="35">
        <v>29401</v>
      </c>
      <c r="J62" s="55" t="s">
        <v>48</v>
      </c>
      <c r="K62" s="86" t="s">
        <v>156</v>
      </c>
      <c r="L62" s="37" t="s">
        <v>157</v>
      </c>
      <c r="M62" s="29"/>
      <c r="N62" s="29"/>
      <c r="O62" s="8" t="s">
        <v>39</v>
      </c>
      <c r="P62" s="27">
        <v>1</v>
      </c>
      <c r="Q62" s="72">
        <v>289</v>
      </c>
      <c r="R62" s="7" t="s">
        <v>40</v>
      </c>
      <c r="S62" s="28">
        <f t="shared" si="2"/>
        <v>289</v>
      </c>
      <c r="T62" s="31">
        <v>0</v>
      </c>
      <c r="U62" s="31">
        <v>0</v>
      </c>
      <c r="V62" s="31">
        <v>0</v>
      </c>
      <c r="W62" s="31">
        <f t="shared" si="3"/>
        <v>289</v>
      </c>
      <c r="X62" s="31">
        <v>0</v>
      </c>
      <c r="Y62" s="31">
        <v>0</v>
      </c>
      <c r="Z62" s="31">
        <v>0</v>
      </c>
      <c r="AA62" s="31">
        <v>0</v>
      </c>
      <c r="AB62" s="31">
        <v>0</v>
      </c>
      <c r="AC62" s="31">
        <v>0</v>
      </c>
      <c r="AD62" s="31">
        <v>0</v>
      </c>
      <c r="AE62" s="31">
        <v>0</v>
      </c>
      <c r="AF62" s="33"/>
      <c r="AG62" s="33"/>
      <c r="AH62" s="33"/>
      <c r="AI62" s="33"/>
      <c r="AJ62" s="33"/>
      <c r="AK62" s="33"/>
      <c r="AL62" s="33"/>
      <c r="AM62" s="33"/>
      <c r="AN62" s="33"/>
      <c r="AO62" s="33"/>
      <c r="AP62" s="33"/>
      <c r="AQ62" s="33"/>
      <c r="AR62" s="33"/>
      <c r="AS62" s="33"/>
      <c r="AT62" s="33"/>
      <c r="AU62" s="33"/>
      <c r="AV62" s="33"/>
      <c r="AW62" s="33"/>
      <c r="AX62" s="33"/>
      <c r="AY62" s="33"/>
      <c r="AZ62" s="33"/>
      <c r="BA62" s="33"/>
      <c r="BB62" s="33"/>
      <c r="BC62" s="33"/>
      <c r="BD62" s="33"/>
      <c r="BE62" s="33"/>
      <c r="BF62" s="33"/>
      <c r="BG62" s="33"/>
      <c r="BH62" s="33"/>
      <c r="BI62" s="33"/>
      <c r="BJ62" s="33"/>
      <c r="BK62" s="33"/>
      <c r="BL62" s="33"/>
      <c r="BM62" s="33"/>
      <c r="BN62" s="33"/>
      <c r="BO62" s="33"/>
      <c r="BP62" s="33"/>
      <c r="BQ62" s="33"/>
      <c r="BR62" s="33"/>
      <c r="BS62" s="33"/>
      <c r="BT62" s="33"/>
      <c r="BU62" s="33"/>
      <c r="BV62" s="33"/>
      <c r="BW62" s="33"/>
      <c r="BX62" s="33"/>
      <c r="BY62" s="33"/>
      <c r="BZ62" s="33"/>
      <c r="CA62" s="33"/>
      <c r="CB62" s="33"/>
      <c r="CC62" s="33"/>
      <c r="CD62" s="33"/>
      <c r="CE62" s="33"/>
      <c r="CF62" s="33"/>
      <c r="CG62" s="33"/>
      <c r="CH62" s="33"/>
      <c r="CI62" s="33"/>
      <c r="CJ62" s="33"/>
      <c r="CK62" s="33"/>
      <c r="CL62" s="33"/>
    </row>
    <row r="63" spans="1:90" s="34" customFormat="1" ht="33.75" x14ac:dyDescent="0.2">
      <c r="A63" s="35" t="s">
        <v>35</v>
      </c>
      <c r="B63" s="36" t="s">
        <v>36</v>
      </c>
      <c r="C63" s="35">
        <v>11510</v>
      </c>
      <c r="D63" s="36" t="s">
        <v>36</v>
      </c>
      <c r="E63" s="36" t="s">
        <v>37</v>
      </c>
      <c r="F63" s="30" t="s">
        <v>38</v>
      </c>
      <c r="G63" s="30" t="s">
        <v>37</v>
      </c>
      <c r="H63" s="36" t="s">
        <v>43</v>
      </c>
      <c r="I63" s="35">
        <v>29401</v>
      </c>
      <c r="J63" s="55" t="s">
        <v>48</v>
      </c>
      <c r="K63" s="86" t="s">
        <v>156</v>
      </c>
      <c r="L63" s="37" t="s">
        <v>157</v>
      </c>
      <c r="M63" s="29"/>
      <c r="N63" s="29"/>
      <c r="O63" s="8" t="s">
        <v>39</v>
      </c>
      <c r="P63" s="27">
        <v>1</v>
      </c>
      <c r="Q63" s="72">
        <v>289</v>
      </c>
      <c r="R63" s="7" t="s">
        <v>40</v>
      </c>
      <c r="S63" s="28">
        <f t="shared" si="2"/>
        <v>289</v>
      </c>
      <c r="T63" s="31">
        <v>0</v>
      </c>
      <c r="U63" s="31">
        <v>0</v>
      </c>
      <c r="V63" s="31">
        <v>0</v>
      </c>
      <c r="W63" s="31">
        <f t="shared" si="3"/>
        <v>289</v>
      </c>
      <c r="X63" s="31">
        <v>0</v>
      </c>
      <c r="Y63" s="31">
        <v>0</v>
      </c>
      <c r="Z63" s="31">
        <v>0</v>
      </c>
      <c r="AA63" s="31">
        <v>0</v>
      </c>
      <c r="AB63" s="31">
        <v>0</v>
      </c>
      <c r="AC63" s="31">
        <v>0</v>
      </c>
      <c r="AD63" s="31">
        <v>0</v>
      </c>
      <c r="AE63" s="31">
        <v>0</v>
      </c>
      <c r="AF63" s="33"/>
      <c r="AG63" s="33"/>
      <c r="AH63" s="33"/>
      <c r="AI63" s="33"/>
      <c r="AJ63" s="33"/>
      <c r="AK63" s="33"/>
      <c r="AL63" s="33"/>
      <c r="AM63" s="33"/>
      <c r="AN63" s="33"/>
      <c r="AO63" s="33"/>
      <c r="AP63" s="33"/>
      <c r="AQ63" s="33"/>
      <c r="AR63" s="33"/>
      <c r="AS63" s="33"/>
      <c r="AT63" s="33"/>
      <c r="AU63" s="33"/>
      <c r="AV63" s="33"/>
      <c r="AW63" s="33"/>
      <c r="AX63" s="33"/>
      <c r="AY63" s="33"/>
      <c r="AZ63" s="33"/>
      <c r="BA63" s="33"/>
      <c r="BB63" s="33"/>
      <c r="BC63" s="33"/>
      <c r="BD63" s="33"/>
      <c r="BE63" s="33"/>
      <c r="BF63" s="33"/>
      <c r="BG63" s="33"/>
      <c r="BH63" s="33"/>
      <c r="BI63" s="33"/>
      <c r="BJ63" s="33"/>
      <c r="BK63" s="33"/>
      <c r="BL63" s="33"/>
      <c r="BM63" s="33"/>
      <c r="BN63" s="33"/>
      <c r="BO63" s="33"/>
      <c r="BP63" s="33"/>
      <c r="BQ63" s="33"/>
      <c r="BR63" s="33"/>
      <c r="BS63" s="33"/>
      <c r="BT63" s="33"/>
      <c r="BU63" s="33"/>
      <c r="BV63" s="33"/>
      <c r="BW63" s="33"/>
      <c r="BX63" s="33"/>
      <c r="BY63" s="33"/>
      <c r="BZ63" s="33"/>
      <c r="CA63" s="33"/>
      <c r="CB63" s="33"/>
      <c r="CC63" s="33"/>
      <c r="CD63" s="33"/>
      <c r="CE63" s="33"/>
      <c r="CF63" s="33"/>
      <c r="CG63" s="33"/>
      <c r="CH63" s="33"/>
      <c r="CI63" s="33"/>
      <c r="CJ63" s="33"/>
      <c r="CK63" s="33"/>
      <c r="CL63" s="33"/>
    </row>
    <row r="64" spans="1:90" s="34" customFormat="1" ht="33.75" x14ac:dyDescent="0.2">
      <c r="A64" s="35" t="s">
        <v>35</v>
      </c>
      <c r="B64" s="36" t="s">
        <v>36</v>
      </c>
      <c r="C64" s="35">
        <v>11510</v>
      </c>
      <c r="D64" s="36" t="s">
        <v>36</v>
      </c>
      <c r="E64" s="36" t="s">
        <v>37</v>
      </c>
      <c r="F64" s="30" t="s">
        <v>38</v>
      </c>
      <c r="G64" s="30" t="s">
        <v>37</v>
      </c>
      <c r="H64" s="36" t="s">
        <v>43</v>
      </c>
      <c r="I64" s="35">
        <v>29401</v>
      </c>
      <c r="J64" s="55" t="s">
        <v>48</v>
      </c>
      <c r="K64" s="86" t="s">
        <v>158</v>
      </c>
      <c r="L64" s="37" t="s">
        <v>159</v>
      </c>
      <c r="M64" s="29"/>
      <c r="N64" s="29"/>
      <c r="O64" s="8" t="s">
        <v>39</v>
      </c>
      <c r="P64" s="27">
        <v>7</v>
      </c>
      <c r="Q64" s="72">
        <v>720</v>
      </c>
      <c r="R64" s="7" t="s">
        <v>40</v>
      </c>
      <c r="S64" s="28">
        <f t="shared" si="2"/>
        <v>5040</v>
      </c>
      <c r="T64" s="31">
        <v>0</v>
      </c>
      <c r="U64" s="31">
        <v>0</v>
      </c>
      <c r="V64" s="31">
        <v>0</v>
      </c>
      <c r="W64" s="31">
        <f t="shared" si="3"/>
        <v>5040</v>
      </c>
      <c r="X64" s="31">
        <v>0</v>
      </c>
      <c r="Y64" s="31">
        <v>0</v>
      </c>
      <c r="Z64" s="31">
        <v>0</v>
      </c>
      <c r="AA64" s="31">
        <v>0</v>
      </c>
      <c r="AB64" s="31">
        <v>0</v>
      </c>
      <c r="AC64" s="31">
        <v>0</v>
      </c>
      <c r="AD64" s="31">
        <v>0</v>
      </c>
      <c r="AE64" s="31">
        <v>0</v>
      </c>
      <c r="AF64" s="33"/>
      <c r="AG64" s="33"/>
      <c r="AH64" s="33"/>
      <c r="AI64" s="33"/>
      <c r="AJ64" s="33"/>
      <c r="AK64" s="33"/>
      <c r="AL64" s="33"/>
      <c r="AM64" s="33"/>
      <c r="AN64" s="33"/>
      <c r="AO64" s="33"/>
      <c r="AP64" s="33"/>
      <c r="AQ64" s="33"/>
      <c r="AR64" s="33"/>
      <c r="AS64" s="33"/>
      <c r="AT64" s="33"/>
      <c r="AU64" s="33"/>
      <c r="AV64" s="33"/>
      <c r="AW64" s="33"/>
      <c r="AX64" s="33"/>
      <c r="AY64" s="33"/>
      <c r="AZ64" s="33"/>
      <c r="BA64" s="33"/>
      <c r="BB64" s="33"/>
      <c r="BC64" s="33"/>
      <c r="BD64" s="33"/>
      <c r="BE64" s="33"/>
      <c r="BF64" s="33"/>
      <c r="BG64" s="33"/>
      <c r="BH64" s="33"/>
      <c r="BI64" s="33"/>
      <c r="BJ64" s="33"/>
      <c r="BK64" s="33"/>
      <c r="BL64" s="33"/>
      <c r="BM64" s="33"/>
      <c r="BN64" s="33"/>
      <c r="BO64" s="33"/>
      <c r="BP64" s="33"/>
      <c r="BQ64" s="33"/>
      <c r="BR64" s="33"/>
      <c r="BS64" s="33"/>
      <c r="BT64" s="33"/>
      <c r="BU64" s="33"/>
      <c r="BV64" s="33"/>
      <c r="BW64" s="33"/>
      <c r="BX64" s="33"/>
      <c r="BY64" s="33"/>
      <c r="BZ64" s="33"/>
      <c r="CA64" s="33"/>
      <c r="CB64" s="33"/>
      <c r="CC64" s="33"/>
      <c r="CD64" s="33"/>
      <c r="CE64" s="33"/>
      <c r="CF64" s="33"/>
      <c r="CG64" s="33"/>
      <c r="CH64" s="33"/>
      <c r="CI64" s="33"/>
      <c r="CJ64" s="33"/>
      <c r="CK64" s="33"/>
      <c r="CL64" s="33"/>
    </row>
    <row r="65" spans="1:90" s="34" customFormat="1" ht="33.75" x14ac:dyDescent="0.2">
      <c r="A65" s="35" t="s">
        <v>35</v>
      </c>
      <c r="B65" s="36" t="s">
        <v>36</v>
      </c>
      <c r="C65" s="35">
        <v>11510</v>
      </c>
      <c r="D65" s="36" t="s">
        <v>36</v>
      </c>
      <c r="E65" s="36" t="s">
        <v>37</v>
      </c>
      <c r="F65" s="30" t="s">
        <v>38</v>
      </c>
      <c r="G65" s="30" t="s">
        <v>37</v>
      </c>
      <c r="H65" s="36" t="s">
        <v>43</v>
      </c>
      <c r="I65" s="35">
        <v>29401</v>
      </c>
      <c r="J65" s="55" t="s">
        <v>48</v>
      </c>
      <c r="K65" s="86" t="s">
        <v>160</v>
      </c>
      <c r="L65" s="37" t="s">
        <v>161</v>
      </c>
      <c r="M65" s="29"/>
      <c r="N65" s="29"/>
      <c r="O65" s="8" t="s">
        <v>39</v>
      </c>
      <c r="P65" s="27">
        <v>1</v>
      </c>
      <c r="Q65" s="72">
        <v>79</v>
      </c>
      <c r="R65" s="7" t="s">
        <v>40</v>
      </c>
      <c r="S65" s="28">
        <f t="shared" si="2"/>
        <v>79</v>
      </c>
      <c r="T65" s="31">
        <v>0</v>
      </c>
      <c r="U65" s="31">
        <v>0</v>
      </c>
      <c r="V65" s="31">
        <v>0</v>
      </c>
      <c r="W65" s="31">
        <f t="shared" si="3"/>
        <v>79</v>
      </c>
      <c r="X65" s="31">
        <v>0</v>
      </c>
      <c r="Y65" s="31">
        <v>0</v>
      </c>
      <c r="Z65" s="31">
        <v>0</v>
      </c>
      <c r="AA65" s="31">
        <v>0</v>
      </c>
      <c r="AB65" s="31">
        <v>0</v>
      </c>
      <c r="AC65" s="31">
        <v>0</v>
      </c>
      <c r="AD65" s="31">
        <v>0</v>
      </c>
      <c r="AE65" s="31">
        <v>0</v>
      </c>
      <c r="AF65" s="33"/>
      <c r="AG65" s="33"/>
      <c r="AH65" s="33"/>
      <c r="AI65" s="33"/>
      <c r="AJ65" s="33"/>
      <c r="AK65" s="33"/>
      <c r="AL65" s="33"/>
      <c r="AM65" s="33"/>
      <c r="AN65" s="33"/>
      <c r="AO65" s="33"/>
      <c r="AP65" s="33"/>
      <c r="AQ65" s="33"/>
      <c r="AR65" s="33"/>
      <c r="AS65" s="33"/>
      <c r="AT65" s="33"/>
      <c r="AU65" s="33"/>
      <c r="AV65" s="33"/>
      <c r="AW65" s="33"/>
      <c r="AX65" s="33"/>
      <c r="AY65" s="33"/>
      <c r="AZ65" s="33"/>
      <c r="BA65" s="33"/>
      <c r="BB65" s="33"/>
      <c r="BC65" s="33"/>
      <c r="BD65" s="33"/>
      <c r="BE65" s="33"/>
      <c r="BF65" s="33"/>
      <c r="BG65" s="33"/>
      <c r="BH65" s="33"/>
      <c r="BI65" s="33"/>
      <c r="BJ65" s="33"/>
      <c r="BK65" s="33"/>
      <c r="BL65" s="33"/>
      <c r="BM65" s="33"/>
      <c r="BN65" s="33"/>
      <c r="BO65" s="33"/>
      <c r="BP65" s="33"/>
      <c r="BQ65" s="33"/>
      <c r="BR65" s="33"/>
      <c r="BS65" s="33"/>
      <c r="BT65" s="33"/>
      <c r="BU65" s="33"/>
      <c r="BV65" s="33"/>
      <c r="BW65" s="33"/>
      <c r="BX65" s="33"/>
      <c r="BY65" s="33"/>
      <c r="BZ65" s="33"/>
      <c r="CA65" s="33"/>
      <c r="CB65" s="33"/>
      <c r="CC65" s="33"/>
      <c r="CD65" s="33"/>
      <c r="CE65" s="33"/>
      <c r="CF65" s="33"/>
      <c r="CG65" s="33"/>
      <c r="CH65" s="33"/>
      <c r="CI65" s="33"/>
      <c r="CJ65" s="33"/>
      <c r="CK65" s="33"/>
      <c r="CL65" s="33"/>
    </row>
    <row r="66" spans="1:90" s="34" customFormat="1" ht="33.75" x14ac:dyDescent="0.2">
      <c r="A66" s="35" t="s">
        <v>35</v>
      </c>
      <c r="B66" s="36" t="s">
        <v>36</v>
      </c>
      <c r="C66" s="35">
        <v>11510</v>
      </c>
      <c r="D66" s="36" t="s">
        <v>36</v>
      </c>
      <c r="E66" s="36" t="s">
        <v>37</v>
      </c>
      <c r="F66" s="30" t="s">
        <v>38</v>
      </c>
      <c r="G66" s="30" t="s">
        <v>37</v>
      </c>
      <c r="H66" s="36" t="s">
        <v>43</v>
      </c>
      <c r="I66" s="35">
        <v>29401</v>
      </c>
      <c r="J66" s="55" t="s">
        <v>48</v>
      </c>
      <c r="K66" s="86" t="s">
        <v>162</v>
      </c>
      <c r="L66" s="37" t="s">
        <v>163</v>
      </c>
      <c r="M66" s="29"/>
      <c r="N66" s="29"/>
      <c r="O66" s="8" t="s">
        <v>39</v>
      </c>
      <c r="P66" s="27">
        <v>1</v>
      </c>
      <c r="Q66" s="72">
        <v>212</v>
      </c>
      <c r="R66" s="7" t="s">
        <v>40</v>
      </c>
      <c r="S66" s="28">
        <f t="shared" si="2"/>
        <v>212</v>
      </c>
      <c r="T66" s="31">
        <v>0</v>
      </c>
      <c r="U66" s="31">
        <v>0</v>
      </c>
      <c r="V66" s="31">
        <v>0</v>
      </c>
      <c r="W66" s="31">
        <f t="shared" si="3"/>
        <v>212</v>
      </c>
      <c r="X66" s="31">
        <v>0</v>
      </c>
      <c r="Y66" s="31">
        <v>0</v>
      </c>
      <c r="Z66" s="31">
        <v>0</v>
      </c>
      <c r="AA66" s="31">
        <v>0</v>
      </c>
      <c r="AB66" s="31">
        <v>0</v>
      </c>
      <c r="AC66" s="31">
        <v>0</v>
      </c>
      <c r="AD66" s="31">
        <v>0</v>
      </c>
      <c r="AE66" s="31">
        <v>0</v>
      </c>
      <c r="AF66" s="33"/>
      <c r="AG66" s="33"/>
      <c r="AH66" s="33"/>
      <c r="AI66" s="33"/>
      <c r="AJ66" s="33"/>
      <c r="AK66" s="33"/>
      <c r="AL66" s="33"/>
      <c r="AM66" s="33"/>
      <c r="AN66" s="33"/>
      <c r="AO66" s="33"/>
      <c r="AP66" s="33"/>
      <c r="AQ66" s="33"/>
      <c r="AR66" s="33"/>
      <c r="AS66" s="33"/>
      <c r="AT66" s="33"/>
      <c r="AU66" s="33"/>
      <c r="AV66" s="33"/>
      <c r="AW66" s="33"/>
      <c r="AX66" s="33"/>
      <c r="AY66" s="33"/>
      <c r="AZ66" s="33"/>
      <c r="BA66" s="33"/>
      <c r="BB66" s="33"/>
      <c r="BC66" s="33"/>
      <c r="BD66" s="33"/>
      <c r="BE66" s="33"/>
      <c r="BF66" s="33"/>
      <c r="BG66" s="33"/>
      <c r="BH66" s="33"/>
      <c r="BI66" s="33"/>
      <c r="BJ66" s="33"/>
      <c r="BK66" s="33"/>
      <c r="BL66" s="33"/>
      <c r="BM66" s="33"/>
      <c r="BN66" s="33"/>
      <c r="BO66" s="33"/>
      <c r="BP66" s="33"/>
      <c r="BQ66" s="33"/>
      <c r="BR66" s="33"/>
      <c r="BS66" s="33"/>
      <c r="BT66" s="33"/>
      <c r="BU66" s="33"/>
      <c r="BV66" s="33"/>
      <c r="BW66" s="33"/>
      <c r="BX66" s="33"/>
      <c r="BY66" s="33"/>
      <c r="BZ66" s="33"/>
      <c r="CA66" s="33"/>
      <c r="CB66" s="33"/>
      <c r="CC66" s="33"/>
      <c r="CD66" s="33"/>
      <c r="CE66" s="33"/>
      <c r="CF66" s="33"/>
      <c r="CG66" s="33"/>
      <c r="CH66" s="33"/>
      <c r="CI66" s="33"/>
      <c r="CJ66" s="33"/>
      <c r="CK66" s="33"/>
      <c r="CL66" s="33"/>
    </row>
    <row r="67" spans="1:90" s="34" customFormat="1" ht="33.75" x14ac:dyDescent="0.2">
      <c r="A67" s="35" t="s">
        <v>35</v>
      </c>
      <c r="B67" s="36" t="s">
        <v>36</v>
      </c>
      <c r="C67" s="35">
        <v>11510</v>
      </c>
      <c r="D67" s="36" t="s">
        <v>36</v>
      </c>
      <c r="E67" s="36" t="s">
        <v>37</v>
      </c>
      <c r="F67" s="30" t="s">
        <v>38</v>
      </c>
      <c r="G67" s="30" t="s">
        <v>37</v>
      </c>
      <c r="H67" s="36" t="s">
        <v>43</v>
      </c>
      <c r="I67" s="35">
        <v>29401</v>
      </c>
      <c r="J67" s="55" t="s">
        <v>48</v>
      </c>
      <c r="K67" s="86" t="s">
        <v>164</v>
      </c>
      <c r="L67" s="37" t="s">
        <v>165</v>
      </c>
      <c r="M67" s="29"/>
      <c r="N67" s="29"/>
      <c r="O67" s="8" t="s">
        <v>39</v>
      </c>
      <c r="P67" s="27">
        <v>1</v>
      </c>
      <c r="Q67" s="72">
        <v>310</v>
      </c>
      <c r="R67" s="7" t="s">
        <v>40</v>
      </c>
      <c r="S67" s="28">
        <f t="shared" si="2"/>
        <v>310</v>
      </c>
      <c r="T67" s="31">
        <v>0</v>
      </c>
      <c r="U67" s="31">
        <v>0</v>
      </c>
      <c r="V67" s="31">
        <v>0</v>
      </c>
      <c r="W67" s="31">
        <f t="shared" si="3"/>
        <v>310</v>
      </c>
      <c r="X67" s="31">
        <v>0</v>
      </c>
      <c r="Y67" s="31">
        <v>0</v>
      </c>
      <c r="Z67" s="31">
        <v>0</v>
      </c>
      <c r="AA67" s="31">
        <v>0</v>
      </c>
      <c r="AB67" s="31">
        <v>0</v>
      </c>
      <c r="AC67" s="31">
        <v>0</v>
      </c>
      <c r="AD67" s="31">
        <v>0</v>
      </c>
      <c r="AE67" s="31">
        <v>0</v>
      </c>
      <c r="AF67" s="33"/>
      <c r="AG67" s="33"/>
      <c r="AH67" s="33"/>
      <c r="AI67" s="33"/>
      <c r="AJ67" s="33"/>
      <c r="AK67" s="33"/>
      <c r="AL67" s="33"/>
      <c r="AM67" s="33"/>
      <c r="AN67" s="33"/>
      <c r="AO67" s="33"/>
      <c r="AP67" s="33"/>
      <c r="AQ67" s="33"/>
      <c r="AR67" s="33"/>
      <c r="AS67" s="33"/>
      <c r="AT67" s="33"/>
      <c r="AU67" s="33"/>
      <c r="AV67" s="33"/>
      <c r="AW67" s="33"/>
      <c r="AX67" s="33"/>
      <c r="AY67" s="33"/>
      <c r="AZ67" s="33"/>
      <c r="BA67" s="33"/>
      <c r="BB67" s="33"/>
      <c r="BC67" s="33"/>
      <c r="BD67" s="33"/>
      <c r="BE67" s="33"/>
      <c r="BF67" s="33"/>
      <c r="BG67" s="33"/>
      <c r="BH67" s="33"/>
      <c r="BI67" s="33"/>
      <c r="BJ67" s="33"/>
      <c r="BK67" s="33"/>
      <c r="BL67" s="33"/>
      <c r="BM67" s="33"/>
      <c r="BN67" s="33"/>
      <c r="BO67" s="33"/>
      <c r="BP67" s="33"/>
      <c r="BQ67" s="33"/>
      <c r="BR67" s="33"/>
      <c r="BS67" s="33"/>
      <c r="BT67" s="33"/>
      <c r="BU67" s="33"/>
      <c r="BV67" s="33"/>
      <c r="BW67" s="33"/>
      <c r="BX67" s="33"/>
      <c r="BY67" s="33"/>
      <c r="BZ67" s="33"/>
      <c r="CA67" s="33"/>
      <c r="CB67" s="33"/>
      <c r="CC67" s="33"/>
      <c r="CD67" s="33"/>
      <c r="CE67" s="33"/>
      <c r="CF67" s="33"/>
      <c r="CG67" s="33"/>
      <c r="CH67" s="33"/>
      <c r="CI67" s="33"/>
      <c r="CJ67" s="33"/>
      <c r="CK67" s="33"/>
      <c r="CL67" s="33"/>
    </row>
    <row r="68" spans="1:90" s="34" customFormat="1" ht="33.75" x14ac:dyDescent="0.2">
      <c r="A68" s="35" t="s">
        <v>35</v>
      </c>
      <c r="B68" s="36" t="s">
        <v>36</v>
      </c>
      <c r="C68" s="35">
        <v>11510</v>
      </c>
      <c r="D68" s="36" t="s">
        <v>36</v>
      </c>
      <c r="E68" s="36" t="s">
        <v>37</v>
      </c>
      <c r="F68" s="30" t="s">
        <v>38</v>
      </c>
      <c r="G68" s="30" t="s">
        <v>37</v>
      </c>
      <c r="H68" s="36" t="s">
        <v>43</v>
      </c>
      <c r="I68" s="35">
        <v>29401</v>
      </c>
      <c r="J68" s="55" t="s">
        <v>48</v>
      </c>
      <c r="K68" s="86" t="s">
        <v>166</v>
      </c>
      <c r="L68" s="37" t="s">
        <v>167</v>
      </c>
      <c r="M68" s="29"/>
      <c r="N68" s="29"/>
      <c r="O68" s="8" t="s">
        <v>39</v>
      </c>
      <c r="P68" s="27">
        <v>2</v>
      </c>
      <c r="Q68" s="72">
        <v>62</v>
      </c>
      <c r="R68" s="7" t="s">
        <v>40</v>
      </c>
      <c r="S68" s="28">
        <f t="shared" ref="S68:S70" si="4">(P68*Q68)</f>
        <v>124</v>
      </c>
      <c r="T68" s="31">
        <v>0</v>
      </c>
      <c r="U68" s="31">
        <v>0</v>
      </c>
      <c r="V68" s="31">
        <v>0</v>
      </c>
      <c r="W68" s="31">
        <f t="shared" si="3"/>
        <v>124</v>
      </c>
      <c r="X68" s="31">
        <v>0</v>
      </c>
      <c r="Y68" s="31">
        <v>0</v>
      </c>
      <c r="Z68" s="31">
        <v>0</v>
      </c>
      <c r="AA68" s="31">
        <v>0</v>
      </c>
      <c r="AB68" s="31">
        <v>0</v>
      </c>
      <c r="AC68" s="31">
        <v>0</v>
      </c>
      <c r="AD68" s="31">
        <v>0</v>
      </c>
      <c r="AE68" s="31">
        <v>0</v>
      </c>
      <c r="AF68" s="33"/>
      <c r="AG68" s="33"/>
      <c r="AH68" s="33"/>
      <c r="AI68" s="33"/>
      <c r="AJ68" s="33"/>
      <c r="AK68" s="33"/>
      <c r="AL68" s="33"/>
      <c r="AM68" s="33"/>
      <c r="AN68" s="33"/>
      <c r="AO68" s="33"/>
      <c r="AP68" s="33"/>
      <c r="AQ68" s="33"/>
      <c r="AR68" s="33"/>
      <c r="AS68" s="33"/>
      <c r="AT68" s="33"/>
      <c r="AU68" s="33"/>
      <c r="AV68" s="33"/>
      <c r="AW68" s="33"/>
      <c r="AX68" s="33"/>
      <c r="AY68" s="33"/>
      <c r="AZ68" s="33"/>
      <c r="BA68" s="33"/>
      <c r="BB68" s="33"/>
      <c r="BC68" s="33"/>
      <c r="BD68" s="33"/>
      <c r="BE68" s="33"/>
      <c r="BF68" s="33"/>
      <c r="BG68" s="33"/>
      <c r="BH68" s="33"/>
      <c r="BI68" s="33"/>
      <c r="BJ68" s="33"/>
      <c r="BK68" s="33"/>
      <c r="BL68" s="33"/>
      <c r="BM68" s="33"/>
      <c r="BN68" s="33"/>
      <c r="BO68" s="33"/>
      <c r="BP68" s="33"/>
      <c r="BQ68" s="33"/>
      <c r="BR68" s="33"/>
      <c r="BS68" s="33"/>
      <c r="BT68" s="33"/>
      <c r="BU68" s="33"/>
      <c r="BV68" s="33"/>
      <c r="BW68" s="33"/>
      <c r="BX68" s="33"/>
      <c r="BY68" s="33"/>
      <c r="BZ68" s="33"/>
      <c r="CA68" s="33"/>
      <c r="CB68" s="33"/>
      <c r="CC68" s="33"/>
      <c r="CD68" s="33"/>
      <c r="CE68" s="33"/>
      <c r="CF68" s="33"/>
      <c r="CG68" s="33"/>
      <c r="CH68" s="33"/>
      <c r="CI68" s="33"/>
      <c r="CJ68" s="33"/>
      <c r="CK68" s="33"/>
      <c r="CL68" s="33"/>
    </row>
    <row r="69" spans="1:90" s="34" customFormat="1" ht="33.75" x14ac:dyDescent="0.2">
      <c r="A69" s="35" t="s">
        <v>35</v>
      </c>
      <c r="B69" s="36" t="s">
        <v>36</v>
      </c>
      <c r="C69" s="35">
        <v>11510</v>
      </c>
      <c r="D69" s="36" t="s">
        <v>36</v>
      </c>
      <c r="E69" s="36" t="s">
        <v>37</v>
      </c>
      <c r="F69" s="36" t="s">
        <v>41</v>
      </c>
      <c r="G69" s="30" t="s">
        <v>37</v>
      </c>
      <c r="H69" s="36" t="s">
        <v>42</v>
      </c>
      <c r="I69" s="35">
        <v>29401</v>
      </c>
      <c r="J69" s="55" t="s">
        <v>48</v>
      </c>
      <c r="K69" s="86" t="s">
        <v>168</v>
      </c>
      <c r="L69" s="37" t="s">
        <v>169</v>
      </c>
      <c r="M69" s="29"/>
      <c r="N69" s="29"/>
      <c r="O69" s="8" t="s">
        <v>39</v>
      </c>
      <c r="P69" s="27">
        <v>1</v>
      </c>
      <c r="Q69" s="72">
        <v>222</v>
      </c>
      <c r="R69" s="7" t="s">
        <v>40</v>
      </c>
      <c r="S69" s="28">
        <f t="shared" si="4"/>
        <v>222</v>
      </c>
      <c r="T69" s="31">
        <v>0</v>
      </c>
      <c r="U69" s="31">
        <v>0</v>
      </c>
      <c r="V69" s="31">
        <v>0</v>
      </c>
      <c r="W69" s="31">
        <f t="shared" si="3"/>
        <v>222</v>
      </c>
      <c r="X69" s="31">
        <v>0</v>
      </c>
      <c r="Y69" s="31">
        <v>0</v>
      </c>
      <c r="Z69" s="31">
        <v>0</v>
      </c>
      <c r="AA69" s="31">
        <v>0</v>
      </c>
      <c r="AB69" s="31">
        <v>0</v>
      </c>
      <c r="AC69" s="31">
        <v>0</v>
      </c>
      <c r="AD69" s="31">
        <v>0</v>
      </c>
      <c r="AE69" s="31">
        <v>0</v>
      </c>
      <c r="AF69" s="33"/>
      <c r="AG69" s="33"/>
      <c r="AH69" s="33"/>
      <c r="AI69" s="33"/>
      <c r="AJ69" s="33"/>
      <c r="AK69" s="33"/>
      <c r="AL69" s="33"/>
      <c r="AM69" s="33"/>
      <c r="AN69" s="33"/>
      <c r="AO69" s="33"/>
      <c r="AP69" s="33"/>
      <c r="AQ69" s="33"/>
      <c r="AR69" s="33"/>
      <c r="AS69" s="33"/>
      <c r="AT69" s="33"/>
      <c r="AU69" s="33"/>
      <c r="AV69" s="33"/>
      <c r="AW69" s="33"/>
      <c r="AX69" s="33"/>
      <c r="AY69" s="33"/>
      <c r="AZ69" s="33"/>
      <c r="BA69" s="33"/>
      <c r="BB69" s="33"/>
      <c r="BC69" s="33"/>
      <c r="BD69" s="33"/>
      <c r="BE69" s="33"/>
      <c r="BF69" s="33"/>
      <c r="BG69" s="33"/>
      <c r="BH69" s="33"/>
      <c r="BI69" s="33"/>
      <c r="BJ69" s="33"/>
      <c r="BK69" s="33"/>
      <c r="BL69" s="33"/>
      <c r="BM69" s="33"/>
      <c r="BN69" s="33"/>
      <c r="BO69" s="33"/>
      <c r="BP69" s="33"/>
      <c r="BQ69" s="33"/>
      <c r="BR69" s="33"/>
      <c r="BS69" s="33"/>
      <c r="BT69" s="33"/>
      <c r="BU69" s="33"/>
      <c r="BV69" s="33"/>
      <c r="BW69" s="33"/>
      <c r="BX69" s="33"/>
      <c r="BY69" s="33"/>
      <c r="BZ69" s="33"/>
      <c r="CA69" s="33"/>
      <c r="CB69" s="33"/>
      <c r="CC69" s="33"/>
      <c r="CD69" s="33"/>
      <c r="CE69" s="33"/>
      <c r="CF69" s="33"/>
      <c r="CG69" s="33"/>
      <c r="CH69" s="33"/>
      <c r="CI69" s="33"/>
      <c r="CJ69" s="33"/>
      <c r="CK69" s="33"/>
      <c r="CL69" s="33"/>
    </row>
    <row r="70" spans="1:90" s="34" customFormat="1" ht="33.75" x14ac:dyDescent="0.2">
      <c r="A70" s="35" t="s">
        <v>35</v>
      </c>
      <c r="B70" s="36" t="s">
        <v>36</v>
      </c>
      <c r="C70" s="35">
        <v>11510</v>
      </c>
      <c r="D70" s="36" t="s">
        <v>36</v>
      </c>
      <c r="E70" s="36" t="s">
        <v>37</v>
      </c>
      <c r="F70" s="36" t="s">
        <v>41</v>
      </c>
      <c r="G70" s="30" t="s">
        <v>37</v>
      </c>
      <c r="H70" s="36" t="s">
        <v>42</v>
      </c>
      <c r="I70" s="35">
        <v>29401</v>
      </c>
      <c r="J70" s="55" t="s">
        <v>48</v>
      </c>
      <c r="K70" s="86" t="s">
        <v>166</v>
      </c>
      <c r="L70" s="37" t="s">
        <v>167</v>
      </c>
      <c r="M70" s="29"/>
      <c r="N70" s="29"/>
      <c r="O70" s="8" t="s">
        <v>39</v>
      </c>
      <c r="P70" s="27">
        <v>2</v>
      </c>
      <c r="Q70" s="72">
        <v>62</v>
      </c>
      <c r="R70" s="7" t="s">
        <v>40</v>
      </c>
      <c r="S70" s="28">
        <f t="shared" si="4"/>
        <v>124</v>
      </c>
      <c r="T70" s="31">
        <v>0</v>
      </c>
      <c r="U70" s="31">
        <v>0</v>
      </c>
      <c r="V70" s="31">
        <v>0</v>
      </c>
      <c r="W70" s="31">
        <f t="shared" si="3"/>
        <v>124</v>
      </c>
      <c r="X70" s="31">
        <v>0</v>
      </c>
      <c r="Y70" s="31">
        <v>0</v>
      </c>
      <c r="Z70" s="31">
        <v>0</v>
      </c>
      <c r="AA70" s="31">
        <v>0</v>
      </c>
      <c r="AB70" s="31">
        <v>0</v>
      </c>
      <c r="AC70" s="31">
        <v>0</v>
      </c>
      <c r="AD70" s="31">
        <v>0</v>
      </c>
      <c r="AE70" s="31">
        <v>0</v>
      </c>
      <c r="AF70" s="33"/>
      <c r="AG70" s="33"/>
      <c r="AH70" s="33"/>
      <c r="AI70" s="33"/>
      <c r="AJ70" s="33"/>
      <c r="AK70" s="33"/>
      <c r="AL70" s="33"/>
      <c r="AM70" s="33"/>
      <c r="AN70" s="33"/>
      <c r="AO70" s="33"/>
      <c r="AP70" s="33"/>
      <c r="AQ70" s="33"/>
      <c r="AR70" s="33"/>
      <c r="AS70" s="33"/>
      <c r="AT70" s="33"/>
      <c r="AU70" s="33"/>
      <c r="AV70" s="33"/>
      <c r="AW70" s="33"/>
      <c r="AX70" s="33"/>
      <c r="AY70" s="33"/>
      <c r="AZ70" s="33"/>
      <c r="BA70" s="33"/>
      <c r="BB70" s="33"/>
      <c r="BC70" s="33"/>
      <c r="BD70" s="33"/>
      <c r="BE70" s="33"/>
      <c r="BF70" s="33"/>
      <c r="BG70" s="33"/>
      <c r="BH70" s="33"/>
      <c r="BI70" s="33"/>
      <c r="BJ70" s="33"/>
      <c r="BK70" s="33"/>
      <c r="BL70" s="33"/>
      <c r="BM70" s="33"/>
      <c r="BN70" s="33"/>
      <c r="BO70" s="33"/>
      <c r="BP70" s="33"/>
      <c r="BQ70" s="33"/>
      <c r="BR70" s="33"/>
      <c r="BS70" s="33"/>
      <c r="BT70" s="33"/>
      <c r="BU70" s="33"/>
      <c r="BV70" s="33"/>
      <c r="BW70" s="33"/>
      <c r="BX70" s="33"/>
      <c r="BY70" s="33"/>
      <c r="BZ70" s="33"/>
      <c r="CA70" s="33"/>
      <c r="CB70" s="33"/>
      <c r="CC70" s="33"/>
      <c r="CD70" s="33"/>
      <c r="CE70" s="33"/>
      <c r="CF70" s="33"/>
      <c r="CG70" s="33"/>
      <c r="CH70" s="33"/>
      <c r="CI70" s="33"/>
      <c r="CJ70" s="33"/>
      <c r="CK70" s="33"/>
      <c r="CL70" s="33"/>
    </row>
    <row r="71" spans="1:90" s="34" customFormat="1" ht="33.75" x14ac:dyDescent="0.2">
      <c r="A71" s="35" t="s">
        <v>35</v>
      </c>
      <c r="B71" s="36" t="s">
        <v>36</v>
      </c>
      <c r="C71" s="35">
        <v>11510</v>
      </c>
      <c r="D71" s="36" t="s">
        <v>36</v>
      </c>
      <c r="E71" s="36" t="s">
        <v>37</v>
      </c>
      <c r="F71" s="36" t="s">
        <v>44</v>
      </c>
      <c r="G71" s="36" t="s">
        <v>45</v>
      </c>
      <c r="H71" s="36" t="s">
        <v>43</v>
      </c>
      <c r="I71" s="35">
        <v>29901</v>
      </c>
      <c r="J71" s="55" t="s">
        <v>48</v>
      </c>
      <c r="K71" s="86" t="s">
        <v>170</v>
      </c>
      <c r="L71" s="37" t="s">
        <v>171</v>
      </c>
      <c r="M71" s="29"/>
      <c r="N71" s="29"/>
      <c r="O71" s="8" t="s">
        <v>39</v>
      </c>
      <c r="P71" s="27">
        <v>1</v>
      </c>
      <c r="Q71" s="72">
        <v>879</v>
      </c>
      <c r="R71" s="7" t="s">
        <v>40</v>
      </c>
      <c r="S71" s="28">
        <f t="shared" ref="S71" si="5">(P71*Q71)</f>
        <v>879</v>
      </c>
      <c r="T71" s="31">
        <v>0</v>
      </c>
      <c r="U71" s="31">
        <v>0</v>
      </c>
      <c r="V71" s="31">
        <v>0</v>
      </c>
      <c r="W71" s="31">
        <f t="shared" ref="W71:W88" si="6">P71*Q71</f>
        <v>879</v>
      </c>
      <c r="X71" s="31">
        <v>0</v>
      </c>
      <c r="Y71" s="31">
        <v>0</v>
      </c>
      <c r="Z71" s="31">
        <v>0</v>
      </c>
      <c r="AA71" s="31">
        <v>0</v>
      </c>
      <c r="AB71" s="31">
        <v>0</v>
      </c>
      <c r="AC71" s="31">
        <v>0</v>
      </c>
      <c r="AD71" s="31">
        <v>0</v>
      </c>
      <c r="AE71" s="31">
        <v>0</v>
      </c>
      <c r="AF71" s="33"/>
      <c r="AG71" s="33"/>
      <c r="AH71" s="33"/>
      <c r="AI71" s="33"/>
      <c r="AJ71" s="33"/>
      <c r="AK71" s="33"/>
      <c r="AL71" s="33"/>
      <c r="AM71" s="33"/>
      <c r="AN71" s="33"/>
      <c r="AO71" s="33"/>
      <c r="AP71" s="33"/>
      <c r="AQ71" s="33"/>
      <c r="AR71" s="33"/>
      <c r="AS71" s="33"/>
      <c r="AT71" s="33"/>
      <c r="AU71" s="33"/>
      <c r="AV71" s="33"/>
      <c r="AW71" s="33"/>
      <c r="AX71" s="33"/>
      <c r="AY71" s="33"/>
      <c r="AZ71" s="33"/>
      <c r="BA71" s="33"/>
      <c r="BB71" s="33"/>
      <c r="BC71" s="33"/>
      <c r="BD71" s="33"/>
      <c r="BE71" s="33"/>
      <c r="BF71" s="33"/>
      <c r="BG71" s="33"/>
      <c r="BH71" s="33"/>
      <c r="BI71" s="33"/>
      <c r="BJ71" s="33"/>
      <c r="BK71" s="33"/>
      <c r="BL71" s="33"/>
      <c r="BM71" s="33"/>
      <c r="BN71" s="33"/>
      <c r="BO71" s="33"/>
      <c r="BP71" s="33"/>
      <c r="BQ71" s="33"/>
      <c r="BR71" s="33"/>
      <c r="BS71" s="33"/>
      <c r="BT71" s="33"/>
      <c r="BU71" s="33"/>
      <c r="BV71" s="33"/>
      <c r="BW71" s="33"/>
      <c r="BX71" s="33"/>
      <c r="BY71" s="33"/>
      <c r="BZ71" s="33"/>
      <c r="CA71" s="33"/>
      <c r="CB71" s="33"/>
      <c r="CC71" s="33"/>
      <c r="CD71" s="33"/>
      <c r="CE71" s="33"/>
      <c r="CF71" s="33"/>
      <c r="CG71" s="33"/>
      <c r="CH71" s="33"/>
      <c r="CI71" s="33"/>
      <c r="CJ71" s="33"/>
      <c r="CK71" s="33"/>
      <c r="CL71" s="33"/>
    </row>
    <row r="72" spans="1:90" s="25" customFormat="1" ht="22.5" x14ac:dyDescent="0.25">
      <c r="A72" s="8" t="s">
        <v>35</v>
      </c>
      <c r="B72" s="6" t="s">
        <v>36</v>
      </c>
      <c r="C72" s="56">
        <v>51314</v>
      </c>
      <c r="D72" s="6" t="s">
        <v>36</v>
      </c>
      <c r="E72" s="6" t="s">
        <v>37</v>
      </c>
      <c r="F72" s="6" t="s">
        <v>38</v>
      </c>
      <c r="G72" s="21" t="s">
        <v>37</v>
      </c>
      <c r="H72" s="6" t="s">
        <v>43</v>
      </c>
      <c r="I72" s="22">
        <v>31401</v>
      </c>
      <c r="J72" s="39" t="s">
        <v>61</v>
      </c>
      <c r="K72" s="10"/>
      <c r="L72" s="54" t="s">
        <v>64</v>
      </c>
      <c r="M72" s="10"/>
      <c r="N72" s="10"/>
      <c r="O72" s="10" t="s">
        <v>39</v>
      </c>
      <c r="P72" s="13">
        <v>1</v>
      </c>
      <c r="Q72" s="74">
        <v>8910.81</v>
      </c>
      <c r="R72" s="7" t="s">
        <v>40</v>
      </c>
      <c r="S72" s="19">
        <f t="shared" ref="S72:S88" si="7">P72*Q72</f>
        <v>8910.81</v>
      </c>
      <c r="T72" s="31">
        <v>0</v>
      </c>
      <c r="U72" s="31">
        <v>0</v>
      </c>
      <c r="V72" s="31">
        <v>0</v>
      </c>
      <c r="W72" s="31">
        <f t="shared" si="6"/>
        <v>8910.81</v>
      </c>
      <c r="X72" s="31">
        <v>0</v>
      </c>
      <c r="Y72" s="31">
        <v>0</v>
      </c>
      <c r="Z72" s="31">
        <v>0</v>
      </c>
      <c r="AA72" s="31">
        <v>0</v>
      </c>
      <c r="AB72" s="31">
        <v>0</v>
      </c>
      <c r="AC72" s="31">
        <v>0</v>
      </c>
      <c r="AD72" s="24">
        <v>0</v>
      </c>
      <c r="AE72" s="31">
        <v>0</v>
      </c>
      <c r="AF72" s="18"/>
      <c r="AG72" s="18"/>
      <c r="AH72" s="18"/>
      <c r="AI72" s="18"/>
      <c r="AJ72" s="18"/>
      <c r="AK72" s="18"/>
      <c r="AL72" s="18"/>
      <c r="AM72" s="18"/>
      <c r="AN72" s="18"/>
      <c r="AO72" s="18"/>
      <c r="AP72" s="18"/>
      <c r="AQ72" s="18"/>
      <c r="AR72" s="18"/>
      <c r="AS72" s="18"/>
      <c r="AT72" s="18"/>
      <c r="AU72" s="18"/>
      <c r="AV72" s="18"/>
      <c r="AW72" s="18"/>
      <c r="AX72" s="18"/>
      <c r="AY72" s="18"/>
      <c r="AZ72" s="18"/>
      <c r="BA72" s="18"/>
      <c r="BB72" s="18"/>
      <c r="BC72" s="18"/>
      <c r="BD72" s="18"/>
      <c r="BE72" s="18"/>
      <c r="BF72" s="18"/>
      <c r="BG72" s="18"/>
      <c r="BH72" s="18"/>
      <c r="BI72" s="18"/>
      <c r="BJ72" s="18"/>
      <c r="BK72" s="18"/>
      <c r="BL72" s="18"/>
      <c r="BM72" s="18"/>
      <c r="BN72" s="18"/>
      <c r="BO72" s="18"/>
      <c r="BP72" s="18"/>
      <c r="BQ72" s="18"/>
      <c r="BR72" s="18"/>
      <c r="BS72" s="18"/>
      <c r="BT72" s="18"/>
      <c r="BU72" s="18"/>
      <c r="BV72" s="18"/>
      <c r="BW72" s="18"/>
      <c r="BX72" s="18"/>
      <c r="BY72" s="18"/>
      <c r="BZ72" s="18"/>
      <c r="CA72" s="18"/>
      <c r="CB72" s="18"/>
      <c r="CC72" s="18"/>
      <c r="CD72" s="18"/>
      <c r="CE72" s="18"/>
      <c r="CF72" s="18"/>
      <c r="CG72" s="18"/>
      <c r="CH72" s="18"/>
      <c r="CI72" s="18"/>
      <c r="CJ72" s="18"/>
      <c r="CK72" s="18"/>
      <c r="CL72" s="18"/>
    </row>
    <row r="73" spans="1:90" s="25" customFormat="1" ht="22.5" x14ac:dyDescent="0.25">
      <c r="A73" s="8" t="s">
        <v>35</v>
      </c>
      <c r="B73" s="6" t="s">
        <v>36</v>
      </c>
      <c r="C73" s="56">
        <v>51316</v>
      </c>
      <c r="D73" s="6" t="s">
        <v>36</v>
      </c>
      <c r="E73" s="6" t="s">
        <v>37</v>
      </c>
      <c r="F73" s="6" t="s">
        <v>41</v>
      </c>
      <c r="G73" s="21" t="s">
        <v>37</v>
      </c>
      <c r="H73" s="6" t="s">
        <v>43</v>
      </c>
      <c r="I73" s="22">
        <v>31801</v>
      </c>
      <c r="J73" s="39" t="s">
        <v>172</v>
      </c>
      <c r="K73" s="10"/>
      <c r="L73" s="54" t="s">
        <v>173</v>
      </c>
      <c r="M73" s="10"/>
      <c r="N73" s="10"/>
      <c r="O73" s="10" t="s">
        <v>39</v>
      </c>
      <c r="P73" s="13">
        <v>1</v>
      </c>
      <c r="Q73" s="74">
        <v>1885.9499999999998</v>
      </c>
      <c r="R73" s="7" t="s">
        <v>40</v>
      </c>
      <c r="S73" s="19">
        <f t="shared" si="7"/>
        <v>1885.9499999999998</v>
      </c>
      <c r="T73" s="31">
        <v>0</v>
      </c>
      <c r="U73" s="31">
        <v>0</v>
      </c>
      <c r="V73" s="31">
        <v>0</v>
      </c>
      <c r="W73" s="31">
        <f t="shared" si="6"/>
        <v>1885.9499999999998</v>
      </c>
      <c r="X73" s="31">
        <v>0</v>
      </c>
      <c r="Y73" s="31">
        <v>0</v>
      </c>
      <c r="Z73" s="31">
        <v>0</v>
      </c>
      <c r="AA73" s="31">
        <v>0</v>
      </c>
      <c r="AB73" s="31">
        <v>0</v>
      </c>
      <c r="AC73" s="31">
        <v>0</v>
      </c>
      <c r="AD73" s="24">
        <v>0</v>
      </c>
      <c r="AE73" s="31">
        <v>0</v>
      </c>
      <c r="AF73" s="18"/>
      <c r="AG73" s="18"/>
      <c r="AH73" s="18"/>
      <c r="AI73" s="18"/>
      <c r="AJ73" s="18"/>
      <c r="AK73" s="18"/>
      <c r="AL73" s="18"/>
      <c r="AM73" s="18"/>
      <c r="AN73" s="18"/>
      <c r="AO73" s="18"/>
      <c r="AP73" s="18"/>
      <c r="AQ73" s="18"/>
      <c r="AR73" s="18"/>
      <c r="AS73" s="18"/>
      <c r="AT73" s="18"/>
      <c r="AU73" s="18"/>
      <c r="AV73" s="18"/>
      <c r="AW73" s="18"/>
      <c r="AX73" s="18"/>
      <c r="AY73" s="18"/>
      <c r="AZ73" s="18"/>
      <c r="BA73" s="18"/>
      <c r="BB73" s="18"/>
      <c r="BC73" s="18"/>
      <c r="BD73" s="18"/>
      <c r="BE73" s="18"/>
      <c r="BF73" s="18"/>
      <c r="BG73" s="18"/>
      <c r="BH73" s="18"/>
      <c r="BI73" s="18"/>
      <c r="BJ73" s="18"/>
      <c r="BK73" s="18"/>
      <c r="BL73" s="18"/>
      <c r="BM73" s="18"/>
      <c r="BN73" s="18"/>
      <c r="BO73" s="18"/>
      <c r="BP73" s="18"/>
      <c r="BQ73" s="18"/>
      <c r="BR73" s="18"/>
      <c r="BS73" s="18"/>
      <c r="BT73" s="18"/>
      <c r="BU73" s="18"/>
      <c r="BV73" s="18"/>
      <c r="BW73" s="18"/>
      <c r="BX73" s="18"/>
      <c r="BY73" s="18"/>
      <c r="BZ73" s="18"/>
      <c r="CA73" s="18"/>
      <c r="CB73" s="18"/>
      <c r="CC73" s="18"/>
      <c r="CD73" s="18"/>
      <c r="CE73" s="18"/>
      <c r="CF73" s="18"/>
      <c r="CG73" s="18"/>
      <c r="CH73" s="18"/>
      <c r="CI73" s="18"/>
      <c r="CJ73" s="18"/>
      <c r="CK73" s="18"/>
      <c r="CL73" s="18"/>
    </row>
    <row r="74" spans="1:90" s="25" customFormat="1" ht="22.5" x14ac:dyDescent="0.25">
      <c r="A74" s="8" t="s">
        <v>35</v>
      </c>
      <c r="B74" s="6" t="s">
        <v>36</v>
      </c>
      <c r="C74" s="56">
        <v>51316</v>
      </c>
      <c r="D74" s="6" t="s">
        <v>36</v>
      </c>
      <c r="E74" s="6" t="s">
        <v>37</v>
      </c>
      <c r="F74" s="6" t="s">
        <v>41</v>
      </c>
      <c r="G74" s="21" t="s">
        <v>50</v>
      </c>
      <c r="H74" s="6" t="s">
        <v>49</v>
      </c>
      <c r="I74" s="22">
        <v>31602</v>
      </c>
      <c r="J74" s="39" t="s">
        <v>51</v>
      </c>
      <c r="K74" s="10"/>
      <c r="L74" s="54" t="s">
        <v>70</v>
      </c>
      <c r="M74" s="10"/>
      <c r="N74" s="10"/>
      <c r="O74" s="10" t="s">
        <v>39</v>
      </c>
      <c r="P74" s="13">
        <v>1</v>
      </c>
      <c r="Q74" s="74">
        <v>299</v>
      </c>
      <c r="R74" s="7" t="s">
        <v>40</v>
      </c>
      <c r="S74" s="19">
        <f t="shared" ref="S74" si="8">P74*Q74</f>
        <v>299</v>
      </c>
      <c r="T74" s="31">
        <v>0</v>
      </c>
      <c r="U74" s="31">
        <v>0</v>
      </c>
      <c r="V74" s="31">
        <v>0</v>
      </c>
      <c r="W74" s="31">
        <f t="shared" ref="W74" si="9">P74*Q74</f>
        <v>299</v>
      </c>
      <c r="X74" s="31">
        <v>0</v>
      </c>
      <c r="Y74" s="31">
        <v>0</v>
      </c>
      <c r="Z74" s="31">
        <v>0</v>
      </c>
      <c r="AA74" s="31">
        <v>0</v>
      </c>
      <c r="AB74" s="31">
        <v>0</v>
      </c>
      <c r="AC74" s="31">
        <v>0</v>
      </c>
      <c r="AD74" s="24">
        <v>0</v>
      </c>
      <c r="AE74" s="31">
        <v>0</v>
      </c>
      <c r="AF74" s="18"/>
      <c r="AG74" s="18"/>
      <c r="AH74" s="18"/>
      <c r="AI74" s="18"/>
      <c r="AJ74" s="18"/>
      <c r="AK74" s="18"/>
      <c r="AL74" s="18"/>
      <c r="AM74" s="18"/>
      <c r="AN74" s="18"/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18"/>
      <c r="BO74" s="18"/>
      <c r="BP74" s="18"/>
      <c r="BQ74" s="18"/>
      <c r="BR74" s="18"/>
      <c r="BS74" s="18"/>
      <c r="BT74" s="18"/>
      <c r="BU74" s="18"/>
      <c r="BV74" s="18"/>
      <c r="BW74" s="18"/>
      <c r="BX74" s="18"/>
      <c r="BY74" s="18"/>
      <c r="BZ74" s="18"/>
      <c r="CA74" s="18"/>
      <c r="CB74" s="18"/>
      <c r="CC74" s="18"/>
      <c r="CD74" s="18"/>
      <c r="CE74" s="18"/>
      <c r="CF74" s="18"/>
      <c r="CG74" s="18"/>
      <c r="CH74" s="18"/>
      <c r="CI74" s="18"/>
      <c r="CJ74" s="18"/>
      <c r="CK74" s="18"/>
      <c r="CL74" s="18"/>
    </row>
    <row r="75" spans="1:90" s="34" customFormat="1" ht="33.75" x14ac:dyDescent="0.2">
      <c r="A75" s="30" t="s">
        <v>35</v>
      </c>
      <c r="B75" s="30" t="s">
        <v>36</v>
      </c>
      <c r="C75" s="30">
        <v>51322</v>
      </c>
      <c r="D75" s="30" t="s">
        <v>36</v>
      </c>
      <c r="E75" s="30" t="s">
        <v>37</v>
      </c>
      <c r="F75" s="30" t="s">
        <v>38</v>
      </c>
      <c r="G75" s="30" t="s">
        <v>37</v>
      </c>
      <c r="H75" s="30" t="s">
        <v>49</v>
      </c>
      <c r="I75" s="26">
        <v>32201</v>
      </c>
      <c r="J75" s="38" t="s">
        <v>52</v>
      </c>
      <c r="K75" s="26"/>
      <c r="L75" s="37" t="s">
        <v>179</v>
      </c>
      <c r="M75" s="29"/>
      <c r="N75" s="29"/>
      <c r="O75" s="8" t="s">
        <v>39</v>
      </c>
      <c r="P75" s="27">
        <v>1</v>
      </c>
      <c r="Q75" s="72">
        <v>31183.210000000003</v>
      </c>
      <c r="R75" s="7" t="s">
        <v>40</v>
      </c>
      <c r="S75" s="19">
        <f t="shared" si="7"/>
        <v>31183.210000000003</v>
      </c>
      <c r="T75" s="31">
        <v>0</v>
      </c>
      <c r="U75" s="31">
        <v>0</v>
      </c>
      <c r="V75" s="31">
        <v>0</v>
      </c>
      <c r="W75" s="31">
        <f t="shared" si="6"/>
        <v>31183.210000000003</v>
      </c>
      <c r="X75" s="31">
        <v>0</v>
      </c>
      <c r="Y75" s="31">
        <v>0</v>
      </c>
      <c r="Z75" s="31">
        <v>0</v>
      </c>
      <c r="AA75" s="31">
        <v>0</v>
      </c>
      <c r="AB75" s="31">
        <v>0</v>
      </c>
      <c r="AC75" s="31">
        <v>0</v>
      </c>
      <c r="AD75" s="24">
        <v>0</v>
      </c>
      <c r="AE75" s="31">
        <v>0</v>
      </c>
      <c r="AF75" s="33"/>
      <c r="AG75" s="33"/>
      <c r="AH75" s="33"/>
      <c r="AI75" s="33"/>
      <c r="AJ75" s="33"/>
      <c r="AK75" s="33"/>
      <c r="AL75" s="33"/>
      <c r="AM75" s="33"/>
      <c r="AN75" s="33"/>
      <c r="AO75" s="33"/>
      <c r="AP75" s="33"/>
      <c r="AQ75" s="33"/>
      <c r="AR75" s="33"/>
      <c r="AS75" s="33"/>
      <c r="AT75" s="33"/>
      <c r="AU75" s="33"/>
      <c r="AV75" s="33"/>
      <c r="AW75" s="33"/>
      <c r="AX75" s="33"/>
      <c r="AY75" s="33"/>
      <c r="AZ75" s="33"/>
      <c r="BA75" s="33"/>
      <c r="BB75" s="33"/>
      <c r="BC75" s="33"/>
      <c r="BD75" s="33"/>
      <c r="BE75" s="33"/>
      <c r="BF75" s="33"/>
      <c r="BG75" s="33"/>
      <c r="BH75" s="33"/>
      <c r="BI75" s="33"/>
      <c r="BJ75" s="33"/>
      <c r="BK75" s="33"/>
      <c r="BL75" s="33"/>
      <c r="BM75" s="33"/>
      <c r="BN75" s="33"/>
      <c r="BO75" s="33"/>
      <c r="BP75" s="33"/>
      <c r="BQ75" s="33"/>
      <c r="BR75" s="33"/>
      <c r="BS75" s="33"/>
      <c r="BT75" s="33"/>
      <c r="BU75" s="33"/>
      <c r="BV75" s="33"/>
      <c r="BW75" s="33"/>
      <c r="BX75" s="33"/>
      <c r="BY75" s="33"/>
      <c r="BZ75" s="33"/>
      <c r="CA75" s="33"/>
      <c r="CB75" s="33"/>
      <c r="CC75" s="33"/>
      <c r="CD75" s="33"/>
      <c r="CE75" s="33"/>
      <c r="CF75" s="33"/>
      <c r="CG75" s="33"/>
      <c r="CH75" s="33"/>
      <c r="CI75" s="33"/>
      <c r="CJ75" s="33"/>
      <c r="CK75" s="33"/>
      <c r="CL75" s="33"/>
    </row>
    <row r="76" spans="1:90" s="34" customFormat="1" ht="33.75" x14ac:dyDescent="0.2">
      <c r="A76" s="30" t="s">
        <v>35</v>
      </c>
      <c r="B76" s="30" t="s">
        <v>36</v>
      </c>
      <c r="C76" s="30">
        <v>51322</v>
      </c>
      <c r="D76" s="30" t="s">
        <v>36</v>
      </c>
      <c r="E76" s="30" t="s">
        <v>37</v>
      </c>
      <c r="F76" s="30" t="s">
        <v>38</v>
      </c>
      <c r="G76" s="30" t="s">
        <v>37</v>
      </c>
      <c r="H76" s="30" t="s">
        <v>49</v>
      </c>
      <c r="I76" s="26">
        <v>32201</v>
      </c>
      <c r="J76" s="38" t="s">
        <v>52</v>
      </c>
      <c r="K76" s="26"/>
      <c r="L76" s="37" t="s">
        <v>179</v>
      </c>
      <c r="M76" s="29"/>
      <c r="N76" s="29"/>
      <c r="O76" s="8" t="s">
        <v>39</v>
      </c>
      <c r="P76" s="27">
        <v>1</v>
      </c>
      <c r="Q76" s="72">
        <v>5989.5999999999995</v>
      </c>
      <c r="R76" s="7" t="s">
        <v>40</v>
      </c>
      <c r="S76" s="19">
        <f t="shared" si="7"/>
        <v>5989.5999999999995</v>
      </c>
      <c r="T76" s="31">
        <v>0</v>
      </c>
      <c r="U76" s="31">
        <v>0</v>
      </c>
      <c r="V76" s="31">
        <v>0</v>
      </c>
      <c r="W76" s="31">
        <f t="shared" si="6"/>
        <v>5989.5999999999995</v>
      </c>
      <c r="X76" s="31">
        <v>0</v>
      </c>
      <c r="Y76" s="31">
        <v>0</v>
      </c>
      <c r="Z76" s="31">
        <v>0</v>
      </c>
      <c r="AA76" s="31">
        <v>0</v>
      </c>
      <c r="AB76" s="31">
        <v>0</v>
      </c>
      <c r="AC76" s="31">
        <v>0</v>
      </c>
      <c r="AD76" s="24">
        <v>0</v>
      </c>
      <c r="AE76" s="31">
        <v>0</v>
      </c>
      <c r="AF76" s="33"/>
      <c r="AG76" s="33"/>
      <c r="AH76" s="33"/>
      <c r="AI76" s="33"/>
      <c r="AJ76" s="33"/>
      <c r="AK76" s="33"/>
      <c r="AL76" s="33"/>
      <c r="AM76" s="33"/>
      <c r="AN76" s="33"/>
      <c r="AO76" s="33"/>
      <c r="AP76" s="33"/>
      <c r="AQ76" s="33"/>
      <c r="AR76" s="33"/>
      <c r="AS76" s="33"/>
      <c r="AT76" s="33"/>
      <c r="AU76" s="33"/>
      <c r="AV76" s="33"/>
      <c r="AW76" s="33"/>
      <c r="AX76" s="33"/>
      <c r="AY76" s="33"/>
      <c r="AZ76" s="33"/>
      <c r="BA76" s="33"/>
      <c r="BB76" s="33"/>
      <c r="BC76" s="33"/>
      <c r="BD76" s="33"/>
      <c r="BE76" s="33"/>
      <c r="BF76" s="33"/>
      <c r="BG76" s="33"/>
      <c r="BH76" s="33"/>
      <c r="BI76" s="33"/>
      <c r="BJ76" s="33"/>
      <c r="BK76" s="33"/>
      <c r="BL76" s="33"/>
      <c r="BM76" s="33"/>
      <c r="BN76" s="33"/>
      <c r="BO76" s="33"/>
      <c r="BP76" s="33"/>
      <c r="BQ76" s="33"/>
      <c r="BR76" s="33"/>
      <c r="BS76" s="33"/>
      <c r="BT76" s="33"/>
      <c r="BU76" s="33"/>
      <c r="BV76" s="33"/>
      <c r="BW76" s="33"/>
      <c r="BX76" s="33"/>
      <c r="BY76" s="33"/>
      <c r="BZ76" s="33"/>
      <c r="CA76" s="33"/>
      <c r="CB76" s="33"/>
      <c r="CC76" s="33"/>
      <c r="CD76" s="33"/>
      <c r="CE76" s="33"/>
      <c r="CF76" s="33"/>
      <c r="CG76" s="33"/>
      <c r="CH76" s="33"/>
      <c r="CI76" s="33"/>
      <c r="CJ76" s="33"/>
      <c r="CK76" s="33"/>
      <c r="CL76" s="33"/>
    </row>
    <row r="77" spans="1:90" s="34" customFormat="1" ht="33.75" x14ac:dyDescent="0.2">
      <c r="A77" s="30" t="s">
        <v>35</v>
      </c>
      <c r="B77" s="30" t="s">
        <v>36</v>
      </c>
      <c r="C77" s="30">
        <v>51322</v>
      </c>
      <c r="D77" s="30" t="s">
        <v>36</v>
      </c>
      <c r="E77" s="30" t="s">
        <v>37</v>
      </c>
      <c r="F77" s="30" t="s">
        <v>38</v>
      </c>
      <c r="G77" s="30" t="s">
        <v>37</v>
      </c>
      <c r="H77" s="30" t="s">
        <v>49</v>
      </c>
      <c r="I77" s="26">
        <v>32201</v>
      </c>
      <c r="J77" s="38" t="s">
        <v>52</v>
      </c>
      <c r="K77" s="26"/>
      <c r="L77" s="37" t="s">
        <v>179</v>
      </c>
      <c r="M77" s="29"/>
      <c r="N77" s="29"/>
      <c r="O77" s="8" t="s">
        <v>39</v>
      </c>
      <c r="P77" s="27">
        <v>1</v>
      </c>
      <c r="Q77" s="72">
        <v>29416.959999999999</v>
      </c>
      <c r="R77" s="7" t="s">
        <v>40</v>
      </c>
      <c r="S77" s="19">
        <f t="shared" si="7"/>
        <v>29416.959999999999</v>
      </c>
      <c r="T77" s="31">
        <v>0</v>
      </c>
      <c r="U77" s="31">
        <v>0</v>
      </c>
      <c r="V77" s="31">
        <v>0</v>
      </c>
      <c r="W77" s="31">
        <f t="shared" si="6"/>
        <v>29416.959999999999</v>
      </c>
      <c r="X77" s="31">
        <v>0</v>
      </c>
      <c r="Y77" s="31">
        <v>0</v>
      </c>
      <c r="Z77" s="31">
        <v>0</v>
      </c>
      <c r="AA77" s="31">
        <v>0</v>
      </c>
      <c r="AB77" s="31">
        <v>0</v>
      </c>
      <c r="AC77" s="31">
        <v>0</v>
      </c>
      <c r="AD77" s="24">
        <v>0</v>
      </c>
      <c r="AE77" s="31">
        <v>0</v>
      </c>
      <c r="AF77" s="33"/>
      <c r="AG77" s="33"/>
      <c r="AH77" s="33"/>
      <c r="AI77" s="33"/>
      <c r="AJ77" s="33"/>
      <c r="AK77" s="33"/>
      <c r="AL77" s="33"/>
      <c r="AM77" s="33"/>
      <c r="AN77" s="33"/>
      <c r="AO77" s="33"/>
      <c r="AP77" s="33"/>
      <c r="AQ77" s="33"/>
      <c r="AR77" s="33"/>
      <c r="AS77" s="33"/>
      <c r="AT77" s="33"/>
      <c r="AU77" s="33"/>
      <c r="AV77" s="33"/>
      <c r="AW77" s="33"/>
      <c r="AX77" s="33"/>
      <c r="AY77" s="33"/>
      <c r="AZ77" s="33"/>
      <c r="BA77" s="33"/>
      <c r="BB77" s="33"/>
      <c r="BC77" s="33"/>
      <c r="BD77" s="33"/>
      <c r="BE77" s="33"/>
      <c r="BF77" s="33"/>
      <c r="BG77" s="33"/>
      <c r="BH77" s="33"/>
      <c r="BI77" s="33"/>
      <c r="BJ77" s="33"/>
      <c r="BK77" s="33"/>
      <c r="BL77" s="33"/>
      <c r="BM77" s="33"/>
      <c r="BN77" s="33"/>
      <c r="BO77" s="33"/>
      <c r="BP77" s="33"/>
      <c r="BQ77" s="33"/>
      <c r="BR77" s="33"/>
      <c r="BS77" s="33"/>
      <c r="BT77" s="33"/>
      <c r="BU77" s="33"/>
      <c r="BV77" s="33"/>
      <c r="BW77" s="33"/>
      <c r="BX77" s="33"/>
      <c r="BY77" s="33"/>
      <c r="BZ77" s="33"/>
      <c r="CA77" s="33"/>
      <c r="CB77" s="33"/>
      <c r="CC77" s="33"/>
      <c r="CD77" s="33"/>
      <c r="CE77" s="33"/>
      <c r="CF77" s="33"/>
      <c r="CG77" s="33"/>
      <c r="CH77" s="33"/>
      <c r="CI77" s="33"/>
      <c r="CJ77" s="33"/>
      <c r="CK77" s="33"/>
      <c r="CL77" s="33"/>
    </row>
    <row r="78" spans="1:90" s="34" customFormat="1" ht="33.75" x14ac:dyDescent="0.2">
      <c r="A78" s="30" t="s">
        <v>35</v>
      </c>
      <c r="B78" s="30" t="s">
        <v>36</v>
      </c>
      <c r="C78" s="30">
        <v>51322</v>
      </c>
      <c r="D78" s="30" t="s">
        <v>36</v>
      </c>
      <c r="E78" s="30" t="s">
        <v>37</v>
      </c>
      <c r="F78" s="30" t="s">
        <v>38</v>
      </c>
      <c r="G78" s="30" t="s">
        <v>37</v>
      </c>
      <c r="H78" s="30" t="s">
        <v>49</v>
      </c>
      <c r="I78" s="26">
        <v>32201</v>
      </c>
      <c r="J78" s="38" t="s">
        <v>52</v>
      </c>
      <c r="K78" s="26"/>
      <c r="L78" s="37" t="s">
        <v>179</v>
      </c>
      <c r="M78" s="29"/>
      <c r="N78" s="29"/>
      <c r="O78" s="8" t="s">
        <v>39</v>
      </c>
      <c r="P78" s="27">
        <v>1</v>
      </c>
      <c r="Q78" s="72">
        <v>32778.729999999996</v>
      </c>
      <c r="R78" s="7" t="s">
        <v>40</v>
      </c>
      <c r="S78" s="19">
        <f t="shared" si="7"/>
        <v>32778.729999999996</v>
      </c>
      <c r="T78" s="31">
        <v>0</v>
      </c>
      <c r="U78" s="31">
        <v>0</v>
      </c>
      <c r="V78" s="31">
        <v>0</v>
      </c>
      <c r="W78" s="31">
        <f t="shared" si="6"/>
        <v>32778.729999999996</v>
      </c>
      <c r="X78" s="31">
        <v>0</v>
      </c>
      <c r="Y78" s="31">
        <v>0</v>
      </c>
      <c r="Z78" s="31">
        <v>0</v>
      </c>
      <c r="AA78" s="31">
        <v>0</v>
      </c>
      <c r="AB78" s="31">
        <v>0</v>
      </c>
      <c r="AC78" s="31">
        <v>0</v>
      </c>
      <c r="AD78" s="24">
        <v>0</v>
      </c>
      <c r="AE78" s="31">
        <v>0</v>
      </c>
      <c r="AF78" s="33"/>
      <c r="AG78" s="33"/>
      <c r="AH78" s="33"/>
      <c r="AI78" s="33"/>
      <c r="AJ78" s="33"/>
      <c r="AK78" s="33"/>
      <c r="AL78" s="33"/>
      <c r="AM78" s="33"/>
      <c r="AN78" s="33"/>
      <c r="AO78" s="33"/>
      <c r="AP78" s="33"/>
      <c r="AQ78" s="33"/>
      <c r="AR78" s="33"/>
      <c r="AS78" s="33"/>
      <c r="AT78" s="33"/>
      <c r="AU78" s="33"/>
      <c r="AV78" s="33"/>
      <c r="AW78" s="33"/>
      <c r="AX78" s="33"/>
      <c r="AY78" s="33"/>
      <c r="AZ78" s="33"/>
      <c r="BA78" s="33"/>
      <c r="BB78" s="33"/>
      <c r="BC78" s="33"/>
      <c r="BD78" s="33"/>
      <c r="BE78" s="33"/>
      <c r="BF78" s="33"/>
      <c r="BG78" s="33"/>
      <c r="BH78" s="33"/>
      <c r="BI78" s="33"/>
      <c r="BJ78" s="33"/>
      <c r="BK78" s="33"/>
      <c r="BL78" s="33"/>
      <c r="BM78" s="33"/>
      <c r="BN78" s="33"/>
      <c r="BO78" s="33"/>
      <c r="BP78" s="33"/>
      <c r="BQ78" s="33"/>
      <c r="BR78" s="33"/>
      <c r="BS78" s="33"/>
      <c r="BT78" s="33"/>
      <c r="BU78" s="33"/>
      <c r="BV78" s="33"/>
      <c r="BW78" s="33"/>
      <c r="BX78" s="33"/>
      <c r="BY78" s="33"/>
      <c r="BZ78" s="33"/>
      <c r="CA78" s="33"/>
      <c r="CB78" s="33"/>
      <c r="CC78" s="33"/>
      <c r="CD78" s="33"/>
      <c r="CE78" s="33"/>
      <c r="CF78" s="33"/>
      <c r="CG78" s="33"/>
      <c r="CH78" s="33"/>
      <c r="CI78" s="33"/>
      <c r="CJ78" s="33"/>
      <c r="CK78" s="33"/>
      <c r="CL78" s="33"/>
    </row>
    <row r="79" spans="1:90" s="34" customFormat="1" ht="45" x14ac:dyDescent="0.2">
      <c r="A79" s="30" t="s">
        <v>35</v>
      </c>
      <c r="B79" s="30" t="s">
        <v>36</v>
      </c>
      <c r="C79" s="30">
        <v>51326</v>
      </c>
      <c r="D79" s="30" t="s">
        <v>36</v>
      </c>
      <c r="E79" s="30" t="s">
        <v>37</v>
      </c>
      <c r="F79" s="6" t="s">
        <v>41</v>
      </c>
      <c r="G79" s="21" t="s">
        <v>37</v>
      </c>
      <c r="H79" s="6" t="s">
        <v>42</v>
      </c>
      <c r="I79" s="26">
        <v>32601</v>
      </c>
      <c r="J79" s="38" t="s">
        <v>52</v>
      </c>
      <c r="K79" s="86"/>
      <c r="L79" s="53" t="s">
        <v>71</v>
      </c>
      <c r="M79" s="29"/>
      <c r="N79" s="29"/>
      <c r="O79" s="8" t="s">
        <v>39</v>
      </c>
      <c r="P79" s="27">
        <v>1</v>
      </c>
      <c r="Q79" s="73">
        <v>2195.4499999999998</v>
      </c>
      <c r="R79" s="7" t="s">
        <v>40</v>
      </c>
      <c r="S79" s="19">
        <f t="shared" si="7"/>
        <v>2195.4499999999998</v>
      </c>
      <c r="T79" s="31">
        <v>0</v>
      </c>
      <c r="U79" s="31">
        <v>0</v>
      </c>
      <c r="V79" s="31">
        <v>0</v>
      </c>
      <c r="W79" s="31">
        <f t="shared" si="6"/>
        <v>2195.4499999999998</v>
      </c>
      <c r="X79" s="31">
        <v>0</v>
      </c>
      <c r="Y79" s="31">
        <v>0</v>
      </c>
      <c r="Z79" s="31">
        <v>0</v>
      </c>
      <c r="AA79" s="31">
        <v>0</v>
      </c>
      <c r="AB79" s="31">
        <v>0</v>
      </c>
      <c r="AC79" s="31">
        <v>0</v>
      </c>
      <c r="AD79" s="24">
        <v>0</v>
      </c>
      <c r="AE79" s="31">
        <v>0</v>
      </c>
      <c r="AF79" s="33"/>
      <c r="AG79" s="33"/>
      <c r="AH79" s="33"/>
      <c r="AI79" s="33"/>
      <c r="AJ79" s="33"/>
      <c r="AK79" s="33"/>
      <c r="AL79" s="33"/>
      <c r="AM79" s="33"/>
      <c r="AN79" s="33"/>
      <c r="AO79" s="33"/>
      <c r="AP79" s="33"/>
      <c r="AQ79" s="33"/>
      <c r="AR79" s="33"/>
      <c r="AS79" s="33"/>
      <c r="AT79" s="33"/>
      <c r="AU79" s="33"/>
      <c r="AV79" s="33"/>
      <c r="AW79" s="33"/>
      <c r="AX79" s="33"/>
      <c r="AY79" s="33"/>
      <c r="AZ79" s="33"/>
      <c r="BA79" s="33"/>
      <c r="BB79" s="33"/>
      <c r="BC79" s="33"/>
      <c r="BD79" s="33"/>
      <c r="BE79" s="33"/>
      <c r="BF79" s="33"/>
      <c r="BG79" s="33"/>
      <c r="BH79" s="33"/>
      <c r="BI79" s="33"/>
      <c r="BJ79" s="33"/>
      <c r="BK79" s="33"/>
      <c r="BL79" s="33"/>
      <c r="BM79" s="33"/>
      <c r="BN79" s="33"/>
      <c r="BO79" s="33"/>
      <c r="BP79" s="33"/>
      <c r="BQ79" s="33"/>
      <c r="BR79" s="33"/>
      <c r="BS79" s="33"/>
      <c r="BT79" s="33"/>
      <c r="BU79" s="33"/>
      <c r="BV79" s="33"/>
      <c r="BW79" s="33"/>
      <c r="BX79" s="33"/>
      <c r="BY79" s="33"/>
      <c r="BZ79" s="33"/>
      <c r="CA79" s="33"/>
      <c r="CB79" s="33"/>
      <c r="CC79" s="33"/>
      <c r="CD79" s="33"/>
      <c r="CE79" s="33"/>
      <c r="CF79" s="33"/>
      <c r="CG79" s="33"/>
      <c r="CH79" s="33"/>
      <c r="CI79" s="33"/>
      <c r="CJ79" s="33"/>
      <c r="CK79" s="33"/>
      <c r="CL79" s="33"/>
    </row>
    <row r="80" spans="1:90" s="34" customFormat="1" ht="45" x14ac:dyDescent="0.2">
      <c r="A80" s="30" t="s">
        <v>35</v>
      </c>
      <c r="B80" s="30" t="s">
        <v>36</v>
      </c>
      <c r="C80" s="30">
        <v>51326</v>
      </c>
      <c r="D80" s="30" t="s">
        <v>36</v>
      </c>
      <c r="E80" s="6" t="s">
        <v>37</v>
      </c>
      <c r="F80" s="6" t="s">
        <v>41</v>
      </c>
      <c r="G80" s="21" t="s">
        <v>37</v>
      </c>
      <c r="H80" s="6" t="s">
        <v>42</v>
      </c>
      <c r="I80" s="22">
        <v>32601</v>
      </c>
      <c r="J80" s="38" t="s">
        <v>52</v>
      </c>
      <c r="K80" s="86"/>
      <c r="L80" s="53" t="s">
        <v>174</v>
      </c>
      <c r="M80" s="29"/>
      <c r="N80" s="29"/>
      <c r="O80" s="8" t="s">
        <v>39</v>
      </c>
      <c r="P80" s="27">
        <v>1</v>
      </c>
      <c r="Q80" s="78">
        <v>268.56</v>
      </c>
      <c r="R80" s="7" t="s">
        <v>40</v>
      </c>
      <c r="S80" s="19">
        <f t="shared" si="7"/>
        <v>268.56</v>
      </c>
      <c r="T80" s="31">
        <v>0</v>
      </c>
      <c r="U80" s="31">
        <v>0</v>
      </c>
      <c r="V80" s="31">
        <v>0</v>
      </c>
      <c r="W80" s="31">
        <f t="shared" si="6"/>
        <v>268.56</v>
      </c>
      <c r="X80" s="31">
        <v>0</v>
      </c>
      <c r="Y80" s="31">
        <v>0</v>
      </c>
      <c r="Z80" s="31">
        <v>0</v>
      </c>
      <c r="AA80" s="31">
        <v>0</v>
      </c>
      <c r="AB80" s="31">
        <v>0</v>
      </c>
      <c r="AC80" s="31">
        <v>0</v>
      </c>
      <c r="AD80" s="24">
        <v>0</v>
      </c>
      <c r="AE80" s="31">
        <v>0</v>
      </c>
      <c r="AF80" s="33"/>
      <c r="AG80" s="33"/>
      <c r="AH80" s="33"/>
      <c r="AI80" s="33"/>
      <c r="AJ80" s="33"/>
      <c r="AK80" s="33"/>
      <c r="AL80" s="33"/>
      <c r="AM80" s="33"/>
      <c r="AN80" s="33"/>
      <c r="AO80" s="33"/>
      <c r="AP80" s="33"/>
      <c r="AQ80" s="33"/>
      <c r="AR80" s="33"/>
      <c r="AS80" s="33"/>
      <c r="AT80" s="33"/>
      <c r="AU80" s="33"/>
      <c r="AV80" s="33"/>
      <c r="AW80" s="33"/>
      <c r="AX80" s="33"/>
      <c r="AY80" s="33"/>
      <c r="AZ80" s="33"/>
      <c r="BA80" s="33"/>
      <c r="BB80" s="33"/>
      <c r="BC80" s="33"/>
      <c r="BD80" s="33"/>
      <c r="BE80" s="33"/>
      <c r="BF80" s="33"/>
      <c r="BG80" s="33"/>
      <c r="BH80" s="33"/>
      <c r="BI80" s="33"/>
      <c r="BJ80" s="33"/>
      <c r="BK80" s="33"/>
      <c r="BL80" s="33"/>
      <c r="BM80" s="33"/>
      <c r="BN80" s="33"/>
      <c r="BO80" s="33"/>
      <c r="BP80" s="33"/>
      <c r="BQ80" s="33"/>
      <c r="BR80" s="33"/>
      <c r="BS80" s="33"/>
      <c r="BT80" s="33"/>
      <c r="BU80" s="33"/>
      <c r="BV80" s="33"/>
      <c r="BW80" s="33"/>
      <c r="BX80" s="33"/>
      <c r="BY80" s="33"/>
      <c r="BZ80" s="33"/>
      <c r="CA80" s="33"/>
      <c r="CB80" s="33"/>
      <c r="CC80" s="33"/>
      <c r="CD80" s="33"/>
      <c r="CE80" s="33"/>
      <c r="CF80" s="33"/>
      <c r="CG80" s="33"/>
      <c r="CH80" s="33"/>
      <c r="CI80" s="33"/>
      <c r="CJ80" s="33"/>
      <c r="CK80" s="33"/>
      <c r="CL80" s="33"/>
    </row>
    <row r="81" spans="1:304" s="25" customFormat="1" ht="33.75" x14ac:dyDescent="0.25">
      <c r="A81" s="57" t="s">
        <v>35</v>
      </c>
      <c r="B81" s="6" t="s">
        <v>36</v>
      </c>
      <c r="C81" s="56">
        <v>51327</v>
      </c>
      <c r="D81" s="6" t="s">
        <v>36</v>
      </c>
      <c r="E81" s="6" t="s">
        <v>37</v>
      </c>
      <c r="F81" s="6" t="s">
        <v>38</v>
      </c>
      <c r="G81" s="21" t="s">
        <v>37</v>
      </c>
      <c r="H81" s="56" t="s">
        <v>49</v>
      </c>
      <c r="I81" s="8">
        <v>32701</v>
      </c>
      <c r="J81" s="38" t="s">
        <v>175</v>
      </c>
      <c r="K81" s="58"/>
      <c r="L81" s="59" t="s">
        <v>176</v>
      </c>
      <c r="M81" s="58"/>
      <c r="N81" s="58"/>
      <c r="O81" s="8" t="s">
        <v>39</v>
      </c>
      <c r="P81" s="27">
        <v>1</v>
      </c>
      <c r="Q81" s="75">
        <v>12105.76</v>
      </c>
      <c r="R81" s="60" t="s">
        <v>40</v>
      </c>
      <c r="S81" s="61">
        <f t="shared" si="7"/>
        <v>12105.76</v>
      </c>
      <c r="T81" s="62">
        <v>0</v>
      </c>
      <c r="U81" s="31">
        <v>0</v>
      </c>
      <c r="V81" s="31">
        <v>0</v>
      </c>
      <c r="W81" s="31">
        <f t="shared" si="6"/>
        <v>12105.76</v>
      </c>
      <c r="X81" s="62">
        <v>0</v>
      </c>
      <c r="Y81" s="63">
        <v>0</v>
      </c>
      <c r="Z81" s="62">
        <v>0</v>
      </c>
      <c r="AA81" s="64">
        <v>0</v>
      </c>
      <c r="AB81" s="64">
        <v>0</v>
      </c>
      <c r="AC81" s="64">
        <v>0</v>
      </c>
      <c r="AD81" s="64">
        <v>0</v>
      </c>
      <c r="AE81" s="31">
        <v>0</v>
      </c>
      <c r="AF81" s="18"/>
      <c r="AG81" s="18"/>
      <c r="AH81" s="18"/>
      <c r="AI81" s="18"/>
      <c r="AJ81" s="18"/>
      <c r="AK81" s="18"/>
      <c r="AL81" s="18"/>
      <c r="AM81" s="18"/>
      <c r="AN81" s="18"/>
      <c r="AO81" s="18"/>
      <c r="AP81" s="18"/>
      <c r="AQ81" s="18"/>
      <c r="AR81" s="18"/>
      <c r="AS81" s="18"/>
      <c r="AT81" s="18"/>
      <c r="AU81" s="18"/>
      <c r="AV81" s="18"/>
      <c r="AW81" s="18"/>
      <c r="AX81" s="18"/>
      <c r="AY81" s="18"/>
      <c r="AZ81" s="18"/>
      <c r="BA81" s="18"/>
      <c r="BB81" s="18"/>
      <c r="BC81" s="18"/>
      <c r="BD81" s="18"/>
      <c r="BE81" s="18"/>
      <c r="BF81" s="18"/>
      <c r="BG81" s="18"/>
      <c r="BH81" s="18"/>
      <c r="BI81" s="18"/>
      <c r="BJ81" s="18"/>
      <c r="BK81" s="18"/>
      <c r="BL81" s="18"/>
      <c r="BM81" s="18"/>
      <c r="BN81" s="18"/>
      <c r="BO81" s="18"/>
      <c r="BP81" s="18"/>
      <c r="BQ81" s="18"/>
      <c r="BR81" s="18"/>
      <c r="BS81" s="18"/>
      <c r="BT81" s="18"/>
      <c r="BU81" s="18"/>
      <c r="BV81" s="18"/>
      <c r="BW81" s="18"/>
      <c r="BX81" s="18"/>
      <c r="BY81" s="18"/>
      <c r="BZ81" s="18"/>
      <c r="CA81" s="18"/>
      <c r="CB81" s="18"/>
      <c r="CC81" s="18"/>
      <c r="CD81" s="18"/>
      <c r="CE81" s="18"/>
      <c r="CF81" s="18"/>
      <c r="CG81" s="18"/>
      <c r="CH81" s="18"/>
      <c r="CI81" s="18"/>
      <c r="CJ81" s="18"/>
      <c r="CK81" s="18"/>
      <c r="CL81" s="18"/>
    </row>
    <row r="82" spans="1:304" s="34" customFormat="1" ht="45" x14ac:dyDescent="0.2">
      <c r="A82" s="30" t="s">
        <v>35</v>
      </c>
      <c r="B82" s="30" t="s">
        <v>36</v>
      </c>
      <c r="C82" s="30">
        <v>51326</v>
      </c>
      <c r="D82" s="30" t="s">
        <v>36</v>
      </c>
      <c r="E82" s="6" t="s">
        <v>37</v>
      </c>
      <c r="F82" s="6" t="s">
        <v>44</v>
      </c>
      <c r="G82" s="21" t="s">
        <v>45</v>
      </c>
      <c r="H82" s="6" t="s">
        <v>43</v>
      </c>
      <c r="I82" s="22">
        <v>33602</v>
      </c>
      <c r="J82" s="38" t="s">
        <v>177</v>
      </c>
      <c r="K82" s="86"/>
      <c r="L82" s="53" t="s">
        <v>178</v>
      </c>
      <c r="M82" s="29"/>
      <c r="N82" s="29"/>
      <c r="O82" s="8" t="s">
        <v>39</v>
      </c>
      <c r="P82" s="27">
        <v>1</v>
      </c>
      <c r="Q82" s="78">
        <v>3463.8900000000003</v>
      </c>
      <c r="R82" s="7" t="s">
        <v>40</v>
      </c>
      <c r="S82" s="19">
        <f t="shared" ref="S82" si="10">P82*Q82</f>
        <v>3463.8900000000003</v>
      </c>
      <c r="T82" s="31">
        <v>0</v>
      </c>
      <c r="U82" s="31">
        <v>0</v>
      </c>
      <c r="V82" s="31">
        <v>0</v>
      </c>
      <c r="W82" s="31">
        <f t="shared" ref="W82" si="11">P82*Q82</f>
        <v>3463.8900000000003</v>
      </c>
      <c r="X82" s="31">
        <v>0</v>
      </c>
      <c r="Y82" s="31">
        <v>0</v>
      </c>
      <c r="Z82" s="31">
        <v>0</v>
      </c>
      <c r="AA82" s="31">
        <v>0</v>
      </c>
      <c r="AB82" s="31">
        <v>0</v>
      </c>
      <c r="AC82" s="31">
        <v>0</v>
      </c>
      <c r="AD82" s="24">
        <v>0</v>
      </c>
      <c r="AE82" s="31">
        <v>0</v>
      </c>
      <c r="AF82" s="33"/>
      <c r="AG82" s="33"/>
      <c r="AH82" s="33"/>
      <c r="AI82" s="33"/>
      <c r="AJ82" s="33"/>
      <c r="AK82" s="33"/>
      <c r="AL82" s="33"/>
      <c r="AM82" s="33"/>
      <c r="AN82" s="33"/>
      <c r="AO82" s="33"/>
      <c r="AP82" s="33"/>
      <c r="AQ82" s="33"/>
      <c r="AR82" s="33"/>
      <c r="AS82" s="33"/>
      <c r="AT82" s="33"/>
      <c r="AU82" s="33"/>
      <c r="AV82" s="33"/>
      <c r="AW82" s="33"/>
      <c r="AX82" s="33"/>
      <c r="AY82" s="33"/>
      <c r="AZ82" s="33"/>
      <c r="BA82" s="33"/>
      <c r="BB82" s="33"/>
      <c r="BC82" s="33"/>
      <c r="BD82" s="33"/>
      <c r="BE82" s="33"/>
      <c r="BF82" s="33"/>
      <c r="BG82" s="33"/>
      <c r="BH82" s="33"/>
      <c r="BI82" s="33"/>
      <c r="BJ82" s="33"/>
      <c r="BK82" s="33"/>
      <c r="BL82" s="33"/>
      <c r="BM82" s="33"/>
      <c r="BN82" s="33"/>
      <c r="BO82" s="33"/>
      <c r="BP82" s="33"/>
      <c r="BQ82" s="33"/>
      <c r="BR82" s="33"/>
      <c r="BS82" s="33"/>
      <c r="BT82" s="33"/>
      <c r="BU82" s="33"/>
      <c r="BV82" s="33"/>
      <c r="BW82" s="33"/>
      <c r="BX82" s="33"/>
      <c r="BY82" s="33"/>
      <c r="BZ82" s="33"/>
      <c r="CA82" s="33"/>
      <c r="CB82" s="33"/>
      <c r="CC82" s="33"/>
      <c r="CD82" s="33"/>
      <c r="CE82" s="33"/>
      <c r="CF82" s="33"/>
      <c r="CG82" s="33"/>
      <c r="CH82" s="33"/>
      <c r="CI82" s="33"/>
      <c r="CJ82" s="33"/>
      <c r="CK82" s="33"/>
      <c r="CL82" s="33"/>
    </row>
    <row r="83" spans="1:304" s="8" customFormat="1" ht="45" x14ac:dyDescent="0.25">
      <c r="A83" s="8" t="s">
        <v>35</v>
      </c>
      <c r="B83" s="6" t="s">
        <v>36</v>
      </c>
      <c r="C83" s="56">
        <v>51351</v>
      </c>
      <c r="D83" s="6" t="s">
        <v>36</v>
      </c>
      <c r="E83" s="6" t="s">
        <v>37</v>
      </c>
      <c r="F83" s="6" t="s">
        <v>38</v>
      </c>
      <c r="G83" s="21" t="s">
        <v>37</v>
      </c>
      <c r="H83" s="56" t="s">
        <v>49</v>
      </c>
      <c r="I83" s="8">
        <v>33801</v>
      </c>
      <c r="J83" s="67" t="s">
        <v>59</v>
      </c>
      <c r="L83" s="54" t="s">
        <v>73</v>
      </c>
      <c r="O83" s="8" t="s">
        <v>39</v>
      </c>
      <c r="P83" s="68">
        <v>1</v>
      </c>
      <c r="Q83" s="66">
        <v>18560</v>
      </c>
      <c r="R83" s="7" t="s">
        <v>40</v>
      </c>
      <c r="S83" s="9">
        <f t="shared" si="7"/>
        <v>18560</v>
      </c>
      <c r="T83" s="31">
        <v>0</v>
      </c>
      <c r="U83" s="31">
        <v>0</v>
      </c>
      <c r="V83" s="31">
        <v>0</v>
      </c>
      <c r="W83" s="31">
        <f t="shared" si="6"/>
        <v>18560</v>
      </c>
      <c r="X83" s="31">
        <v>0</v>
      </c>
      <c r="Y83" s="32">
        <v>0</v>
      </c>
      <c r="Z83" s="31">
        <v>0</v>
      </c>
      <c r="AA83" s="69">
        <v>0</v>
      </c>
      <c r="AB83" s="69">
        <v>0</v>
      </c>
      <c r="AC83" s="70">
        <v>0</v>
      </c>
      <c r="AD83" s="69">
        <v>0</v>
      </c>
      <c r="AE83" s="31">
        <v>0</v>
      </c>
      <c r="AF83" s="71"/>
      <c r="AG83" s="71"/>
      <c r="AH83" s="71"/>
      <c r="AI83" s="71"/>
      <c r="AJ83" s="71"/>
      <c r="AK83" s="71"/>
      <c r="AL83" s="71"/>
      <c r="AM83" s="71"/>
      <c r="AN83" s="71"/>
      <c r="AO83" s="71"/>
      <c r="AP83" s="71"/>
      <c r="AQ83" s="71"/>
      <c r="AR83" s="71"/>
      <c r="AS83" s="71"/>
      <c r="AT83" s="71"/>
      <c r="AU83" s="71"/>
      <c r="AV83" s="71"/>
      <c r="AW83" s="71"/>
      <c r="AX83" s="71"/>
      <c r="AY83" s="71"/>
      <c r="AZ83" s="71"/>
      <c r="BA83" s="71"/>
      <c r="BB83" s="71"/>
      <c r="BC83" s="71"/>
      <c r="BD83" s="71"/>
      <c r="BE83" s="71"/>
      <c r="BF83" s="71"/>
      <c r="BG83" s="71"/>
      <c r="BH83" s="71"/>
      <c r="BI83" s="71"/>
      <c r="BJ83" s="71"/>
      <c r="BK83" s="71"/>
      <c r="BL83" s="71"/>
      <c r="BM83" s="71"/>
      <c r="BN83" s="71"/>
      <c r="BO83" s="71"/>
      <c r="BP83" s="71"/>
      <c r="BQ83" s="71"/>
      <c r="BR83" s="71"/>
      <c r="BS83" s="71"/>
      <c r="BT83" s="71"/>
      <c r="BU83" s="71"/>
      <c r="BV83" s="71"/>
      <c r="BW83" s="71"/>
      <c r="BX83" s="71"/>
      <c r="BY83" s="71"/>
      <c r="BZ83" s="71"/>
      <c r="CA83" s="71"/>
      <c r="CB83" s="71"/>
      <c r="CC83" s="71"/>
      <c r="CD83" s="71"/>
      <c r="CE83" s="71"/>
      <c r="CF83" s="71"/>
      <c r="CG83" s="71"/>
      <c r="CH83" s="71"/>
      <c r="CI83" s="71"/>
      <c r="CJ83" s="71"/>
      <c r="CK83" s="71"/>
      <c r="CL83" s="71"/>
      <c r="CM83" s="71"/>
      <c r="CN83" s="71"/>
      <c r="CO83" s="71"/>
      <c r="CP83" s="71"/>
      <c r="CQ83" s="71"/>
      <c r="CR83" s="71"/>
      <c r="CS83" s="71"/>
      <c r="CT83" s="71"/>
      <c r="CU83" s="71"/>
      <c r="CV83" s="71"/>
      <c r="CW83" s="71"/>
      <c r="CX83" s="71"/>
      <c r="CY83" s="71"/>
      <c r="CZ83" s="71"/>
      <c r="DA83" s="71"/>
      <c r="DB83" s="71"/>
      <c r="DC83" s="71"/>
      <c r="DD83" s="71"/>
      <c r="DE83" s="71"/>
      <c r="DF83" s="71"/>
      <c r="DG83" s="71"/>
      <c r="DH83" s="71"/>
      <c r="DI83" s="71"/>
      <c r="DJ83" s="71"/>
      <c r="DK83" s="71"/>
      <c r="DL83" s="71"/>
      <c r="DM83" s="71"/>
      <c r="DN83" s="71"/>
      <c r="DO83" s="71"/>
      <c r="DP83" s="71"/>
      <c r="DQ83" s="71"/>
      <c r="DR83" s="71"/>
      <c r="DS83" s="71"/>
      <c r="DT83" s="71"/>
      <c r="DU83" s="71"/>
      <c r="DV83" s="71"/>
      <c r="DW83" s="71"/>
      <c r="DX83" s="71"/>
      <c r="DY83" s="71"/>
      <c r="DZ83" s="71"/>
      <c r="EA83" s="71"/>
      <c r="EB83" s="71"/>
      <c r="EC83" s="71"/>
      <c r="ED83" s="71"/>
      <c r="EE83" s="71"/>
      <c r="EF83" s="71"/>
      <c r="EG83" s="71"/>
      <c r="EH83" s="71"/>
      <c r="EI83" s="71"/>
      <c r="EJ83" s="71"/>
      <c r="EK83" s="71"/>
      <c r="EL83" s="71"/>
      <c r="EM83" s="71"/>
      <c r="EN83" s="71"/>
      <c r="EO83" s="71"/>
      <c r="EP83" s="71"/>
      <c r="EQ83" s="71"/>
      <c r="ER83" s="71"/>
      <c r="ES83" s="71"/>
      <c r="ET83" s="71"/>
      <c r="EU83" s="71"/>
      <c r="EV83" s="71"/>
      <c r="EW83" s="71"/>
      <c r="EX83" s="71"/>
      <c r="EY83" s="71"/>
      <c r="EZ83" s="71"/>
      <c r="FA83" s="71"/>
      <c r="FB83" s="71"/>
      <c r="FC83" s="71"/>
      <c r="FD83" s="71"/>
      <c r="FE83" s="71"/>
      <c r="FF83" s="71"/>
      <c r="FG83" s="71"/>
      <c r="FH83" s="71"/>
      <c r="FI83" s="71"/>
      <c r="FJ83" s="71"/>
      <c r="FK83" s="71"/>
      <c r="FL83" s="71"/>
      <c r="FM83" s="71"/>
      <c r="FN83" s="71"/>
      <c r="FO83" s="71"/>
      <c r="FP83" s="71"/>
      <c r="FQ83" s="71"/>
      <c r="FR83" s="71"/>
      <c r="FS83" s="71"/>
      <c r="FT83" s="71"/>
      <c r="FU83" s="71"/>
      <c r="FV83" s="71"/>
      <c r="FW83" s="71"/>
      <c r="FX83" s="71"/>
      <c r="FY83" s="71"/>
      <c r="FZ83" s="71"/>
      <c r="GA83" s="71"/>
      <c r="GB83" s="71"/>
      <c r="GC83" s="71"/>
      <c r="GD83" s="71"/>
      <c r="GE83" s="71"/>
      <c r="GF83" s="71"/>
      <c r="GG83" s="71"/>
      <c r="GH83" s="71"/>
      <c r="GI83" s="71"/>
      <c r="GJ83" s="71"/>
      <c r="GK83" s="71"/>
      <c r="GL83" s="71"/>
      <c r="GM83" s="71"/>
      <c r="GN83" s="71"/>
      <c r="GO83" s="71"/>
      <c r="GP83" s="71"/>
      <c r="GQ83" s="71"/>
      <c r="GR83" s="71"/>
      <c r="GS83" s="71"/>
      <c r="GT83" s="71"/>
      <c r="GU83" s="71"/>
      <c r="GV83" s="71"/>
      <c r="GW83" s="71"/>
      <c r="GX83" s="71"/>
      <c r="GY83" s="71"/>
      <c r="GZ83" s="71"/>
      <c r="HA83" s="71"/>
      <c r="HB83" s="71"/>
      <c r="HC83" s="71"/>
      <c r="HD83" s="71"/>
      <c r="HE83" s="71"/>
      <c r="HF83" s="71"/>
      <c r="HG83" s="71"/>
      <c r="HH83" s="71"/>
      <c r="HI83" s="71"/>
      <c r="HJ83" s="71"/>
      <c r="HK83" s="71"/>
      <c r="HL83" s="71"/>
      <c r="HM83" s="71"/>
      <c r="HN83" s="71"/>
      <c r="HO83" s="71"/>
      <c r="HP83" s="71"/>
      <c r="HQ83" s="71"/>
      <c r="HR83" s="71"/>
      <c r="HS83" s="71"/>
      <c r="HT83" s="71"/>
      <c r="HU83" s="71"/>
      <c r="HV83" s="71"/>
      <c r="HW83" s="71"/>
      <c r="HX83" s="71"/>
      <c r="HY83" s="71"/>
      <c r="HZ83" s="71"/>
      <c r="IA83" s="71"/>
      <c r="IB83" s="71"/>
      <c r="IC83" s="71"/>
      <c r="ID83" s="71"/>
      <c r="IE83" s="71"/>
      <c r="IF83" s="71"/>
      <c r="IG83" s="71"/>
      <c r="IH83" s="71"/>
      <c r="II83" s="71"/>
      <c r="IJ83" s="71"/>
      <c r="IK83" s="71"/>
      <c r="IL83" s="71"/>
      <c r="IM83" s="71"/>
      <c r="IN83" s="71"/>
      <c r="IO83" s="71"/>
      <c r="IP83" s="71"/>
      <c r="IQ83" s="71"/>
      <c r="IR83" s="71"/>
      <c r="IS83" s="71"/>
      <c r="IT83" s="71"/>
      <c r="IU83" s="71"/>
      <c r="IV83" s="71"/>
      <c r="IW83" s="71"/>
      <c r="IX83" s="71"/>
      <c r="IY83" s="71"/>
      <c r="IZ83" s="71"/>
      <c r="JA83" s="71"/>
      <c r="JB83" s="71"/>
      <c r="JC83" s="71"/>
      <c r="JD83" s="71"/>
      <c r="JE83" s="71"/>
      <c r="JF83" s="71"/>
      <c r="JG83" s="71"/>
      <c r="JH83" s="71"/>
      <c r="JI83" s="71"/>
      <c r="JJ83" s="71"/>
      <c r="JK83" s="71"/>
      <c r="JL83" s="71"/>
      <c r="JM83" s="71"/>
      <c r="JN83" s="71"/>
      <c r="JO83" s="71"/>
      <c r="JP83" s="71"/>
      <c r="JQ83" s="71"/>
      <c r="JR83" s="71"/>
      <c r="JS83" s="71"/>
      <c r="JT83" s="71"/>
      <c r="JU83" s="71"/>
      <c r="JV83" s="71"/>
      <c r="JW83" s="71"/>
      <c r="JX83" s="71"/>
      <c r="JY83" s="71"/>
      <c r="JZ83" s="71"/>
      <c r="KA83" s="71"/>
      <c r="KB83" s="71"/>
      <c r="KC83" s="71"/>
      <c r="KD83" s="71"/>
      <c r="KE83" s="71"/>
      <c r="KF83" s="71"/>
      <c r="KG83" s="71"/>
      <c r="KH83" s="71"/>
      <c r="KI83" s="71"/>
      <c r="KJ83" s="71"/>
      <c r="KK83" s="71"/>
      <c r="KL83" s="71"/>
      <c r="KM83" s="71"/>
      <c r="KN83" s="71"/>
      <c r="KO83" s="71"/>
      <c r="KP83" s="71"/>
      <c r="KQ83" s="71"/>
      <c r="KR83" s="71"/>
    </row>
    <row r="84" spans="1:304" s="10" customFormat="1" ht="45" x14ac:dyDescent="0.25">
      <c r="A84" s="8" t="s">
        <v>35</v>
      </c>
      <c r="B84" s="6" t="s">
        <v>36</v>
      </c>
      <c r="C84" s="56">
        <v>51351</v>
      </c>
      <c r="D84" s="6" t="s">
        <v>36</v>
      </c>
      <c r="E84" s="6" t="s">
        <v>37</v>
      </c>
      <c r="F84" s="6" t="s">
        <v>38</v>
      </c>
      <c r="G84" s="21" t="s">
        <v>37</v>
      </c>
      <c r="H84" s="56" t="s">
        <v>49</v>
      </c>
      <c r="I84" s="8">
        <v>33801</v>
      </c>
      <c r="J84" s="38" t="s">
        <v>59</v>
      </c>
      <c r="L84" s="65" t="s">
        <v>73</v>
      </c>
      <c r="O84" s="10" t="s">
        <v>39</v>
      </c>
      <c r="P84" s="13">
        <v>1</v>
      </c>
      <c r="Q84" s="66">
        <v>18560</v>
      </c>
      <c r="R84" s="7" t="s">
        <v>40</v>
      </c>
      <c r="S84" s="12">
        <f t="shared" si="7"/>
        <v>18560</v>
      </c>
      <c r="T84" s="31">
        <v>0</v>
      </c>
      <c r="U84" s="31">
        <v>0</v>
      </c>
      <c r="V84" s="31">
        <v>0</v>
      </c>
      <c r="W84" s="31">
        <f t="shared" si="6"/>
        <v>18560</v>
      </c>
      <c r="X84" s="31">
        <v>0</v>
      </c>
      <c r="Y84" s="32">
        <v>0</v>
      </c>
      <c r="Z84" s="31">
        <v>0</v>
      </c>
      <c r="AA84" s="24">
        <v>0</v>
      </c>
      <c r="AB84" s="24">
        <v>0</v>
      </c>
      <c r="AC84" s="64">
        <v>0</v>
      </c>
      <c r="AD84" s="24">
        <v>0</v>
      </c>
      <c r="AE84" s="31">
        <v>0</v>
      </c>
      <c r="AF84" s="18"/>
      <c r="AG84" s="18"/>
      <c r="AH84" s="18"/>
      <c r="AI84" s="18"/>
      <c r="AJ84" s="18"/>
      <c r="AK84" s="18"/>
      <c r="AL84" s="18"/>
      <c r="AM84" s="18"/>
      <c r="AN84" s="18"/>
      <c r="AO84" s="18"/>
      <c r="AP84" s="18"/>
      <c r="AQ84" s="18"/>
      <c r="AR84" s="18"/>
      <c r="AS84" s="18"/>
      <c r="AT84" s="18"/>
      <c r="AU84" s="18"/>
      <c r="AV84" s="18"/>
      <c r="AW84" s="18"/>
      <c r="AX84" s="18"/>
      <c r="AY84" s="18"/>
      <c r="AZ84" s="18"/>
      <c r="BA84" s="18"/>
      <c r="BB84" s="18"/>
      <c r="BC84" s="18"/>
      <c r="BD84" s="18"/>
      <c r="BE84" s="18"/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/>
      <c r="BR84" s="18"/>
      <c r="BS84" s="18"/>
      <c r="BT84" s="18"/>
      <c r="BU84" s="18"/>
      <c r="BV84" s="18"/>
      <c r="BW84" s="18"/>
      <c r="BX84" s="18"/>
      <c r="BY84" s="18"/>
      <c r="BZ84" s="18"/>
      <c r="CA84" s="18"/>
      <c r="CB84" s="18"/>
      <c r="CC84" s="18"/>
      <c r="CD84" s="18"/>
      <c r="CE84" s="18"/>
      <c r="CF84" s="18"/>
      <c r="CG84" s="18"/>
      <c r="CH84" s="18"/>
      <c r="CI84" s="18"/>
      <c r="CJ84" s="18"/>
      <c r="CK84" s="18"/>
      <c r="CL84" s="18"/>
      <c r="CM84" s="18"/>
      <c r="CN84" s="18"/>
      <c r="CO84" s="18"/>
      <c r="CP84" s="18"/>
      <c r="CQ84" s="18"/>
      <c r="CR84" s="18"/>
      <c r="CS84" s="18"/>
      <c r="CT84" s="18"/>
      <c r="CU84" s="18"/>
      <c r="CV84" s="18"/>
      <c r="CW84" s="18"/>
      <c r="CX84" s="18"/>
      <c r="CY84" s="18"/>
      <c r="CZ84" s="18"/>
      <c r="DA84" s="18"/>
      <c r="DB84" s="18"/>
      <c r="DC84" s="18"/>
      <c r="DD84" s="18"/>
      <c r="DE84" s="18"/>
      <c r="DF84" s="18"/>
      <c r="DG84" s="18"/>
      <c r="DH84" s="18"/>
      <c r="DI84" s="18"/>
      <c r="DJ84" s="18"/>
      <c r="DK84" s="18"/>
      <c r="DL84" s="18"/>
      <c r="DM84" s="18"/>
      <c r="DN84" s="18"/>
      <c r="DO84" s="18"/>
      <c r="DP84" s="18"/>
      <c r="DQ84" s="18"/>
      <c r="DR84" s="18"/>
      <c r="DS84" s="18"/>
      <c r="DT84" s="18"/>
      <c r="DU84" s="18"/>
      <c r="DV84" s="18"/>
      <c r="DW84" s="18"/>
      <c r="DX84" s="18"/>
      <c r="DY84" s="18"/>
      <c r="DZ84" s="18"/>
      <c r="EA84" s="18"/>
      <c r="EB84" s="18"/>
      <c r="EC84" s="18"/>
      <c r="ED84" s="18"/>
      <c r="EE84" s="18"/>
      <c r="EF84" s="18"/>
      <c r="EG84" s="18"/>
      <c r="EH84" s="18"/>
      <c r="EI84" s="18"/>
      <c r="EJ84" s="18"/>
      <c r="EK84" s="18"/>
      <c r="EL84" s="18"/>
      <c r="EM84" s="18"/>
      <c r="EN84" s="18"/>
      <c r="EO84" s="18"/>
      <c r="EP84" s="18"/>
      <c r="EQ84" s="18"/>
      <c r="ER84" s="18"/>
      <c r="ES84" s="18"/>
      <c r="ET84" s="18"/>
      <c r="EU84" s="18"/>
      <c r="EV84" s="18"/>
      <c r="EW84" s="18"/>
      <c r="EX84" s="18"/>
      <c r="EY84" s="18"/>
      <c r="EZ84" s="18"/>
      <c r="FA84" s="18"/>
      <c r="FB84" s="18"/>
      <c r="FC84" s="18"/>
      <c r="FD84" s="18"/>
      <c r="FE84" s="18"/>
      <c r="FF84" s="18"/>
      <c r="FG84" s="18"/>
      <c r="FH84" s="18"/>
      <c r="FI84" s="18"/>
      <c r="FJ84" s="18"/>
      <c r="FK84" s="18"/>
      <c r="FL84" s="18"/>
      <c r="FM84" s="18"/>
      <c r="FN84" s="18"/>
      <c r="FO84" s="18"/>
      <c r="FP84" s="18"/>
      <c r="FQ84" s="18"/>
      <c r="FR84" s="18"/>
      <c r="FS84" s="18"/>
      <c r="FT84" s="18"/>
      <c r="FU84" s="18"/>
      <c r="FV84" s="18"/>
      <c r="FW84" s="18"/>
      <c r="FX84" s="18"/>
      <c r="FY84" s="18"/>
      <c r="FZ84" s="18"/>
      <c r="GA84" s="18"/>
      <c r="GB84" s="18"/>
      <c r="GC84" s="18"/>
      <c r="GD84" s="18"/>
      <c r="GE84" s="18"/>
      <c r="GF84" s="18"/>
      <c r="GG84" s="18"/>
      <c r="GH84" s="18"/>
      <c r="GI84" s="18"/>
      <c r="GJ84" s="18"/>
      <c r="GK84" s="18"/>
      <c r="GL84" s="18"/>
      <c r="GM84" s="18"/>
      <c r="GN84" s="18"/>
      <c r="GO84" s="18"/>
      <c r="GP84" s="18"/>
      <c r="GQ84" s="18"/>
      <c r="GR84" s="18"/>
      <c r="GS84" s="18"/>
      <c r="GT84" s="18"/>
      <c r="GU84" s="18"/>
      <c r="GV84" s="18"/>
      <c r="GW84" s="18"/>
      <c r="GX84" s="18"/>
      <c r="GY84" s="18"/>
      <c r="GZ84" s="18"/>
      <c r="HA84" s="18"/>
      <c r="HB84" s="18"/>
      <c r="HC84" s="18"/>
      <c r="HD84" s="18"/>
      <c r="HE84" s="18"/>
      <c r="HF84" s="18"/>
      <c r="HG84" s="18"/>
      <c r="HH84" s="18"/>
      <c r="HI84" s="18"/>
      <c r="HJ84" s="18"/>
      <c r="HK84" s="18"/>
      <c r="HL84" s="18"/>
      <c r="HM84" s="18"/>
      <c r="HN84" s="18"/>
      <c r="HO84" s="18"/>
      <c r="HP84" s="18"/>
      <c r="HQ84" s="18"/>
      <c r="HR84" s="18"/>
      <c r="HS84" s="18"/>
      <c r="HT84" s="18"/>
      <c r="HU84" s="18"/>
      <c r="HV84" s="18"/>
      <c r="HW84" s="18"/>
      <c r="HX84" s="18"/>
      <c r="HY84" s="18"/>
      <c r="HZ84" s="18"/>
      <c r="IA84" s="18"/>
      <c r="IB84" s="18"/>
      <c r="IC84" s="18"/>
      <c r="ID84" s="18"/>
      <c r="IE84" s="18"/>
      <c r="IF84" s="18"/>
      <c r="IG84" s="18"/>
      <c r="IH84" s="18"/>
      <c r="II84" s="18"/>
      <c r="IJ84" s="18"/>
      <c r="IK84" s="18"/>
      <c r="IL84" s="18"/>
      <c r="IM84" s="18"/>
      <c r="IN84" s="18"/>
      <c r="IO84" s="18"/>
      <c r="IP84" s="18"/>
      <c r="IQ84" s="18"/>
      <c r="IR84" s="18"/>
      <c r="IS84" s="18"/>
      <c r="IT84" s="18"/>
      <c r="IU84" s="18"/>
      <c r="IV84" s="18"/>
      <c r="IW84" s="18"/>
      <c r="IX84" s="18"/>
      <c r="IY84" s="18"/>
      <c r="IZ84" s="18"/>
      <c r="JA84" s="18"/>
      <c r="JB84" s="18"/>
      <c r="JC84" s="18"/>
      <c r="JD84" s="18"/>
      <c r="JE84" s="18"/>
      <c r="JF84" s="18"/>
      <c r="JG84" s="18"/>
      <c r="JH84" s="18"/>
      <c r="JI84" s="18"/>
      <c r="JJ84" s="18"/>
      <c r="JK84" s="18"/>
      <c r="JL84" s="18"/>
      <c r="JM84" s="18"/>
      <c r="JN84" s="18"/>
      <c r="JO84" s="18"/>
      <c r="JP84" s="18"/>
      <c r="JQ84" s="18"/>
      <c r="JR84" s="18"/>
      <c r="JS84" s="18"/>
      <c r="JT84" s="18"/>
      <c r="JU84" s="18"/>
      <c r="JV84" s="18"/>
      <c r="JW84" s="18"/>
      <c r="JX84" s="18"/>
      <c r="JY84" s="18"/>
      <c r="JZ84" s="18"/>
      <c r="KA84" s="18"/>
      <c r="KB84" s="18"/>
      <c r="KC84" s="18"/>
      <c r="KD84" s="18"/>
      <c r="KE84" s="18"/>
      <c r="KF84" s="18"/>
      <c r="KG84" s="18"/>
      <c r="KH84" s="18"/>
      <c r="KI84" s="18"/>
      <c r="KJ84" s="18"/>
      <c r="KK84" s="18"/>
      <c r="KL84" s="18"/>
      <c r="KM84" s="18"/>
      <c r="KN84" s="18"/>
      <c r="KO84" s="18"/>
      <c r="KP84" s="18"/>
      <c r="KQ84" s="18"/>
      <c r="KR84" s="18"/>
    </row>
    <row r="85" spans="1:304" s="25" customFormat="1" ht="22.5" x14ac:dyDescent="0.2">
      <c r="A85" s="41" t="s">
        <v>35</v>
      </c>
      <c r="B85" s="42" t="s">
        <v>36</v>
      </c>
      <c r="C85" s="81">
        <v>51351</v>
      </c>
      <c r="D85" s="42" t="s">
        <v>36</v>
      </c>
      <c r="E85" s="42" t="s">
        <v>37</v>
      </c>
      <c r="F85" s="42" t="s">
        <v>38</v>
      </c>
      <c r="G85" s="43" t="s">
        <v>37</v>
      </c>
      <c r="H85" s="81" t="s">
        <v>49</v>
      </c>
      <c r="I85" s="22">
        <v>35101</v>
      </c>
      <c r="J85" s="44" t="s">
        <v>180</v>
      </c>
      <c r="K85" s="45"/>
      <c r="L85" s="46" t="s">
        <v>181</v>
      </c>
      <c r="M85" s="45"/>
      <c r="N85" s="45"/>
      <c r="O85" s="45" t="s">
        <v>39</v>
      </c>
      <c r="P85" s="47">
        <v>1</v>
      </c>
      <c r="Q85" s="84">
        <v>1740</v>
      </c>
      <c r="R85" s="48" t="s">
        <v>40</v>
      </c>
      <c r="S85" s="49">
        <f t="shared" ref="S85" si="12">P85*Q85</f>
        <v>1740</v>
      </c>
      <c r="T85" s="50">
        <v>0</v>
      </c>
      <c r="U85" s="31">
        <v>0</v>
      </c>
      <c r="V85" s="31">
        <v>0</v>
      </c>
      <c r="W85" s="31">
        <f t="shared" ref="W85" si="13">P85*Q85</f>
        <v>1740</v>
      </c>
      <c r="X85" s="50">
        <v>0</v>
      </c>
      <c r="Y85" s="51">
        <v>0</v>
      </c>
      <c r="Z85" s="50">
        <v>0</v>
      </c>
      <c r="AA85" s="52">
        <v>0</v>
      </c>
      <c r="AB85" s="52">
        <v>0</v>
      </c>
      <c r="AC85" s="64">
        <v>0</v>
      </c>
      <c r="AD85" s="52">
        <v>0</v>
      </c>
      <c r="AE85" s="31">
        <v>0</v>
      </c>
      <c r="AF85" s="18"/>
      <c r="AG85" s="18"/>
      <c r="AH85" s="18"/>
      <c r="AI85" s="18"/>
      <c r="AJ85" s="18"/>
      <c r="AK85" s="18"/>
      <c r="AL85" s="18"/>
      <c r="AM85" s="18"/>
      <c r="AN85" s="18"/>
      <c r="AO85" s="18"/>
      <c r="AP85" s="18"/>
      <c r="AQ85" s="18"/>
      <c r="AR85" s="18"/>
      <c r="AS85" s="18"/>
      <c r="AT85" s="18"/>
      <c r="AU85" s="18"/>
      <c r="AV85" s="18"/>
      <c r="AW85" s="18"/>
      <c r="AX85" s="18"/>
      <c r="AY85" s="18"/>
      <c r="AZ85" s="18"/>
      <c r="BA85" s="18"/>
      <c r="BB85" s="18"/>
      <c r="BC85" s="18"/>
      <c r="BD85" s="18"/>
      <c r="BE85" s="18"/>
      <c r="BF85" s="18"/>
      <c r="BG85" s="18"/>
      <c r="BH85" s="18"/>
      <c r="BI85" s="18"/>
      <c r="BJ85" s="18"/>
      <c r="BK85" s="18"/>
      <c r="BL85" s="18"/>
      <c r="BM85" s="18"/>
      <c r="BN85" s="18"/>
      <c r="BO85" s="18"/>
      <c r="BP85" s="18"/>
      <c r="BQ85" s="18"/>
      <c r="BR85" s="18"/>
      <c r="BS85" s="18"/>
      <c r="BT85" s="18"/>
      <c r="BU85" s="18"/>
      <c r="BV85" s="18"/>
      <c r="BW85" s="18"/>
      <c r="BX85" s="18"/>
      <c r="BY85" s="18"/>
      <c r="BZ85" s="18"/>
      <c r="CA85" s="18"/>
      <c r="CB85" s="18"/>
      <c r="CC85" s="18"/>
      <c r="CD85" s="18"/>
      <c r="CE85" s="18"/>
      <c r="CF85" s="18"/>
      <c r="CG85" s="18"/>
      <c r="CH85" s="18"/>
      <c r="CI85" s="18"/>
      <c r="CJ85" s="18"/>
      <c r="CK85" s="18"/>
      <c r="CL85" s="18"/>
      <c r="CM85" s="18"/>
      <c r="CN85" s="18"/>
      <c r="CO85" s="18"/>
      <c r="CP85" s="18"/>
      <c r="CQ85" s="18"/>
      <c r="CR85" s="18"/>
      <c r="CS85" s="18"/>
      <c r="CT85" s="18"/>
      <c r="CU85" s="18"/>
      <c r="CV85" s="18"/>
      <c r="CW85" s="18"/>
      <c r="CX85" s="18"/>
      <c r="CY85" s="18"/>
      <c r="CZ85" s="18"/>
      <c r="DA85" s="18"/>
      <c r="DB85" s="18"/>
      <c r="DC85" s="18"/>
      <c r="DD85" s="18"/>
      <c r="DE85" s="18"/>
      <c r="DF85" s="18"/>
      <c r="DG85" s="18"/>
      <c r="DH85" s="18"/>
      <c r="DI85" s="18"/>
      <c r="DJ85" s="18"/>
      <c r="DK85" s="18"/>
      <c r="DL85" s="18"/>
      <c r="DM85" s="18"/>
      <c r="DN85" s="18"/>
      <c r="DO85" s="18"/>
      <c r="DP85" s="18"/>
      <c r="DQ85" s="18"/>
      <c r="DR85" s="18"/>
      <c r="DS85" s="18"/>
      <c r="DT85" s="18"/>
      <c r="DU85" s="18"/>
      <c r="DV85" s="18"/>
      <c r="DW85" s="18"/>
      <c r="DX85" s="18"/>
      <c r="DY85" s="18"/>
      <c r="DZ85" s="18"/>
      <c r="EA85" s="18"/>
      <c r="EB85" s="18"/>
      <c r="EC85" s="18"/>
      <c r="ED85" s="18"/>
      <c r="EE85" s="18"/>
      <c r="EF85" s="18"/>
      <c r="EG85" s="18"/>
      <c r="EH85" s="18"/>
      <c r="EI85" s="18"/>
      <c r="EJ85" s="18"/>
      <c r="EK85" s="18"/>
      <c r="EL85" s="18"/>
      <c r="EM85" s="18"/>
      <c r="EN85" s="18"/>
      <c r="EO85" s="18"/>
      <c r="EP85" s="18"/>
      <c r="EQ85" s="18"/>
      <c r="ER85" s="18"/>
      <c r="ES85" s="18"/>
      <c r="ET85" s="18"/>
      <c r="EU85" s="18"/>
      <c r="EV85" s="18"/>
      <c r="EW85" s="18"/>
      <c r="EX85" s="18"/>
      <c r="EY85" s="18"/>
      <c r="EZ85" s="18"/>
      <c r="FA85" s="18"/>
      <c r="FB85" s="18"/>
      <c r="FC85" s="18"/>
      <c r="FD85" s="18"/>
      <c r="FE85" s="18"/>
      <c r="FF85" s="18"/>
      <c r="FG85" s="18"/>
      <c r="FH85" s="18"/>
      <c r="FI85" s="18"/>
      <c r="FJ85" s="18"/>
      <c r="FK85" s="18"/>
      <c r="FL85" s="18"/>
      <c r="FM85" s="18"/>
      <c r="FN85" s="18"/>
      <c r="FO85" s="18"/>
      <c r="FP85" s="18"/>
      <c r="FQ85" s="18"/>
      <c r="FR85" s="18"/>
      <c r="FS85" s="18"/>
      <c r="FT85" s="18"/>
      <c r="FU85" s="18"/>
      <c r="FV85" s="18"/>
      <c r="FW85" s="18"/>
      <c r="FX85" s="18"/>
      <c r="FY85" s="18"/>
      <c r="FZ85" s="18"/>
      <c r="GA85" s="18"/>
      <c r="GB85" s="18"/>
      <c r="GC85" s="18"/>
      <c r="GD85" s="18"/>
      <c r="GE85" s="18"/>
      <c r="GF85" s="18"/>
      <c r="GG85" s="18"/>
      <c r="GH85" s="18"/>
      <c r="GI85" s="18"/>
      <c r="GJ85" s="18"/>
      <c r="GK85" s="18"/>
      <c r="GL85" s="18"/>
      <c r="GM85" s="18"/>
      <c r="GN85" s="18"/>
      <c r="GO85" s="18"/>
      <c r="GP85" s="18"/>
      <c r="GQ85" s="18"/>
      <c r="GR85" s="18"/>
      <c r="GS85" s="18"/>
      <c r="GT85" s="18"/>
      <c r="GU85" s="18"/>
      <c r="GV85" s="18"/>
      <c r="GW85" s="18"/>
      <c r="GX85" s="18"/>
      <c r="GY85" s="18"/>
      <c r="GZ85" s="18"/>
      <c r="HA85" s="18"/>
      <c r="HB85" s="18"/>
      <c r="HC85" s="18"/>
      <c r="HD85" s="18"/>
      <c r="HE85" s="18"/>
      <c r="HF85" s="18"/>
      <c r="HG85" s="18"/>
      <c r="HH85" s="18"/>
      <c r="HI85" s="18"/>
      <c r="HJ85" s="18"/>
      <c r="HK85" s="18"/>
      <c r="HL85" s="18"/>
      <c r="HM85" s="18"/>
      <c r="HN85" s="18"/>
      <c r="HO85" s="18"/>
      <c r="HP85" s="18"/>
      <c r="HQ85" s="18"/>
      <c r="HR85" s="18"/>
      <c r="HS85" s="18"/>
      <c r="HT85" s="18"/>
      <c r="HU85" s="18"/>
      <c r="HV85" s="18"/>
      <c r="HW85" s="18"/>
      <c r="HX85" s="18"/>
      <c r="HY85" s="18"/>
      <c r="HZ85" s="18"/>
      <c r="IA85" s="18"/>
      <c r="IB85" s="18"/>
      <c r="IC85" s="18"/>
      <c r="ID85" s="18"/>
      <c r="IE85" s="18"/>
      <c r="IF85" s="18"/>
      <c r="IG85" s="18"/>
      <c r="IH85" s="18"/>
      <c r="II85" s="18"/>
      <c r="IJ85" s="18"/>
      <c r="IK85" s="18"/>
      <c r="IL85" s="18"/>
      <c r="IM85" s="18"/>
      <c r="IN85" s="18"/>
      <c r="IO85" s="18"/>
      <c r="IP85" s="18"/>
      <c r="IQ85" s="18"/>
      <c r="IR85" s="18"/>
      <c r="IS85" s="18"/>
      <c r="IT85" s="18"/>
      <c r="IU85" s="18"/>
      <c r="IV85" s="18"/>
      <c r="IW85" s="18"/>
      <c r="IX85" s="18"/>
      <c r="IY85" s="18"/>
      <c r="IZ85" s="18"/>
      <c r="JA85" s="18"/>
      <c r="JB85" s="18"/>
      <c r="JC85" s="18"/>
      <c r="JD85" s="18"/>
      <c r="JE85" s="18"/>
      <c r="JF85" s="18"/>
      <c r="JG85" s="18"/>
      <c r="JH85" s="18"/>
      <c r="JI85" s="18"/>
      <c r="JJ85" s="18"/>
      <c r="JK85" s="18"/>
      <c r="JL85" s="18"/>
      <c r="JM85" s="18"/>
      <c r="JN85" s="18"/>
      <c r="JO85" s="18"/>
      <c r="JP85" s="18"/>
      <c r="JQ85" s="18"/>
      <c r="JR85" s="18"/>
      <c r="JS85" s="18"/>
      <c r="JT85" s="18"/>
      <c r="JU85" s="18"/>
      <c r="JV85" s="18"/>
      <c r="JW85" s="18"/>
      <c r="JX85" s="18"/>
      <c r="JY85" s="18"/>
      <c r="JZ85" s="18"/>
      <c r="KA85" s="18"/>
      <c r="KB85" s="18"/>
      <c r="KC85" s="18"/>
      <c r="KD85" s="18"/>
      <c r="KE85" s="18"/>
      <c r="KF85" s="18"/>
      <c r="KG85" s="18"/>
      <c r="KH85" s="18"/>
      <c r="KI85" s="18"/>
      <c r="KJ85" s="18"/>
      <c r="KK85" s="18"/>
      <c r="KL85" s="18"/>
      <c r="KM85" s="18"/>
      <c r="KN85" s="18"/>
      <c r="KO85" s="18"/>
      <c r="KP85" s="18"/>
      <c r="KQ85" s="18"/>
      <c r="KR85" s="18"/>
    </row>
    <row r="86" spans="1:304" s="25" customFormat="1" ht="22.5" x14ac:dyDescent="0.2">
      <c r="A86" s="41" t="s">
        <v>35</v>
      </c>
      <c r="B86" s="42" t="s">
        <v>36</v>
      </c>
      <c r="C86" s="81">
        <v>51351</v>
      </c>
      <c r="D86" s="42" t="s">
        <v>36</v>
      </c>
      <c r="E86" s="42" t="s">
        <v>37</v>
      </c>
      <c r="F86" s="42" t="s">
        <v>38</v>
      </c>
      <c r="G86" s="43" t="s">
        <v>37</v>
      </c>
      <c r="H86" s="81" t="s">
        <v>49</v>
      </c>
      <c r="I86" s="22">
        <v>35201</v>
      </c>
      <c r="J86" s="44" t="s">
        <v>182</v>
      </c>
      <c r="K86" s="45"/>
      <c r="L86" s="46" t="s">
        <v>181</v>
      </c>
      <c r="M86" s="45"/>
      <c r="N86" s="45"/>
      <c r="O86" s="45" t="s">
        <v>39</v>
      </c>
      <c r="P86" s="47">
        <v>1</v>
      </c>
      <c r="Q86" s="84">
        <v>812</v>
      </c>
      <c r="R86" s="48" t="s">
        <v>40</v>
      </c>
      <c r="S86" s="49">
        <f t="shared" ref="S86" si="14">P86*Q86</f>
        <v>812</v>
      </c>
      <c r="T86" s="50">
        <v>0</v>
      </c>
      <c r="U86" s="31">
        <v>0</v>
      </c>
      <c r="V86" s="31">
        <v>0</v>
      </c>
      <c r="W86" s="31">
        <f t="shared" ref="W86" si="15">P86*Q86</f>
        <v>812</v>
      </c>
      <c r="X86" s="50">
        <v>0</v>
      </c>
      <c r="Y86" s="51">
        <v>0</v>
      </c>
      <c r="Z86" s="50">
        <v>0</v>
      </c>
      <c r="AA86" s="52">
        <v>0</v>
      </c>
      <c r="AB86" s="52">
        <v>0</v>
      </c>
      <c r="AC86" s="64">
        <v>0</v>
      </c>
      <c r="AD86" s="52">
        <v>0</v>
      </c>
      <c r="AE86" s="31">
        <v>0</v>
      </c>
      <c r="AF86" s="18"/>
      <c r="AG86" s="18"/>
      <c r="AH86" s="18"/>
      <c r="AI86" s="18"/>
      <c r="AJ86" s="18"/>
      <c r="AK86" s="18"/>
      <c r="AL86" s="18"/>
      <c r="AM86" s="18"/>
      <c r="AN86" s="18"/>
      <c r="AO86" s="18"/>
      <c r="AP86" s="18"/>
      <c r="AQ86" s="18"/>
      <c r="AR86" s="18"/>
      <c r="AS86" s="18"/>
      <c r="AT86" s="18"/>
      <c r="AU86" s="18"/>
      <c r="AV86" s="18"/>
      <c r="AW86" s="18"/>
      <c r="AX86" s="18"/>
      <c r="AY86" s="18"/>
      <c r="AZ86" s="18"/>
      <c r="BA86" s="18"/>
      <c r="BB86" s="18"/>
      <c r="BC86" s="18"/>
      <c r="BD86" s="18"/>
      <c r="BE86" s="18"/>
      <c r="BF86" s="18"/>
      <c r="BG86" s="18"/>
      <c r="BH86" s="18"/>
      <c r="BI86" s="18"/>
      <c r="BJ86" s="18"/>
      <c r="BK86" s="18"/>
      <c r="BL86" s="18"/>
      <c r="BM86" s="18"/>
      <c r="BN86" s="18"/>
      <c r="BO86" s="18"/>
      <c r="BP86" s="18"/>
      <c r="BQ86" s="18"/>
      <c r="BR86" s="18"/>
      <c r="BS86" s="18"/>
      <c r="BT86" s="18"/>
      <c r="BU86" s="18"/>
      <c r="BV86" s="18"/>
      <c r="BW86" s="18"/>
      <c r="BX86" s="18"/>
      <c r="BY86" s="18"/>
      <c r="BZ86" s="18"/>
      <c r="CA86" s="18"/>
      <c r="CB86" s="18"/>
      <c r="CC86" s="18"/>
      <c r="CD86" s="18"/>
      <c r="CE86" s="18"/>
      <c r="CF86" s="18"/>
      <c r="CG86" s="18"/>
      <c r="CH86" s="18"/>
      <c r="CI86" s="18"/>
      <c r="CJ86" s="18"/>
      <c r="CK86" s="18"/>
      <c r="CL86" s="18"/>
      <c r="CM86" s="18"/>
      <c r="CN86" s="18"/>
      <c r="CO86" s="18"/>
      <c r="CP86" s="18"/>
      <c r="CQ86" s="18"/>
      <c r="CR86" s="18"/>
      <c r="CS86" s="18"/>
      <c r="CT86" s="18"/>
      <c r="CU86" s="18"/>
      <c r="CV86" s="18"/>
      <c r="CW86" s="18"/>
      <c r="CX86" s="18"/>
      <c r="CY86" s="18"/>
      <c r="CZ86" s="18"/>
      <c r="DA86" s="18"/>
      <c r="DB86" s="18"/>
      <c r="DC86" s="18"/>
      <c r="DD86" s="18"/>
      <c r="DE86" s="18"/>
      <c r="DF86" s="18"/>
      <c r="DG86" s="18"/>
      <c r="DH86" s="18"/>
      <c r="DI86" s="18"/>
      <c r="DJ86" s="18"/>
      <c r="DK86" s="18"/>
      <c r="DL86" s="18"/>
      <c r="DM86" s="18"/>
      <c r="DN86" s="18"/>
      <c r="DO86" s="18"/>
      <c r="DP86" s="18"/>
      <c r="DQ86" s="18"/>
      <c r="DR86" s="18"/>
      <c r="DS86" s="18"/>
      <c r="DT86" s="18"/>
      <c r="DU86" s="18"/>
      <c r="DV86" s="18"/>
      <c r="DW86" s="18"/>
      <c r="DX86" s="18"/>
      <c r="DY86" s="18"/>
      <c r="DZ86" s="18"/>
      <c r="EA86" s="18"/>
      <c r="EB86" s="18"/>
      <c r="EC86" s="18"/>
      <c r="ED86" s="18"/>
      <c r="EE86" s="18"/>
      <c r="EF86" s="18"/>
      <c r="EG86" s="18"/>
      <c r="EH86" s="18"/>
      <c r="EI86" s="18"/>
      <c r="EJ86" s="18"/>
      <c r="EK86" s="18"/>
      <c r="EL86" s="18"/>
      <c r="EM86" s="18"/>
      <c r="EN86" s="18"/>
      <c r="EO86" s="18"/>
      <c r="EP86" s="18"/>
      <c r="EQ86" s="18"/>
      <c r="ER86" s="18"/>
      <c r="ES86" s="18"/>
      <c r="ET86" s="18"/>
      <c r="EU86" s="18"/>
      <c r="EV86" s="18"/>
      <c r="EW86" s="18"/>
      <c r="EX86" s="18"/>
      <c r="EY86" s="18"/>
      <c r="EZ86" s="18"/>
      <c r="FA86" s="18"/>
      <c r="FB86" s="18"/>
      <c r="FC86" s="18"/>
      <c r="FD86" s="18"/>
      <c r="FE86" s="18"/>
      <c r="FF86" s="18"/>
      <c r="FG86" s="18"/>
      <c r="FH86" s="18"/>
      <c r="FI86" s="18"/>
      <c r="FJ86" s="18"/>
      <c r="FK86" s="18"/>
      <c r="FL86" s="18"/>
      <c r="FM86" s="18"/>
      <c r="FN86" s="18"/>
      <c r="FO86" s="18"/>
      <c r="FP86" s="18"/>
      <c r="FQ86" s="18"/>
      <c r="FR86" s="18"/>
      <c r="FS86" s="18"/>
      <c r="FT86" s="18"/>
      <c r="FU86" s="18"/>
      <c r="FV86" s="18"/>
      <c r="FW86" s="18"/>
      <c r="FX86" s="18"/>
      <c r="FY86" s="18"/>
      <c r="FZ86" s="18"/>
      <c r="GA86" s="18"/>
      <c r="GB86" s="18"/>
      <c r="GC86" s="18"/>
      <c r="GD86" s="18"/>
      <c r="GE86" s="18"/>
      <c r="GF86" s="18"/>
      <c r="GG86" s="18"/>
      <c r="GH86" s="18"/>
      <c r="GI86" s="18"/>
      <c r="GJ86" s="18"/>
      <c r="GK86" s="18"/>
      <c r="GL86" s="18"/>
      <c r="GM86" s="18"/>
      <c r="GN86" s="18"/>
      <c r="GO86" s="18"/>
      <c r="GP86" s="18"/>
      <c r="GQ86" s="18"/>
      <c r="GR86" s="18"/>
      <c r="GS86" s="18"/>
      <c r="GT86" s="18"/>
      <c r="GU86" s="18"/>
      <c r="GV86" s="18"/>
      <c r="GW86" s="18"/>
      <c r="GX86" s="18"/>
      <c r="GY86" s="18"/>
      <c r="GZ86" s="18"/>
      <c r="HA86" s="18"/>
      <c r="HB86" s="18"/>
      <c r="HC86" s="18"/>
      <c r="HD86" s="18"/>
      <c r="HE86" s="18"/>
      <c r="HF86" s="18"/>
      <c r="HG86" s="18"/>
      <c r="HH86" s="18"/>
      <c r="HI86" s="18"/>
      <c r="HJ86" s="18"/>
      <c r="HK86" s="18"/>
      <c r="HL86" s="18"/>
      <c r="HM86" s="18"/>
      <c r="HN86" s="18"/>
      <c r="HO86" s="18"/>
      <c r="HP86" s="18"/>
      <c r="HQ86" s="18"/>
      <c r="HR86" s="18"/>
      <c r="HS86" s="18"/>
      <c r="HT86" s="18"/>
      <c r="HU86" s="18"/>
      <c r="HV86" s="18"/>
      <c r="HW86" s="18"/>
      <c r="HX86" s="18"/>
      <c r="HY86" s="18"/>
      <c r="HZ86" s="18"/>
      <c r="IA86" s="18"/>
      <c r="IB86" s="18"/>
      <c r="IC86" s="18"/>
      <c r="ID86" s="18"/>
      <c r="IE86" s="18"/>
      <c r="IF86" s="18"/>
      <c r="IG86" s="18"/>
      <c r="IH86" s="18"/>
      <c r="II86" s="18"/>
      <c r="IJ86" s="18"/>
      <c r="IK86" s="18"/>
      <c r="IL86" s="18"/>
      <c r="IM86" s="18"/>
      <c r="IN86" s="18"/>
      <c r="IO86" s="18"/>
      <c r="IP86" s="18"/>
      <c r="IQ86" s="18"/>
      <c r="IR86" s="18"/>
      <c r="IS86" s="18"/>
      <c r="IT86" s="18"/>
      <c r="IU86" s="18"/>
      <c r="IV86" s="18"/>
      <c r="IW86" s="18"/>
      <c r="IX86" s="18"/>
      <c r="IY86" s="18"/>
      <c r="IZ86" s="18"/>
      <c r="JA86" s="18"/>
      <c r="JB86" s="18"/>
      <c r="JC86" s="18"/>
      <c r="JD86" s="18"/>
      <c r="JE86" s="18"/>
      <c r="JF86" s="18"/>
      <c r="JG86" s="18"/>
      <c r="JH86" s="18"/>
      <c r="JI86" s="18"/>
      <c r="JJ86" s="18"/>
      <c r="JK86" s="18"/>
      <c r="JL86" s="18"/>
      <c r="JM86" s="18"/>
      <c r="JN86" s="18"/>
      <c r="JO86" s="18"/>
      <c r="JP86" s="18"/>
      <c r="JQ86" s="18"/>
      <c r="JR86" s="18"/>
      <c r="JS86" s="18"/>
      <c r="JT86" s="18"/>
      <c r="JU86" s="18"/>
      <c r="JV86" s="18"/>
      <c r="JW86" s="18"/>
      <c r="JX86" s="18"/>
      <c r="JY86" s="18"/>
      <c r="JZ86" s="18"/>
      <c r="KA86" s="18"/>
      <c r="KB86" s="18"/>
      <c r="KC86" s="18"/>
      <c r="KD86" s="18"/>
      <c r="KE86" s="18"/>
      <c r="KF86" s="18"/>
      <c r="KG86" s="18"/>
      <c r="KH86" s="18"/>
      <c r="KI86" s="18"/>
      <c r="KJ86" s="18"/>
      <c r="KK86" s="18"/>
      <c r="KL86" s="18"/>
      <c r="KM86" s="18"/>
      <c r="KN86" s="18"/>
      <c r="KO86" s="18"/>
      <c r="KP86" s="18"/>
      <c r="KQ86" s="18"/>
      <c r="KR86" s="18"/>
    </row>
    <row r="87" spans="1:304" s="25" customFormat="1" ht="33.75" x14ac:dyDescent="0.25">
      <c r="A87" s="41" t="s">
        <v>35</v>
      </c>
      <c r="B87" s="42" t="s">
        <v>36</v>
      </c>
      <c r="C87" s="81">
        <v>51351</v>
      </c>
      <c r="D87" s="42" t="s">
        <v>36</v>
      </c>
      <c r="E87" s="42" t="s">
        <v>37</v>
      </c>
      <c r="F87" s="42" t="s">
        <v>38</v>
      </c>
      <c r="G87" s="43" t="s">
        <v>37</v>
      </c>
      <c r="H87" s="81" t="s">
        <v>49</v>
      </c>
      <c r="I87" s="22">
        <v>35501</v>
      </c>
      <c r="J87" s="44" t="s">
        <v>65</v>
      </c>
      <c r="K87" s="45"/>
      <c r="L87" s="46" t="s">
        <v>58</v>
      </c>
      <c r="M87" s="45"/>
      <c r="N87" s="45"/>
      <c r="O87" s="45" t="s">
        <v>39</v>
      </c>
      <c r="P87" s="47">
        <v>1</v>
      </c>
      <c r="Q87" s="76">
        <v>2343.1999999999998</v>
      </c>
      <c r="R87" s="48" t="s">
        <v>40</v>
      </c>
      <c r="S87" s="49">
        <f t="shared" si="7"/>
        <v>2343.1999999999998</v>
      </c>
      <c r="T87" s="50">
        <v>0</v>
      </c>
      <c r="U87" s="31">
        <v>0</v>
      </c>
      <c r="V87" s="31">
        <v>0</v>
      </c>
      <c r="W87" s="31">
        <f t="shared" si="6"/>
        <v>2343.1999999999998</v>
      </c>
      <c r="X87" s="50">
        <v>0</v>
      </c>
      <c r="Y87" s="51">
        <v>0</v>
      </c>
      <c r="Z87" s="50">
        <v>0</v>
      </c>
      <c r="AA87" s="52">
        <v>0</v>
      </c>
      <c r="AB87" s="52">
        <v>0</v>
      </c>
      <c r="AC87" s="64">
        <v>0</v>
      </c>
      <c r="AD87" s="52">
        <v>0</v>
      </c>
      <c r="AE87" s="31">
        <v>0</v>
      </c>
      <c r="AF87" s="18"/>
      <c r="AG87" s="18"/>
      <c r="AH87" s="18"/>
      <c r="AI87" s="18"/>
      <c r="AJ87" s="18"/>
      <c r="AK87" s="18"/>
      <c r="AL87" s="18"/>
      <c r="AM87" s="18"/>
      <c r="AN87" s="18"/>
      <c r="AO87" s="18"/>
      <c r="AP87" s="18"/>
      <c r="AQ87" s="18"/>
      <c r="AR87" s="18"/>
      <c r="AS87" s="18"/>
      <c r="AT87" s="18"/>
      <c r="AU87" s="18"/>
      <c r="AV87" s="18"/>
      <c r="AW87" s="18"/>
      <c r="AX87" s="18"/>
      <c r="AY87" s="18"/>
      <c r="AZ87" s="18"/>
      <c r="BA87" s="18"/>
      <c r="BB87" s="18"/>
      <c r="BC87" s="18"/>
      <c r="BD87" s="18"/>
      <c r="BE87" s="18"/>
      <c r="BF87" s="18"/>
      <c r="BG87" s="18"/>
      <c r="BH87" s="18"/>
      <c r="BI87" s="18"/>
      <c r="BJ87" s="18"/>
      <c r="BK87" s="18"/>
      <c r="BL87" s="18"/>
      <c r="BM87" s="18"/>
      <c r="BN87" s="18"/>
      <c r="BO87" s="18"/>
      <c r="BP87" s="18"/>
      <c r="BQ87" s="18"/>
      <c r="BR87" s="18"/>
      <c r="BS87" s="18"/>
      <c r="BT87" s="18"/>
      <c r="BU87" s="18"/>
      <c r="BV87" s="18"/>
      <c r="BW87" s="18"/>
      <c r="BX87" s="18"/>
      <c r="BY87" s="18"/>
      <c r="BZ87" s="18"/>
      <c r="CA87" s="18"/>
      <c r="CB87" s="18"/>
      <c r="CC87" s="18"/>
      <c r="CD87" s="18"/>
      <c r="CE87" s="18"/>
      <c r="CF87" s="18"/>
      <c r="CG87" s="18"/>
      <c r="CH87" s="18"/>
      <c r="CI87" s="18"/>
      <c r="CJ87" s="18"/>
      <c r="CK87" s="18"/>
      <c r="CL87" s="18"/>
      <c r="CM87" s="18"/>
      <c r="CN87" s="18"/>
      <c r="CO87" s="18"/>
      <c r="CP87" s="18"/>
      <c r="CQ87" s="18"/>
      <c r="CR87" s="18"/>
      <c r="CS87" s="18"/>
      <c r="CT87" s="18"/>
      <c r="CU87" s="18"/>
      <c r="CV87" s="18"/>
      <c r="CW87" s="18"/>
      <c r="CX87" s="18"/>
      <c r="CY87" s="18"/>
      <c r="CZ87" s="18"/>
      <c r="DA87" s="18"/>
      <c r="DB87" s="18"/>
      <c r="DC87" s="18"/>
      <c r="DD87" s="18"/>
      <c r="DE87" s="18"/>
      <c r="DF87" s="18"/>
      <c r="DG87" s="18"/>
      <c r="DH87" s="18"/>
      <c r="DI87" s="18"/>
      <c r="DJ87" s="18"/>
      <c r="DK87" s="18"/>
      <c r="DL87" s="18"/>
      <c r="DM87" s="18"/>
      <c r="DN87" s="18"/>
      <c r="DO87" s="18"/>
      <c r="DP87" s="18"/>
      <c r="DQ87" s="18"/>
      <c r="DR87" s="18"/>
      <c r="DS87" s="18"/>
      <c r="DT87" s="18"/>
      <c r="DU87" s="18"/>
      <c r="DV87" s="18"/>
      <c r="DW87" s="18"/>
      <c r="DX87" s="18"/>
      <c r="DY87" s="18"/>
      <c r="DZ87" s="18"/>
      <c r="EA87" s="18"/>
      <c r="EB87" s="18"/>
      <c r="EC87" s="18"/>
      <c r="ED87" s="18"/>
      <c r="EE87" s="18"/>
      <c r="EF87" s="18"/>
      <c r="EG87" s="18"/>
      <c r="EH87" s="18"/>
      <c r="EI87" s="18"/>
      <c r="EJ87" s="18"/>
      <c r="EK87" s="18"/>
      <c r="EL87" s="18"/>
      <c r="EM87" s="18"/>
      <c r="EN87" s="18"/>
      <c r="EO87" s="18"/>
      <c r="EP87" s="18"/>
      <c r="EQ87" s="18"/>
      <c r="ER87" s="18"/>
      <c r="ES87" s="18"/>
      <c r="ET87" s="18"/>
      <c r="EU87" s="18"/>
      <c r="EV87" s="18"/>
      <c r="EW87" s="18"/>
      <c r="EX87" s="18"/>
      <c r="EY87" s="18"/>
      <c r="EZ87" s="18"/>
      <c r="FA87" s="18"/>
      <c r="FB87" s="18"/>
      <c r="FC87" s="18"/>
      <c r="FD87" s="18"/>
      <c r="FE87" s="18"/>
      <c r="FF87" s="18"/>
      <c r="FG87" s="18"/>
      <c r="FH87" s="18"/>
      <c r="FI87" s="18"/>
      <c r="FJ87" s="18"/>
      <c r="FK87" s="18"/>
      <c r="FL87" s="18"/>
      <c r="FM87" s="18"/>
      <c r="FN87" s="18"/>
      <c r="FO87" s="18"/>
      <c r="FP87" s="18"/>
      <c r="FQ87" s="18"/>
      <c r="FR87" s="18"/>
      <c r="FS87" s="18"/>
      <c r="FT87" s="18"/>
      <c r="FU87" s="18"/>
      <c r="FV87" s="18"/>
      <c r="FW87" s="18"/>
      <c r="FX87" s="18"/>
      <c r="FY87" s="18"/>
      <c r="FZ87" s="18"/>
      <c r="GA87" s="18"/>
      <c r="GB87" s="18"/>
      <c r="GC87" s="18"/>
      <c r="GD87" s="18"/>
      <c r="GE87" s="18"/>
      <c r="GF87" s="18"/>
      <c r="GG87" s="18"/>
      <c r="GH87" s="18"/>
      <c r="GI87" s="18"/>
      <c r="GJ87" s="18"/>
      <c r="GK87" s="18"/>
      <c r="GL87" s="18"/>
      <c r="GM87" s="18"/>
      <c r="GN87" s="18"/>
      <c r="GO87" s="18"/>
      <c r="GP87" s="18"/>
      <c r="GQ87" s="18"/>
      <c r="GR87" s="18"/>
      <c r="GS87" s="18"/>
      <c r="GT87" s="18"/>
      <c r="GU87" s="18"/>
      <c r="GV87" s="18"/>
      <c r="GW87" s="18"/>
      <c r="GX87" s="18"/>
      <c r="GY87" s="18"/>
      <c r="GZ87" s="18"/>
      <c r="HA87" s="18"/>
      <c r="HB87" s="18"/>
      <c r="HC87" s="18"/>
      <c r="HD87" s="18"/>
      <c r="HE87" s="18"/>
      <c r="HF87" s="18"/>
      <c r="HG87" s="18"/>
      <c r="HH87" s="18"/>
      <c r="HI87" s="18"/>
      <c r="HJ87" s="18"/>
      <c r="HK87" s="18"/>
      <c r="HL87" s="18"/>
      <c r="HM87" s="18"/>
      <c r="HN87" s="18"/>
      <c r="HO87" s="18"/>
      <c r="HP87" s="18"/>
      <c r="HQ87" s="18"/>
      <c r="HR87" s="18"/>
      <c r="HS87" s="18"/>
      <c r="HT87" s="18"/>
      <c r="HU87" s="18"/>
      <c r="HV87" s="18"/>
      <c r="HW87" s="18"/>
      <c r="HX87" s="18"/>
      <c r="HY87" s="18"/>
      <c r="HZ87" s="18"/>
      <c r="IA87" s="18"/>
      <c r="IB87" s="18"/>
      <c r="IC87" s="18"/>
      <c r="ID87" s="18"/>
      <c r="IE87" s="18"/>
      <c r="IF87" s="18"/>
      <c r="IG87" s="18"/>
      <c r="IH87" s="18"/>
      <c r="II87" s="18"/>
      <c r="IJ87" s="18"/>
      <c r="IK87" s="18"/>
      <c r="IL87" s="18"/>
      <c r="IM87" s="18"/>
      <c r="IN87" s="18"/>
      <c r="IO87" s="18"/>
      <c r="IP87" s="18"/>
      <c r="IQ87" s="18"/>
      <c r="IR87" s="18"/>
      <c r="IS87" s="18"/>
      <c r="IT87" s="18"/>
      <c r="IU87" s="18"/>
      <c r="IV87" s="18"/>
      <c r="IW87" s="18"/>
      <c r="IX87" s="18"/>
      <c r="IY87" s="18"/>
      <c r="IZ87" s="18"/>
      <c r="JA87" s="18"/>
      <c r="JB87" s="18"/>
      <c r="JC87" s="18"/>
      <c r="JD87" s="18"/>
      <c r="JE87" s="18"/>
      <c r="JF87" s="18"/>
      <c r="JG87" s="18"/>
      <c r="JH87" s="18"/>
      <c r="JI87" s="18"/>
      <c r="JJ87" s="18"/>
      <c r="JK87" s="18"/>
      <c r="JL87" s="18"/>
      <c r="JM87" s="18"/>
      <c r="JN87" s="18"/>
      <c r="JO87" s="18"/>
      <c r="JP87" s="18"/>
      <c r="JQ87" s="18"/>
      <c r="JR87" s="18"/>
      <c r="JS87" s="18"/>
      <c r="JT87" s="18"/>
      <c r="JU87" s="18"/>
      <c r="JV87" s="18"/>
      <c r="JW87" s="18"/>
      <c r="JX87" s="18"/>
      <c r="JY87" s="18"/>
      <c r="JZ87" s="18"/>
      <c r="KA87" s="18"/>
      <c r="KB87" s="18"/>
      <c r="KC87" s="18"/>
      <c r="KD87" s="18"/>
      <c r="KE87" s="18"/>
      <c r="KF87" s="18"/>
      <c r="KG87" s="18"/>
      <c r="KH87" s="18"/>
      <c r="KI87" s="18"/>
      <c r="KJ87" s="18"/>
      <c r="KK87" s="18"/>
      <c r="KL87" s="18"/>
      <c r="KM87" s="18"/>
      <c r="KN87" s="18"/>
      <c r="KO87" s="18"/>
      <c r="KP87" s="18"/>
      <c r="KQ87" s="18"/>
      <c r="KR87" s="18"/>
    </row>
    <row r="88" spans="1:304" s="25" customFormat="1" ht="45" x14ac:dyDescent="0.25">
      <c r="A88" s="8" t="s">
        <v>35</v>
      </c>
      <c r="B88" s="6" t="s">
        <v>36</v>
      </c>
      <c r="C88" s="56">
        <v>51355</v>
      </c>
      <c r="D88" s="6" t="s">
        <v>36</v>
      </c>
      <c r="E88" s="6" t="s">
        <v>37</v>
      </c>
      <c r="F88" s="6" t="s">
        <v>38</v>
      </c>
      <c r="G88" s="21" t="s">
        <v>37</v>
      </c>
      <c r="H88" s="6" t="s">
        <v>43</v>
      </c>
      <c r="I88" s="22">
        <v>35801</v>
      </c>
      <c r="J88" s="38" t="s">
        <v>60</v>
      </c>
      <c r="K88" s="10"/>
      <c r="L88" s="54" t="s">
        <v>72</v>
      </c>
      <c r="M88" s="10"/>
      <c r="N88" s="10"/>
      <c r="O88" s="10" t="s">
        <v>39</v>
      </c>
      <c r="P88" s="13">
        <v>1</v>
      </c>
      <c r="Q88" s="77">
        <v>26500</v>
      </c>
      <c r="R88" s="7" t="s">
        <v>40</v>
      </c>
      <c r="S88" s="19">
        <f t="shared" si="7"/>
        <v>26500</v>
      </c>
      <c r="T88" s="31">
        <v>0</v>
      </c>
      <c r="U88" s="31">
        <v>0</v>
      </c>
      <c r="V88" s="31">
        <v>0</v>
      </c>
      <c r="W88" s="31">
        <f t="shared" si="6"/>
        <v>26500</v>
      </c>
      <c r="X88" s="31">
        <v>0</v>
      </c>
      <c r="Y88" s="32">
        <v>0</v>
      </c>
      <c r="Z88" s="31">
        <v>0</v>
      </c>
      <c r="AA88" s="24">
        <v>0</v>
      </c>
      <c r="AB88" s="24">
        <v>0</v>
      </c>
      <c r="AC88" s="24">
        <v>0</v>
      </c>
      <c r="AD88" s="24">
        <v>0</v>
      </c>
      <c r="AE88" s="31">
        <v>0</v>
      </c>
      <c r="AF88" s="18"/>
      <c r="AG88" s="18"/>
      <c r="AH88" s="18"/>
      <c r="AI88" s="18"/>
      <c r="AJ88" s="18"/>
      <c r="AK88" s="18"/>
      <c r="AL88" s="18"/>
      <c r="AM88" s="18"/>
      <c r="AN88" s="18"/>
      <c r="AO88" s="18"/>
      <c r="AP88" s="18"/>
      <c r="AQ88" s="18"/>
      <c r="AR88" s="18"/>
      <c r="AS88" s="18"/>
      <c r="AT88" s="18"/>
      <c r="AU88" s="18"/>
      <c r="AV88" s="18"/>
      <c r="AW88" s="18"/>
      <c r="AX88" s="18"/>
      <c r="AY88" s="18"/>
      <c r="AZ88" s="18"/>
      <c r="BA88" s="18"/>
      <c r="BB88" s="18"/>
      <c r="BC88" s="18"/>
      <c r="BD88" s="18"/>
      <c r="BE88" s="18"/>
      <c r="BF88" s="18"/>
      <c r="BG88" s="18"/>
      <c r="BH88" s="18"/>
      <c r="BI88" s="18"/>
      <c r="BJ88" s="18"/>
      <c r="BK88" s="18"/>
      <c r="BL88" s="18"/>
      <c r="BM88" s="18"/>
      <c r="BN88" s="18"/>
      <c r="BO88" s="18"/>
      <c r="BP88" s="18"/>
      <c r="BQ88" s="18"/>
      <c r="BR88" s="18"/>
      <c r="BS88" s="18"/>
      <c r="BT88" s="18"/>
      <c r="BU88" s="18"/>
      <c r="BV88" s="18"/>
      <c r="BW88" s="18"/>
      <c r="BX88" s="18"/>
      <c r="BY88" s="18"/>
      <c r="BZ88" s="18"/>
      <c r="CA88" s="18"/>
      <c r="CB88" s="18"/>
      <c r="CC88" s="18"/>
      <c r="CD88" s="18"/>
      <c r="CE88" s="18"/>
      <c r="CF88" s="18"/>
      <c r="CG88" s="18"/>
      <c r="CH88" s="18"/>
      <c r="CI88" s="18"/>
      <c r="CJ88" s="18"/>
      <c r="CK88" s="18"/>
      <c r="CL88" s="18"/>
    </row>
    <row r="89" spans="1:304" s="99" customFormat="1" ht="20.25" customHeight="1" x14ac:dyDescent="0.25">
      <c r="A89" s="10" t="s">
        <v>343</v>
      </c>
      <c r="B89" s="10" t="s">
        <v>342</v>
      </c>
      <c r="C89" s="91">
        <v>11510</v>
      </c>
      <c r="D89" s="10" t="s">
        <v>342</v>
      </c>
      <c r="E89" s="93" t="s">
        <v>37</v>
      </c>
      <c r="F89" s="91" t="s">
        <v>38</v>
      </c>
      <c r="G89" s="93" t="s">
        <v>37</v>
      </c>
      <c r="H89" s="91" t="s">
        <v>43</v>
      </c>
      <c r="I89" s="91">
        <v>21101</v>
      </c>
      <c r="J89" s="91" t="s">
        <v>360</v>
      </c>
      <c r="K89" s="91" t="s">
        <v>458</v>
      </c>
      <c r="L89" s="38" t="s">
        <v>457</v>
      </c>
      <c r="M89" s="38"/>
      <c r="N89" s="38"/>
      <c r="O89" s="91" t="s">
        <v>339</v>
      </c>
      <c r="P89" s="95">
        <v>2</v>
      </c>
      <c r="Q89" s="103">
        <v>45</v>
      </c>
      <c r="R89" s="7" t="s">
        <v>338</v>
      </c>
      <c r="S89" s="102">
        <f>Q89*P89</f>
        <v>90</v>
      </c>
      <c r="T89" s="31">
        <v>0</v>
      </c>
      <c r="U89" s="31">
        <v>0</v>
      </c>
      <c r="V89" s="31">
        <v>0</v>
      </c>
      <c r="W89" s="101">
        <f>S89</f>
        <v>90</v>
      </c>
      <c r="X89" s="31">
        <v>0</v>
      </c>
      <c r="Y89" s="31">
        <v>0</v>
      </c>
      <c r="Z89" s="31">
        <v>0</v>
      </c>
      <c r="AA89" s="31">
        <v>0</v>
      </c>
      <c r="AB89" s="31">
        <v>0</v>
      </c>
      <c r="AC89" s="31">
        <v>0</v>
      </c>
      <c r="AD89" s="31">
        <v>0</v>
      </c>
      <c r="AE89" s="31">
        <v>0</v>
      </c>
    </row>
    <row r="90" spans="1:304" s="99" customFormat="1" ht="20.25" customHeight="1" x14ac:dyDescent="0.25">
      <c r="A90" s="10" t="s">
        <v>343</v>
      </c>
      <c r="B90" s="10" t="s">
        <v>342</v>
      </c>
      <c r="C90" s="91">
        <v>11510</v>
      </c>
      <c r="D90" s="10" t="s">
        <v>342</v>
      </c>
      <c r="E90" s="93" t="s">
        <v>37</v>
      </c>
      <c r="F90" s="91" t="s">
        <v>38</v>
      </c>
      <c r="G90" s="93" t="s">
        <v>37</v>
      </c>
      <c r="H90" s="91" t="s">
        <v>43</v>
      </c>
      <c r="I90" s="91">
        <v>21101</v>
      </c>
      <c r="J90" s="91" t="s">
        <v>360</v>
      </c>
      <c r="K90" s="91" t="s">
        <v>456</v>
      </c>
      <c r="L90" s="38" t="s">
        <v>455</v>
      </c>
      <c r="M90" s="38"/>
      <c r="N90" s="38"/>
      <c r="O90" s="91" t="s">
        <v>339</v>
      </c>
      <c r="P90" s="95">
        <v>2</v>
      </c>
      <c r="Q90" s="103">
        <v>45</v>
      </c>
      <c r="R90" s="7" t="s">
        <v>338</v>
      </c>
      <c r="S90" s="102">
        <f>Q90*P90</f>
        <v>90</v>
      </c>
      <c r="T90" s="31">
        <v>0</v>
      </c>
      <c r="U90" s="31">
        <v>0</v>
      </c>
      <c r="V90" s="31">
        <v>0</v>
      </c>
      <c r="W90" s="101">
        <f>S90</f>
        <v>90</v>
      </c>
      <c r="X90" s="31">
        <v>0</v>
      </c>
      <c r="Y90" s="31">
        <v>0</v>
      </c>
      <c r="Z90" s="31">
        <v>0</v>
      </c>
      <c r="AA90" s="31">
        <v>0</v>
      </c>
      <c r="AB90" s="31">
        <v>0</v>
      </c>
      <c r="AC90" s="31">
        <v>0</v>
      </c>
      <c r="AD90" s="31">
        <v>0</v>
      </c>
      <c r="AE90" s="31">
        <v>0</v>
      </c>
    </row>
    <row r="91" spans="1:304" s="99" customFormat="1" ht="20.25" customHeight="1" x14ac:dyDescent="0.25">
      <c r="A91" s="10" t="s">
        <v>343</v>
      </c>
      <c r="B91" s="10" t="s">
        <v>342</v>
      </c>
      <c r="C91" s="91">
        <v>11510</v>
      </c>
      <c r="D91" s="10" t="s">
        <v>342</v>
      </c>
      <c r="E91" s="93" t="s">
        <v>37</v>
      </c>
      <c r="F91" s="91" t="s">
        <v>38</v>
      </c>
      <c r="G91" s="93" t="s">
        <v>37</v>
      </c>
      <c r="H91" s="91" t="s">
        <v>43</v>
      </c>
      <c r="I91" s="91">
        <v>21101</v>
      </c>
      <c r="J91" s="91" t="s">
        <v>360</v>
      </c>
      <c r="K91" s="91" t="s">
        <v>375</v>
      </c>
      <c r="L91" s="38" t="s">
        <v>126</v>
      </c>
      <c r="M91" s="38"/>
      <c r="N91" s="38"/>
      <c r="O91" s="91" t="s">
        <v>366</v>
      </c>
      <c r="P91" s="95">
        <v>3</v>
      </c>
      <c r="Q91" s="103">
        <v>51.89</v>
      </c>
      <c r="R91" s="7" t="s">
        <v>338</v>
      </c>
      <c r="S91" s="102">
        <f>Q91*P91</f>
        <v>155.67000000000002</v>
      </c>
      <c r="T91" s="31">
        <v>0</v>
      </c>
      <c r="U91" s="31">
        <v>0</v>
      </c>
      <c r="V91" s="31">
        <v>0</v>
      </c>
      <c r="W91" s="101">
        <f>S91</f>
        <v>155.67000000000002</v>
      </c>
      <c r="X91" s="31">
        <v>0</v>
      </c>
      <c r="Y91" s="31">
        <v>0</v>
      </c>
      <c r="Z91" s="31">
        <v>0</v>
      </c>
      <c r="AA91" s="31">
        <v>0</v>
      </c>
      <c r="AB91" s="31">
        <v>0</v>
      </c>
      <c r="AC91" s="31">
        <v>0</v>
      </c>
      <c r="AD91" s="31">
        <v>0</v>
      </c>
      <c r="AE91" s="31">
        <v>0</v>
      </c>
    </row>
    <row r="92" spans="1:304" s="99" customFormat="1" ht="20.25" customHeight="1" x14ac:dyDescent="0.25">
      <c r="A92" s="10" t="s">
        <v>343</v>
      </c>
      <c r="B92" s="10" t="s">
        <v>342</v>
      </c>
      <c r="C92" s="91">
        <v>11510</v>
      </c>
      <c r="D92" s="10" t="s">
        <v>342</v>
      </c>
      <c r="E92" s="93" t="s">
        <v>37</v>
      </c>
      <c r="F92" s="91" t="s">
        <v>38</v>
      </c>
      <c r="G92" s="93" t="s">
        <v>37</v>
      </c>
      <c r="H92" s="91" t="s">
        <v>43</v>
      </c>
      <c r="I92" s="91">
        <v>21101</v>
      </c>
      <c r="J92" s="91" t="s">
        <v>360</v>
      </c>
      <c r="K92" s="91" t="s">
        <v>454</v>
      </c>
      <c r="L92" s="38" t="s">
        <v>453</v>
      </c>
      <c r="M92" s="38"/>
      <c r="N92" s="38"/>
      <c r="O92" s="91" t="s">
        <v>339</v>
      </c>
      <c r="P92" s="95">
        <v>10</v>
      </c>
      <c r="Q92" s="103">
        <v>45</v>
      </c>
      <c r="R92" s="7" t="s">
        <v>338</v>
      </c>
      <c r="S92" s="102">
        <f>Q92*P92</f>
        <v>450</v>
      </c>
      <c r="T92" s="31">
        <v>0</v>
      </c>
      <c r="U92" s="31">
        <v>0</v>
      </c>
      <c r="V92" s="31">
        <v>0</v>
      </c>
      <c r="W92" s="101">
        <f>S92</f>
        <v>450</v>
      </c>
      <c r="X92" s="31">
        <v>0</v>
      </c>
      <c r="Y92" s="31">
        <v>0</v>
      </c>
      <c r="Z92" s="31">
        <v>0</v>
      </c>
      <c r="AA92" s="31">
        <v>0</v>
      </c>
      <c r="AB92" s="31">
        <v>0</v>
      </c>
      <c r="AC92" s="31">
        <v>0</v>
      </c>
      <c r="AD92" s="31">
        <v>0</v>
      </c>
      <c r="AE92" s="31">
        <v>0</v>
      </c>
    </row>
    <row r="93" spans="1:304" s="99" customFormat="1" ht="20.25" customHeight="1" x14ac:dyDescent="0.25">
      <c r="A93" s="10" t="s">
        <v>343</v>
      </c>
      <c r="B93" s="10" t="s">
        <v>342</v>
      </c>
      <c r="C93" s="91">
        <v>11510</v>
      </c>
      <c r="D93" s="10" t="s">
        <v>342</v>
      </c>
      <c r="E93" s="93" t="s">
        <v>37</v>
      </c>
      <c r="F93" s="91" t="s">
        <v>38</v>
      </c>
      <c r="G93" s="93" t="s">
        <v>37</v>
      </c>
      <c r="H93" s="91" t="s">
        <v>43</v>
      </c>
      <c r="I93" s="91">
        <v>21101</v>
      </c>
      <c r="J93" s="91" t="s">
        <v>360</v>
      </c>
      <c r="K93" s="91" t="s">
        <v>452</v>
      </c>
      <c r="L93" s="38" t="s">
        <v>451</v>
      </c>
      <c r="M93" s="38"/>
      <c r="N93" s="38"/>
      <c r="O93" s="91" t="s">
        <v>339</v>
      </c>
      <c r="P93" s="95">
        <v>6</v>
      </c>
      <c r="Q93" s="103">
        <v>32.32</v>
      </c>
      <c r="R93" s="7" t="s">
        <v>338</v>
      </c>
      <c r="S93" s="102">
        <f>Q93*P93</f>
        <v>193.92000000000002</v>
      </c>
      <c r="T93" s="31">
        <v>0</v>
      </c>
      <c r="U93" s="31">
        <v>0</v>
      </c>
      <c r="V93" s="31">
        <v>0</v>
      </c>
      <c r="W93" s="101">
        <f>S93</f>
        <v>193.92000000000002</v>
      </c>
      <c r="X93" s="31">
        <v>0</v>
      </c>
      <c r="Y93" s="31">
        <v>0</v>
      </c>
      <c r="Z93" s="31">
        <v>0</v>
      </c>
      <c r="AA93" s="31">
        <v>0</v>
      </c>
      <c r="AB93" s="31">
        <v>0</v>
      </c>
      <c r="AC93" s="31">
        <v>0</v>
      </c>
      <c r="AD93" s="31">
        <v>0</v>
      </c>
      <c r="AE93" s="31">
        <v>0</v>
      </c>
    </row>
    <row r="94" spans="1:304" s="100" customFormat="1" ht="20.25" customHeight="1" x14ac:dyDescent="0.25">
      <c r="A94" s="10" t="s">
        <v>343</v>
      </c>
      <c r="B94" s="10" t="s">
        <v>342</v>
      </c>
      <c r="C94" s="91">
        <v>11510</v>
      </c>
      <c r="D94" s="10" t="s">
        <v>342</v>
      </c>
      <c r="E94" s="93" t="s">
        <v>37</v>
      </c>
      <c r="F94" s="91" t="s">
        <v>38</v>
      </c>
      <c r="G94" s="93" t="s">
        <v>37</v>
      </c>
      <c r="H94" s="91" t="s">
        <v>43</v>
      </c>
      <c r="I94" s="91">
        <v>21101</v>
      </c>
      <c r="J94" s="91" t="s">
        <v>360</v>
      </c>
      <c r="K94" s="91" t="s">
        <v>450</v>
      </c>
      <c r="L94" s="38" t="s">
        <v>449</v>
      </c>
      <c r="M94" s="38"/>
      <c r="N94" s="38"/>
      <c r="O94" s="91" t="s">
        <v>339</v>
      </c>
      <c r="P94" s="95">
        <v>1</v>
      </c>
      <c r="Q94" s="103">
        <v>325.01</v>
      </c>
      <c r="R94" s="7" t="s">
        <v>338</v>
      </c>
      <c r="S94" s="102">
        <f>Q94*P94</f>
        <v>325.01</v>
      </c>
      <c r="T94" s="31">
        <v>0</v>
      </c>
      <c r="U94" s="31">
        <v>0</v>
      </c>
      <c r="V94" s="31">
        <v>0</v>
      </c>
      <c r="W94" s="101">
        <f>S94</f>
        <v>325.01</v>
      </c>
      <c r="X94" s="31">
        <v>0</v>
      </c>
      <c r="Y94" s="31">
        <v>0</v>
      </c>
      <c r="Z94" s="31">
        <v>0</v>
      </c>
      <c r="AA94" s="31">
        <v>0</v>
      </c>
      <c r="AB94" s="31">
        <v>0</v>
      </c>
      <c r="AC94" s="31">
        <v>0</v>
      </c>
      <c r="AD94" s="31">
        <v>0</v>
      </c>
      <c r="AE94" s="31">
        <v>0</v>
      </c>
      <c r="AF94" s="99"/>
    </row>
    <row r="95" spans="1:304" s="100" customFormat="1" ht="20.25" customHeight="1" x14ac:dyDescent="0.25">
      <c r="A95" s="10" t="s">
        <v>343</v>
      </c>
      <c r="B95" s="10" t="s">
        <v>342</v>
      </c>
      <c r="C95" s="91">
        <v>11510</v>
      </c>
      <c r="D95" s="10" t="s">
        <v>342</v>
      </c>
      <c r="E95" s="93" t="s">
        <v>37</v>
      </c>
      <c r="F95" s="91" t="s">
        <v>38</v>
      </c>
      <c r="G95" s="93" t="s">
        <v>37</v>
      </c>
      <c r="H95" s="91" t="s">
        <v>43</v>
      </c>
      <c r="I95" s="91">
        <v>21101</v>
      </c>
      <c r="J95" s="91" t="s">
        <v>360</v>
      </c>
      <c r="K95" s="91" t="s">
        <v>448</v>
      </c>
      <c r="L95" s="38" t="s">
        <v>447</v>
      </c>
      <c r="M95" s="38"/>
      <c r="N95" s="38"/>
      <c r="O95" s="91" t="s">
        <v>366</v>
      </c>
      <c r="P95" s="95">
        <v>10</v>
      </c>
      <c r="Q95" s="103">
        <v>23.63</v>
      </c>
      <c r="R95" s="7" t="s">
        <v>338</v>
      </c>
      <c r="S95" s="102">
        <f>Q95*P95</f>
        <v>236.29999999999998</v>
      </c>
      <c r="T95" s="31">
        <v>0</v>
      </c>
      <c r="U95" s="31">
        <v>0</v>
      </c>
      <c r="V95" s="31">
        <v>0</v>
      </c>
      <c r="W95" s="101">
        <f>S95</f>
        <v>236.29999999999998</v>
      </c>
      <c r="X95" s="31">
        <v>0</v>
      </c>
      <c r="Y95" s="31">
        <v>0</v>
      </c>
      <c r="Z95" s="31">
        <v>0</v>
      </c>
      <c r="AA95" s="31">
        <v>0</v>
      </c>
      <c r="AB95" s="31">
        <v>0</v>
      </c>
      <c r="AC95" s="31">
        <v>0</v>
      </c>
      <c r="AD95" s="31">
        <v>0</v>
      </c>
      <c r="AE95" s="31">
        <v>0</v>
      </c>
      <c r="AF95" s="99"/>
    </row>
    <row r="96" spans="1:304" s="100" customFormat="1" ht="20.25" customHeight="1" x14ac:dyDescent="0.25">
      <c r="A96" s="10" t="s">
        <v>343</v>
      </c>
      <c r="B96" s="10" t="s">
        <v>342</v>
      </c>
      <c r="C96" s="91">
        <v>11510</v>
      </c>
      <c r="D96" s="10" t="s">
        <v>342</v>
      </c>
      <c r="E96" s="93" t="s">
        <v>37</v>
      </c>
      <c r="F96" s="91" t="s">
        <v>38</v>
      </c>
      <c r="G96" s="93" t="s">
        <v>37</v>
      </c>
      <c r="H96" s="91" t="s">
        <v>43</v>
      </c>
      <c r="I96" s="91">
        <v>21101</v>
      </c>
      <c r="J96" s="91" t="s">
        <v>360</v>
      </c>
      <c r="K96" s="91" t="s">
        <v>446</v>
      </c>
      <c r="L96" s="38" t="s">
        <v>445</v>
      </c>
      <c r="M96" s="38"/>
      <c r="N96" s="38"/>
      <c r="O96" s="91" t="s">
        <v>434</v>
      </c>
      <c r="P96" s="95">
        <v>1</v>
      </c>
      <c r="Q96" s="103">
        <v>253.12</v>
      </c>
      <c r="R96" s="7" t="s">
        <v>338</v>
      </c>
      <c r="S96" s="102">
        <f>Q96*P96</f>
        <v>253.12</v>
      </c>
      <c r="T96" s="31">
        <v>0</v>
      </c>
      <c r="U96" s="31">
        <v>0</v>
      </c>
      <c r="V96" s="31">
        <v>0</v>
      </c>
      <c r="W96" s="101">
        <f>S96</f>
        <v>253.12</v>
      </c>
      <c r="X96" s="31">
        <v>0</v>
      </c>
      <c r="Y96" s="31">
        <v>0</v>
      </c>
      <c r="Z96" s="31">
        <v>0</v>
      </c>
      <c r="AA96" s="31">
        <v>0</v>
      </c>
      <c r="AB96" s="31">
        <v>0</v>
      </c>
      <c r="AC96" s="31">
        <v>0</v>
      </c>
      <c r="AD96" s="31">
        <v>0</v>
      </c>
      <c r="AE96" s="31">
        <v>0</v>
      </c>
      <c r="AF96" s="99"/>
    </row>
    <row r="97" spans="1:32" s="100" customFormat="1" ht="20.25" customHeight="1" x14ac:dyDescent="0.25">
      <c r="A97" s="10" t="s">
        <v>343</v>
      </c>
      <c r="B97" s="10" t="s">
        <v>342</v>
      </c>
      <c r="C97" s="91">
        <v>11510</v>
      </c>
      <c r="D97" s="10" t="s">
        <v>342</v>
      </c>
      <c r="E97" s="93" t="s">
        <v>37</v>
      </c>
      <c r="F97" s="91" t="s">
        <v>38</v>
      </c>
      <c r="G97" s="93" t="s">
        <v>37</v>
      </c>
      <c r="H97" s="91" t="s">
        <v>43</v>
      </c>
      <c r="I97" s="91">
        <v>21101</v>
      </c>
      <c r="J97" s="91" t="s">
        <v>360</v>
      </c>
      <c r="K97" s="91" t="s">
        <v>444</v>
      </c>
      <c r="L97" s="38" t="s">
        <v>443</v>
      </c>
      <c r="M97" s="38"/>
      <c r="N97" s="38"/>
      <c r="O97" s="91" t="s">
        <v>339</v>
      </c>
      <c r="P97" s="95">
        <v>12</v>
      </c>
      <c r="Q97" s="103">
        <v>18.559999999999999</v>
      </c>
      <c r="R97" s="7" t="s">
        <v>338</v>
      </c>
      <c r="S97" s="102">
        <f>Q97*P97</f>
        <v>222.71999999999997</v>
      </c>
      <c r="T97" s="31">
        <v>0</v>
      </c>
      <c r="U97" s="31">
        <v>0</v>
      </c>
      <c r="V97" s="31">
        <v>0</v>
      </c>
      <c r="W97" s="101">
        <f>S97</f>
        <v>222.71999999999997</v>
      </c>
      <c r="X97" s="31">
        <v>0</v>
      </c>
      <c r="Y97" s="31">
        <v>0</v>
      </c>
      <c r="Z97" s="31">
        <v>0</v>
      </c>
      <c r="AA97" s="31">
        <v>0</v>
      </c>
      <c r="AB97" s="31">
        <v>0</v>
      </c>
      <c r="AC97" s="31">
        <v>0</v>
      </c>
      <c r="AD97" s="31">
        <v>0</v>
      </c>
      <c r="AE97" s="31">
        <v>0</v>
      </c>
      <c r="AF97" s="99"/>
    </row>
    <row r="98" spans="1:32" s="100" customFormat="1" ht="20.25" customHeight="1" x14ac:dyDescent="0.25">
      <c r="A98" s="10" t="s">
        <v>343</v>
      </c>
      <c r="B98" s="10" t="s">
        <v>342</v>
      </c>
      <c r="C98" s="91">
        <v>11510</v>
      </c>
      <c r="D98" s="10" t="s">
        <v>342</v>
      </c>
      <c r="E98" s="93" t="s">
        <v>37</v>
      </c>
      <c r="F98" s="91" t="s">
        <v>38</v>
      </c>
      <c r="G98" s="93" t="s">
        <v>37</v>
      </c>
      <c r="H98" s="91" t="s">
        <v>43</v>
      </c>
      <c r="I98" s="91">
        <v>21101</v>
      </c>
      <c r="J98" s="91" t="s">
        <v>360</v>
      </c>
      <c r="K98" s="91" t="s">
        <v>76</v>
      </c>
      <c r="L98" s="38" t="s">
        <v>46</v>
      </c>
      <c r="M98" s="38"/>
      <c r="N98" s="38"/>
      <c r="O98" s="91" t="s">
        <v>339</v>
      </c>
      <c r="P98" s="95">
        <v>12</v>
      </c>
      <c r="Q98" s="103">
        <v>5.27</v>
      </c>
      <c r="R98" s="7" t="s">
        <v>338</v>
      </c>
      <c r="S98" s="102">
        <f>Q98*P98</f>
        <v>63.239999999999995</v>
      </c>
      <c r="T98" s="31">
        <v>0</v>
      </c>
      <c r="U98" s="31">
        <v>0</v>
      </c>
      <c r="V98" s="31">
        <v>0</v>
      </c>
      <c r="W98" s="101">
        <f>S98</f>
        <v>63.239999999999995</v>
      </c>
      <c r="X98" s="31">
        <v>0</v>
      </c>
      <c r="Y98" s="31">
        <v>0</v>
      </c>
      <c r="Z98" s="31">
        <v>0</v>
      </c>
      <c r="AA98" s="31">
        <v>0</v>
      </c>
      <c r="AB98" s="31">
        <v>0</v>
      </c>
      <c r="AC98" s="31">
        <v>0</v>
      </c>
      <c r="AD98" s="31">
        <v>0</v>
      </c>
      <c r="AE98" s="31">
        <v>0</v>
      </c>
      <c r="AF98" s="99"/>
    </row>
    <row r="99" spans="1:32" s="100" customFormat="1" ht="20.25" customHeight="1" x14ac:dyDescent="0.25">
      <c r="A99" s="10" t="s">
        <v>343</v>
      </c>
      <c r="B99" s="10" t="s">
        <v>342</v>
      </c>
      <c r="C99" s="91">
        <v>11510</v>
      </c>
      <c r="D99" s="10" t="s">
        <v>342</v>
      </c>
      <c r="E99" s="93" t="s">
        <v>37</v>
      </c>
      <c r="F99" s="91" t="s">
        <v>38</v>
      </c>
      <c r="G99" s="93" t="s">
        <v>37</v>
      </c>
      <c r="H99" s="91" t="s">
        <v>43</v>
      </c>
      <c r="I99" s="91">
        <v>21101</v>
      </c>
      <c r="J99" s="91" t="s">
        <v>360</v>
      </c>
      <c r="K99" s="91" t="s">
        <v>442</v>
      </c>
      <c r="L99" s="38" t="s">
        <v>441</v>
      </c>
      <c r="M99" s="38"/>
      <c r="N99" s="38"/>
      <c r="O99" s="91" t="s">
        <v>379</v>
      </c>
      <c r="P99" s="95">
        <v>2</v>
      </c>
      <c r="Q99" s="103">
        <v>100</v>
      </c>
      <c r="R99" s="7" t="s">
        <v>338</v>
      </c>
      <c r="S99" s="102">
        <f>Q99*P99</f>
        <v>200</v>
      </c>
      <c r="T99" s="31">
        <v>0</v>
      </c>
      <c r="U99" s="31">
        <v>0</v>
      </c>
      <c r="V99" s="31">
        <v>0</v>
      </c>
      <c r="W99" s="101">
        <f>S99</f>
        <v>200</v>
      </c>
      <c r="X99" s="31">
        <v>0</v>
      </c>
      <c r="Y99" s="31">
        <v>0</v>
      </c>
      <c r="Z99" s="31">
        <v>0</v>
      </c>
      <c r="AA99" s="31">
        <v>0</v>
      </c>
      <c r="AB99" s="31">
        <v>0</v>
      </c>
      <c r="AC99" s="31">
        <v>0</v>
      </c>
      <c r="AD99" s="31">
        <v>0</v>
      </c>
      <c r="AE99" s="31">
        <v>0</v>
      </c>
      <c r="AF99" s="99"/>
    </row>
    <row r="100" spans="1:32" s="100" customFormat="1" ht="20.25" customHeight="1" x14ac:dyDescent="0.25">
      <c r="A100" s="10" t="s">
        <v>343</v>
      </c>
      <c r="B100" s="10" t="s">
        <v>342</v>
      </c>
      <c r="C100" s="91">
        <v>11510</v>
      </c>
      <c r="D100" s="10" t="s">
        <v>342</v>
      </c>
      <c r="E100" s="93" t="s">
        <v>37</v>
      </c>
      <c r="F100" s="91" t="s">
        <v>38</v>
      </c>
      <c r="G100" s="93" t="s">
        <v>37</v>
      </c>
      <c r="H100" s="91" t="s">
        <v>43</v>
      </c>
      <c r="I100" s="91">
        <v>21101</v>
      </c>
      <c r="J100" s="91" t="s">
        <v>360</v>
      </c>
      <c r="K100" s="91" t="s">
        <v>440</v>
      </c>
      <c r="L100" s="38" t="s">
        <v>439</v>
      </c>
      <c r="M100" s="38"/>
      <c r="N100" s="38"/>
      <c r="O100" s="91" t="s">
        <v>339</v>
      </c>
      <c r="P100" s="95">
        <v>2</v>
      </c>
      <c r="Q100" s="103">
        <v>17.173999999999999</v>
      </c>
      <c r="R100" s="7" t="s">
        <v>338</v>
      </c>
      <c r="S100" s="102">
        <f>Q100*P100</f>
        <v>34.347999999999999</v>
      </c>
      <c r="T100" s="31">
        <v>0</v>
      </c>
      <c r="U100" s="31">
        <v>0</v>
      </c>
      <c r="V100" s="31">
        <v>0</v>
      </c>
      <c r="W100" s="101">
        <f>S100</f>
        <v>34.347999999999999</v>
      </c>
      <c r="X100" s="31">
        <v>0</v>
      </c>
      <c r="Y100" s="31">
        <v>0</v>
      </c>
      <c r="Z100" s="31">
        <v>0</v>
      </c>
      <c r="AA100" s="31">
        <v>0</v>
      </c>
      <c r="AB100" s="31">
        <v>0</v>
      </c>
      <c r="AC100" s="31">
        <v>0</v>
      </c>
      <c r="AD100" s="31">
        <v>0</v>
      </c>
      <c r="AE100" s="31">
        <v>0</v>
      </c>
      <c r="AF100" s="99"/>
    </row>
    <row r="101" spans="1:32" s="100" customFormat="1" ht="20.25" customHeight="1" x14ac:dyDescent="0.25">
      <c r="A101" s="10" t="s">
        <v>343</v>
      </c>
      <c r="B101" s="10" t="s">
        <v>342</v>
      </c>
      <c r="C101" s="91">
        <v>11510</v>
      </c>
      <c r="D101" s="10" t="s">
        <v>342</v>
      </c>
      <c r="E101" s="93" t="s">
        <v>37</v>
      </c>
      <c r="F101" s="91" t="s">
        <v>38</v>
      </c>
      <c r="G101" s="93" t="s">
        <v>37</v>
      </c>
      <c r="H101" s="91" t="s">
        <v>43</v>
      </c>
      <c r="I101" s="91">
        <v>21101</v>
      </c>
      <c r="J101" s="91" t="s">
        <v>360</v>
      </c>
      <c r="K101" s="91" t="s">
        <v>438</v>
      </c>
      <c r="L101" s="38" t="s">
        <v>437</v>
      </c>
      <c r="M101" s="38"/>
      <c r="N101" s="38"/>
      <c r="O101" s="91" t="s">
        <v>339</v>
      </c>
      <c r="P101" s="95">
        <v>6</v>
      </c>
      <c r="Q101" s="103">
        <v>11.6</v>
      </c>
      <c r="R101" s="7" t="s">
        <v>338</v>
      </c>
      <c r="S101" s="102">
        <f>Q101*P101</f>
        <v>69.599999999999994</v>
      </c>
      <c r="T101" s="31">
        <v>0</v>
      </c>
      <c r="U101" s="31">
        <v>0</v>
      </c>
      <c r="V101" s="31">
        <v>0</v>
      </c>
      <c r="W101" s="101">
        <f>S101</f>
        <v>69.599999999999994</v>
      </c>
      <c r="X101" s="31">
        <v>0</v>
      </c>
      <c r="Y101" s="31">
        <v>0</v>
      </c>
      <c r="Z101" s="31">
        <v>0</v>
      </c>
      <c r="AA101" s="31">
        <v>0</v>
      </c>
      <c r="AB101" s="31">
        <v>0</v>
      </c>
      <c r="AC101" s="31">
        <v>0</v>
      </c>
      <c r="AD101" s="31">
        <v>0</v>
      </c>
      <c r="AE101" s="31">
        <v>0</v>
      </c>
      <c r="AF101" s="99"/>
    </row>
    <row r="102" spans="1:32" s="100" customFormat="1" ht="20.25" customHeight="1" x14ac:dyDescent="0.25">
      <c r="A102" s="10" t="s">
        <v>343</v>
      </c>
      <c r="B102" s="10" t="s">
        <v>342</v>
      </c>
      <c r="C102" s="91">
        <v>11510</v>
      </c>
      <c r="D102" s="10" t="s">
        <v>342</v>
      </c>
      <c r="E102" s="93" t="s">
        <v>37</v>
      </c>
      <c r="F102" s="91" t="s">
        <v>38</v>
      </c>
      <c r="G102" s="93" t="s">
        <v>37</v>
      </c>
      <c r="H102" s="91" t="s">
        <v>43</v>
      </c>
      <c r="I102" s="91">
        <v>21101</v>
      </c>
      <c r="J102" s="91" t="s">
        <v>360</v>
      </c>
      <c r="K102" s="91" t="s">
        <v>436</v>
      </c>
      <c r="L102" s="38" t="s">
        <v>435</v>
      </c>
      <c r="M102" s="38"/>
      <c r="N102" s="38"/>
      <c r="O102" s="91" t="s">
        <v>434</v>
      </c>
      <c r="P102" s="95">
        <v>2</v>
      </c>
      <c r="Q102" s="103">
        <v>118.12</v>
      </c>
      <c r="R102" s="7" t="s">
        <v>338</v>
      </c>
      <c r="S102" s="102">
        <f>Q102*P102</f>
        <v>236.24</v>
      </c>
      <c r="T102" s="31">
        <v>0</v>
      </c>
      <c r="U102" s="31">
        <v>0</v>
      </c>
      <c r="V102" s="31">
        <v>0</v>
      </c>
      <c r="W102" s="101">
        <f>S102</f>
        <v>236.24</v>
      </c>
      <c r="X102" s="31">
        <v>0</v>
      </c>
      <c r="Y102" s="31">
        <v>0</v>
      </c>
      <c r="Z102" s="31">
        <v>0</v>
      </c>
      <c r="AA102" s="31">
        <v>0</v>
      </c>
      <c r="AB102" s="31">
        <v>0</v>
      </c>
      <c r="AC102" s="31">
        <v>0</v>
      </c>
      <c r="AD102" s="31">
        <v>0</v>
      </c>
      <c r="AE102" s="31">
        <v>0</v>
      </c>
      <c r="AF102" s="99"/>
    </row>
    <row r="103" spans="1:32" s="100" customFormat="1" ht="20.25" customHeight="1" x14ac:dyDescent="0.25">
      <c r="A103" s="10" t="s">
        <v>343</v>
      </c>
      <c r="B103" s="10" t="s">
        <v>342</v>
      </c>
      <c r="C103" s="91">
        <v>11510</v>
      </c>
      <c r="D103" s="10" t="s">
        <v>342</v>
      </c>
      <c r="E103" s="93" t="s">
        <v>37</v>
      </c>
      <c r="F103" s="91" t="s">
        <v>38</v>
      </c>
      <c r="G103" s="93" t="s">
        <v>37</v>
      </c>
      <c r="H103" s="91" t="s">
        <v>43</v>
      </c>
      <c r="I103" s="91">
        <v>21101</v>
      </c>
      <c r="J103" s="91" t="s">
        <v>360</v>
      </c>
      <c r="K103" s="91" t="s">
        <v>433</v>
      </c>
      <c r="L103" s="38" t="s">
        <v>432</v>
      </c>
      <c r="M103" s="38"/>
      <c r="N103" s="38"/>
      <c r="O103" s="91" t="s">
        <v>339</v>
      </c>
      <c r="P103" s="95">
        <v>2</v>
      </c>
      <c r="Q103" s="103">
        <v>33.65</v>
      </c>
      <c r="R103" s="7" t="s">
        <v>338</v>
      </c>
      <c r="S103" s="102">
        <f>Q103*P103</f>
        <v>67.3</v>
      </c>
      <c r="T103" s="31">
        <v>0</v>
      </c>
      <c r="U103" s="31">
        <v>0</v>
      </c>
      <c r="V103" s="31">
        <v>0</v>
      </c>
      <c r="W103" s="101">
        <f>S103</f>
        <v>67.3</v>
      </c>
      <c r="X103" s="31">
        <v>0</v>
      </c>
      <c r="Y103" s="31">
        <v>0</v>
      </c>
      <c r="Z103" s="31">
        <v>0</v>
      </c>
      <c r="AA103" s="31">
        <v>0</v>
      </c>
      <c r="AB103" s="31">
        <v>0</v>
      </c>
      <c r="AC103" s="31">
        <v>0</v>
      </c>
      <c r="AD103" s="31">
        <v>0</v>
      </c>
      <c r="AE103" s="31">
        <v>0</v>
      </c>
      <c r="AF103" s="99"/>
    </row>
    <row r="104" spans="1:32" s="100" customFormat="1" ht="20.25" customHeight="1" x14ac:dyDescent="0.25">
      <c r="A104" s="10" t="s">
        <v>343</v>
      </c>
      <c r="B104" s="10" t="s">
        <v>342</v>
      </c>
      <c r="C104" s="91">
        <v>11510</v>
      </c>
      <c r="D104" s="10" t="s">
        <v>342</v>
      </c>
      <c r="E104" s="93" t="s">
        <v>37</v>
      </c>
      <c r="F104" s="91" t="s">
        <v>38</v>
      </c>
      <c r="G104" s="93" t="s">
        <v>37</v>
      </c>
      <c r="H104" s="91" t="s">
        <v>43</v>
      </c>
      <c r="I104" s="91">
        <v>21101</v>
      </c>
      <c r="J104" s="91" t="s">
        <v>360</v>
      </c>
      <c r="K104" s="91" t="s">
        <v>431</v>
      </c>
      <c r="L104" s="38" t="s">
        <v>430</v>
      </c>
      <c r="M104" s="38"/>
      <c r="N104" s="38"/>
      <c r="O104" s="91" t="s">
        <v>423</v>
      </c>
      <c r="P104" s="95">
        <v>1</v>
      </c>
      <c r="Q104" s="103">
        <v>140.80000000000001</v>
      </c>
      <c r="R104" s="7" t="s">
        <v>338</v>
      </c>
      <c r="S104" s="102">
        <f>Q104*P104</f>
        <v>140.80000000000001</v>
      </c>
      <c r="T104" s="31">
        <v>0</v>
      </c>
      <c r="U104" s="31">
        <v>0</v>
      </c>
      <c r="V104" s="31">
        <v>0</v>
      </c>
      <c r="W104" s="101">
        <f>S104</f>
        <v>140.80000000000001</v>
      </c>
      <c r="X104" s="31">
        <v>0</v>
      </c>
      <c r="Y104" s="31">
        <v>0</v>
      </c>
      <c r="Z104" s="31">
        <v>0</v>
      </c>
      <c r="AA104" s="31">
        <v>0</v>
      </c>
      <c r="AB104" s="31">
        <v>0</v>
      </c>
      <c r="AC104" s="31">
        <v>0</v>
      </c>
      <c r="AD104" s="31">
        <v>0</v>
      </c>
      <c r="AE104" s="31">
        <v>0</v>
      </c>
      <c r="AF104" s="99"/>
    </row>
    <row r="105" spans="1:32" s="100" customFormat="1" ht="20.25" customHeight="1" x14ac:dyDescent="0.25">
      <c r="A105" s="10" t="s">
        <v>343</v>
      </c>
      <c r="B105" s="10" t="s">
        <v>342</v>
      </c>
      <c r="C105" s="91">
        <v>11510</v>
      </c>
      <c r="D105" s="10" t="s">
        <v>342</v>
      </c>
      <c r="E105" s="93" t="s">
        <v>37</v>
      </c>
      <c r="F105" s="91" t="s">
        <v>38</v>
      </c>
      <c r="G105" s="93" t="s">
        <v>37</v>
      </c>
      <c r="H105" s="91" t="s">
        <v>43</v>
      </c>
      <c r="I105" s="91">
        <v>21101</v>
      </c>
      <c r="J105" s="91" t="s">
        <v>360</v>
      </c>
      <c r="K105" s="91" t="s">
        <v>429</v>
      </c>
      <c r="L105" s="38" t="s">
        <v>428</v>
      </c>
      <c r="M105" s="38"/>
      <c r="N105" s="38"/>
      <c r="O105" s="91" t="s">
        <v>339</v>
      </c>
      <c r="P105" s="95">
        <v>4</v>
      </c>
      <c r="Q105" s="103">
        <v>61.53</v>
      </c>
      <c r="R105" s="7" t="s">
        <v>338</v>
      </c>
      <c r="S105" s="102">
        <f>Q105*P105</f>
        <v>246.12</v>
      </c>
      <c r="T105" s="31">
        <v>0</v>
      </c>
      <c r="U105" s="31">
        <v>0</v>
      </c>
      <c r="V105" s="31">
        <v>0</v>
      </c>
      <c r="W105" s="101">
        <f>S105</f>
        <v>246.12</v>
      </c>
      <c r="X105" s="31">
        <v>0</v>
      </c>
      <c r="Y105" s="31">
        <v>0</v>
      </c>
      <c r="Z105" s="31">
        <v>0</v>
      </c>
      <c r="AA105" s="31">
        <v>0</v>
      </c>
      <c r="AB105" s="31">
        <v>0</v>
      </c>
      <c r="AC105" s="31">
        <v>0</v>
      </c>
      <c r="AD105" s="31">
        <v>0</v>
      </c>
      <c r="AE105" s="31">
        <v>0</v>
      </c>
      <c r="AF105" s="99"/>
    </row>
    <row r="106" spans="1:32" s="100" customFormat="1" ht="20.25" customHeight="1" x14ac:dyDescent="0.25">
      <c r="A106" s="10" t="s">
        <v>343</v>
      </c>
      <c r="B106" s="10" t="s">
        <v>342</v>
      </c>
      <c r="C106" s="91">
        <v>11510</v>
      </c>
      <c r="D106" s="10" t="s">
        <v>342</v>
      </c>
      <c r="E106" s="93" t="s">
        <v>37</v>
      </c>
      <c r="F106" s="91" t="s">
        <v>38</v>
      </c>
      <c r="G106" s="93" t="s">
        <v>37</v>
      </c>
      <c r="H106" s="91" t="s">
        <v>43</v>
      </c>
      <c r="I106" s="91">
        <v>21101</v>
      </c>
      <c r="J106" s="91" t="s">
        <v>360</v>
      </c>
      <c r="K106" s="91" t="s">
        <v>427</v>
      </c>
      <c r="L106" s="38" t="s">
        <v>426</v>
      </c>
      <c r="M106" s="38"/>
      <c r="N106" s="38"/>
      <c r="O106" s="91" t="s">
        <v>339</v>
      </c>
      <c r="P106" s="95">
        <v>2</v>
      </c>
      <c r="Q106" s="103">
        <v>60.6</v>
      </c>
      <c r="R106" s="7" t="s">
        <v>338</v>
      </c>
      <c r="S106" s="102">
        <f>Q106*P106</f>
        <v>121.2</v>
      </c>
      <c r="T106" s="31">
        <v>0</v>
      </c>
      <c r="U106" s="31">
        <v>0</v>
      </c>
      <c r="V106" s="31">
        <v>0</v>
      </c>
      <c r="W106" s="101">
        <f>S106</f>
        <v>121.2</v>
      </c>
      <c r="X106" s="31">
        <v>0</v>
      </c>
      <c r="Y106" s="31">
        <v>0</v>
      </c>
      <c r="Z106" s="31">
        <v>0</v>
      </c>
      <c r="AA106" s="31">
        <v>0</v>
      </c>
      <c r="AB106" s="31">
        <v>0</v>
      </c>
      <c r="AC106" s="31">
        <v>0</v>
      </c>
      <c r="AD106" s="31">
        <v>0</v>
      </c>
      <c r="AE106" s="31">
        <v>0</v>
      </c>
      <c r="AF106" s="99"/>
    </row>
    <row r="107" spans="1:32" s="100" customFormat="1" ht="20.25" customHeight="1" x14ac:dyDescent="0.25">
      <c r="A107" s="10" t="s">
        <v>343</v>
      </c>
      <c r="B107" s="10" t="s">
        <v>342</v>
      </c>
      <c r="C107" s="91">
        <v>11510</v>
      </c>
      <c r="D107" s="10" t="s">
        <v>342</v>
      </c>
      <c r="E107" s="93" t="s">
        <v>37</v>
      </c>
      <c r="F107" s="91" t="s">
        <v>38</v>
      </c>
      <c r="G107" s="93" t="s">
        <v>37</v>
      </c>
      <c r="H107" s="91" t="s">
        <v>43</v>
      </c>
      <c r="I107" s="91">
        <v>21601</v>
      </c>
      <c r="J107" s="91" t="s">
        <v>340</v>
      </c>
      <c r="K107" s="91" t="s">
        <v>425</v>
      </c>
      <c r="L107" s="38" t="s">
        <v>424</v>
      </c>
      <c r="M107" s="38"/>
      <c r="N107" s="38"/>
      <c r="O107" s="91" t="s">
        <v>423</v>
      </c>
      <c r="P107" s="95">
        <v>6</v>
      </c>
      <c r="Q107" s="103">
        <v>17.04</v>
      </c>
      <c r="R107" s="7" t="s">
        <v>338</v>
      </c>
      <c r="S107" s="102">
        <f>Q107*P107</f>
        <v>102.24</v>
      </c>
      <c r="T107" s="31">
        <v>0</v>
      </c>
      <c r="U107" s="31">
        <v>0</v>
      </c>
      <c r="V107" s="31">
        <v>0</v>
      </c>
      <c r="W107" s="101">
        <f>S107</f>
        <v>102.24</v>
      </c>
      <c r="X107" s="31">
        <v>0</v>
      </c>
      <c r="Y107" s="31">
        <v>0</v>
      </c>
      <c r="Z107" s="31">
        <v>0</v>
      </c>
      <c r="AA107" s="31">
        <v>0</v>
      </c>
      <c r="AB107" s="31">
        <v>0</v>
      </c>
      <c r="AC107" s="31">
        <v>0</v>
      </c>
      <c r="AD107" s="31">
        <v>0</v>
      </c>
      <c r="AE107" s="31">
        <v>0</v>
      </c>
      <c r="AF107" s="99"/>
    </row>
    <row r="108" spans="1:32" s="100" customFormat="1" ht="20.25" customHeight="1" x14ac:dyDescent="0.25">
      <c r="A108" s="10" t="s">
        <v>343</v>
      </c>
      <c r="B108" s="10" t="s">
        <v>342</v>
      </c>
      <c r="C108" s="91">
        <v>11510</v>
      </c>
      <c r="D108" s="10" t="s">
        <v>342</v>
      </c>
      <c r="E108" s="93" t="s">
        <v>37</v>
      </c>
      <c r="F108" s="91" t="s">
        <v>38</v>
      </c>
      <c r="G108" s="93" t="s">
        <v>37</v>
      </c>
      <c r="H108" s="91" t="s">
        <v>43</v>
      </c>
      <c r="I108" s="91">
        <v>24801</v>
      </c>
      <c r="J108" s="91" t="s">
        <v>422</v>
      </c>
      <c r="K108" s="91" t="s">
        <v>421</v>
      </c>
      <c r="L108" s="38" t="s">
        <v>420</v>
      </c>
      <c r="M108" s="38"/>
      <c r="N108" s="38"/>
      <c r="O108" s="91" t="s">
        <v>339</v>
      </c>
      <c r="P108" s="95">
        <v>5</v>
      </c>
      <c r="Q108" s="103">
        <v>849.12</v>
      </c>
      <c r="R108" s="7" t="s">
        <v>338</v>
      </c>
      <c r="S108" s="102">
        <f>Q108*P108</f>
        <v>4245.6000000000004</v>
      </c>
      <c r="T108" s="31">
        <v>0</v>
      </c>
      <c r="U108" s="31">
        <v>0</v>
      </c>
      <c r="V108" s="31">
        <v>0</v>
      </c>
      <c r="W108" s="101">
        <f>S108</f>
        <v>4245.6000000000004</v>
      </c>
      <c r="X108" s="31">
        <v>0</v>
      </c>
      <c r="Y108" s="31">
        <v>0</v>
      </c>
      <c r="Z108" s="31">
        <v>0</v>
      </c>
      <c r="AA108" s="31">
        <v>0</v>
      </c>
      <c r="AB108" s="31">
        <v>0</v>
      </c>
      <c r="AC108" s="31">
        <v>0</v>
      </c>
      <c r="AD108" s="31">
        <v>0</v>
      </c>
      <c r="AE108" s="31">
        <v>0</v>
      </c>
      <c r="AF108" s="99"/>
    </row>
    <row r="109" spans="1:32" s="100" customFormat="1" ht="20.25" customHeight="1" x14ac:dyDescent="0.25">
      <c r="A109" s="10" t="s">
        <v>343</v>
      </c>
      <c r="B109" s="10" t="s">
        <v>342</v>
      </c>
      <c r="C109" s="91">
        <v>11510</v>
      </c>
      <c r="D109" s="10" t="s">
        <v>342</v>
      </c>
      <c r="E109" s="93" t="s">
        <v>37</v>
      </c>
      <c r="F109" s="91" t="s">
        <v>38</v>
      </c>
      <c r="G109" s="93" t="s">
        <v>37</v>
      </c>
      <c r="H109" s="91" t="s">
        <v>43</v>
      </c>
      <c r="I109" s="91">
        <v>29101</v>
      </c>
      <c r="J109" s="91" t="s">
        <v>419</v>
      </c>
      <c r="K109" s="91" t="s">
        <v>418</v>
      </c>
      <c r="L109" s="38" t="s">
        <v>417</v>
      </c>
      <c r="M109" s="38"/>
      <c r="N109" s="38"/>
      <c r="O109" s="91" t="s">
        <v>339</v>
      </c>
      <c r="P109" s="95">
        <v>1</v>
      </c>
      <c r="Q109" s="103">
        <v>1492.92</v>
      </c>
      <c r="R109" s="7" t="s">
        <v>338</v>
      </c>
      <c r="S109" s="102">
        <f>Q109*P109</f>
        <v>1492.92</v>
      </c>
      <c r="T109" s="31">
        <v>0</v>
      </c>
      <c r="U109" s="31">
        <v>0</v>
      </c>
      <c r="V109" s="31">
        <v>0</v>
      </c>
      <c r="W109" s="101">
        <f>S109</f>
        <v>1492.92</v>
      </c>
      <c r="X109" s="31">
        <v>0</v>
      </c>
      <c r="Y109" s="31">
        <v>0</v>
      </c>
      <c r="Z109" s="31">
        <v>0</v>
      </c>
      <c r="AA109" s="31">
        <v>0</v>
      </c>
      <c r="AB109" s="31">
        <v>0</v>
      </c>
      <c r="AC109" s="31">
        <v>0</v>
      </c>
      <c r="AD109" s="31">
        <v>0</v>
      </c>
      <c r="AE109" s="31">
        <v>0</v>
      </c>
      <c r="AF109" s="99"/>
    </row>
    <row r="110" spans="1:32" s="100" customFormat="1" ht="20.25" customHeight="1" x14ac:dyDescent="0.25">
      <c r="A110" s="10" t="s">
        <v>343</v>
      </c>
      <c r="B110" s="10" t="s">
        <v>342</v>
      </c>
      <c r="C110" s="91">
        <v>11510</v>
      </c>
      <c r="D110" s="10" t="s">
        <v>342</v>
      </c>
      <c r="E110" s="93" t="s">
        <v>37</v>
      </c>
      <c r="F110" s="91" t="s">
        <v>38</v>
      </c>
      <c r="G110" s="93" t="s">
        <v>37</v>
      </c>
      <c r="H110" s="91" t="s">
        <v>43</v>
      </c>
      <c r="I110" s="91">
        <v>29201</v>
      </c>
      <c r="J110" s="91" t="s">
        <v>416</v>
      </c>
      <c r="K110" s="91" t="s">
        <v>415</v>
      </c>
      <c r="L110" s="38" t="s">
        <v>414</v>
      </c>
      <c r="M110" s="38"/>
      <c r="N110" s="38"/>
      <c r="O110" s="91" t="s">
        <v>339</v>
      </c>
      <c r="P110" s="95">
        <v>1</v>
      </c>
      <c r="Q110" s="103">
        <v>265.654</v>
      </c>
      <c r="R110" s="7" t="s">
        <v>338</v>
      </c>
      <c r="S110" s="102">
        <f>Q110*P110</f>
        <v>265.654</v>
      </c>
      <c r="T110" s="31">
        <v>0</v>
      </c>
      <c r="U110" s="31">
        <v>0</v>
      </c>
      <c r="V110" s="31">
        <v>0</v>
      </c>
      <c r="W110" s="101">
        <f>S110</f>
        <v>265.654</v>
      </c>
      <c r="X110" s="31">
        <v>0</v>
      </c>
      <c r="Y110" s="31">
        <v>0</v>
      </c>
      <c r="Z110" s="31">
        <v>0</v>
      </c>
      <c r="AA110" s="31">
        <v>0</v>
      </c>
      <c r="AB110" s="31">
        <v>0</v>
      </c>
      <c r="AC110" s="31">
        <v>0</v>
      </c>
      <c r="AD110" s="31">
        <v>0</v>
      </c>
      <c r="AE110" s="31">
        <v>0</v>
      </c>
      <c r="AF110" s="99"/>
    </row>
    <row r="111" spans="1:32" s="100" customFormat="1" ht="20.25" customHeight="1" x14ac:dyDescent="0.2">
      <c r="A111" s="10" t="s">
        <v>343</v>
      </c>
      <c r="B111" s="10" t="s">
        <v>342</v>
      </c>
      <c r="C111" s="91">
        <v>51314</v>
      </c>
      <c r="D111" s="10" t="s">
        <v>342</v>
      </c>
      <c r="E111" s="93" t="s">
        <v>37</v>
      </c>
      <c r="F111" s="91" t="s">
        <v>38</v>
      </c>
      <c r="G111" s="93" t="s">
        <v>37</v>
      </c>
      <c r="H111" s="91" t="s">
        <v>43</v>
      </c>
      <c r="I111" s="91">
        <v>31401</v>
      </c>
      <c r="J111" s="91" t="s">
        <v>413</v>
      </c>
      <c r="K111" s="106"/>
      <c r="L111" s="38" t="s">
        <v>412</v>
      </c>
      <c r="M111" s="38"/>
      <c r="N111" s="38"/>
      <c r="O111" s="91" t="s">
        <v>407</v>
      </c>
      <c r="P111" s="95">
        <v>1</v>
      </c>
      <c r="Q111" s="103">
        <v>764.02</v>
      </c>
      <c r="R111" s="7" t="s">
        <v>338</v>
      </c>
      <c r="S111" s="102">
        <f>Q111</f>
        <v>764.02</v>
      </c>
      <c r="T111" s="31">
        <v>0</v>
      </c>
      <c r="U111" s="31">
        <v>0</v>
      </c>
      <c r="V111" s="31">
        <v>0</v>
      </c>
      <c r="W111" s="101">
        <f>S111</f>
        <v>764.02</v>
      </c>
      <c r="X111" s="31">
        <v>0</v>
      </c>
      <c r="Y111" s="31">
        <v>0</v>
      </c>
      <c r="Z111" s="31">
        <v>0</v>
      </c>
      <c r="AA111" s="31">
        <v>0</v>
      </c>
      <c r="AB111" s="31">
        <v>0</v>
      </c>
      <c r="AC111" s="31">
        <v>0</v>
      </c>
      <c r="AD111" s="31">
        <v>0</v>
      </c>
      <c r="AE111" s="31">
        <v>0</v>
      </c>
    </row>
    <row r="112" spans="1:32" s="99" customFormat="1" ht="20.25" customHeight="1" x14ac:dyDescent="0.25">
      <c r="A112" s="10" t="s">
        <v>343</v>
      </c>
      <c r="B112" s="10" t="s">
        <v>342</v>
      </c>
      <c r="C112" s="91">
        <v>51326</v>
      </c>
      <c r="D112" s="10" t="s">
        <v>342</v>
      </c>
      <c r="E112" s="93" t="s">
        <v>37</v>
      </c>
      <c r="F112" s="91" t="s">
        <v>38</v>
      </c>
      <c r="G112" s="93" t="s">
        <v>37</v>
      </c>
      <c r="H112" s="91" t="s">
        <v>43</v>
      </c>
      <c r="I112" s="91">
        <v>32601</v>
      </c>
      <c r="J112" s="91" t="s">
        <v>411</v>
      </c>
      <c r="K112" s="105"/>
      <c r="L112" s="38" t="s">
        <v>410</v>
      </c>
      <c r="M112" s="38"/>
      <c r="N112" s="38"/>
      <c r="O112" s="91" t="s">
        <v>407</v>
      </c>
      <c r="P112" s="95">
        <v>1</v>
      </c>
      <c r="Q112" s="101">
        <v>788.35</v>
      </c>
      <c r="R112" s="7" t="s">
        <v>338</v>
      </c>
      <c r="S112" s="102">
        <f>P112*Q112</f>
        <v>788.35</v>
      </c>
      <c r="T112" s="31">
        <v>0</v>
      </c>
      <c r="U112" s="31">
        <v>0</v>
      </c>
      <c r="V112" s="31">
        <v>0</v>
      </c>
      <c r="W112" s="101">
        <f>S112</f>
        <v>788.35</v>
      </c>
      <c r="X112" s="31">
        <v>0</v>
      </c>
      <c r="Y112" s="31">
        <v>0</v>
      </c>
      <c r="Z112" s="31">
        <v>0</v>
      </c>
      <c r="AA112" s="31">
        <v>0</v>
      </c>
      <c r="AB112" s="31">
        <v>0</v>
      </c>
      <c r="AC112" s="31">
        <v>0</v>
      </c>
      <c r="AD112" s="31">
        <v>0</v>
      </c>
      <c r="AE112" s="31">
        <v>0</v>
      </c>
    </row>
    <row r="113" spans="1:31" s="99" customFormat="1" ht="20.25" customHeight="1" x14ac:dyDescent="0.25">
      <c r="A113" s="10" t="s">
        <v>343</v>
      </c>
      <c r="B113" s="10" t="s">
        <v>342</v>
      </c>
      <c r="C113" s="91">
        <v>51352</v>
      </c>
      <c r="D113" s="10" t="s">
        <v>342</v>
      </c>
      <c r="E113" s="93" t="s">
        <v>37</v>
      </c>
      <c r="F113" s="91" t="s">
        <v>38</v>
      </c>
      <c r="G113" s="93" t="s">
        <v>37</v>
      </c>
      <c r="H113" s="91" t="s">
        <v>43</v>
      </c>
      <c r="I113" s="91">
        <v>35201</v>
      </c>
      <c r="J113" s="91" t="s">
        <v>409</v>
      </c>
      <c r="K113" s="105"/>
      <c r="L113" s="38" t="s">
        <v>408</v>
      </c>
      <c r="M113" s="38"/>
      <c r="N113" s="38"/>
      <c r="O113" s="91" t="s">
        <v>407</v>
      </c>
      <c r="P113" s="95">
        <v>1</v>
      </c>
      <c r="Q113" s="101">
        <v>4550</v>
      </c>
      <c r="R113" s="7" t="s">
        <v>338</v>
      </c>
      <c r="S113" s="102">
        <f>Q113</f>
        <v>4550</v>
      </c>
      <c r="T113" s="31">
        <v>0</v>
      </c>
      <c r="U113" s="31">
        <v>0</v>
      </c>
      <c r="V113" s="31">
        <v>0</v>
      </c>
      <c r="W113" s="101">
        <f>S113</f>
        <v>4550</v>
      </c>
      <c r="X113" s="31">
        <v>0</v>
      </c>
      <c r="Y113" s="31">
        <v>0</v>
      </c>
      <c r="Z113" s="31">
        <v>0</v>
      </c>
      <c r="AA113" s="31">
        <v>0</v>
      </c>
      <c r="AB113" s="31">
        <v>0</v>
      </c>
      <c r="AC113" s="31">
        <v>0</v>
      </c>
      <c r="AD113" s="31">
        <v>0</v>
      </c>
      <c r="AE113" s="31">
        <v>0</v>
      </c>
    </row>
    <row r="114" spans="1:31" s="99" customFormat="1" ht="20.25" customHeight="1" x14ac:dyDescent="0.25">
      <c r="A114" s="10" t="s">
        <v>343</v>
      </c>
      <c r="B114" s="10" t="s">
        <v>342</v>
      </c>
      <c r="C114" s="91">
        <v>11510</v>
      </c>
      <c r="D114" s="10" t="s">
        <v>342</v>
      </c>
      <c r="E114" s="93" t="s">
        <v>37</v>
      </c>
      <c r="F114" s="91" t="s">
        <v>38</v>
      </c>
      <c r="G114" s="93" t="s">
        <v>37</v>
      </c>
      <c r="H114" s="91" t="s">
        <v>43</v>
      </c>
      <c r="I114" s="91">
        <v>21401</v>
      </c>
      <c r="J114" s="104" t="s">
        <v>398</v>
      </c>
      <c r="K114" s="91" t="s">
        <v>406</v>
      </c>
      <c r="L114" s="38" t="s">
        <v>405</v>
      </c>
      <c r="M114" s="38"/>
      <c r="N114" s="38"/>
      <c r="O114" s="91" t="s">
        <v>339</v>
      </c>
      <c r="P114" s="95">
        <v>2</v>
      </c>
      <c r="Q114" s="101">
        <v>269</v>
      </c>
      <c r="R114" s="7" t="s">
        <v>338</v>
      </c>
      <c r="S114" s="102">
        <f>Q114*P114</f>
        <v>538</v>
      </c>
      <c r="T114" s="31">
        <v>0</v>
      </c>
      <c r="U114" s="31">
        <v>0</v>
      </c>
      <c r="V114" s="31">
        <v>0</v>
      </c>
      <c r="W114" s="101">
        <v>0</v>
      </c>
      <c r="X114" s="31">
        <v>0</v>
      </c>
      <c r="Y114" s="31">
        <v>0</v>
      </c>
      <c r="Z114" s="31">
        <v>0</v>
      </c>
      <c r="AA114" s="31">
        <v>0</v>
      </c>
      <c r="AB114" s="31">
        <v>0</v>
      </c>
      <c r="AC114" s="31">
        <v>0</v>
      </c>
      <c r="AD114" s="31">
        <v>0</v>
      </c>
      <c r="AE114" s="31">
        <v>0</v>
      </c>
    </row>
    <row r="115" spans="1:31" s="99" customFormat="1" ht="20.25" customHeight="1" x14ac:dyDescent="0.25">
      <c r="A115" s="10" t="s">
        <v>343</v>
      </c>
      <c r="B115" s="10" t="s">
        <v>342</v>
      </c>
      <c r="C115" s="91">
        <v>11510</v>
      </c>
      <c r="D115" s="10" t="s">
        <v>342</v>
      </c>
      <c r="E115" s="93" t="s">
        <v>37</v>
      </c>
      <c r="F115" s="91" t="s">
        <v>38</v>
      </c>
      <c r="G115" s="93" t="s">
        <v>37</v>
      </c>
      <c r="H115" s="91" t="s">
        <v>43</v>
      </c>
      <c r="I115" s="91">
        <v>21401</v>
      </c>
      <c r="J115" s="104" t="s">
        <v>398</v>
      </c>
      <c r="K115" s="91" t="s">
        <v>404</v>
      </c>
      <c r="L115" s="38" t="s">
        <v>403</v>
      </c>
      <c r="M115" s="38"/>
      <c r="N115" s="38"/>
      <c r="O115" s="91" t="s">
        <v>339</v>
      </c>
      <c r="P115" s="95">
        <v>1</v>
      </c>
      <c r="Q115" s="101">
        <v>1601.98</v>
      </c>
      <c r="R115" s="7" t="s">
        <v>338</v>
      </c>
      <c r="S115" s="102">
        <f>Q115*P115</f>
        <v>1601.98</v>
      </c>
      <c r="T115" s="31">
        <v>0</v>
      </c>
      <c r="U115" s="31">
        <v>0</v>
      </c>
      <c r="V115" s="31">
        <v>0</v>
      </c>
      <c r="W115" s="101">
        <v>0</v>
      </c>
      <c r="X115" s="31">
        <v>0</v>
      </c>
      <c r="Y115" s="31">
        <v>0</v>
      </c>
      <c r="Z115" s="31">
        <v>0</v>
      </c>
      <c r="AA115" s="31">
        <v>0</v>
      </c>
      <c r="AB115" s="31">
        <v>0</v>
      </c>
      <c r="AC115" s="31">
        <v>0</v>
      </c>
      <c r="AD115" s="31">
        <v>0</v>
      </c>
      <c r="AE115" s="31">
        <v>0</v>
      </c>
    </row>
    <row r="116" spans="1:31" s="99" customFormat="1" ht="20.25" customHeight="1" x14ac:dyDescent="0.25">
      <c r="A116" s="10" t="s">
        <v>343</v>
      </c>
      <c r="B116" s="10" t="s">
        <v>342</v>
      </c>
      <c r="C116" s="91">
        <v>11510</v>
      </c>
      <c r="D116" s="10" t="s">
        <v>342</v>
      </c>
      <c r="E116" s="93" t="s">
        <v>37</v>
      </c>
      <c r="F116" s="91" t="s">
        <v>38</v>
      </c>
      <c r="G116" s="93" t="s">
        <v>37</v>
      </c>
      <c r="H116" s="91" t="s">
        <v>43</v>
      </c>
      <c r="I116" s="91">
        <v>21401</v>
      </c>
      <c r="J116" s="104" t="s">
        <v>398</v>
      </c>
      <c r="K116" s="91" t="s">
        <v>402</v>
      </c>
      <c r="L116" s="38" t="s">
        <v>401</v>
      </c>
      <c r="M116" s="38"/>
      <c r="N116" s="38"/>
      <c r="O116" s="91" t="s">
        <v>339</v>
      </c>
      <c r="P116" s="95">
        <v>1</v>
      </c>
      <c r="Q116" s="101">
        <v>3910.33</v>
      </c>
      <c r="R116" s="7" t="s">
        <v>338</v>
      </c>
      <c r="S116" s="102">
        <f>Q116*P116</f>
        <v>3910.33</v>
      </c>
      <c r="T116" s="31">
        <v>0</v>
      </c>
      <c r="U116" s="31">
        <v>0</v>
      </c>
      <c r="V116" s="31">
        <v>0</v>
      </c>
      <c r="W116" s="101">
        <v>0</v>
      </c>
      <c r="X116" s="31">
        <v>0</v>
      </c>
      <c r="Y116" s="31">
        <v>0</v>
      </c>
      <c r="Z116" s="31">
        <v>0</v>
      </c>
      <c r="AA116" s="31">
        <v>0</v>
      </c>
      <c r="AB116" s="31">
        <v>0</v>
      </c>
      <c r="AC116" s="31">
        <v>0</v>
      </c>
      <c r="AD116" s="31">
        <v>0</v>
      </c>
      <c r="AE116" s="31">
        <v>0</v>
      </c>
    </row>
    <row r="117" spans="1:31" s="99" customFormat="1" ht="20.25" customHeight="1" x14ac:dyDescent="0.25">
      <c r="A117" s="10" t="s">
        <v>343</v>
      </c>
      <c r="B117" s="10" t="s">
        <v>342</v>
      </c>
      <c r="C117" s="91">
        <v>11510</v>
      </c>
      <c r="D117" s="10" t="s">
        <v>342</v>
      </c>
      <c r="E117" s="93" t="s">
        <v>37</v>
      </c>
      <c r="F117" s="91" t="s">
        <v>38</v>
      </c>
      <c r="G117" s="93" t="s">
        <v>37</v>
      </c>
      <c r="H117" s="91" t="s">
        <v>43</v>
      </c>
      <c r="I117" s="91">
        <v>21401</v>
      </c>
      <c r="J117" s="104" t="s">
        <v>398</v>
      </c>
      <c r="K117" s="91" t="s">
        <v>400</v>
      </c>
      <c r="L117" s="38" t="s">
        <v>399</v>
      </c>
      <c r="M117" s="38"/>
      <c r="N117" s="38"/>
      <c r="O117" s="91" t="s">
        <v>339</v>
      </c>
      <c r="P117" s="95">
        <v>1</v>
      </c>
      <c r="Q117" s="101">
        <v>3116.35</v>
      </c>
      <c r="R117" s="7" t="s">
        <v>338</v>
      </c>
      <c r="S117" s="102">
        <f>Q117*P117</f>
        <v>3116.35</v>
      </c>
      <c r="T117" s="31">
        <v>0</v>
      </c>
      <c r="U117" s="31">
        <v>0</v>
      </c>
      <c r="V117" s="31">
        <v>0</v>
      </c>
      <c r="W117" s="101">
        <v>0</v>
      </c>
      <c r="X117" s="31">
        <v>0</v>
      </c>
      <c r="Y117" s="31">
        <v>0</v>
      </c>
      <c r="Z117" s="31">
        <v>0</v>
      </c>
      <c r="AA117" s="31">
        <v>0</v>
      </c>
      <c r="AB117" s="31">
        <v>0</v>
      </c>
      <c r="AC117" s="31">
        <v>0</v>
      </c>
      <c r="AD117" s="31">
        <v>0</v>
      </c>
      <c r="AE117" s="31">
        <v>0</v>
      </c>
    </row>
    <row r="118" spans="1:31" s="99" customFormat="1" ht="20.25" customHeight="1" x14ac:dyDescent="0.25">
      <c r="A118" s="10" t="s">
        <v>343</v>
      </c>
      <c r="B118" s="10" t="s">
        <v>342</v>
      </c>
      <c r="C118" s="91">
        <v>11510</v>
      </c>
      <c r="D118" s="10" t="s">
        <v>342</v>
      </c>
      <c r="E118" s="93" t="s">
        <v>37</v>
      </c>
      <c r="F118" s="91" t="s">
        <v>38</v>
      </c>
      <c r="G118" s="93" t="s">
        <v>37</v>
      </c>
      <c r="H118" s="91" t="s">
        <v>43</v>
      </c>
      <c r="I118" s="91">
        <v>21401</v>
      </c>
      <c r="J118" s="104" t="s">
        <v>398</v>
      </c>
      <c r="K118" s="91" t="s">
        <v>397</v>
      </c>
      <c r="L118" s="38" t="s">
        <v>396</v>
      </c>
      <c r="M118" s="38"/>
      <c r="N118" s="38"/>
      <c r="O118" s="91" t="s">
        <v>339</v>
      </c>
      <c r="P118" s="95">
        <v>1</v>
      </c>
      <c r="Q118" s="101">
        <v>3116.35</v>
      </c>
      <c r="R118" s="7" t="s">
        <v>338</v>
      </c>
      <c r="S118" s="102">
        <f>Q118*P118</f>
        <v>3116.35</v>
      </c>
      <c r="T118" s="31">
        <v>0</v>
      </c>
      <c r="U118" s="31">
        <v>0</v>
      </c>
      <c r="V118" s="31">
        <v>0</v>
      </c>
      <c r="W118" s="101">
        <v>0</v>
      </c>
      <c r="X118" s="31">
        <v>0</v>
      </c>
      <c r="Y118" s="31">
        <v>0</v>
      </c>
      <c r="Z118" s="31">
        <v>0</v>
      </c>
      <c r="AA118" s="31">
        <v>0</v>
      </c>
      <c r="AB118" s="31">
        <v>0</v>
      </c>
      <c r="AC118" s="31">
        <v>0</v>
      </c>
      <c r="AD118" s="31">
        <v>0</v>
      </c>
      <c r="AE118" s="31">
        <v>0</v>
      </c>
    </row>
    <row r="119" spans="1:31" s="99" customFormat="1" ht="20.25" customHeight="1" x14ac:dyDescent="0.25">
      <c r="A119" s="10" t="s">
        <v>343</v>
      </c>
      <c r="B119" s="10" t="s">
        <v>342</v>
      </c>
      <c r="C119" s="91">
        <v>11510</v>
      </c>
      <c r="D119" s="10" t="s">
        <v>342</v>
      </c>
      <c r="E119" s="93" t="s">
        <v>37</v>
      </c>
      <c r="F119" s="91" t="s">
        <v>44</v>
      </c>
      <c r="G119" s="93" t="s">
        <v>191</v>
      </c>
      <c r="H119" s="91" t="s">
        <v>192</v>
      </c>
      <c r="I119" s="91">
        <v>24601</v>
      </c>
      <c r="J119" s="104" t="s">
        <v>391</v>
      </c>
      <c r="K119" s="91" t="s">
        <v>395</v>
      </c>
      <c r="L119" s="38" t="s">
        <v>394</v>
      </c>
      <c r="M119" s="38"/>
      <c r="N119" s="38"/>
      <c r="O119" s="91" t="s">
        <v>339</v>
      </c>
      <c r="P119" s="95">
        <v>2</v>
      </c>
      <c r="Q119" s="101">
        <v>262.51</v>
      </c>
      <c r="R119" s="7" t="s">
        <v>338</v>
      </c>
      <c r="S119" s="102">
        <f>Q119*P119</f>
        <v>525.02</v>
      </c>
      <c r="T119" s="31">
        <v>0</v>
      </c>
      <c r="U119" s="31">
        <v>0</v>
      </c>
      <c r="V119" s="31">
        <v>0</v>
      </c>
      <c r="W119" s="101">
        <v>0</v>
      </c>
      <c r="X119" s="31">
        <v>0</v>
      </c>
      <c r="Y119" s="31">
        <v>0</v>
      </c>
      <c r="Z119" s="31">
        <v>0</v>
      </c>
      <c r="AA119" s="31">
        <v>0</v>
      </c>
      <c r="AB119" s="31">
        <v>0</v>
      </c>
      <c r="AC119" s="31">
        <v>0</v>
      </c>
      <c r="AD119" s="31">
        <v>0</v>
      </c>
      <c r="AE119" s="31">
        <v>0</v>
      </c>
    </row>
    <row r="120" spans="1:31" s="99" customFormat="1" ht="20.25" customHeight="1" x14ac:dyDescent="0.25">
      <c r="A120" s="10" t="s">
        <v>343</v>
      </c>
      <c r="B120" s="10" t="s">
        <v>342</v>
      </c>
      <c r="C120" s="91">
        <v>11510</v>
      </c>
      <c r="D120" s="10" t="s">
        <v>342</v>
      </c>
      <c r="E120" s="93" t="s">
        <v>37</v>
      </c>
      <c r="F120" s="91" t="s">
        <v>44</v>
      </c>
      <c r="G120" s="93" t="s">
        <v>191</v>
      </c>
      <c r="H120" s="91" t="s">
        <v>192</v>
      </c>
      <c r="I120" s="91">
        <v>24601</v>
      </c>
      <c r="J120" s="104" t="s">
        <v>391</v>
      </c>
      <c r="K120" s="91" t="s">
        <v>393</v>
      </c>
      <c r="L120" s="38" t="s">
        <v>392</v>
      </c>
      <c r="M120" s="38"/>
      <c r="N120" s="38"/>
      <c r="O120" s="91" t="s">
        <v>339</v>
      </c>
      <c r="P120" s="95">
        <v>1</v>
      </c>
      <c r="Q120" s="101">
        <v>140.94</v>
      </c>
      <c r="R120" s="7" t="s">
        <v>338</v>
      </c>
      <c r="S120" s="102">
        <f>Q120*P120</f>
        <v>140.94</v>
      </c>
      <c r="T120" s="31">
        <v>0</v>
      </c>
      <c r="U120" s="31">
        <v>0</v>
      </c>
      <c r="V120" s="31">
        <v>0</v>
      </c>
      <c r="W120" s="115">
        <v>0</v>
      </c>
      <c r="X120" s="31">
        <v>0</v>
      </c>
      <c r="Y120" s="31">
        <v>0</v>
      </c>
      <c r="Z120" s="31">
        <v>0</v>
      </c>
      <c r="AA120" s="31">
        <v>0</v>
      </c>
      <c r="AB120" s="31">
        <v>0</v>
      </c>
      <c r="AC120" s="31">
        <v>0</v>
      </c>
      <c r="AD120" s="31">
        <v>0</v>
      </c>
      <c r="AE120" s="31">
        <v>0</v>
      </c>
    </row>
    <row r="121" spans="1:31" s="99" customFormat="1" ht="20.25" customHeight="1" x14ac:dyDescent="0.25">
      <c r="A121" s="10" t="s">
        <v>343</v>
      </c>
      <c r="B121" s="10" t="s">
        <v>342</v>
      </c>
      <c r="C121" s="91">
        <v>11510</v>
      </c>
      <c r="D121" s="10" t="s">
        <v>342</v>
      </c>
      <c r="E121" s="93" t="s">
        <v>37</v>
      </c>
      <c r="F121" s="91" t="s">
        <v>44</v>
      </c>
      <c r="G121" s="93" t="s">
        <v>191</v>
      </c>
      <c r="H121" s="91" t="s">
        <v>192</v>
      </c>
      <c r="I121" s="91">
        <v>24601</v>
      </c>
      <c r="J121" s="104" t="s">
        <v>391</v>
      </c>
      <c r="K121" s="91" t="s">
        <v>390</v>
      </c>
      <c r="L121" s="38" t="s">
        <v>389</v>
      </c>
      <c r="M121" s="38"/>
      <c r="N121" s="38"/>
      <c r="O121" s="91" t="s">
        <v>339</v>
      </c>
      <c r="P121" s="95">
        <v>1</v>
      </c>
      <c r="Q121" s="101">
        <v>283.04000000000002</v>
      </c>
      <c r="R121" s="7" t="s">
        <v>338</v>
      </c>
      <c r="S121" s="102">
        <f>Q121*P121</f>
        <v>283.04000000000002</v>
      </c>
      <c r="T121" s="31">
        <v>0</v>
      </c>
      <c r="U121" s="31">
        <v>0</v>
      </c>
      <c r="V121" s="31">
        <v>0</v>
      </c>
      <c r="W121" s="115">
        <v>0</v>
      </c>
      <c r="X121" s="31">
        <v>0</v>
      </c>
      <c r="Y121" s="31">
        <v>0</v>
      </c>
      <c r="Z121" s="31">
        <v>0</v>
      </c>
      <c r="AA121" s="31">
        <v>0</v>
      </c>
      <c r="AB121" s="31">
        <v>0</v>
      </c>
      <c r="AC121" s="31">
        <v>0</v>
      </c>
      <c r="AD121" s="31">
        <v>0</v>
      </c>
      <c r="AE121" s="31">
        <v>0</v>
      </c>
    </row>
    <row r="122" spans="1:31" s="99" customFormat="1" ht="20.25" customHeight="1" x14ac:dyDescent="0.25">
      <c r="A122" s="10" t="s">
        <v>343</v>
      </c>
      <c r="B122" s="10" t="s">
        <v>342</v>
      </c>
      <c r="C122" s="91">
        <v>11510</v>
      </c>
      <c r="D122" s="10" t="s">
        <v>342</v>
      </c>
      <c r="E122" s="93" t="s">
        <v>37</v>
      </c>
      <c r="F122" s="91" t="s">
        <v>44</v>
      </c>
      <c r="G122" s="93" t="s">
        <v>191</v>
      </c>
      <c r="H122" s="91" t="s">
        <v>192</v>
      </c>
      <c r="I122" s="91">
        <v>25201</v>
      </c>
      <c r="J122" s="104" t="s">
        <v>388</v>
      </c>
      <c r="K122" s="91" t="s">
        <v>387</v>
      </c>
      <c r="L122" s="38" t="s">
        <v>386</v>
      </c>
      <c r="M122" s="38"/>
      <c r="N122" s="38"/>
      <c r="O122" s="91" t="s">
        <v>339</v>
      </c>
      <c r="P122" s="95">
        <v>4</v>
      </c>
      <c r="Q122" s="101">
        <v>81.08</v>
      </c>
      <c r="R122" s="7" t="s">
        <v>338</v>
      </c>
      <c r="S122" s="102">
        <f>Q122*P122</f>
        <v>324.32</v>
      </c>
      <c r="T122" s="31">
        <v>0</v>
      </c>
      <c r="U122" s="31">
        <v>0</v>
      </c>
      <c r="V122" s="31">
        <v>0</v>
      </c>
      <c r="W122" s="115">
        <v>0</v>
      </c>
      <c r="X122" s="31">
        <v>0</v>
      </c>
      <c r="Y122" s="31">
        <v>0</v>
      </c>
      <c r="Z122" s="31">
        <v>0</v>
      </c>
      <c r="AA122" s="31">
        <v>0</v>
      </c>
      <c r="AB122" s="31">
        <v>0</v>
      </c>
      <c r="AC122" s="31">
        <v>0</v>
      </c>
      <c r="AD122" s="31">
        <v>0</v>
      </c>
      <c r="AE122" s="31">
        <v>0</v>
      </c>
    </row>
    <row r="123" spans="1:31" s="99" customFormat="1" ht="20.25" customHeight="1" x14ac:dyDescent="0.25">
      <c r="A123" s="10" t="s">
        <v>343</v>
      </c>
      <c r="B123" s="10" t="s">
        <v>342</v>
      </c>
      <c r="C123" s="91">
        <v>11510</v>
      </c>
      <c r="D123" s="10" t="s">
        <v>342</v>
      </c>
      <c r="E123" s="93" t="s">
        <v>37</v>
      </c>
      <c r="F123" s="91" t="s">
        <v>44</v>
      </c>
      <c r="G123" s="93" t="s">
        <v>191</v>
      </c>
      <c r="H123" s="91" t="s">
        <v>192</v>
      </c>
      <c r="I123" s="91">
        <v>25201</v>
      </c>
      <c r="J123" s="104" t="s">
        <v>388</v>
      </c>
      <c r="K123" s="91" t="s">
        <v>387</v>
      </c>
      <c r="L123" s="38" t="s">
        <v>386</v>
      </c>
      <c r="M123" s="38"/>
      <c r="N123" s="38"/>
      <c r="O123" s="91" t="s">
        <v>339</v>
      </c>
      <c r="P123" s="95">
        <v>4</v>
      </c>
      <c r="Q123" s="101">
        <v>128.76</v>
      </c>
      <c r="R123" s="7" t="s">
        <v>338</v>
      </c>
      <c r="S123" s="102">
        <f>Q123*P123</f>
        <v>515.04</v>
      </c>
      <c r="T123" s="31">
        <v>0</v>
      </c>
      <c r="U123" s="31">
        <v>0</v>
      </c>
      <c r="V123" s="31">
        <v>0</v>
      </c>
      <c r="W123" s="115">
        <v>0</v>
      </c>
      <c r="X123" s="31">
        <v>0</v>
      </c>
      <c r="Y123" s="31">
        <v>0</v>
      </c>
      <c r="Z123" s="31">
        <v>0</v>
      </c>
      <c r="AA123" s="31">
        <v>0</v>
      </c>
      <c r="AB123" s="31">
        <v>0</v>
      </c>
      <c r="AC123" s="31">
        <v>0</v>
      </c>
      <c r="AD123" s="31">
        <v>0</v>
      </c>
      <c r="AE123" s="31">
        <v>0</v>
      </c>
    </row>
    <row r="124" spans="1:31" s="100" customFormat="1" ht="20.25" customHeight="1" x14ac:dyDescent="0.2">
      <c r="A124" s="10" t="s">
        <v>343</v>
      </c>
      <c r="B124" s="10" t="s">
        <v>342</v>
      </c>
      <c r="C124" s="10">
        <v>11510</v>
      </c>
      <c r="D124" s="10" t="s">
        <v>342</v>
      </c>
      <c r="E124" s="91" t="s">
        <v>37</v>
      </c>
      <c r="F124" s="91" t="s">
        <v>44</v>
      </c>
      <c r="G124" s="93" t="s">
        <v>191</v>
      </c>
      <c r="H124" s="91" t="s">
        <v>192</v>
      </c>
      <c r="I124" s="91">
        <v>26102</v>
      </c>
      <c r="J124" s="104" t="s">
        <v>349</v>
      </c>
      <c r="K124" s="91" t="s">
        <v>385</v>
      </c>
      <c r="L124" s="38" t="s">
        <v>350</v>
      </c>
      <c r="M124" s="38"/>
      <c r="N124" s="38"/>
      <c r="O124" s="91" t="s">
        <v>339</v>
      </c>
      <c r="P124" s="95">
        <v>62</v>
      </c>
      <c r="Q124" s="103">
        <v>400</v>
      </c>
      <c r="R124" s="7" t="s">
        <v>338</v>
      </c>
      <c r="S124" s="102">
        <f>P124*Q124</f>
        <v>24800</v>
      </c>
      <c r="T124" s="31">
        <v>0</v>
      </c>
      <c r="U124" s="31">
        <v>0</v>
      </c>
      <c r="V124" s="31">
        <v>0</v>
      </c>
      <c r="W124" s="101">
        <f>S124</f>
        <v>24800</v>
      </c>
      <c r="X124" s="31">
        <v>0</v>
      </c>
      <c r="Y124" s="31">
        <v>0</v>
      </c>
      <c r="Z124" s="31">
        <v>0</v>
      </c>
      <c r="AA124" s="31">
        <v>0</v>
      </c>
      <c r="AB124" s="31">
        <v>0</v>
      </c>
      <c r="AC124" s="31">
        <v>0</v>
      </c>
      <c r="AD124" s="31">
        <v>0</v>
      </c>
      <c r="AE124" s="31">
        <v>0</v>
      </c>
    </row>
    <row r="125" spans="1:31" s="100" customFormat="1" ht="20.25" customHeight="1" x14ac:dyDescent="0.2">
      <c r="A125" s="10" t="s">
        <v>343</v>
      </c>
      <c r="B125" s="10" t="s">
        <v>342</v>
      </c>
      <c r="C125" s="10">
        <v>11510</v>
      </c>
      <c r="D125" s="10" t="s">
        <v>342</v>
      </c>
      <c r="E125" s="91" t="s">
        <v>37</v>
      </c>
      <c r="F125" s="91" t="s">
        <v>44</v>
      </c>
      <c r="G125" s="93" t="s">
        <v>191</v>
      </c>
      <c r="H125" s="91" t="s">
        <v>192</v>
      </c>
      <c r="I125" s="91">
        <v>26102</v>
      </c>
      <c r="J125" s="104" t="s">
        <v>349</v>
      </c>
      <c r="K125" s="91" t="s">
        <v>384</v>
      </c>
      <c r="L125" s="38" t="s">
        <v>383</v>
      </c>
      <c r="M125" s="38"/>
      <c r="N125" s="38"/>
      <c r="O125" s="91" t="s">
        <v>339</v>
      </c>
      <c r="P125" s="95">
        <v>3</v>
      </c>
      <c r="Q125" s="103">
        <v>15</v>
      </c>
      <c r="R125" s="7" t="s">
        <v>338</v>
      </c>
      <c r="S125" s="102">
        <f>P125*Q125</f>
        <v>45</v>
      </c>
      <c r="T125" s="31">
        <v>0</v>
      </c>
      <c r="U125" s="31">
        <v>0</v>
      </c>
      <c r="V125" s="31">
        <v>0</v>
      </c>
      <c r="W125" s="101">
        <f>S125</f>
        <v>45</v>
      </c>
      <c r="X125" s="31">
        <v>0</v>
      </c>
      <c r="Y125" s="31">
        <v>0</v>
      </c>
      <c r="Z125" s="31">
        <v>0</v>
      </c>
      <c r="AA125" s="31">
        <v>0</v>
      </c>
      <c r="AB125" s="31">
        <v>0</v>
      </c>
      <c r="AC125" s="31">
        <v>0</v>
      </c>
      <c r="AD125" s="31">
        <v>0</v>
      </c>
      <c r="AE125" s="31">
        <v>0</v>
      </c>
    </row>
    <row r="126" spans="1:31" s="100" customFormat="1" ht="20.25" customHeight="1" x14ac:dyDescent="0.2">
      <c r="A126" s="10" t="s">
        <v>343</v>
      </c>
      <c r="B126" s="10" t="s">
        <v>342</v>
      </c>
      <c r="C126" s="10">
        <v>11510</v>
      </c>
      <c r="D126" s="10" t="s">
        <v>342</v>
      </c>
      <c r="E126" s="91" t="s">
        <v>37</v>
      </c>
      <c r="F126" s="91" t="s">
        <v>44</v>
      </c>
      <c r="G126" s="93" t="s">
        <v>191</v>
      </c>
      <c r="H126" s="91" t="s">
        <v>192</v>
      </c>
      <c r="I126" s="91">
        <v>26102</v>
      </c>
      <c r="J126" s="104" t="s">
        <v>349</v>
      </c>
      <c r="K126" s="91" t="s">
        <v>382</v>
      </c>
      <c r="L126" s="38" t="s">
        <v>381</v>
      </c>
      <c r="M126" s="38"/>
      <c r="N126" s="38"/>
      <c r="O126" s="91" t="s">
        <v>339</v>
      </c>
      <c r="P126" s="95">
        <v>2</v>
      </c>
      <c r="Q126" s="103">
        <v>2</v>
      </c>
      <c r="R126" s="7" t="s">
        <v>338</v>
      </c>
      <c r="S126" s="102">
        <f>P126*Q126</f>
        <v>4</v>
      </c>
      <c r="T126" s="31">
        <v>0</v>
      </c>
      <c r="U126" s="31">
        <v>0</v>
      </c>
      <c r="V126" s="31">
        <v>0</v>
      </c>
      <c r="W126" s="101">
        <f>S126</f>
        <v>4</v>
      </c>
      <c r="X126" s="31">
        <v>0</v>
      </c>
      <c r="Y126" s="31">
        <v>0</v>
      </c>
      <c r="Z126" s="31">
        <v>0</v>
      </c>
      <c r="AA126" s="31">
        <v>0</v>
      </c>
      <c r="AB126" s="31">
        <v>0</v>
      </c>
      <c r="AC126" s="31">
        <v>0</v>
      </c>
      <c r="AD126" s="31">
        <v>0</v>
      </c>
      <c r="AE126" s="31">
        <v>0</v>
      </c>
    </row>
    <row r="127" spans="1:31" s="100" customFormat="1" ht="20.25" customHeight="1" x14ac:dyDescent="0.2">
      <c r="A127" s="10" t="s">
        <v>343</v>
      </c>
      <c r="B127" s="10" t="s">
        <v>342</v>
      </c>
      <c r="C127" s="10">
        <v>11510</v>
      </c>
      <c r="D127" s="10" t="s">
        <v>342</v>
      </c>
      <c r="E127" s="91" t="s">
        <v>37</v>
      </c>
      <c r="F127" s="91" t="s">
        <v>44</v>
      </c>
      <c r="G127" s="93" t="s">
        <v>191</v>
      </c>
      <c r="H127" s="91" t="s">
        <v>192</v>
      </c>
      <c r="I127" s="91">
        <v>29401</v>
      </c>
      <c r="J127" s="104" t="s">
        <v>378</v>
      </c>
      <c r="K127" s="91" t="s">
        <v>164</v>
      </c>
      <c r="L127" s="38" t="s">
        <v>165</v>
      </c>
      <c r="M127" s="38"/>
      <c r="N127" s="38"/>
      <c r="O127" s="91" t="s">
        <v>339</v>
      </c>
      <c r="P127" s="95">
        <v>3</v>
      </c>
      <c r="Q127" s="103">
        <v>169.53</v>
      </c>
      <c r="R127" s="7" t="s">
        <v>338</v>
      </c>
      <c r="S127" s="102">
        <f>P127*Q127</f>
        <v>508.59000000000003</v>
      </c>
      <c r="T127" s="31">
        <v>0</v>
      </c>
      <c r="U127" s="31">
        <v>0</v>
      </c>
      <c r="V127" s="31">
        <v>0</v>
      </c>
      <c r="W127" s="101">
        <f>S127</f>
        <v>508.59000000000003</v>
      </c>
      <c r="X127" s="31">
        <v>0</v>
      </c>
      <c r="Y127" s="31">
        <v>0</v>
      </c>
      <c r="Z127" s="31">
        <v>0</v>
      </c>
      <c r="AA127" s="31">
        <v>0</v>
      </c>
      <c r="AB127" s="31">
        <v>0</v>
      </c>
      <c r="AC127" s="31">
        <v>0</v>
      </c>
      <c r="AD127" s="31">
        <v>0</v>
      </c>
      <c r="AE127" s="31">
        <v>0</v>
      </c>
    </row>
    <row r="128" spans="1:31" s="100" customFormat="1" ht="20.25" customHeight="1" x14ac:dyDescent="0.2">
      <c r="A128" s="10" t="s">
        <v>343</v>
      </c>
      <c r="B128" s="10" t="s">
        <v>342</v>
      </c>
      <c r="C128" s="10">
        <v>11510</v>
      </c>
      <c r="D128" s="10" t="s">
        <v>342</v>
      </c>
      <c r="E128" s="91" t="s">
        <v>37</v>
      </c>
      <c r="F128" s="91" t="s">
        <v>44</v>
      </c>
      <c r="G128" s="93" t="s">
        <v>191</v>
      </c>
      <c r="H128" s="91" t="s">
        <v>192</v>
      </c>
      <c r="I128" s="91">
        <v>29401</v>
      </c>
      <c r="J128" s="104" t="s">
        <v>378</v>
      </c>
      <c r="K128" s="91" t="s">
        <v>164</v>
      </c>
      <c r="L128" s="38" t="s">
        <v>165</v>
      </c>
      <c r="M128" s="38"/>
      <c r="N128" s="38"/>
      <c r="O128" s="91" t="s">
        <v>339</v>
      </c>
      <c r="P128" s="95">
        <v>3</v>
      </c>
      <c r="Q128" s="103">
        <v>515.21</v>
      </c>
      <c r="R128" s="7" t="s">
        <v>338</v>
      </c>
      <c r="S128" s="102">
        <f>P128*Q128</f>
        <v>1545.63</v>
      </c>
      <c r="T128" s="31">
        <v>0</v>
      </c>
      <c r="U128" s="31">
        <v>0</v>
      </c>
      <c r="V128" s="31">
        <v>0</v>
      </c>
      <c r="W128" s="101">
        <f>S128</f>
        <v>1545.63</v>
      </c>
      <c r="X128" s="31">
        <v>0</v>
      </c>
      <c r="Y128" s="31">
        <v>0</v>
      </c>
      <c r="Z128" s="31">
        <v>0</v>
      </c>
      <c r="AA128" s="31">
        <v>0</v>
      </c>
      <c r="AB128" s="31">
        <v>0</v>
      </c>
      <c r="AC128" s="31">
        <v>0</v>
      </c>
      <c r="AD128" s="31">
        <v>0</v>
      </c>
      <c r="AE128" s="31">
        <v>0</v>
      </c>
    </row>
    <row r="129" spans="1:31" s="100" customFormat="1" ht="20.25" customHeight="1" x14ac:dyDescent="0.2">
      <c r="A129" s="10" t="s">
        <v>343</v>
      </c>
      <c r="B129" s="10" t="s">
        <v>342</v>
      </c>
      <c r="C129" s="10">
        <v>11510</v>
      </c>
      <c r="D129" s="10" t="s">
        <v>342</v>
      </c>
      <c r="E129" s="91" t="s">
        <v>37</v>
      </c>
      <c r="F129" s="91" t="s">
        <v>44</v>
      </c>
      <c r="G129" s="93" t="s">
        <v>191</v>
      </c>
      <c r="H129" s="91" t="s">
        <v>192</v>
      </c>
      <c r="I129" s="91">
        <v>29401</v>
      </c>
      <c r="J129" s="104" t="s">
        <v>378</v>
      </c>
      <c r="K129" s="91" t="s">
        <v>168</v>
      </c>
      <c r="L129" s="38" t="s">
        <v>380</v>
      </c>
      <c r="M129" s="38"/>
      <c r="N129" s="38"/>
      <c r="O129" s="91" t="s">
        <v>379</v>
      </c>
      <c r="P129" s="95">
        <v>1</v>
      </c>
      <c r="Q129" s="103">
        <v>278.39999999999998</v>
      </c>
      <c r="R129" s="7" t="s">
        <v>338</v>
      </c>
      <c r="S129" s="102">
        <f>P129*Q129</f>
        <v>278.39999999999998</v>
      </c>
      <c r="T129" s="31">
        <v>0</v>
      </c>
      <c r="U129" s="31">
        <v>0</v>
      </c>
      <c r="V129" s="31">
        <v>0</v>
      </c>
      <c r="W129" s="101">
        <f>S129</f>
        <v>278.39999999999998</v>
      </c>
      <c r="X129" s="31">
        <v>0</v>
      </c>
      <c r="Y129" s="31">
        <v>0</v>
      </c>
      <c r="Z129" s="31">
        <v>0</v>
      </c>
      <c r="AA129" s="31">
        <v>0</v>
      </c>
      <c r="AB129" s="31">
        <v>0</v>
      </c>
      <c r="AC129" s="31">
        <v>0</v>
      </c>
      <c r="AD129" s="31">
        <v>0</v>
      </c>
      <c r="AE129" s="31">
        <v>0</v>
      </c>
    </row>
    <row r="130" spans="1:31" s="100" customFormat="1" ht="20.25" customHeight="1" x14ac:dyDescent="0.2">
      <c r="A130" s="10" t="s">
        <v>343</v>
      </c>
      <c r="B130" s="10" t="s">
        <v>342</v>
      </c>
      <c r="C130" s="10">
        <v>11510</v>
      </c>
      <c r="D130" s="10" t="s">
        <v>342</v>
      </c>
      <c r="E130" s="91" t="s">
        <v>37</v>
      </c>
      <c r="F130" s="91" t="s">
        <v>44</v>
      </c>
      <c r="G130" s="93" t="s">
        <v>191</v>
      </c>
      <c r="H130" s="91" t="s">
        <v>192</v>
      </c>
      <c r="I130" s="91">
        <v>29401</v>
      </c>
      <c r="J130" s="104" t="s">
        <v>378</v>
      </c>
      <c r="K130" s="91" t="s">
        <v>377</v>
      </c>
      <c r="L130" s="38" t="s">
        <v>376</v>
      </c>
      <c r="M130" s="38"/>
      <c r="N130" s="38"/>
      <c r="O130" s="91" t="s">
        <v>339</v>
      </c>
      <c r="P130" s="95">
        <v>2</v>
      </c>
      <c r="Q130" s="103">
        <v>361.8</v>
      </c>
      <c r="R130" s="7" t="s">
        <v>338</v>
      </c>
      <c r="S130" s="102">
        <f>P130*Q130</f>
        <v>723.6</v>
      </c>
      <c r="T130" s="31">
        <v>0</v>
      </c>
      <c r="U130" s="31">
        <v>0</v>
      </c>
      <c r="V130" s="31">
        <v>0</v>
      </c>
      <c r="W130" s="101">
        <f>S130</f>
        <v>723.6</v>
      </c>
      <c r="X130" s="31">
        <v>0</v>
      </c>
      <c r="Y130" s="31">
        <v>0</v>
      </c>
      <c r="Z130" s="31">
        <v>0</v>
      </c>
      <c r="AA130" s="31">
        <v>0</v>
      </c>
      <c r="AB130" s="31">
        <v>0</v>
      </c>
      <c r="AC130" s="31">
        <v>0</v>
      </c>
      <c r="AD130" s="31">
        <v>0</v>
      </c>
      <c r="AE130" s="31">
        <v>0</v>
      </c>
    </row>
    <row r="131" spans="1:31" s="100" customFormat="1" ht="20.25" customHeight="1" x14ac:dyDescent="0.2">
      <c r="A131" s="10" t="s">
        <v>343</v>
      </c>
      <c r="B131" s="10" t="s">
        <v>342</v>
      </c>
      <c r="C131" s="91">
        <v>11510</v>
      </c>
      <c r="D131" s="10" t="s">
        <v>342</v>
      </c>
      <c r="E131" s="93" t="s">
        <v>37</v>
      </c>
      <c r="F131" s="91" t="s">
        <v>44</v>
      </c>
      <c r="G131" s="93" t="s">
        <v>45</v>
      </c>
      <c r="H131" s="91" t="s">
        <v>192</v>
      </c>
      <c r="I131" s="91">
        <v>21101</v>
      </c>
      <c r="J131" s="91" t="s">
        <v>360</v>
      </c>
      <c r="K131" s="91" t="s">
        <v>375</v>
      </c>
      <c r="L131" s="38" t="s">
        <v>126</v>
      </c>
      <c r="M131" s="38"/>
      <c r="N131" s="38"/>
      <c r="O131" s="91" t="s">
        <v>366</v>
      </c>
      <c r="P131" s="95">
        <v>3</v>
      </c>
      <c r="Q131" s="103">
        <v>51.89</v>
      </c>
      <c r="R131" s="7" t="s">
        <v>338</v>
      </c>
      <c r="S131" s="102">
        <f>Q131*P131</f>
        <v>155.67000000000002</v>
      </c>
      <c r="T131" s="31">
        <v>0</v>
      </c>
      <c r="U131" s="31">
        <v>0</v>
      </c>
      <c r="V131" s="31">
        <v>0</v>
      </c>
      <c r="W131" s="101">
        <f>S131</f>
        <v>155.67000000000002</v>
      </c>
      <c r="X131" s="31">
        <v>0</v>
      </c>
      <c r="Y131" s="31">
        <v>0</v>
      </c>
      <c r="Z131" s="31">
        <v>0</v>
      </c>
      <c r="AA131" s="31">
        <v>0</v>
      </c>
      <c r="AB131" s="31">
        <v>0</v>
      </c>
      <c r="AC131" s="31">
        <v>0</v>
      </c>
      <c r="AD131" s="31">
        <v>0</v>
      </c>
      <c r="AE131" s="31">
        <v>0</v>
      </c>
    </row>
    <row r="132" spans="1:31" s="100" customFormat="1" ht="20.25" customHeight="1" x14ac:dyDescent="0.2">
      <c r="A132" s="10" t="s">
        <v>343</v>
      </c>
      <c r="B132" s="10" t="s">
        <v>342</v>
      </c>
      <c r="C132" s="91">
        <v>11510</v>
      </c>
      <c r="D132" s="10" t="s">
        <v>342</v>
      </c>
      <c r="E132" s="93" t="s">
        <v>37</v>
      </c>
      <c r="F132" s="91" t="s">
        <v>44</v>
      </c>
      <c r="G132" s="93" t="s">
        <v>45</v>
      </c>
      <c r="H132" s="91" t="s">
        <v>192</v>
      </c>
      <c r="I132" s="91">
        <v>21101</v>
      </c>
      <c r="J132" s="91" t="s">
        <v>360</v>
      </c>
      <c r="K132" s="91" t="s">
        <v>374</v>
      </c>
      <c r="L132" s="38" t="s">
        <v>373</v>
      </c>
      <c r="M132" s="38"/>
      <c r="N132" s="38"/>
      <c r="O132" s="91"/>
      <c r="P132" s="95">
        <v>2</v>
      </c>
      <c r="Q132" s="103">
        <v>104.71</v>
      </c>
      <c r="R132" s="7" t="s">
        <v>338</v>
      </c>
      <c r="S132" s="102">
        <f>Q132*P132</f>
        <v>209.42</v>
      </c>
      <c r="T132" s="31">
        <v>0</v>
      </c>
      <c r="U132" s="31">
        <v>0</v>
      </c>
      <c r="V132" s="31">
        <v>0</v>
      </c>
      <c r="W132" s="101">
        <f>S132</f>
        <v>209.42</v>
      </c>
      <c r="X132" s="31">
        <v>0</v>
      </c>
      <c r="Y132" s="31">
        <v>0</v>
      </c>
      <c r="Z132" s="31">
        <v>0</v>
      </c>
      <c r="AA132" s="31">
        <v>0</v>
      </c>
      <c r="AB132" s="31">
        <v>0</v>
      </c>
      <c r="AC132" s="31">
        <v>0</v>
      </c>
      <c r="AD132" s="31">
        <v>0</v>
      </c>
      <c r="AE132" s="31">
        <v>0</v>
      </c>
    </row>
    <row r="133" spans="1:31" s="100" customFormat="1" ht="20.25" customHeight="1" x14ac:dyDescent="0.2">
      <c r="A133" s="10" t="s">
        <v>343</v>
      </c>
      <c r="B133" s="10" t="s">
        <v>342</v>
      </c>
      <c r="C133" s="91">
        <v>11510</v>
      </c>
      <c r="D133" s="10" t="s">
        <v>342</v>
      </c>
      <c r="E133" s="93" t="s">
        <v>37</v>
      </c>
      <c r="F133" s="91" t="s">
        <v>44</v>
      </c>
      <c r="G133" s="93" t="s">
        <v>45</v>
      </c>
      <c r="H133" s="91" t="s">
        <v>192</v>
      </c>
      <c r="I133" s="91">
        <v>21101</v>
      </c>
      <c r="J133" s="91" t="s">
        <v>360</v>
      </c>
      <c r="K133" s="91" t="s">
        <v>372</v>
      </c>
      <c r="L133" s="38" t="s">
        <v>371</v>
      </c>
      <c r="M133" s="38"/>
      <c r="N133" s="38"/>
      <c r="O133" s="91" t="s">
        <v>339</v>
      </c>
      <c r="P133" s="95">
        <v>5</v>
      </c>
      <c r="Q133" s="103">
        <v>40.64</v>
      </c>
      <c r="R133" s="7" t="s">
        <v>338</v>
      </c>
      <c r="S133" s="102">
        <f>Q133*P133</f>
        <v>203.2</v>
      </c>
      <c r="T133" s="31">
        <v>0</v>
      </c>
      <c r="U133" s="31">
        <v>0</v>
      </c>
      <c r="V133" s="31">
        <v>0</v>
      </c>
      <c r="W133" s="101">
        <f>S133</f>
        <v>203.2</v>
      </c>
      <c r="X133" s="31">
        <v>0</v>
      </c>
      <c r="Y133" s="31">
        <v>0</v>
      </c>
      <c r="Z133" s="31">
        <v>0</v>
      </c>
      <c r="AA133" s="31">
        <v>0</v>
      </c>
      <c r="AB133" s="31">
        <v>0</v>
      </c>
      <c r="AC133" s="31">
        <v>0</v>
      </c>
      <c r="AD133" s="31">
        <v>0</v>
      </c>
      <c r="AE133" s="31">
        <v>0</v>
      </c>
    </row>
    <row r="134" spans="1:31" s="100" customFormat="1" ht="20.25" customHeight="1" x14ac:dyDescent="0.2">
      <c r="A134" s="10" t="s">
        <v>343</v>
      </c>
      <c r="B134" s="10" t="s">
        <v>342</v>
      </c>
      <c r="C134" s="91">
        <v>11510</v>
      </c>
      <c r="D134" s="10" t="s">
        <v>342</v>
      </c>
      <c r="E134" s="93" t="s">
        <v>37</v>
      </c>
      <c r="F134" s="91" t="s">
        <v>44</v>
      </c>
      <c r="G134" s="93" t="s">
        <v>45</v>
      </c>
      <c r="H134" s="91" t="s">
        <v>192</v>
      </c>
      <c r="I134" s="91">
        <v>21101</v>
      </c>
      <c r="J134" s="91" t="s">
        <v>360</v>
      </c>
      <c r="K134" s="91" t="s">
        <v>370</v>
      </c>
      <c r="L134" s="38" t="s">
        <v>369</v>
      </c>
      <c r="M134" s="38"/>
      <c r="N134" s="38"/>
      <c r="O134" s="91" t="s">
        <v>339</v>
      </c>
      <c r="P134" s="95">
        <v>5</v>
      </c>
      <c r="Q134" s="103">
        <v>17.18</v>
      </c>
      <c r="R134" s="7" t="s">
        <v>338</v>
      </c>
      <c r="S134" s="102">
        <f>Q134*P134</f>
        <v>85.9</v>
      </c>
      <c r="T134" s="31">
        <v>0</v>
      </c>
      <c r="U134" s="31">
        <v>0</v>
      </c>
      <c r="V134" s="31">
        <v>0</v>
      </c>
      <c r="W134" s="101">
        <f>S134</f>
        <v>85.9</v>
      </c>
      <c r="X134" s="31">
        <v>0</v>
      </c>
      <c r="Y134" s="31">
        <v>0</v>
      </c>
      <c r="Z134" s="31">
        <v>0</v>
      </c>
      <c r="AA134" s="31">
        <v>0</v>
      </c>
      <c r="AB134" s="31">
        <v>0</v>
      </c>
      <c r="AC134" s="31">
        <v>0</v>
      </c>
      <c r="AD134" s="31">
        <v>0</v>
      </c>
      <c r="AE134" s="31">
        <v>0</v>
      </c>
    </row>
    <row r="135" spans="1:31" s="100" customFormat="1" ht="20.25" customHeight="1" x14ac:dyDescent="0.2">
      <c r="A135" s="10" t="s">
        <v>343</v>
      </c>
      <c r="B135" s="10" t="s">
        <v>342</v>
      </c>
      <c r="C135" s="91">
        <v>11510</v>
      </c>
      <c r="D135" s="10" t="s">
        <v>342</v>
      </c>
      <c r="E135" s="93" t="s">
        <v>37</v>
      </c>
      <c r="F135" s="91" t="s">
        <v>44</v>
      </c>
      <c r="G135" s="93" t="s">
        <v>45</v>
      </c>
      <c r="H135" s="91" t="s">
        <v>192</v>
      </c>
      <c r="I135" s="91">
        <v>21101</v>
      </c>
      <c r="J135" s="91" t="s">
        <v>360</v>
      </c>
      <c r="K135" s="91" t="s">
        <v>368</v>
      </c>
      <c r="L135" s="38" t="s">
        <v>367</v>
      </c>
      <c r="M135" s="38"/>
      <c r="N135" s="38"/>
      <c r="O135" s="91" t="s">
        <v>366</v>
      </c>
      <c r="P135" s="95">
        <v>2</v>
      </c>
      <c r="Q135" s="103">
        <v>60.62</v>
      </c>
      <c r="R135" s="7" t="s">
        <v>338</v>
      </c>
      <c r="S135" s="102">
        <f>Q135*P135</f>
        <v>121.24</v>
      </c>
      <c r="T135" s="31">
        <v>0</v>
      </c>
      <c r="U135" s="31">
        <v>0</v>
      </c>
      <c r="V135" s="31">
        <v>0</v>
      </c>
      <c r="W135" s="101">
        <f>S135</f>
        <v>121.24</v>
      </c>
      <c r="X135" s="31">
        <v>0</v>
      </c>
      <c r="Y135" s="31">
        <v>0</v>
      </c>
      <c r="Z135" s="31">
        <v>0</v>
      </c>
      <c r="AA135" s="31">
        <v>0</v>
      </c>
      <c r="AB135" s="31">
        <v>0</v>
      </c>
      <c r="AC135" s="31">
        <v>0</v>
      </c>
      <c r="AD135" s="31">
        <v>0</v>
      </c>
      <c r="AE135" s="31">
        <v>0</v>
      </c>
    </row>
    <row r="136" spans="1:31" s="100" customFormat="1" ht="20.25" customHeight="1" x14ac:dyDescent="0.2">
      <c r="A136" s="10" t="s">
        <v>343</v>
      </c>
      <c r="B136" s="10" t="s">
        <v>342</v>
      </c>
      <c r="C136" s="91">
        <v>11510</v>
      </c>
      <c r="D136" s="10" t="s">
        <v>342</v>
      </c>
      <c r="E136" s="93" t="s">
        <v>37</v>
      </c>
      <c r="F136" s="91" t="s">
        <v>44</v>
      </c>
      <c r="G136" s="93" t="s">
        <v>45</v>
      </c>
      <c r="H136" s="91" t="s">
        <v>192</v>
      </c>
      <c r="I136" s="91">
        <v>21101</v>
      </c>
      <c r="J136" s="91" t="s">
        <v>360</v>
      </c>
      <c r="K136" s="91" t="s">
        <v>365</v>
      </c>
      <c r="L136" s="38" t="s">
        <v>364</v>
      </c>
      <c r="M136" s="38"/>
      <c r="N136" s="38"/>
      <c r="O136" s="91" t="s">
        <v>363</v>
      </c>
      <c r="P136" s="95">
        <v>5</v>
      </c>
      <c r="Q136" s="103">
        <v>33.15</v>
      </c>
      <c r="R136" s="7" t="s">
        <v>338</v>
      </c>
      <c r="S136" s="102">
        <f>Q136*P136</f>
        <v>165.75</v>
      </c>
      <c r="T136" s="31">
        <v>0</v>
      </c>
      <c r="U136" s="31">
        <v>0</v>
      </c>
      <c r="V136" s="31">
        <v>0</v>
      </c>
      <c r="W136" s="101">
        <f>S136</f>
        <v>165.75</v>
      </c>
      <c r="X136" s="31">
        <v>0</v>
      </c>
      <c r="Y136" s="31">
        <v>0</v>
      </c>
      <c r="Z136" s="31">
        <v>0</v>
      </c>
      <c r="AA136" s="31">
        <v>0</v>
      </c>
      <c r="AB136" s="31">
        <v>0</v>
      </c>
      <c r="AC136" s="31">
        <v>0</v>
      </c>
      <c r="AD136" s="31">
        <v>0</v>
      </c>
      <c r="AE136" s="31">
        <v>0</v>
      </c>
    </row>
    <row r="137" spans="1:31" s="100" customFormat="1" ht="20.25" customHeight="1" x14ac:dyDescent="0.2">
      <c r="A137" s="10" t="s">
        <v>343</v>
      </c>
      <c r="B137" s="10" t="s">
        <v>342</v>
      </c>
      <c r="C137" s="91">
        <v>11510</v>
      </c>
      <c r="D137" s="10" t="s">
        <v>342</v>
      </c>
      <c r="E137" s="93" t="s">
        <v>37</v>
      </c>
      <c r="F137" s="91" t="s">
        <v>44</v>
      </c>
      <c r="G137" s="93" t="s">
        <v>45</v>
      </c>
      <c r="H137" s="91" t="s">
        <v>192</v>
      </c>
      <c r="I137" s="91">
        <v>21101</v>
      </c>
      <c r="J137" s="91" t="s">
        <v>360</v>
      </c>
      <c r="K137" s="91" t="s">
        <v>362</v>
      </c>
      <c r="L137" s="38" t="s">
        <v>361</v>
      </c>
      <c r="M137" s="38"/>
      <c r="N137" s="38"/>
      <c r="O137" s="91" t="s">
        <v>339</v>
      </c>
      <c r="P137" s="95">
        <v>3</v>
      </c>
      <c r="Q137" s="103">
        <v>475.01</v>
      </c>
      <c r="R137" s="7" t="s">
        <v>338</v>
      </c>
      <c r="S137" s="102">
        <f>Q137*P137</f>
        <v>1425.03</v>
      </c>
      <c r="T137" s="31">
        <v>0</v>
      </c>
      <c r="U137" s="31">
        <v>0</v>
      </c>
      <c r="V137" s="31">
        <v>0</v>
      </c>
      <c r="W137" s="101">
        <f>S137</f>
        <v>1425.03</v>
      </c>
      <c r="X137" s="31">
        <v>0</v>
      </c>
      <c r="Y137" s="31">
        <v>0</v>
      </c>
      <c r="Z137" s="31">
        <v>0</v>
      </c>
      <c r="AA137" s="31">
        <v>0</v>
      </c>
      <c r="AB137" s="31">
        <v>0</v>
      </c>
      <c r="AC137" s="31">
        <v>0</v>
      </c>
      <c r="AD137" s="31">
        <v>0</v>
      </c>
      <c r="AE137" s="31">
        <v>0</v>
      </c>
    </row>
    <row r="138" spans="1:31" s="100" customFormat="1" ht="20.25" customHeight="1" x14ac:dyDescent="0.2">
      <c r="A138" s="10" t="s">
        <v>343</v>
      </c>
      <c r="B138" s="10" t="s">
        <v>342</v>
      </c>
      <c r="C138" s="91">
        <v>11510</v>
      </c>
      <c r="D138" s="10" t="s">
        <v>342</v>
      </c>
      <c r="E138" s="93" t="s">
        <v>37</v>
      </c>
      <c r="F138" s="91" t="s">
        <v>44</v>
      </c>
      <c r="G138" s="93" t="s">
        <v>45</v>
      </c>
      <c r="H138" s="91" t="s">
        <v>192</v>
      </c>
      <c r="I138" s="91">
        <v>21101</v>
      </c>
      <c r="J138" s="91" t="s">
        <v>360</v>
      </c>
      <c r="K138" s="91" t="s">
        <v>359</v>
      </c>
      <c r="L138" s="38" t="s">
        <v>358</v>
      </c>
      <c r="M138" s="38"/>
      <c r="N138" s="38"/>
      <c r="O138" s="91" t="s">
        <v>339</v>
      </c>
      <c r="P138" s="95">
        <v>3</v>
      </c>
      <c r="Q138" s="103">
        <v>462.85</v>
      </c>
      <c r="R138" s="7" t="s">
        <v>338</v>
      </c>
      <c r="S138" s="102">
        <f>Q138*P138</f>
        <v>1388.5500000000002</v>
      </c>
      <c r="T138" s="31">
        <v>0</v>
      </c>
      <c r="U138" s="31">
        <v>0</v>
      </c>
      <c r="V138" s="31">
        <v>0</v>
      </c>
      <c r="W138" s="101">
        <f>S138</f>
        <v>1388.5500000000002</v>
      </c>
      <c r="X138" s="31">
        <v>0</v>
      </c>
      <c r="Y138" s="31">
        <v>0</v>
      </c>
      <c r="Z138" s="31">
        <v>0</v>
      </c>
      <c r="AA138" s="31">
        <v>0</v>
      </c>
      <c r="AB138" s="31">
        <v>0</v>
      </c>
      <c r="AC138" s="31">
        <v>0</v>
      </c>
      <c r="AD138" s="31">
        <v>0</v>
      </c>
      <c r="AE138" s="31">
        <v>0</v>
      </c>
    </row>
    <row r="139" spans="1:31" s="99" customFormat="1" ht="20.25" customHeight="1" x14ac:dyDescent="0.25">
      <c r="A139" s="10" t="s">
        <v>343</v>
      </c>
      <c r="B139" s="10" t="s">
        <v>342</v>
      </c>
      <c r="C139" s="10">
        <v>11510</v>
      </c>
      <c r="D139" s="10" t="s">
        <v>342</v>
      </c>
      <c r="E139" s="91" t="s">
        <v>37</v>
      </c>
      <c r="F139" s="91" t="s">
        <v>44</v>
      </c>
      <c r="G139" s="93" t="s">
        <v>45</v>
      </c>
      <c r="H139" s="91" t="s">
        <v>357</v>
      </c>
      <c r="I139" s="91">
        <v>26102</v>
      </c>
      <c r="J139" s="91" t="s">
        <v>349</v>
      </c>
      <c r="K139" s="91" t="s">
        <v>356</v>
      </c>
      <c r="L139" s="38" t="s">
        <v>350</v>
      </c>
      <c r="M139" s="38"/>
      <c r="N139" s="38"/>
      <c r="O139" s="91" t="s">
        <v>339</v>
      </c>
      <c r="P139" s="95">
        <v>6</v>
      </c>
      <c r="Q139" s="103">
        <v>400</v>
      </c>
      <c r="R139" s="7" t="s">
        <v>338</v>
      </c>
      <c r="S139" s="102">
        <f>P139*Q139</f>
        <v>2400</v>
      </c>
      <c r="T139" s="31">
        <v>0</v>
      </c>
      <c r="U139" s="31">
        <v>0</v>
      </c>
      <c r="V139" s="31">
        <v>0</v>
      </c>
      <c r="W139" s="101">
        <v>2400</v>
      </c>
      <c r="X139" s="31">
        <v>0</v>
      </c>
      <c r="Y139" s="31">
        <v>0</v>
      </c>
      <c r="Z139" s="31">
        <v>0</v>
      </c>
      <c r="AA139" s="31">
        <v>0</v>
      </c>
      <c r="AB139" s="31">
        <v>0</v>
      </c>
      <c r="AC139" s="31">
        <v>0</v>
      </c>
      <c r="AD139" s="31">
        <v>0</v>
      </c>
      <c r="AE139" s="31">
        <v>0</v>
      </c>
    </row>
    <row r="140" spans="1:31" s="99" customFormat="1" ht="20.25" customHeight="1" x14ac:dyDescent="0.25">
      <c r="A140" s="10" t="s">
        <v>343</v>
      </c>
      <c r="B140" s="10" t="s">
        <v>342</v>
      </c>
      <c r="C140" s="10">
        <v>11510</v>
      </c>
      <c r="D140" s="10" t="s">
        <v>342</v>
      </c>
      <c r="E140" s="91" t="s">
        <v>37</v>
      </c>
      <c r="F140" s="91" t="s">
        <v>44</v>
      </c>
      <c r="G140" s="93" t="s">
        <v>45</v>
      </c>
      <c r="H140" s="91" t="s">
        <v>43</v>
      </c>
      <c r="I140" s="91">
        <v>26103</v>
      </c>
      <c r="J140" s="91" t="s">
        <v>349</v>
      </c>
      <c r="K140" s="91" t="s">
        <v>355</v>
      </c>
      <c r="L140" s="38" t="s">
        <v>354</v>
      </c>
      <c r="M140" s="38"/>
      <c r="N140" s="38"/>
      <c r="O140" s="91" t="s">
        <v>339</v>
      </c>
      <c r="P140" s="95">
        <v>3</v>
      </c>
      <c r="Q140" s="103">
        <v>500</v>
      </c>
      <c r="R140" s="7" t="s">
        <v>338</v>
      </c>
      <c r="S140" s="102">
        <f>P140*Q140</f>
        <v>1500</v>
      </c>
      <c r="T140" s="31">
        <v>0</v>
      </c>
      <c r="U140" s="31">
        <v>0</v>
      </c>
      <c r="V140" s="31">
        <v>0</v>
      </c>
      <c r="W140" s="101">
        <v>1500</v>
      </c>
      <c r="X140" s="31">
        <v>0</v>
      </c>
      <c r="Y140" s="31">
        <v>0</v>
      </c>
      <c r="Z140" s="31">
        <v>0</v>
      </c>
      <c r="AA140" s="31">
        <v>0</v>
      </c>
      <c r="AB140" s="31">
        <v>0</v>
      </c>
      <c r="AC140" s="31">
        <v>0</v>
      </c>
      <c r="AD140" s="31">
        <v>0</v>
      </c>
      <c r="AE140" s="31">
        <v>0</v>
      </c>
    </row>
    <row r="141" spans="1:31" s="99" customFormat="1" ht="20.25" customHeight="1" x14ac:dyDescent="0.25">
      <c r="A141" s="10" t="s">
        <v>343</v>
      </c>
      <c r="B141" s="10" t="s">
        <v>342</v>
      </c>
      <c r="C141" s="10">
        <v>11510</v>
      </c>
      <c r="D141" s="10" t="s">
        <v>342</v>
      </c>
      <c r="E141" s="91" t="s">
        <v>37</v>
      </c>
      <c r="F141" s="91" t="s">
        <v>44</v>
      </c>
      <c r="G141" s="93" t="s">
        <v>45</v>
      </c>
      <c r="H141" s="91" t="s">
        <v>43</v>
      </c>
      <c r="I141" s="91">
        <v>26103</v>
      </c>
      <c r="J141" s="91" t="s">
        <v>349</v>
      </c>
      <c r="K141" s="91" t="s">
        <v>353</v>
      </c>
      <c r="L141" s="38" t="s">
        <v>352</v>
      </c>
      <c r="M141" s="38"/>
      <c r="N141" s="38"/>
      <c r="O141" s="91" t="s">
        <v>339</v>
      </c>
      <c r="P141" s="95">
        <v>1</v>
      </c>
      <c r="Q141" s="103">
        <v>30</v>
      </c>
      <c r="R141" s="7" t="s">
        <v>338</v>
      </c>
      <c r="S141" s="102">
        <f>P141*Q141</f>
        <v>30</v>
      </c>
      <c r="T141" s="31">
        <v>0</v>
      </c>
      <c r="U141" s="31">
        <v>0</v>
      </c>
      <c r="V141" s="31">
        <v>0</v>
      </c>
      <c r="W141" s="115">
        <v>0</v>
      </c>
      <c r="X141" s="31">
        <v>0</v>
      </c>
      <c r="Y141" s="31">
        <v>0</v>
      </c>
      <c r="Z141" s="31">
        <v>0</v>
      </c>
      <c r="AA141" s="31">
        <v>0</v>
      </c>
      <c r="AB141" s="31">
        <v>0</v>
      </c>
      <c r="AC141" s="31">
        <v>0</v>
      </c>
      <c r="AD141" s="31">
        <v>0</v>
      </c>
      <c r="AE141" s="31">
        <v>0</v>
      </c>
    </row>
    <row r="142" spans="1:31" s="99" customFormat="1" ht="20.25" customHeight="1" x14ac:dyDescent="0.25">
      <c r="A142" s="10" t="s">
        <v>343</v>
      </c>
      <c r="B142" s="10" t="s">
        <v>342</v>
      </c>
      <c r="C142" s="10">
        <v>11510</v>
      </c>
      <c r="D142" s="10" t="s">
        <v>342</v>
      </c>
      <c r="E142" s="91" t="s">
        <v>37</v>
      </c>
      <c r="F142" s="91" t="s">
        <v>44</v>
      </c>
      <c r="G142" s="93" t="s">
        <v>45</v>
      </c>
      <c r="H142" s="91" t="s">
        <v>43</v>
      </c>
      <c r="I142" s="91">
        <v>26103</v>
      </c>
      <c r="J142" s="91" t="s">
        <v>349</v>
      </c>
      <c r="K142" s="91" t="s">
        <v>351</v>
      </c>
      <c r="L142" s="38" t="s">
        <v>350</v>
      </c>
      <c r="M142" s="38"/>
      <c r="N142" s="38"/>
      <c r="O142" s="91" t="s">
        <v>339</v>
      </c>
      <c r="P142" s="95">
        <v>1</v>
      </c>
      <c r="Q142" s="103">
        <v>400</v>
      </c>
      <c r="R142" s="7" t="s">
        <v>338</v>
      </c>
      <c r="S142" s="102">
        <f>P142*Q142</f>
        <v>400</v>
      </c>
      <c r="T142" s="31">
        <v>0</v>
      </c>
      <c r="U142" s="31">
        <v>0</v>
      </c>
      <c r="V142" s="31">
        <v>0</v>
      </c>
      <c r="W142" s="115">
        <v>0</v>
      </c>
      <c r="X142" s="31">
        <v>0</v>
      </c>
      <c r="Y142" s="31">
        <v>0</v>
      </c>
      <c r="Z142" s="31">
        <v>0</v>
      </c>
      <c r="AA142" s="31">
        <v>0</v>
      </c>
      <c r="AB142" s="31">
        <v>0</v>
      </c>
      <c r="AC142" s="31">
        <v>0</v>
      </c>
      <c r="AD142" s="31">
        <v>0</v>
      </c>
      <c r="AE142" s="31">
        <v>0</v>
      </c>
    </row>
    <row r="143" spans="1:31" s="99" customFormat="1" ht="20.25" customHeight="1" x14ac:dyDescent="0.25">
      <c r="A143" s="10" t="s">
        <v>343</v>
      </c>
      <c r="B143" s="10" t="s">
        <v>342</v>
      </c>
      <c r="C143" s="10">
        <v>11510</v>
      </c>
      <c r="D143" s="10" t="s">
        <v>342</v>
      </c>
      <c r="E143" s="91" t="s">
        <v>37</v>
      </c>
      <c r="F143" s="91" t="s">
        <v>44</v>
      </c>
      <c r="G143" s="93" t="s">
        <v>45</v>
      </c>
      <c r="H143" s="91" t="s">
        <v>43</v>
      </c>
      <c r="I143" s="91">
        <v>26103</v>
      </c>
      <c r="J143" s="91" t="s">
        <v>349</v>
      </c>
      <c r="K143" s="91" t="s">
        <v>348</v>
      </c>
      <c r="L143" s="38" t="s">
        <v>347</v>
      </c>
      <c r="M143" s="38"/>
      <c r="N143" s="38"/>
      <c r="O143" s="91" t="s">
        <v>339</v>
      </c>
      <c r="P143" s="95">
        <v>3</v>
      </c>
      <c r="Q143" s="103">
        <v>1</v>
      </c>
      <c r="R143" s="7" t="s">
        <v>338</v>
      </c>
      <c r="S143" s="102">
        <f>P143*Q143</f>
        <v>3</v>
      </c>
      <c r="T143" s="31">
        <v>0</v>
      </c>
      <c r="U143" s="31">
        <v>0</v>
      </c>
      <c r="V143" s="31">
        <v>0</v>
      </c>
      <c r="W143" s="115">
        <v>0</v>
      </c>
      <c r="X143" s="31">
        <v>0</v>
      </c>
      <c r="Y143" s="31">
        <v>0</v>
      </c>
      <c r="Z143" s="31">
        <v>0</v>
      </c>
      <c r="AA143" s="31">
        <v>0</v>
      </c>
      <c r="AB143" s="31">
        <v>0</v>
      </c>
      <c r="AC143" s="31">
        <v>0</v>
      </c>
      <c r="AD143" s="31">
        <v>0</v>
      </c>
      <c r="AE143" s="31">
        <v>0</v>
      </c>
    </row>
    <row r="144" spans="1:31" s="100" customFormat="1" ht="20.25" customHeight="1" x14ac:dyDescent="0.2">
      <c r="A144" s="10" t="s">
        <v>343</v>
      </c>
      <c r="B144" s="10" t="s">
        <v>342</v>
      </c>
      <c r="C144" s="91">
        <v>11510</v>
      </c>
      <c r="D144" s="10" t="s">
        <v>342</v>
      </c>
      <c r="E144" s="93" t="s">
        <v>37</v>
      </c>
      <c r="F144" s="91" t="s">
        <v>38</v>
      </c>
      <c r="G144" s="93" t="s">
        <v>191</v>
      </c>
      <c r="H144" s="91" t="s">
        <v>341</v>
      </c>
      <c r="I144" s="91">
        <v>25401</v>
      </c>
      <c r="J144" s="91" t="s">
        <v>346</v>
      </c>
      <c r="K144" s="91" t="s">
        <v>345</v>
      </c>
      <c r="L144" s="38" t="s">
        <v>344</v>
      </c>
      <c r="M144" s="38"/>
      <c r="N144" s="38"/>
      <c r="O144" s="91" t="s">
        <v>339</v>
      </c>
      <c r="P144" s="95">
        <v>450</v>
      </c>
      <c r="Q144" s="101">
        <v>5.5</v>
      </c>
      <c r="R144" s="7" t="s">
        <v>338</v>
      </c>
      <c r="S144" s="102">
        <f>Q144*P144</f>
        <v>2475</v>
      </c>
      <c r="T144" s="31">
        <v>0</v>
      </c>
      <c r="U144" s="31">
        <v>0</v>
      </c>
      <c r="V144" s="31">
        <v>0</v>
      </c>
      <c r="W144" s="115">
        <v>0</v>
      </c>
      <c r="X144" s="31">
        <v>0</v>
      </c>
      <c r="Y144" s="31">
        <v>0</v>
      </c>
      <c r="Z144" s="31">
        <v>0</v>
      </c>
      <c r="AA144" s="31">
        <v>0</v>
      </c>
      <c r="AB144" s="31">
        <v>0</v>
      </c>
      <c r="AC144" s="31">
        <v>0</v>
      </c>
      <c r="AD144" s="31">
        <v>0</v>
      </c>
      <c r="AE144" s="31">
        <v>0</v>
      </c>
    </row>
    <row r="145" spans="1:31" s="100" customFormat="1" ht="20.25" customHeight="1" x14ac:dyDescent="0.2">
      <c r="A145" s="10" t="s">
        <v>343</v>
      </c>
      <c r="B145" s="10" t="s">
        <v>342</v>
      </c>
      <c r="C145" s="91">
        <v>11510</v>
      </c>
      <c r="D145" s="10" t="s">
        <v>342</v>
      </c>
      <c r="E145" s="93" t="s">
        <v>37</v>
      </c>
      <c r="F145" s="91" t="s">
        <v>38</v>
      </c>
      <c r="G145" s="93" t="s">
        <v>191</v>
      </c>
      <c r="H145" s="91" t="s">
        <v>341</v>
      </c>
      <c r="I145" s="91">
        <v>21601</v>
      </c>
      <c r="J145" s="91" t="s">
        <v>340</v>
      </c>
      <c r="K145" s="91" t="s">
        <v>140</v>
      </c>
      <c r="L145" s="38" t="s">
        <v>141</v>
      </c>
      <c r="M145" s="38"/>
      <c r="N145" s="38"/>
      <c r="O145" s="91" t="s">
        <v>339</v>
      </c>
      <c r="P145" s="95">
        <v>4</v>
      </c>
      <c r="Q145" s="101">
        <v>126.44</v>
      </c>
      <c r="R145" s="7" t="s">
        <v>338</v>
      </c>
      <c r="S145" s="102">
        <f>Q145*P145</f>
        <v>505.76</v>
      </c>
      <c r="T145" s="31">
        <v>0</v>
      </c>
      <c r="U145" s="31">
        <v>0</v>
      </c>
      <c r="V145" s="31">
        <v>0</v>
      </c>
      <c r="W145" s="115">
        <v>0</v>
      </c>
      <c r="X145" s="31">
        <v>0</v>
      </c>
      <c r="Y145" s="31">
        <v>0</v>
      </c>
      <c r="Z145" s="31">
        <v>0</v>
      </c>
      <c r="AA145" s="31">
        <v>0</v>
      </c>
      <c r="AB145" s="31">
        <v>0</v>
      </c>
      <c r="AC145" s="31">
        <v>0</v>
      </c>
      <c r="AD145" s="31">
        <v>0</v>
      </c>
      <c r="AE145" s="31">
        <v>0</v>
      </c>
    </row>
    <row r="146" spans="1:31" s="87" customFormat="1" ht="22.5" x14ac:dyDescent="0.25">
      <c r="A146" s="90" t="s">
        <v>343</v>
      </c>
      <c r="B146" s="91" t="s">
        <v>184</v>
      </c>
      <c r="C146" s="10">
        <v>51314</v>
      </c>
      <c r="D146" s="91" t="s">
        <v>184</v>
      </c>
      <c r="E146" s="92" t="s">
        <v>37</v>
      </c>
      <c r="F146" s="91" t="s">
        <v>38</v>
      </c>
      <c r="G146" s="93" t="s">
        <v>37</v>
      </c>
      <c r="H146" s="91" t="s">
        <v>43</v>
      </c>
      <c r="I146" s="91">
        <v>31401</v>
      </c>
      <c r="J146" s="94" t="s">
        <v>185</v>
      </c>
      <c r="K146" s="91"/>
      <c r="L146" s="94" t="s">
        <v>186</v>
      </c>
      <c r="M146" s="91"/>
      <c r="N146" s="91" t="s">
        <v>187</v>
      </c>
      <c r="O146" s="91" t="s">
        <v>187</v>
      </c>
      <c r="P146" s="95">
        <v>1</v>
      </c>
      <c r="Q146" s="96">
        <v>959.3</v>
      </c>
      <c r="R146" s="7" t="s">
        <v>40</v>
      </c>
      <c r="S146" s="97">
        <f t="shared" ref="S146:S209" si="16">P146*Q146</f>
        <v>959.3</v>
      </c>
      <c r="T146" s="31">
        <v>0</v>
      </c>
      <c r="U146" s="31">
        <v>0</v>
      </c>
      <c r="V146" s="31">
        <v>0</v>
      </c>
      <c r="W146" s="98">
        <v>959.3</v>
      </c>
      <c r="X146" s="31">
        <v>0</v>
      </c>
      <c r="Y146" s="31">
        <v>0</v>
      </c>
      <c r="Z146" s="31">
        <v>0</v>
      </c>
      <c r="AA146" s="31">
        <v>0</v>
      </c>
      <c r="AB146" s="31">
        <v>0</v>
      </c>
      <c r="AC146" s="31">
        <v>0</v>
      </c>
      <c r="AD146" s="31">
        <v>0</v>
      </c>
      <c r="AE146" s="31">
        <v>0</v>
      </c>
    </row>
    <row r="147" spans="1:31" s="87" customFormat="1" ht="22.5" x14ac:dyDescent="0.25">
      <c r="A147" s="90" t="s">
        <v>343</v>
      </c>
      <c r="B147" s="91" t="s">
        <v>184</v>
      </c>
      <c r="C147" s="10">
        <v>51326</v>
      </c>
      <c r="D147" s="91" t="s">
        <v>184</v>
      </c>
      <c r="E147" s="92" t="s">
        <v>37</v>
      </c>
      <c r="F147" s="91" t="s">
        <v>38</v>
      </c>
      <c r="G147" s="93" t="s">
        <v>37</v>
      </c>
      <c r="H147" s="91" t="s">
        <v>43</v>
      </c>
      <c r="I147" s="91">
        <v>32601</v>
      </c>
      <c r="J147" s="94" t="s">
        <v>188</v>
      </c>
      <c r="K147" s="91"/>
      <c r="L147" s="94" t="s">
        <v>189</v>
      </c>
      <c r="M147" s="91"/>
      <c r="N147" s="91" t="s">
        <v>187</v>
      </c>
      <c r="O147" s="91" t="s">
        <v>187</v>
      </c>
      <c r="P147" s="95">
        <v>1</v>
      </c>
      <c r="Q147" s="96">
        <v>943.74</v>
      </c>
      <c r="R147" s="7" t="s">
        <v>40</v>
      </c>
      <c r="S147" s="97">
        <f t="shared" si="16"/>
        <v>943.74</v>
      </c>
      <c r="T147" s="31">
        <v>0</v>
      </c>
      <c r="U147" s="31">
        <v>0</v>
      </c>
      <c r="V147" s="31">
        <v>0</v>
      </c>
      <c r="W147" s="98">
        <v>943.74</v>
      </c>
      <c r="X147" s="31">
        <v>0</v>
      </c>
      <c r="Y147" s="31">
        <v>0</v>
      </c>
      <c r="Z147" s="31">
        <v>0</v>
      </c>
      <c r="AA147" s="31">
        <v>0</v>
      </c>
      <c r="AB147" s="31">
        <v>0</v>
      </c>
      <c r="AC147" s="31">
        <v>0</v>
      </c>
      <c r="AD147" s="31">
        <v>0</v>
      </c>
      <c r="AE147" s="31">
        <v>0</v>
      </c>
    </row>
    <row r="148" spans="1:31" s="87" customFormat="1" ht="22.5" x14ac:dyDescent="0.25">
      <c r="A148" s="90" t="s">
        <v>343</v>
      </c>
      <c r="B148" s="91" t="s">
        <v>184</v>
      </c>
      <c r="C148" s="10">
        <v>51326</v>
      </c>
      <c r="D148" s="91" t="s">
        <v>184</v>
      </c>
      <c r="E148" s="92" t="s">
        <v>37</v>
      </c>
      <c r="F148" s="91" t="s">
        <v>38</v>
      </c>
      <c r="G148" s="93" t="s">
        <v>37</v>
      </c>
      <c r="H148" s="91" t="s">
        <v>43</v>
      </c>
      <c r="I148" s="91">
        <v>32601</v>
      </c>
      <c r="J148" s="94" t="s">
        <v>188</v>
      </c>
      <c r="K148" s="91"/>
      <c r="L148" s="94" t="s">
        <v>189</v>
      </c>
      <c r="M148" s="91"/>
      <c r="N148" s="91" t="s">
        <v>187</v>
      </c>
      <c r="O148" s="91" t="s">
        <v>187</v>
      </c>
      <c r="P148" s="95">
        <v>1</v>
      </c>
      <c r="Q148" s="96">
        <v>174.24</v>
      </c>
      <c r="R148" s="7" t="s">
        <v>40</v>
      </c>
      <c r="S148" s="97">
        <f t="shared" si="16"/>
        <v>174.24</v>
      </c>
      <c r="T148" s="31">
        <v>0</v>
      </c>
      <c r="U148" s="31">
        <v>0</v>
      </c>
      <c r="V148" s="31">
        <v>0</v>
      </c>
      <c r="W148" s="98">
        <v>174.24</v>
      </c>
      <c r="X148" s="31">
        <v>0</v>
      </c>
      <c r="Y148" s="31">
        <v>0</v>
      </c>
      <c r="Z148" s="31">
        <v>0</v>
      </c>
      <c r="AA148" s="31">
        <v>0</v>
      </c>
      <c r="AB148" s="31">
        <v>0</v>
      </c>
      <c r="AC148" s="31">
        <v>0</v>
      </c>
      <c r="AD148" s="31">
        <v>0</v>
      </c>
      <c r="AE148" s="31">
        <v>0</v>
      </c>
    </row>
    <row r="149" spans="1:31" s="87" customFormat="1" ht="22.5" x14ac:dyDescent="0.25">
      <c r="A149" s="90" t="s">
        <v>343</v>
      </c>
      <c r="B149" s="91" t="s">
        <v>184</v>
      </c>
      <c r="C149" s="10">
        <v>51319</v>
      </c>
      <c r="D149" s="91" t="s">
        <v>184</v>
      </c>
      <c r="E149" s="92" t="s">
        <v>37</v>
      </c>
      <c r="F149" s="91" t="s">
        <v>38</v>
      </c>
      <c r="G149" s="93" t="s">
        <v>37</v>
      </c>
      <c r="H149" s="91" t="s">
        <v>49</v>
      </c>
      <c r="I149" s="91">
        <v>33801</v>
      </c>
      <c r="J149" s="94" t="s">
        <v>190</v>
      </c>
      <c r="K149" s="91"/>
      <c r="L149" s="94" t="s">
        <v>190</v>
      </c>
      <c r="M149" s="91"/>
      <c r="N149" s="91" t="s">
        <v>187</v>
      </c>
      <c r="O149" s="91" t="s">
        <v>187</v>
      </c>
      <c r="P149" s="95">
        <v>1</v>
      </c>
      <c r="Q149" s="96">
        <v>20880</v>
      </c>
      <c r="R149" s="7" t="s">
        <v>40</v>
      </c>
      <c r="S149" s="97">
        <f t="shared" si="16"/>
        <v>20880</v>
      </c>
      <c r="T149" s="31">
        <v>0</v>
      </c>
      <c r="U149" s="31">
        <v>0</v>
      </c>
      <c r="V149" s="31">
        <v>0</v>
      </c>
      <c r="W149" s="98">
        <v>20880</v>
      </c>
      <c r="X149" s="31">
        <v>0</v>
      </c>
      <c r="Y149" s="31">
        <v>0</v>
      </c>
      <c r="Z149" s="31">
        <v>0</v>
      </c>
      <c r="AA149" s="31">
        <v>0</v>
      </c>
      <c r="AB149" s="31">
        <v>0</v>
      </c>
      <c r="AC149" s="31">
        <v>0</v>
      </c>
      <c r="AD149" s="31">
        <v>0</v>
      </c>
      <c r="AE149" s="31">
        <v>0</v>
      </c>
    </row>
    <row r="150" spans="1:31" s="87" customFormat="1" ht="22.5" x14ac:dyDescent="0.25">
      <c r="A150" s="90" t="s">
        <v>343</v>
      </c>
      <c r="B150" s="91" t="s">
        <v>184</v>
      </c>
      <c r="C150" s="10">
        <v>51319</v>
      </c>
      <c r="D150" s="91" t="s">
        <v>184</v>
      </c>
      <c r="E150" s="92" t="s">
        <v>37</v>
      </c>
      <c r="F150" s="91" t="s">
        <v>44</v>
      </c>
      <c r="G150" s="93" t="s">
        <v>191</v>
      </c>
      <c r="H150" s="91" t="s">
        <v>192</v>
      </c>
      <c r="I150" s="91">
        <v>33602</v>
      </c>
      <c r="J150" s="94" t="s">
        <v>193</v>
      </c>
      <c r="K150" s="91"/>
      <c r="L150" s="94" t="s">
        <v>194</v>
      </c>
      <c r="M150" s="91"/>
      <c r="N150" s="91" t="s">
        <v>187</v>
      </c>
      <c r="O150" s="91" t="s">
        <v>187</v>
      </c>
      <c r="P150" s="95">
        <v>1</v>
      </c>
      <c r="Q150" s="96">
        <v>7360</v>
      </c>
      <c r="R150" s="7" t="s">
        <v>40</v>
      </c>
      <c r="S150" s="97">
        <f t="shared" si="16"/>
        <v>7360</v>
      </c>
      <c r="T150" s="31">
        <v>0</v>
      </c>
      <c r="U150" s="31">
        <v>0</v>
      </c>
      <c r="V150" s="31">
        <v>0</v>
      </c>
      <c r="W150" s="98">
        <v>7360</v>
      </c>
      <c r="X150" s="31">
        <v>0</v>
      </c>
      <c r="Y150" s="31">
        <v>0</v>
      </c>
      <c r="Z150" s="31">
        <v>0</v>
      </c>
      <c r="AA150" s="31">
        <v>0</v>
      </c>
      <c r="AB150" s="31">
        <v>0</v>
      </c>
      <c r="AC150" s="31">
        <v>0</v>
      </c>
      <c r="AD150" s="31">
        <v>0</v>
      </c>
      <c r="AE150" s="31">
        <v>0</v>
      </c>
    </row>
    <row r="151" spans="1:31" s="87" customFormat="1" ht="22.5" x14ac:dyDescent="0.25">
      <c r="A151" s="90" t="s">
        <v>343</v>
      </c>
      <c r="B151" s="91" t="s">
        <v>184</v>
      </c>
      <c r="C151" s="10">
        <v>51358</v>
      </c>
      <c r="D151" s="91" t="s">
        <v>184</v>
      </c>
      <c r="E151" s="92" t="s">
        <v>37</v>
      </c>
      <c r="F151" s="91" t="s">
        <v>44</v>
      </c>
      <c r="G151" s="93" t="s">
        <v>191</v>
      </c>
      <c r="H151" s="91" t="s">
        <v>192</v>
      </c>
      <c r="I151" s="91">
        <v>35801</v>
      </c>
      <c r="J151" s="94" t="s">
        <v>195</v>
      </c>
      <c r="K151" s="91"/>
      <c r="L151" s="94" t="s">
        <v>196</v>
      </c>
      <c r="M151" s="91"/>
      <c r="N151" s="91" t="s">
        <v>187</v>
      </c>
      <c r="O151" s="91" t="s">
        <v>187</v>
      </c>
      <c r="P151" s="95">
        <v>1</v>
      </c>
      <c r="Q151" s="96">
        <v>7656</v>
      </c>
      <c r="R151" s="7" t="s">
        <v>40</v>
      </c>
      <c r="S151" s="97">
        <f t="shared" si="16"/>
        <v>7656</v>
      </c>
      <c r="T151" s="31">
        <v>0</v>
      </c>
      <c r="U151" s="31">
        <v>0</v>
      </c>
      <c r="V151" s="31">
        <v>0</v>
      </c>
      <c r="W151" s="98">
        <v>7656</v>
      </c>
      <c r="X151" s="31">
        <v>0</v>
      </c>
      <c r="Y151" s="31">
        <v>0</v>
      </c>
      <c r="Z151" s="31">
        <v>0</v>
      </c>
      <c r="AA151" s="31">
        <v>0</v>
      </c>
      <c r="AB151" s="31">
        <v>0</v>
      </c>
      <c r="AC151" s="31">
        <v>0</v>
      </c>
      <c r="AD151" s="31">
        <v>0</v>
      </c>
      <c r="AE151" s="31">
        <v>0</v>
      </c>
    </row>
    <row r="152" spans="1:31" s="87" customFormat="1" ht="22.5" x14ac:dyDescent="0.25">
      <c r="A152" s="90" t="s">
        <v>343</v>
      </c>
      <c r="B152" s="91" t="s">
        <v>184</v>
      </c>
      <c r="C152" s="10">
        <v>51358</v>
      </c>
      <c r="D152" s="91" t="s">
        <v>184</v>
      </c>
      <c r="E152" s="92" t="s">
        <v>37</v>
      </c>
      <c r="F152" s="91" t="s">
        <v>38</v>
      </c>
      <c r="G152" s="93" t="s">
        <v>37</v>
      </c>
      <c r="H152" s="91" t="s">
        <v>49</v>
      </c>
      <c r="I152" s="91">
        <v>35801</v>
      </c>
      <c r="J152" s="94" t="s">
        <v>195</v>
      </c>
      <c r="K152" s="91"/>
      <c r="L152" s="94" t="s">
        <v>196</v>
      </c>
      <c r="M152" s="91"/>
      <c r="N152" s="91" t="s">
        <v>187</v>
      </c>
      <c r="O152" s="91" t="s">
        <v>187</v>
      </c>
      <c r="P152" s="95">
        <v>1</v>
      </c>
      <c r="Q152" s="96">
        <v>12597.6</v>
      </c>
      <c r="R152" s="7" t="s">
        <v>40</v>
      </c>
      <c r="S152" s="97">
        <f t="shared" si="16"/>
        <v>12597.6</v>
      </c>
      <c r="T152" s="31">
        <v>0</v>
      </c>
      <c r="U152" s="31">
        <v>0</v>
      </c>
      <c r="V152" s="31">
        <v>0</v>
      </c>
      <c r="W152" s="98">
        <v>12597.6</v>
      </c>
      <c r="X152" s="31">
        <v>0</v>
      </c>
      <c r="Y152" s="31">
        <v>0</v>
      </c>
      <c r="Z152" s="31">
        <v>0</v>
      </c>
      <c r="AA152" s="31">
        <v>0</v>
      </c>
      <c r="AB152" s="31">
        <v>0</v>
      </c>
      <c r="AC152" s="31">
        <v>0</v>
      </c>
      <c r="AD152" s="31">
        <v>0</v>
      </c>
      <c r="AE152" s="31">
        <v>0</v>
      </c>
    </row>
    <row r="153" spans="1:31" s="87" customFormat="1" ht="22.5" x14ac:dyDescent="0.25">
      <c r="A153" s="90" t="s">
        <v>343</v>
      </c>
      <c r="B153" s="91" t="s">
        <v>184</v>
      </c>
      <c r="C153" s="10">
        <v>11510</v>
      </c>
      <c r="D153" s="91" t="s">
        <v>184</v>
      </c>
      <c r="E153" s="92" t="s">
        <v>37</v>
      </c>
      <c r="F153" s="91" t="s">
        <v>38</v>
      </c>
      <c r="G153" s="93" t="s">
        <v>37</v>
      </c>
      <c r="H153" s="91" t="s">
        <v>43</v>
      </c>
      <c r="I153" s="91">
        <v>22104</v>
      </c>
      <c r="J153" s="94" t="s">
        <v>197</v>
      </c>
      <c r="K153" s="91" t="s">
        <v>198</v>
      </c>
      <c r="L153" s="94" t="s">
        <v>199</v>
      </c>
      <c r="M153" s="91"/>
      <c r="N153" s="91"/>
      <c r="O153" s="91" t="s">
        <v>200</v>
      </c>
      <c r="P153" s="95">
        <v>2</v>
      </c>
      <c r="Q153" s="96">
        <v>33</v>
      </c>
      <c r="R153" s="7" t="s">
        <v>40</v>
      </c>
      <c r="S153" s="97">
        <f t="shared" si="16"/>
        <v>66</v>
      </c>
      <c r="T153" s="31">
        <v>0</v>
      </c>
      <c r="U153" s="31">
        <v>0</v>
      </c>
      <c r="V153" s="31">
        <v>0</v>
      </c>
      <c r="W153" s="98">
        <v>66</v>
      </c>
      <c r="X153" s="31">
        <v>0</v>
      </c>
      <c r="Y153" s="31">
        <v>0</v>
      </c>
      <c r="Z153" s="31">
        <v>0</v>
      </c>
      <c r="AA153" s="31">
        <v>0</v>
      </c>
      <c r="AB153" s="31">
        <v>0</v>
      </c>
      <c r="AC153" s="31">
        <v>0</v>
      </c>
      <c r="AD153" s="31">
        <v>0</v>
      </c>
      <c r="AE153" s="31">
        <v>0</v>
      </c>
    </row>
    <row r="154" spans="1:31" s="87" customFormat="1" ht="22.5" x14ac:dyDescent="0.25">
      <c r="A154" s="90" t="s">
        <v>343</v>
      </c>
      <c r="B154" s="91" t="s">
        <v>184</v>
      </c>
      <c r="C154" s="10">
        <v>11510</v>
      </c>
      <c r="D154" s="91" t="s">
        <v>184</v>
      </c>
      <c r="E154" s="92" t="s">
        <v>37</v>
      </c>
      <c r="F154" s="91" t="s">
        <v>38</v>
      </c>
      <c r="G154" s="93" t="s">
        <v>37</v>
      </c>
      <c r="H154" s="91" t="s">
        <v>43</v>
      </c>
      <c r="I154" s="91">
        <v>22104</v>
      </c>
      <c r="J154" s="94" t="s">
        <v>197</v>
      </c>
      <c r="K154" s="91" t="s">
        <v>201</v>
      </c>
      <c r="L154" s="94" t="s">
        <v>202</v>
      </c>
      <c r="M154" s="91"/>
      <c r="N154" s="91"/>
      <c r="O154" s="91" t="s">
        <v>203</v>
      </c>
      <c r="P154" s="95">
        <v>6</v>
      </c>
      <c r="Q154" s="96">
        <v>240</v>
      </c>
      <c r="R154" s="7" t="s">
        <v>40</v>
      </c>
      <c r="S154" s="97">
        <f t="shared" si="16"/>
        <v>1440</v>
      </c>
      <c r="T154" s="31">
        <v>0</v>
      </c>
      <c r="U154" s="31">
        <v>0</v>
      </c>
      <c r="V154" s="31">
        <v>0</v>
      </c>
      <c r="W154" s="98">
        <v>1440</v>
      </c>
      <c r="X154" s="31">
        <v>0</v>
      </c>
      <c r="Y154" s="31">
        <v>0</v>
      </c>
      <c r="Z154" s="31">
        <v>0</v>
      </c>
      <c r="AA154" s="31">
        <v>0</v>
      </c>
      <c r="AB154" s="31">
        <v>0</v>
      </c>
      <c r="AC154" s="31">
        <v>0</v>
      </c>
      <c r="AD154" s="31">
        <v>0</v>
      </c>
      <c r="AE154" s="31">
        <v>0</v>
      </c>
    </row>
    <row r="155" spans="1:31" s="87" customFormat="1" ht="22.5" x14ac:dyDescent="0.25">
      <c r="A155" s="90" t="s">
        <v>343</v>
      </c>
      <c r="B155" s="91" t="s">
        <v>184</v>
      </c>
      <c r="C155" s="10">
        <v>11510</v>
      </c>
      <c r="D155" s="91" t="s">
        <v>184</v>
      </c>
      <c r="E155" s="92" t="s">
        <v>37</v>
      </c>
      <c r="F155" s="91" t="s">
        <v>38</v>
      </c>
      <c r="G155" s="93" t="s">
        <v>37</v>
      </c>
      <c r="H155" s="91" t="s">
        <v>43</v>
      </c>
      <c r="I155" s="91">
        <v>22104</v>
      </c>
      <c r="J155" s="94" t="s">
        <v>197</v>
      </c>
      <c r="K155" s="91" t="s">
        <v>198</v>
      </c>
      <c r="L155" s="94" t="s">
        <v>199</v>
      </c>
      <c r="M155" s="91"/>
      <c r="N155" s="91"/>
      <c r="O155" s="91" t="s">
        <v>200</v>
      </c>
      <c r="P155" s="95">
        <v>7</v>
      </c>
      <c r="Q155" s="96">
        <v>33</v>
      </c>
      <c r="R155" s="7" t="s">
        <v>40</v>
      </c>
      <c r="S155" s="97">
        <f t="shared" si="16"/>
        <v>231</v>
      </c>
      <c r="T155" s="31">
        <v>0</v>
      </c>
      <c r="U155" s="31">
        <v>0</v>
      </c>
      <c r="V155" s="31">
        <v>0</v>
      </c>
      <c r="W155" s="98">
        <v>231</v>
      </c>
      <c r="X155" s="31">
        <v>0</v>
      </c>
      <c r="Y155" s="31">
        <v>0</v>
      </c>
      <c r="Z155" s="31">
        <v>0</v>
      </c>
      <c r="AA155" s="31">
        <v>0</v>
      </c>
      <c r="AB155" s="31">
        <v>0</v>
      </c>
      <c r="AC155" s="31">
        <v>0</v>
      </c>
      <c r="AD155" s="31">
        <v>0</v>
      </c>
      <c r="AE155" s="31">
        <v>0</v>
      </c>
    </row>
    <row r="156" spans="1:31" s="87" customFormat="1" ht="22.5" x14ac:dyDescent="0.25">
      <c r="A156" s="90" t="s">
        <v>343</v>
      </c>
      <c r="B156" s="91" t="s">
        <v>184</v>
      </c>
      <c r="C156" s="10">
        <v>11510</v>
      </c>
      <c r="D156" s="91" t="s">
        <v>184</v>
      </c>
      <c r="E156" s="92" t="s">
        <v>37</v>
      </c>
      <c r="F156" s="91" t="s">
        <v>38</v>
      </c>
      <c r="G156" s="93" t="s">
        <v>37</v>
      </c>
      <c r="H156" s="91" t="s">
        <v>43</v>
      </c>
      <c r="I156" s="91">
        <v>22104</v>
      </c>
      <c r="J156" s="94" t="s">
        <v>197</v>
      </c>
      <c r="K156" s="91" t="s">
        <v>198</v>
      </c>
      <c r="L156" s="94" t="s">
        <v>199</v>
      </c>
      <c r="M156" s="91"/>
      <c r="N156" s="91"/>
      <c r="O156" s="91" t="s">
        <v>200</v>
      </c>
      <c r="P156" s="95">
        <v>8</v>
      </c>
      <c r="Q156" s="96">
        <v>33</v>
      </c>
      <c r="R156" s="7" t="s">
        <v>40</v>
      </c>
      <c r="S156" s="97">
        <f t="shared" si="16"/>
        <v>264</v>
      </c>
      <c r="T156" s="31">
        <v>0</v>
      </c>
      <c r="U156" s="31">
        <v>0</v>
      </c>
      <c r="V156" s="31">
        <v>0</v>
      </c>
      <c r="W156" s="98">
        <v>264</v>
      </c>
      <c r="X156" s="31">
        <v>0</v>
      </c>
      <c r="Y156" s="31">
        <v>0</v>
      </c>
      <c r="Z156" s="31">
        <v>0</v>
      </c>
      <c r="AA156" s="31">
        <v>0</v>
      </c>
      <c r="AB156" s="31">
        <v>0</v>
      </c>
      <c r="AC156" s="31">
        <v>0</v>
      </c>
      <c r="AD156" s="31">
        <v>0</v>
      </c>
      <c r="AE156" s="31">
        <v>0</v>
      </c>
    </row>
    <row r="157" spans="1:31" s="87" customFormat="1" ht="22.5" x14ac:dyDescent="0.25">
      <c r="A157" s="90" t="s">
        <v>343</v>
      </c>
      <c r="B157" s="91" t="s">
        <v>184</v>
      </c>
      <c r="C157" s="10">
        <v>11510</v>
      </c>
      <c r="D157" s="91" t="s">
        <v>184</v>
      </c>
      <c r="E157" s="92" t="s">
        <v>37</v>
      </c>
      <c r="F157" s="91" t="s">
        <v>38</v>
      </c>
      <c r="G157" s="93" t="s">
        <v>37</v>
      </c>
      <c r="H157" s="91" t="s">
        <v>43</v>
      </c>
      <c r="I157" s="91">
        <v>22104</v>
      </c>
      <c r="J157" s="94" t="s">
        <v>197</v>
      </c>
      <c r="K157" s="91" t="s">
        <v>204</v>
      </c>
      <c r="L157" s="94" t="s">
        <v>205</v>
      </c>
      <c r="M157" s="91"/>
      <c r="N157" s="91"/>
      <c r="O157" s="91" t="s">
        <v>200</v>
      </c>
      <c r="P157" s="95">
        <v>24</v>
      </c>
      <c r="Q157" s="96">
        <v>15</v>
      </c>
      <c r="R157" s="7" t="s">
        <v>40</v>
      </c>
      <c r="S157" s="97">
        <f t="shared" si="16"/>
        <v>360</v>
      </c>
      <c r="T157" s="31">
        <v>0</v>
      </c>
      <c r="U157" s="31">
        <v>0</v>
      </c>
      <c r="V157" s="31">
        <v>0</v>
      </c>
      <c r="W157" s="98">
        <v>360</v>
      </c>
      <c r="X157" s="31">
        <v>0</v>
      </c>
      <c r="Y157" s="31">
        <v>0</v>
      </c>
      <c r="Z157" s="31">
        <v>0</v>
      </c>
      <c r="AA157" s="31">
        <v>0</v>
      </c>
      <c r="AB157" s="31">
        <v>0</v>
      </c>
      <c r="AC157" s="31">
        <v>0</v>
      </c>
      <c r="AD157" s="31">
        <v>0</v>
      </c>
      <c r="AE157" s="31">
        <v>0</v>
      </c>
    </row>
    <row r="158" spans="1:31" s="87" customFormat="1" ht="22.5" x14ac:dyDescent="0.25">
      <c r="A158" s="90" t="s">
        <v>343</v>
      </c>
      <c r="B158" s="91" t="s">
        <v>184</v>
      </c>
      <c r="C158" s="10">
        <v>11510</v>
      </c>
      <c r="D158" s="91" t="s">
        <v>184</v>
      </c>
      <c r="E158" s="92" t="s">
        <v>37</v>
      </c>
      <c r="F158" s="91" t="s">
        <v>38</v>
      </c>
      <c r="G158" s="93" t="s">
        <v>37</v>
      </c>
      <c r="H158" s="91" t="s">
        <v>43</v>
      </c>
      <c r="I158" s="91">
        <v>22104</v>
      </c>
      <c r="J158" s="94" t="s">
        <v>197</v>
      </c>
      <c r="K158" s="91" t="s">
        <v>206</v>
      </c>
      <c r="L158" s="94" t="s">
        <v>207</v>
      </c>
      <c r="M158" s="91"/>
      <c r="N158" s="91"/>
      <c r="O158" s="91" t="s">
        <v>208</v>
      </c>
      <c r="P158" s="95">
        <v>2</v>
      </c>
      <c r="Q158" s="96">
        <v>191.96</v>
      </c>
      <c r="R158" s="7" t="s">
        <v>40</v>
      </c>
      <c r="S158" s="97">
        <f t="shared" si="16"/>
        <v>383.92</v>
      </c>
      <c r="T158" s="31">
        <v>0</v>
      </c>
      <c r="U158" s="31">
        <v>0</v>
      </c>
      <c r="V158" s="31">
        <v>0</v>
      </c>
      <c r="W158" s="98">
        <v>383.92</v>
      </c>
      <c r="X158" s="31">
        <v>0</v>
      </c>
      <c r="Y158" s="31">
        <v>0</v>
      </c>
      <c r="Z158" s="31">
        <v>0</v>
      </c>
      <c r="AA158" s="31">
        <v>0</v>
      </c>
      <c r="AB158" s="31">
        <v>0</v>
      </c>
      <c r="AC158" s="31">
        <v>0</v>
      </c>
      <c r="AD158" s="31">
        <v>0</v>
      </c>
      <c r="AE158" s="31">
        <v>0</v>
      </c>
    </row>
    <row r="159" spans="1:31" s="87" customFormat="1" ht="22.5" x14ac:dyDescent="0.25">
      <c r="A159" s="90" t="s">
        <v>343</v>
      </c>
      <c r="B159" s="91" t="s">
        <v>184</v>
      </c>
      <c r="C159" s="10">
        <v>11510</v>
      </c>
      <c r="D159" s="91" t="s">
        <v>184</v>
      </c>
      <c r="E159" s="92" t="s">
        <v>37</v>
      </c>
      <c r="F159" s="91" t="s">
        <v>38</v>
      </c>
      <c r="G159" s="93" t="s">
        <v>37</v>
      </c>
      <c r="H159" s="91" t="s">
        <v>43</v>
      </c>
      <c r="I159" s="91">
        <v>22104</v>
      </c>
      <c r="J159" s="94" t="s">
        <v>197</v>
      </c>
      <c r="K159" s="91" t="s">
        <v>198</v>
      </c>
      <c r="L159" s="94" t="s">
        <v>209</v>
      </c>
      <c r="M159" s="91"/>
      <c r="N159" s="91"/>
      <c r="O159" s="91" t="s">
        <v>200</v>
      </c>
      <c r="P159" s="95">
        <v>5</v>
      </c>
      <c r="Q159" s="96">
        <v>33</v>
      </c>
      <c r="R159" s="7" t="s">
        <v>40</v>
      </c>
      <c r="S159" s="97">
        <f t="shared" si="16"/>
        <v>165</v>
      </c>
      <c r="T159" s="31">
        <v>0</v>
      </c>
      <c r="U159" s="31">
        <v>0</v>
      </c>
      <c r="V159" s="31">
        <v>0</v>
      </c>
      <c r="W159" s="98">
        <v>165</v>
      </c>
      <c r="X159" s="31">
        <v>0</v>
      </c>
      <c r="Y159" s="31">
        <v>0</v>
      </c>
      <c r="Z159" s="31">
        <v>0</v>
      </c>
      <c r="AA159" s="31">
        <v>0</v>
      </c>
      <c r="AB159" s="31">
        <v>0</v>
      </c>
      <c r="AC159" s="31">
        <v>0</v>
      </c>
      <c r="AD159" s="31">
        <v>0</v>
      </c>
      <c r="AE159" s="31">
        <v>0</v>
      </c>
    </row>
    <row r="160" spans="1:31" s="87" customFormat="1" ht="22.5" x14ac:dyDescent="0.25">
      <c r="A160" s="90" t="s">
        <v>343</v>
      </c>
      <c r="B160" s="91" t="s">
        <v>184</v>
      </c>
      <c r="C160" s="10">
        <v>11510</v>
      </c>
      <c r="D160" s="91" t="s">
        <v>184</v>
      </c>
      <c r="E160" s="92" t="s">
        <v>37</v>
      </c>
      <c r="F160" s="91" t="s">
        <v>38</v>
      </c>
      <c r="G160" s="93" t="s">
        <v>37</v>
      </c>
      <c r="H160" s="91" t="s">
        <v>43</v>
      </c>
      <c r="I160" s="91">
        <v>22104</v>
      </c>
      <c r="J160" s="94" t="s">
        <v>197</v>
      </c>
      <c r="K160" s="91" t="s">
        <v>198</v>
      </c>
      <c r="L160" s="94" t="s">
        <v>209</v>
      </c>
      <c r="M160" s="91"/>
      <c r="N160" s="91"/>
      <c r="O160" s="91" t="s">
        <v>200</v>
      </c>
      <c r="P160" s="95">
        <v>5</v>
      </c>
      <c r="Q160" s="96">
        <v>33</v>
      </c>
      <c r="R160" s="7" t="s">
        <v>40</v>
      </c>
      <c r="S160" s="97">
        <f t="shared" si="16"/>
        <v>165</v>
      </c>
      <c r="T160" s="31">
        <v>0</v>
      </c>
      <c r="U160" s="31">
        <v>0</v>
      </c>
      <c r="V160" s="31">
        <v>0</v>
      </c>
      <c r="W160" s="98">
        <v>165</v>
      </c>
      <c r="X160" s="31">
        <v>0</v>
      </c>
      <c r="Y160" s="31">
        <v>0</v>
      </c>
      <c r="Z160" s="31">
        <v>0</v>
      </c>
      <c r="AA160" s="31">
        <v>0</v>
      </c>
      <c r="AB160" s="31">
        <v>0</v>
      </c>
      <c r="AC160" s="31">
        <v>0</v>
      </c>
      <c r="AD160" s="31">
        <v>0</v>
      </c>
      <c r="AE160" s="31">
        <v>0</v>
      </c>
    </row>
    <row r="161" spans="1:31" s="87" customFormat="1" ht="22.5" x14ac:dyDescent="0.25">
      <c r="A161" s="90" t="s">
        <v>343</v>
      </c>
      <c r="B161" s="91" t="s">
        <v>184</v>
      </c>
      <c r="C161" s="10">
        <v>11510</v>
      </c>
      <c r="D161" s="91" t="s">
        <v>184</v>
      </c>
      <c r="E161" s="92" t="s">
        <v>37</v>
      </c>
      <c r="F161" s="91" t="s">
        <v>38</v>
      </c>
      <c r="G161" s="93" t="s">
        <v>37</v>
      </c>
      <c r="H161" s="91" t="s">
        <v>43</v>
      </c>
      <c r="I161" s="91">
        <v>22104</v>
      </c>
      <c r="J161" s="94" t="s">
        <v>197</v>
      </c>
      <c r="K161" s="91" t="s">
        <v>198</v>
      </c>
      <c r="L161" s="94" t="s">
        <v>209</v>
      </c>
      <c r="M161" s="91"/>
      <c r="N161" s="91"/>
      <c r="O161" s="91" t="s">
        <v>200</v>
      </c>
      <c r="P161" s="95">
        <v>6</v>
      </c>
      <c r="Q161" s="96">
        <v>33</v>
      </c>
      <c r="R161" s="7" t="s">
        <v>40</v>
      </c>
      <c r="S161" s="97">
        <f t="shared" si="16"/>
        <v>198</v>
      </c>
      <c r="T161" s="31">
        <v>0</v>
      </c>
      <c r="U161" s="31">
        <v>0</v>
      </c>
      <c r="V161" s="31">
        <v>0</v>
      </c>
      <c r="W161" s="98">
        <v>198</v>
      </c>
      <c r="X161" s="31">
        <v>0</v>
      </c>
      <c r="Y161" s="31">
        <v>0</v>
      </c>
      <c r="Z161" s="31">
        <v>0</v>
      </c>
      <c r="AA161" s="31">
        <v>0</v>
      </c>
      <c r="AB161" s="31">
        <v>0</v>
      </c>
      <c r="AC161" s="31">
        <v>0</v>
      </c>
      <c r="AD161" s="31">
        <v>0</v>
      </c>
      <c r="AE161" s="31">
        <v>0</v>
      </c>
    </row>
    <row r="162" spans="1:31" s="87" customFormat="1" ht="22.5" x14ac:dyDescent="0.25">
      <c r="A162" s="90" t="s">
        <v>343</v>
      </c>
      <c r="B162" s="91" t="s">
        <v>184</v>
      </c>
      <c r="C162" s="10">
        <v>51327</v>
      </c>
      <c r="D162" s="91" t="s">
        <v>184</v>
      </c>
      <c r="E162" s="92" t="s">
        <v>37</v>
      </c>
      <c r="F162" s="91" t="s">
        <v>38</v>
      </c>
      <c r="G162" s="93" t="s">
        <v>37</v>
      </c>
      <c r="H162" s="91" t="s">
        <v>43</v>
      </c>
      <c r="I162" s="91">
        <v>32701</v>
      </c>
      <c r="J162" s="94" t="s">
        <v>210</v>
      </c>
      <c r="K162" s="91"/>
      <c r="L162" s="94" t="s">
        <v>211</v>
      </c>
      <c r="M162" s="91"/>
      <c r="N162" s="91" t="s">
        <v>187</v>
      </c>
      <c r="O162" s="91" t="s">
        <v>187</v>
      </c>
      <c r="P162" s="95">
        <v>1</v>
      </c>
      <c r="Q162" s="96">
        <v>6052.88</v>
      </c>
      <c r="R162" s="7" t="s">
        <v>40</v>
      </c>
      <c r="S162" s="97">
        <f t="shared" si="16"/>
        <v>6052.88</v>
      </c>
      <c r="T162" s="31">
        <v>0</v>
      </c>
      <c r="U162" s="31">
        <v>0</v>
      </c>
      <c r="V162" s="31">
        <v>0</v>
      </c>
      <c r="W162" s="98">
        <v>6052.88</v>
      </c>
      <c r="X162" s="31">
        <v>0</v>
      </c>
      <c r="Y162" s="31">
        <v>0</v>
      </c>
      <c r="Z162" s="31">
        <v>0</v>
      </c>
      <c r="AA162" s="31">
        <v>0</v>
      </c>
      <c r="AB162" s="31">
        <v>0</v>
      </c>
      <c r="AC162" s="31">
        <v>0</v>
      </c>
      <c r="AD162" s="31">
        <v>0</v>
      </c>
      <c r="AE162" s="31">
        <v>0</v>
      </c>
    </row>
    <row r="163" spans="1:31" s="87" customFormat="1" ht="22.5" x14ac:dyDescent="0.25">
      <c r="A163" s="90" t="s">
        <v>343</v>
      </c>
      <c r="B163" s="91" t="s">
        <v>184</v>
      </c>
      <c r="C163" s="10">
        <v>51319</v>
      </c>
      <c r="D163" s="91" t="s">
        <v>184</v>
      </c>
      <c r="E163" s="92" t="s">
        <v>37</v>
      </c>
      <c r="F163" s="91" t="s">
        <v>38</v>
      </c>
      <c r="G163" s="93" t="s">
        <v>37</v>
      </c>
      <c r="H163" s="91" t="s">
        <v>43</v>
      </c>
      <c r="I163" s="91">
        <v>33602</v>
      </c>
      <c r="J163" s="94" t="s">
        <v>193</v>
      </c>
      <c r="K163" s="91"/>
      <c r="L163" s="94" t="s">
        <v>212</v>
      </c>
      <c r="M163" s="91"/>
      <c r="N163" s="91" t="s">
        <v>187</v>
      </c>
      <c r="O163" s="91" t="s">
        <v>187</v>
      </c>
      <c r="P163" s="95">
        <v>1</v>
      </c>
      <c r="Q163" s="96">
        <v>2436</v>
      </c>
      <c r="R163" s="7" t="s">
        <v>40</v>
      </c>
      <c r="S163" s="97">
        <f t="shared" si="16"/>
        <v>2436</v>
      </c>
      <c r="T163" s="31">
        <v>0</v>
      </c>
      <c r="U163" s="31">
        <v>0</v>
      </c>
      <c r="V163" s="31">
        <v>0</v>
      </c>
      <c r="W163" s="98">
        <v>2436</v>
      </c>
      <c r="X163" s="31">
        <v>0</v>
      </c>
      <c r="Y163" s="31">
        <v>0</v>
      </c>
      <c r="Z163" s="31">
        <v>0</v>
      </c>
      <c r="AA163" s="31">
        <v>0</v>
      </c>
      <c r="AB163" s="31">
        <v>0</v>
      </c>
      <c r="AC163" s="31">
        <v>0</v>
      </c>
      <c r="AD163" s="31">
        <v>0</v>
      </c>
      <c r="AE163" s="31">
        <v>0</v>
      </c>
    </row>
    <row r="164" spans="1:31" s="87" customFormat="1" ht="22.5" x14ac:dyDescent="0.25">
      <c r="A164" s="90" t="s">
        <v>343</v>
      </c>
      <c r="B164" s="91" t="s">
        <v>184</v>
      </c>
      <c r="C164" s="10">
        <v>11510</v>
      </c>
      <c r="D164" s="91" t="s">
        <v>184</v>
      </c>
      <c r="E164" s="92" t="s">
        <v>37</v>
      </c>
      <c r="F164" s="91" t="s">
        <v>38</v>
      </c>
      <c r="G164" s="93" t="s">
        <v>37</v>
      </c>
      <c r="H164" s="91" t="s">
        <v>43</v>
      </c>
      <c r="I164" s="91">
        <v>21101</v>
      </c>
      <c r="J164" s="94" t="s">
        <v>213</v>
      </c>
      <c r="K164" s="91" t="s">
        <v>214</v>
      </c>
      <c r="L164" s="94" t="s">
        <v>215</v>
      </c>
      <c r="M164" s="91"/>
      <c r="N164" s="91"/>
      <c r="O164" s="91" t="s">
        <v>200</v>
      </c>
      <c r="P164" s="95">
        <v>3</v>
      </c>
      <c r="Q164" s="96">
        <f>512.99/3</f>
        <v>170.99666666666667</v>
      </c>
      <c r="R164" s="7" t="s">
        <v>40</v>
      </c>
      <c r="S164" s="97">
        <f t="shared" si="16"/>
        <v>512.99</v>
      </c>
      <c r="T164" s="31">
        <v>0</v>
      </c>
      <c r="U164" s="31">
        <v>0</v>
      </c>
      <c r="V164" s="31">
        <v>0</v>
      </c>
      <c r="W164" s="98">
        <v>512.99</v>
      </c>
      <c r="X164" s="31">
        <v>0</v>
      </c>
      <c r="Y164" s="31">
        <v>0</v>
      </c>
      <c r="Z164" s="31">
        <v>0</v>
      </c>
      <c r="AA164" s="31">
        <v>0</v>
      </c>
      <c r="AB164" s="31">
        <v>0</v>
      </c>
      <c r="AC164" s="31">
        <v>0</v>
      </c>
      <c r="AD164" s="31">
        <v>0</v>
      </c>
      <c r="AE164" s="31">
        <v>0</v>
      </c>
    </row>
    <row r="165" spans="1:31" s="87" customFormat="1" ht="22.5" x14ac:dyDescent="0.25">
      <c r="A165" s="90" t="s">
        <v>343</v>
      </c>
      <c r="B165" s="91" t="s">
        <v>184</v>
      </c>
      <c r="C165" s="10">
        <v>11510</v>
      </c>
      <c r="D165" s="91" t="s">
        <v>184</v>
      </c>
      <c r="E165" s="92" t="s">
        <v>37</v>
      </c>
      <c r="F165" s="91" t="s">
        <v>90</v>
      </c>
      <c r="G165" s="93" t="s">
        <v>216</v>
      </c>
      <c r="H165" s="91" t="s">
        <v>43</v>
      </c>
      <c r="I165" s="91">
        <v>21101</v>
      </c>
      <c r="J165" s="94" t="s">
        <v>213</v>
      </c>
      <c r="K165" s="91" t="s">
        <v>217</v>
      </c>
      <c r="L165" s="94" t="s">
        <v>218</v>
      </c>
      <c r="M165" s="91"/>
      <c r="N165" s="91"/>
      <c r="O165" s="91" t="s">
        <v>200</v>
      </c>
      <c r="P165" s="95">
        <v>4</v>
      </c>
      <c r="Q165" s="96">
        <v>121</v>
      </c>
      <c r="R165" s="7" t="s">
        <v>40</v>
      </c>
      <c r="S165" s="97">
        <f t="shared" si="16"/>
        <v>484</v>
      </c>
      <c r="T165" s="31">
        <v>0</v>
      </c>
      <c r="U165" s="31">
        <v>0</v>
      </c>
      <c r="V165" s="31">
        <v>0</v>
      </c>
      <c r="W165" s="98">
        <v>484</v>
      </c>
      <c r="X165" s="31">
        <v>0</v>
      </c>
      <c r="Y165" s="31">
        <v>0</v>
      </c>
      <c r="Z165" s="31">
        <v>0</v>
      </c>
      <c r="AA165" s="31">
        <v>0</v>
      </c>
      <c r="AB165" s="31">
        <v>0</v>
      </c>
      <c r="AC165" s="31">
        <v>0</v>
      </c>
      <c r="AD165" s="31">
        <v>0</v>
      </c>
      <c r="AE165" s="31">
        <v>0</v>
      </c>
    </row>
    <row r="166" spans="1:31" s="87" customFormat="1" ht="22.5" x14ac:dyDescent="0.25">
      <c r="A166" s="90" t="s">
        <v>343</v>
      </c>
      <c r="B166" s="91" t="s">
        <v>184</v>
      </c>
      <c r="C166" s="10">
        <v>11510</v>
      </c>
      <c r="D166" s="91" t="s">
        <v>184</v>
      </c>
      <c r="E166" s="92" t="s">
        <v>37</v>
      </c>
      <c r="F166" s="91" t="s">
        <v>90</v>
      </c>
      <c r="G166" s="93" t="s">
        <v>216</v>
      </c>
      <c r="H166" s="91" t="s">
        <v>43</v>
      </c>
      <c r="I166" s="91">
        <v>29401</v>
      </c>
      <c r="J166" s="94" t="s">
        <v>213</v>
      </c>
      <c r="K166" s="91" t="s">
        <v>219</v>
      </c>
      <c r="L166" s="94" t="s">
        <v>220</v>
      </c>
      <c r="M166" s="91"/>
      <c r="N166" s="91"/>
      <c r="O166" s="91" t="s">
        <v>200</v>
      </c>
      <c r="P166" s="95">
        <v>3</v>
      </c>
      <c r="Q166" s="96">
        <f>228.01/3</f>
        <v>76.00333333333333</v>
      </c>
      <c r="R166" s="7" t="s">
        <v>40</v>
      </c>
      <c r="S166" s="97">
        <f t="shared" si="16"/>
        <v>228.01</v>
      </c>
      <c r="T166" s="31">
        <v>0</v>
      </c>
      <c r="U166" s="31">
        <v>0</v>
      </c>
      <c r="V166" s="31">
        <v>0</v>
      </c>
      <c r="W166" s="98">
        <v>228.01</v>
      </c>
      <c r="X166" s="31">
        <v>0</v>
      </c>
      <c r="Y166" s="31">
        <v>0</v>
      </c>
      <c r="Z166" s="31">
        <v>0</v>
      </c>
      <c r="AA166" s="31">
        <v>0</v>
      </c>
      <c r="AB166" s="31">
        <v>0</v>
      </c>
      <c r="AC166" s="31">
        <v>0</v>
      </c>
      <c r="AD166" s="31">
        <v>0</v>
      </c>
      <c r="AE166" s="31">
        <v>0</v>
      </c>
    </row>
    <row r="167" spans="1:31" s="87" customFormat="1" ht="22.5" x14ac:dyDescent="0.25">
      <c r="A167" s="90" t="s">
        <v>343</v>
      </c>
      <c r="B167" s="91" t="s">
        <v>184</v>
      </c>
      <c r="C167" s="10">
        <v>11510</v>
      </c>
      <c r="D167" s="91" t="s">
        <v>184</v>
      </c>
      <c r="E167" s="92" t="s">
        <v>37</v>
      </c>
      <c r="F167" s="91" t="s">
        <v>38</v>
      </c>
      <c r="G167" s="93" t="s">
        <v>37</v>
      </c>
      <c r="H167" s="91" t="s">
        <v>43</v>
      </c>
      <c r="I167" s="91">
        <v>21601</v>
      </c>
      <c r="J167" s="94" t="s">
        <v>221</v>
      </c>
      <c r="K167" s="91" t="s">
        <v>222</v>
      </c>
      <c r="L167" s="94" t="s">
        <v>223</v>
      </c>
      <c r="M167" s="91"/>
      <c r="N167" s="91"/>
      <c r="O167" s="91" t="s">
        <v>200</v>
      </c>
      <c r="P167" s="95">
        <v>4</v>
      </c>
      <c r="Q167" s="96">
        <v>42.26</v>
      </c>
      <c r="R167" s="7" t="s">
        <v>40</v>
      </c>
      <c r="S167" s="97">
        <f t="shared" si="16"/>
        <v>169.04</v>
      </c>
      <c r="T167" s="31">
        <v>0</v>
      </c>
      <c r="U167" s="31">
        <v>0</v>
      </c>
      <c r="V167" s="31">
        <v>0</v>
      </c>
      <c r="W167" s="98">
        <v>169.04</v>
      </c>
      <c r="X167" s="31">
        <v>0</v>
      </c>
      <c r="Y167" s="31">
        <v>0</v>
      </c>
      <c r="Z167" s="31">
        <v>0</v>
      </c>
      <c r="AA167" s="31">
        <v>0</v>
      </c>
      <c r="AB167" s="31">
        <v>0</v>
      </c>
      <c r="AC167" s="31">
        <v>0</v>
      </c>
      <c r="AD167" s="31">
        <v>0</v>
      </c>
      <c r="AE167" s="31">
        <v>0</v>
      </c>
    </row>
    <row r="168" spans="1:31" s="87" customFormat="1" ht="22.5" x14ac:dyDescent="0.25">
      <c r="A168" s="90" t="s">
        <v>343</v>
      </c>
      <c r="B168" s="91" t="s">
        <v>184</v>
      </c>
      <c r="C168" s="10">
        <v>11510</v>
      </c>
      <c r="D168" s="91" t="s">
        <v>184</v>
      </c>
      <c r="E168" s="92" t="s">
        <v>37</v>
      </c>
      <c r="F168" s="91" t="s">
        <v>38</v>
      </c>
      <c r="G168" s="93" t="s">
        <v>37</v>
      </c>
      <c r="H168" s="91" t="s">
        <v>43</v>
      </c>
      <c r="I168" s="91">
        <v>21601</v>
      </c>
      <c r="J168" s="94" t="s">
        <v>221</v>
      </c>
      <c r="K168" s="91" t="s">
        <v>224</v>
      </c>
      <c r="L168" s="94" t="s">
        <v>225</v>
      </c>
      <c r="M168" s="91"/>
      <c r="N168" s="91"/>
      <c r="O168" s="91" t="s">
        <v>200</v>
      </c>
      <c r="P168" s="95">
        <v>1</v>
      </c>
      <c r="Q168" s="96">
        <v>141.29</v>
      </c>
      <c r="R168" s="7" t="s">
        <v>40</v>
      </c>
      <c r="S168" s="97">
        <f t="shared" si="16"/>
        <v>141.29</v>
      </c>
      <c r="T168" s="31">
        <v>0</v>
      </c>
      <c r="U168" s="31">
        <v>0</v>
      </c>
      <c r="V168" s="31">
        <v>0</v>
      </c>
      <c r="W168" s="98">
        <v>141.29</v>
      </c>
      <c r="X168" s="31">
        <v>0</v>
      </c>
      <c r="Y168" s="31">
        <v>0</v>
      </c>
      <c r="Z168" s="31">
        <v>0</v>
      </c>
      <c r="AA168" s="31">
        <v>0</v>
      </c>
      <c r="AB168" s="31">
        <v>0</v>
      </c>
      <c r="AC168" s="31">
        <v>0</v>
      </c>
      <c r="AD168" s="31">
        <v>0</v>
      </c>
      <c r="AE168" s="31">
        <v>0</v>
      </c>
    </row>
    <row r="169" spans="1:31" s="87" customFormat="1" ht="22.5" x14ac:dyDescent="0.25">
      <c r="A169" s="90" t="s">
        <v>343</v>
      </c>
      <c r="B169" s="91" t="s">
        <v>184</v>
      </c>
      <c r="C169" s="10">
        <v>11510</v>
      </c>
      <c r="D169" s="91" t="s">
        <v>184</v>
      </c>
      <c r="E169" s="92" t="s">
        <v>37</v>
      </c>
      <c r="F169" s="91" t="s">
        <v>38</v>
      </c>
      <c r="G169" s="93" t="s">
        <v>37</v>
      </c>
      <c r="H169" s="91" t="s">
        <v>43</v>
      </c>
      <c r="I169" s="91">
        <v>21601</v>
      </c>
      <c r="J169" s="94" t="s">
        <v>221</v>
      </c>
      <c r="K169" s="91" t="s">
        <v>226</v>
      </c>
      <c r="L169" s="94" t="s">
        <v>227</v>
      </c>
      <c r="M169" s="91"/>
      <c r="N169" s="91"/>
      <c r="O169" s="91" t="s">
        <v>200</v>
      </c>
      <c r="P169" s="95">
        <v>1</v>
      </c>
      <c r="Q169" s="96">
        <v>37.74</v>
      </c>
      <c r="R169" s="7" t="s">
        <v>40</v>
      </c>
      <c r="S169" s="97">
        <f t="shared" si="16"/>
        <v>37.74</v>
      </c>
      <c r="T169" s="31">
        <v>0</v>
      </c>
      <c r="U169" s="31">
        <v>0</v>
      </c>
      <c r="V169" s="31">
        <v>0</v>
      </c>
      <c r="W169" s="98">
        <v>37.74</v>
      </c>
      <c r="X169" s="31">
        <v>0</v>
      </c>
      <c r="Y169" s="31">
        <v>0</v>
      </c>
      <c r="Z169" s="31">
        <v>0</v>
      </c>
      <c r="AA169" s="31">
        <v>0</v>
      </c>
      <c r="AB169" s="31">
        <v>0</v>
      </c>
      <c r="AC169" s="31">
        <v>0</v>
      </c>
      <c r="AD169" s="31">
        <v>0</v>
      </c>
      <c r="AE169" s="31">
        <v>0</v>
      </c>
    </row>
    <row r="170" spans="1:31" s="87" customFormat="1" ht="22.5" x14ac:dyDescent="0.25">
      <c r="A170" s="90" t="s">
        <v>343</v>
      </c>
      <c r="B170" s="91" t="s">
        <v>184</v>
      </c>
      <c r="C170" s="10">
        <v>11510</v>
      </c>
      <c r="D170" s="91" t="s">
        <v>184</v>
      </c>
      <c r="E170" s="92" t="s">
        <v>37</v>
      </c>
      <c r="F170" s="91" t="s">
        <v>38</v>
      </c>
      <c r="G170" s="93" t="s">
        <v>37</v>
      </c>
      <c r="H170" s="91" t="s">
        <v>43</v>
      </c>
      <c r="I170" s="91">
        <v>21601</v>
      </c>
      <c r="J170" s="94" t="s">
        <v>221</v>
      </c>
      <c r="K170" s="91" t="s">
        <v>228</v>
      </c>
      <c r="L170" s="94" t="s">
        <v>229</v>
      </c>
      <c r="M170" s="91"/>
      <c r="N170" s="91"/>
      <c r="O170" s="91" t="s">
        <v>230</v>
      </c>
      <c r="P170" s="95">
        <v>1</v>
      </c>
      <c r="Q170" s="96">
        <v>47.44</v>
      </c>
      <c r="R170" s="7" t="s">
        <v>40</v>
      </c>
      <c r="S170" s="97">
        <f t="shared" si="16"/>
        <v>47.44</v>
      </c>
      <c r="T170" s="31">
        <v>0</v>
      </c>
      <c r="U170" s="31">
        <v>0</v>
      </c>
      <c r="V170" s="31">
        <v>0</v>
      </c>
      <c r="W170" s="98">
        <v>47.44</v>
      </c>
      <c r="X170" s="31">
        <v>0</v>
      </c>
      <c r="Y170" s="31">
        <v>0</v>
      </c>
      <c r="Z170" s="31">
        <v>0</v>
      </c>
      <c r="AA170" s="31">
        <v>0</v>
      </c>
      <c r="AB170" s="31">
        <v>0</v>
      </c>
      <c r="AC170" s="31">
        <v>0</v>
      </c>
      <c r="AD170" s="31">
        <v>0</v>
      </c>
      <c r="AE170" s="31">
        <v>0</v>
      </c>
    </row>
    <row r="171" spans="1:31" s="87" customFormat="1" ht="22.5" x14ac:dyDescent="0.25">
      <c r="A171" s="90" t="s">
        <v>343</v>
      </c>
      <c r="B171" s="91" t="s">
        <v>184</v>
      </c>
      <c r="C171" s="10">
        <v>11510</v>
      </c>
      <c r="D171" s="91" t="s">
        <v>184</v>
      </c>
      <c r="E171" s="92" t="s">
        <v>37</v>
      </c>
      <c r="F171" s="91" t="s">
        <v>38</v>
      </c>
      <c r="G171" s="93" t="s">
        <v>37</v>
      </c>
      <c r="H171" s="91" t="s">
        <v>43</v>
      </c>
      <c r="I171" s="91">
        <v>21601</v>
      </c>
      <c r="J171" s="94" t="s">
        <v>221</v>
      </c>
      <c r="K171" s="91" t="s">
        <v>231</v>
      </c>
      <c r="L171" s="94" t="s">
        <v>232</v>
      </c>
      <c r="M171" s="91"/>
      <c r="N171" s="91"/>
      <c r="O171" s="91" t="s">
        <v>233</v>
      </c>
      <c r="P171" s="95">
        <v>1</v>
      </c>
      <c r="Q171" s="96">
        <v>42.6</v>
      </c>
      <c r="R171" s="7" t="s">
        <v>40</v>
      </c>
      <c r="S171" s="97">
        <f t="shared" si="16"/>
        <v>42.6</v>
      </c>
      <c r="T171" s="31">
        <v>0</v>
      </c>
      <c r="U171" s="31">
        <v>0</v>
      </c>
      <c r="V171" s="31">
        <v>0</v>
      </c>
      <c r="W171" s="98">
        <v>42.6</v>
      </c>
      <c r="X171" s="31">
        <v>0</v>
      </c>
      <c r="Y171" s="31">
        <v>0</v>
      </c>
      <c r="Z171" s="31">
        <v>0</v>
      </c>
      <c r="AA171" s="31">
        <v>0</v>
      </c>
      <c r="AB171" s="31">
        <v>0</v>
      </c>
      <c r="AC171" s="31">
        <v>0</v>
      </c>
      <c r="AD171" s="31">
        <v>0</v>
      </c>
      <c r="AE171" s="31">
        <v>0</v>
      </c>
    </row>
    <row r="172" spans="1:31" s="87" customFormat="1" ht="22.5" x14ac:dyDescent="0.25">
      <c r="A172" s="90" t="s">
        <v>343</v>
      </c>
      <c r="B172" s="91" t="s">
        <v>184</v>
      </c>
      <c r="C172" s="10">
        <v>11510</v>
      </c>
      <c r="D172" s="91" t="s">
        <v>184</v>
      </c>
      <c r="E172" s="92" t="s">
        <v>37</v>
      </c>
      <c r="F172" s="91" t="s">
        <v>38</v>
      </c>
      <c r="G172" s="93" t="s">
        <v>37</v>
      </c>
      <c r="H172" s="91" t="s">
        <v>43</v>
      </c>
      <c r="I172" s="91">
        <v>21601</v>
      </c>
      <c r="J172" s="94" t="s">
        <v>221</v>
      </c>
      <c r="K172" s="91" t="s">
        <v>234</v>
      </c>
      <c r="L172" s="94" t="s">
        <v>235</v>
      </c>
      <c r="M172" s="91"/>
      <c r="N172" s="91"/>
      <c r="O172" s="91" t="s">
        <v>200</v>
      </c>
      <c r="P172" s="95">
        <v>4</v>
      </c>
      <c r="Q172" s="96">
        <v>29.53</v>
      </c>
      <c r="R172" s="7" t="s">
        <v>40</v>
      </c>
      <c r="S172" s="97">
        <f t="shared" si="16"/>
        <v>118.12</v>
      </c>
      <c r="T172" s="31">
        <v>0</v>
      </c>
      <c r="U172" s="31">
        <v>0</v>
      </c>
      <c r="V172" s="31">
        <v>0</v>
      </c>
      <c r="W172" s="98">
        <v>118.12</v>
      </c>
      <c r="X172" s="31">
        <v>0</v>
      </c>
      <c r="Y172" s="31">
        <v>0</v>
      </c>
      <c r="Z172" s="31">
        <v>0</v>
      </c>
      <c r="AA172" s="31">
        <v>0</v>
      </c>
      <c r="AB172" s="31">
        <v>0</v>
      </c>
      <c r="AC172" s="31">
        <v>0</v>
      </c>
      <c r="AD172" s="31">
        <v>0</v>
      </c>
      <c r="AE172" s="31">
        <v>0</v>
      </c>
    </row>
    <row r="173" spans="1:31" s="87" customFormat="1" ht="22.5" x14ac:dyDescent="0.25">
      <c r="A173" s="90" t="s">
        <v>343</v>
      </c>
      <c r="B173" s="91" t="s">
        <v>184</v>
      </c>
      <c r="C173" s="10">
        <v>11510</v>
      </c>
      <c r="D173" s="91" t="s">
        <v>184</v>
      </c>
      <c r="E173" s="92" t="s">
        <v>37</v>
      </c>
      <c r="F173" s="91" t="s">
        <v>38</v>
      </c>
      <c r="G173" s="93" t="s">
        <v>37</v>
      </c>
      <c r="H173" s="91" t="s">
        <v>43</v>
      </c>
      <c r="I173" s="91">
        <v>21601</v>
      </c>
      <c r="J173" s="94" t="s">
        <v>221</v>
      </c>
      <c r="K173" s="91" t="s">
        <v>236</v>
      </c>
      <c r="L173" s="94" t="s">
        <v>237</v>
      </c>
      <c r="M173" s="91"/>
      <c r="N173" s="91"/>
      <c r="O173" s="91" t="s">
        <v>200</v>
      </c>
      <c r="P173" s="95">
        <v>2</v>
      </c>
      <c r="Q173" s="96">
        <v>39.200000000000003</v>
      </c>
      <c r="R173" s="7" t="s">
        <v>40</v>
      </c>
      <c r="S173" s="97">
        <f t="shared" si="16"/>
        <v>78.400000000000006</v>
      </c>
      <c r="T173" s="31">
        <v>0</v>
      </c>
      <c r="U173" s="31">
        <v>0</v>
      </c>
      <c r="V173" s="31">
        <v>0</v>
      </c>
      <c r="W173" s="98">
        <v>78.400000000000006</v>
      </c>
      <c r="X173" s="31">
        <v>0</v>
      </c>
      <c r="Y173" s="31">
        <v>0</v>
      </c>
      <c r="Z173" s="31">
        <v>0</v>
      </c>
      <c r="AA173" s="31">
        <v>0</v>
      </c>
      <c r="AB173" s="31">
        <v>0</v>
      </c>
      <c r="AC173" s="31">
        <v>0</v>
      </c>
      <c r="AD173" s="31">
        <v>0</v>
      </c>
      <c r="AE173" s="31">
        <v>0</v>
      </c>
    </row>
    <row r="174" spans="1:31" s="87" customFormat="1" ht="22.5" x14ac:dyDescent="0.25">
      <c r="A174" s="90" t="s">
        <v>343</v>
      </c>
      <c r="B174" s="91" t="s">
        <v>184</v>
      </c>
      <c r="C174" s="10">
        <v>11510</v>
      </c>
      <c r="D174" s="91" t="s">
        <v>184</v>
      </c>
      <c r="E174" s="92" t="s">
        <v>37</v>
      </c>
      <c r="F174" s="91" t="s">
        <v>38</v>
      </c>
      <c r="G174" s="93" t="s">
        <v>37</v>
      </c>
      <c r="H174" s="91" t="s">
        <v>43</v>
      </c>
      <c r="I174" s="91">
        <v>21601</v>
      </c>
      <c r="J174" s="94" t="s">
        <v>221</v>
      </c>
      <c r="K174" s="91" t="s">
        <v>238</v>
      </c>
      <c r="L174" s="94" t="s">
        <v>239</v>
      </c>
      <c r="M174" s="91"/>
      <c r="N174" s="91"/>
      <c r="O174" s="91" t="s">
        <v>200</v>
      </c>
      <c r="P174" s="95">
        <v>1</v>
      </c>
      <c r="Q174" s="96">
        <v>84.22</v>
      </c>
      <c r="R174" s="7" t="s">
        <v>40</v>
      </c>
      <c r="S174" s="97">
        <f t="shared" si="16"/>
        <v>84.22</v>
      </c>
      <c r="T174" s="31">
        <v>0</v>
      </c>
      <c r="U174" s="31">
        <v>0</v>
      </c>
      <c r="V174" s="31">
        <v>0</v>
      </c>
      <c r="W174" s="98">
        <v>84.22</v>
      </c>
      <c r="X174" s="31">
        <v>0</v>
      </c>
      <c r="Y174" s="31">
        <v>0</v>
      </c>
      <c r="Z174" s="31">
        <v>0</v>
      </c>
      <c r="AA174" s="31">
        <v>0</v>
      </c>
      <c r="AB174" s="31">
        <v>0</v>
      </c>
      <c r="AC174" s="31">
        <v>0</v>
      </c>
      <c r="AD174" s="31">
        <v>0</v>
      </c>
      <c r="AE174" s="31">
        <v>0</v>
      </c>
    </row>
    <row r="175" spans="1:31" s="87" customFormat="1" ht="22.5" x14ac:dyDescent="0.25">
      <c r="A175" s="90" t="s">
        <v>343</v>
      </c>
      <c r="B175" s="91" t="s">
        <v>184</v>
      </c>
      <c r="C175" s="10">
        <v>11510</v>
      </c>
      <c r="D175" s="91" t="s">
        <v>184</v>
      </c>
      <c r="E175" s="92" t="s">
        <v>37</v>
      </c>
      <c r="F175" s="91" t="s">
        <v>38</v>
      </c>
      <c r="G175" s="93" t="s">
        <v>37</v>
      </c>
      <c r="H175" s="91" t="s">
        <v>43</v>
      </c>
      <c r="I175" s="91">
        <v>21601</v>
      </c>
      <c r="J175" s="94" t="s">
        <v>221</v>
      </c>
      <c r="K175" s="91" t="s">
        <v>240</v>
      </c>
      <c r="L175" s="94" t="s">
        <v>241</v>
      </c>
      <c r="M175" s="91"/>
      <c r="N175" s="91"/>
      <c r="O175" s="91" t="s">
        <v>233</v>
      </c>
      <c r="P175" s="95">
        <v>1</v>
      </c>
      <c r="Q175" s="96">
        <v>34.03</v>
      </c>
      <c r="R175" s="7" t="s">
        <v>40</v>
      </c>
      <c r="S175" s="97">
        <f t="shared" si="16"/>
        <v>34.03</v>
      </c>
      <c r="T175" s="31">
        <v>0</v>
      </c>
      <c r="U175" s="31">
        <v>0</v>
      </c>
      <c r="V175" s="31">
        <v>0</v>
      </c>
      <c r="W175" s="98">
        <v>34.03</v>
      </c>
      <c r="X175" s="31">
        <v>0</v>
      </c>
      <c r="Y175" s="31">
        <v>0</v>
      </c>
      <c r="Z175" s="31">
        <v>0</v>
      </c>
      <c r="AA175" s="31">
        <v>0</v>
      </c>
      <c r="AB175" s="31">
        <v>0</v>
      </c>
      <c r="AC175" s="31">
        <v>0</v>
      </c>
      <c r="AD175" s="31">
        <v>0</v>
      </c>
      <c r="AE175" s="31">
        <v>0</v>
      </c>
    </row>
    <row r="176" spans="1:31" s="87" customFormat="1" ht="22.5" x14ac:dyDescent="0.25">
      <c r="A176" s="90" t="s">
        <v>343</v>
      </c>
      <c r="B176" s="91" t="s">
        <v>184</v>
      </c>
      <c r="C176" s="10">
        <v>11510</v>
      </c>
      <c r="D176" s="91" t="s">
        <v>184</v>
      </c>
      <c r="E176" s="92" t="s">
        <v>37</v>
      </c>
      <c r="F176" s="91" t="s">
        <v>38</v>
      </c>
      <c r="G176" s="93" t="s">
        <v>37</v>
      </c>
      <c r="H176" s="91" t="s">
        <v>43</v>
      </c>
      <c r="I176" s="91">
        <v>21601</v>
      </c>
      <c r="J176" s="94" t="s">
        <v>221</v>
      </c>
      <c r="K176" s="91" t="s">
        <v>242</v>
      </c>
      <c r="L176" s="94" t="s">
        <v>243</v>
      </c>
      <c r="M176" s="91"/>
      <c r="N176" s="91"/>
      <c r="O176" s="91" t="s">
        <v>200</v>
      </c>
      <c r="P176" s="95">
        <v>4</v>
      </c>
      <c r="Q176" s="96">
        <v>16.670000000000002</v>
      </c>
      <c r="R176" s="7" t="s">
        <v>40</v>
      </c>
      <c r="S176" s="97">
        <f t="shared" si="16"/>
        <v>66.680000000000007</v>
      </c>
      <c r="T176" s="31">
        <v>0</v>
      </c>
      <c r="U176" s="31">
        <v>0</v>
      </c>
      <c r="V176" s="31">
        <v>0</v>
      </c>
      <c r="W176" s="98">
        <v>66.680000000000007</v>
      </c>
      <c r="X176" s="31">
        <v>0</v>
      </c>
      <c r="Y176" s="31">
        <v>0</v>
      </c>
      <c r="Z176" s="31">
        <v>0</v>
      </c>
      <c r="AA176" s="31">
        <v>0</v>
      </c>
      <c r="AB176" s="31">
        <v>0</v>
      </c>
      <c r="AC176" s="31">
        <v>0</v>
      </c>
      <c r="AD176" s="31">
        <v>0</v>
      </c>
      <c r="AE176" s="31">
        <v>0</v>
      </c>
    </row>
    <row r="177" spans="1:31" s="87" customFormat="1" ht="22.5" x14ac:dyDescent="0.25">
      <c r="A177" s="90" t="s">
        <v>343</v>
      </c>
      <c r="B177" s="91" t="s">
        <v>184</v>
      </c>
      <c r="C177" s="10">
        <v>11510</v>
      </c>
      <c r="D177" s="91" t="s">
        <v>184</v>
      </c>
      <c r="E177" s="92" t="s">
        <v>37</v>
      </c>
      <c r="F177" s="91" t="s">
        <v>38</v>
      </c>
      <c r="G177" s="93" t="s">
        <v>37</v>
      </c>
      <c r="H177" s="91" t="s">
        <v>43</v>
      </c>
      <c r="I177" s="91">
        <v>21601</v>
      </c>
      <c r="J177" s="94" t="s">
        <v>221</v>
      </c>
      <c r="K177" s="91" t="s">
        <v>244</v>
      </c>
      <c r="L177" s="94" t="s">
        <v>245</v>
      </c>
      <c r="M177" s="91"/>
      <c r="N177" s="91"/>
      <c r="O177" s="91" t="s">
        <v>246</v>
      </c>
      <c r="P177" s="95">
        <v>1</v>
      </c>
      <c r="Q177" s="96">
        <v>176.64</v>
      </c>
      <c r="R177" s="7" t="s">
        <v>40</v>
      </c>
      <c r="S177" s="97">
        <f t="shared" si="16"/>
        <v>176.64</v>
      </c>
      <c r="T177" s="31">
        <v>0</v>
      </c>
      <c r="U177" s="31">
        <v>0</v>
      </c>
      <c r="V177" s="31">
        <v>0</v>
      </c>
      <c r="W177" s="98">
        <v>176.64</v>
      </c>
      <c r="X177" s="31">
        <v>0</v>
      </c>
      <c r="Y177" s="31">
        <v>0</v>
      </c>
      <c r="Z177" s="31">
        <v>0</v>
      </c>
      <c r="AA177" s="31">
        <v>0</v>
      </c>
      <c r="AB177" s="31">
        <v>0</v>
      </c>
      <c r="AC177" s="31">
        <v>0</v>
      </c>
      <c r="AD177" s="31">
        <v>0</v>
      </c>
      <c r="AE177" s="31">
        <v>0</v>
      </c>
    </row>
    <row r="178" spans="1:31" s="87" customFormat="1" ht="22.5" x14ac:dyDescent="0.25">
      <c r="A178" s="90" t="s">
        <v>343</v>
      </c>
      <c r="B178" s="91" t="s">
        <v>184</v>
      </c>
      <c r="C178" s="10">
        <v>11510</v>
      </c>
      <c r="D178" s="91" t="s">
        <v>184</v>
      </c>
      <c r="E178" s="92" t="s">
        <v>37</v>
      </c>
      <c r="F178" s="91" t="s">
        <v>38</v>
      </c>
      <c r="G178" s="93" t="s">
        <v>37</v>
      </c>
      <c r="H178" s="91" t="s">
        <v>43</v>
      </c>
      <c r="I178" s="91">
        <v>21601</v>
      </c>
      <c r="J178" s="94" t="s">
        <v>221</v>
      </c>
      <c r="K178" s="91" t="s">
        <v>247</v>
      </c>
      <c r="L178" s="94" t="s">
        <v>248</v>
      </c>
      <c r="M178" s="91"/>
      <c r="N178" s="91"/>
      <c r="O178" s="91" t="s">
        <v>200</v>
      </c>
      <c r="P178" s="95">
        <v>11</v>
      </c>
      <c r="Q178" s="96">
        <v>11.07</v>
      </c>
      <c r="R178" s="7" t="s">
        <v>40</v>
      </c>
      <c r="S178" s="97">
        <f t="shared" si="16"/>
        <v>121.77000000000001</v>
      </c>
      <c r="T178" s="31">
        <v>0</v>
      </c>
      <c r="U178" s="31">
        <v>0</v>
      </c>
      <c r="V178" s="31">
        <v>0</v>
      </c>
      <c r="W178" s="98">
        <v>121.77</v>
      </c>
      <c r="X178" s="31">
        <v>0</v>
      </c>
      <c r="Y178" s="31">
        <v>0</v>
      </c>
      <c r="Z178" s="31">
        <v>0</v>
      </c>
      <c r="AA178" s="31">
        <v>0</v>
      </c>
      <c r="AB178" s="31">
        <v>0</v>
      </c>
      <c r="AC178" s="31">
        <v>0</v>
      </c>
      <c r="AD178" s="31">
        <v>0</v>
      </c>
      <c r="AE178" s="31">
        <v>0</v>
      </c>
    </row>
    <row r="179" spans="1:31" s="87" customFormat="1" ht="22.5" x14ac:dyDescent="0.25">
      <c r="A179" s="90" t="s">
        <v>343</v>
      </c>
      <c r="B179" s="91" t="s">
        <v>184</v>
      </c>
      <c r="C179" s="10">
        <v>11510</v>
      </c>
      <c r="D179" s="91" t="s">
        <v>184</v>
      </c>
      <c r="E179" s="92" t="s">
        <v>37</v>
      </c>
      <c r="F179" s="91" t="s">
        <v>38</v>
      </c>
      <c r="G179" s="93" t="s">
        <v>37</v>
      </c>
      <c r="H179" s="91" t="s">
        <v>43</v>
      </c>
      <c r="I179" s="91">
        <v>21601</v>
      </c>
      <c r="J179" s="94" t="s">
        <v>221</v>
      </c>
      <c r="K179" s="91" t="s">
        <v>249</v>
      </c>
      <c r="L179" s="94" t="s">
        <v>250</v>
      </c>
      <c r="M179" s="91"/>
      <c r="N179" s="91"/>
      <c r="O179" s="91" t="s">
        <v>251</v>
      </c>
      <c r="P179" s="95">
        <v>1</v>
      </c>
      <c r="Q179" s="96">
        <v>313.42</v>
      </c>
      <c r="R179" s="7" t="s">
        <v>40</v>
      </c>
      <c r="S179" s="97">
        <f t="shared" si="16"/>
        <v>313.42</v>
      </c>
      <c r="T179" s="31">
        <v>0</v>
      </c>
      <c r="U179" s="31">
        <v>0</v>
      </c>
      <c r="V179" s="31">
        <v>0</v>
      </c>
      <c r="W179" s="98">
        <v>313.42</v>
      </c>
      <c r="X179" s="31">
        <v>0</v>
      </c>
      <c r="Y179" s="31">
        <v>0</v>
      </c>
      <c r="Z179" s="31">
        <v>0</v>
      </c>
      <c r="AA179" s="31">
        <v>0</v>
      </c>
      <c r="AB179" s="31">
        <v>0</v>
      </c>
      <c r="AC179" s="31">
        <v>0</v>
      </c>
      <c r="AD179" s="31">
        <v>0</v>
      </c>
      <c r="AE179" s="31">
        <v>0</v>
      </c>
    </row>
    <row r="180" spans="1:31" s="87" customFormat="1" ht="22.5" x14ac:dyDescent="0.25">
      <c r="A180" s="90" t="s">
        <v>343</v>
      </c>
      <c r="B180" s="91" t="s">
        <v>184</v>
      </c>
      <c r="C180" s="10">
        <v>11510</v>
      </c>
      <c r="D180" s="91" t="s">
        <v>184</v>
      </c>
      <c r="E180" s="92" t="s">
        <v>37</v>
      </c>
      <c r="F180" s="91" t="s">
        <v>38</v>
      </c>
      <c r="G180" s="93" t="s">
        <v>37</v>
      </c>
      <c r="H180" s="91" t="s">
        <v>43</v>
      </c>
      <c r="I180" s="91">
        <v>21601</v>
      </c>
      <c r="J180" s="94" t="s">
        <v>221</v>
      </c>
      <c r="K180" s="91" t="s">
        <v>252</v>
      </c>
      <c r="L180" s="94" t="s">
        <v>253</v>
      </c>
      <c r="M180" s="91"/>
      <c r="N180" s="91"/>
      <c r="O180" s="91" t="s">
        <v>233</v>
      </c>
      <c r="P180" s="95">
        <v>1</v>
      </c>
      <c r="Q180" s="96">
        <v>40.22</v>
      </c>
      <c r="R180" s="7" t="s">
        <v>40</v>
      </c>
      <c r="S180" s="97">
        <f t="shared" si="16"/>
        <v>40.22</v>
      </c>
      <c r="T180" s="31">
        <v>0</v>
      </c>
      <c r="U180" s="31">
        <v>0</v>
      </c>
      <c r="V180" s="31">
        <v>0</v>
      </c>
      <c r="W180" s="98">
        <v>40.22</v>
      </c>
      <c r="X180" s="31">
        <v>0</v>
      </c>
      <c r="Y180" s="31">
        <v>0</v>
      </c>
      <c r="Z180" s="31">
        <v>0</v>
      </c>
      <c r="AA180" s="31">
        <v>0</v>
      </c>
      <c r="AB180" s="31">
        <v>0</v>
      </c>
      <c r="AC180" s="31">
        <v>0</v>
      </c>
      <c r="AD180" s="31">
        <v>0</v>
      </c>
      <c r="AE180" s="31">
        <v>0</v>
      </c>
    </row>
    <row r="181" spans="1:31" s="87" customFormat="1" ht="22.5" x14ac:dyDescent="0.25">
      <c r="A181" s="90" t="s">
        <v>343</v>
      </c>
      <c r="B181" s="91" t="s">
        <v>184</v>
      </c>
      <c r="C181" s="10">
        <v>11510</v>
      </c>
      <c r="D181" s="91" t="s">
        <v>184</v>
      </c>
      <c r="E181" s="92" t="s">
        <v>37</v>
      </c>
      <c r="F181" s="91" t="s">
        <v>38</v>
      </c>
      <c r="G181" s="93" t="s">
        <v>37</v>
      </c>
      <c r="H181" s="91" t="s">
        <v>43</v>
      </c>
      <c r="I181" s="91">
        <v>21601</v>
      </c>
      <c r="J181" s="94" t="s">
        <v>221</v>
      </c>
      <c r="K181" s="91" t="s">
        <v>254</v>
      </c>
      <c r="L181" s="94" t="s">
        <v>255</v>
      </c>
      <c r="M181" s="91"/>
      <c r="N181" s="91"/>
      <c r="O181" s="91" t="s">
        <v>256</v>
      </c>
      <c r="P181" s="95">
        <v>1</v>
      </c>
      <c r="Q181" s="96">
        <v>40.78</v>
      </c>
      <c r="R181" s="7" t="s">
        <v>40</v>
      </c>
      <c r="S181" s="97">
        <f t="shared" si="16"/>
        <v>40.78</v>
      </c>
      <c r="T181" s="31">
        <v>0</v>
      </c>
      <c r="U181" s="31">
        <v>0</v>
      </c>
      <c r="V181" s="31">
        <v>0</v>
      </c>
      <c r="W181" s="98">
        <v>40.78</v>
      </c>
      <c r="X181" s="31">
        <v>0</v>
      </c>
      <c r="Y181" s="31">
        <v>0</v>
      </c>
      <c r="Z181" s="31">
        <v>0</v>
      </c>
      <c r="AA181" s="31">
        <v>0</v>
      </c>
      <c r="AB181" s="31">
        <v>0</v>
      </c>
      <c r="AC181" s="31">
        <v>0</v>
      </c>
      <c r="AD181" s="31">
        <v>0</v>
      </c>
      <c r="AE181" s="31">
        <v>0</v>
      </c>
    </row>
    <row r="182" spans="1:31" s="87" customFormat="1" ht="22.5" x14ac:dyDescent="0.25">
      <c r="A182" s="90" t="s">
        <v>343</v>
      </c>
      <c r="B182" s="91" t="s">
        <v>184</v>
      </c>
      <c r="C182" s="10">
        <v>11510</v>
      </c>
      <c r="D182" s="91" t="s">
        <v>184</v>
      </c>
      <c r="E182" s="92" t="s">
        <v>37</v>
      </c>
      <c r="F182" s="91" t="s">
        <v>38</v>
      </c>
      <c r="G182" s="93" t="s">
        <v>37</v>
      </c>
      <c r="H182" s="91" t="s">
        <v>43</v>
      </c>
      <c r="I182" s="91">
        <v>21601</v>
      </c>
      <c r="J182" s="94" t="s">
        <v>221</v>
      </c>
      <c r="K182" s="91" t="s">
        <v>257</v>
      </c>
      <c r="L182" s="94" t="s">
        <v>258</v>
      </c>
      <c r="M182" s="91"/>
      <c r="N182" s="91"/>
      <c r="O182" s="91" t="s">
        <v>203</v>
      </c>
      <c r="P182" s="95">
        <v>20</v>
      </c>
      <c r="Q182" s="96">
        <v>11.71</v>
      </c>
      <c r="R182" s="7" t="s">
        <v>40</v>
      </c>
      <c r="S182" s="97">
        <f t="shared" si="16"/>
        <v>234.20000000000002</v>
      </c>
      <c r="T182" s="31">
        <v>0</v>
      </c>
      <c r="U182" s="31">
        <v>0</v>
      </c>
      <c r="V182" s="31">
        <v>0</v>
      </c>
      <c r="W182" s="98">
        <v>234.2</v>
      </c>
      <c r="X182" s="31">
        <v>0</v>
      </c>
      <c r="Y182" s="31">
        <v>0</v>
      </c>
      <c r="Z182" s="31">
        <v>0</v>
      </c>
      <c r="AA182" s="31">
        <v>0</v>
      </c>
      <c r="AB182" s="31">
        <v>0</v>
      </c>
      <c r="AC182" s="31">
        <v>0</v>
      </c>
      <c r="AD182" s="31">
        <v>0</v>
      </c>
      <c r="AE182" s="31">
        <v>0</v>
      </c>
    </row>
    <row r="183" spans="1:31" s="87" customFormat="1" ht="22.5" x14ac:dyDescent="0.25">
      <c r="A183" s="90" t="s">
        <v>343</v>
      </c>
      <c r="B183" s="91" t="s">
        <v>184</v>
      </c>
      <c r="C183" s="10">
        <v>11510</v>
      </c>
      <c r="D183" s="91" t="s">
        <v>184</v>
      </c>
      <c r="E183" s="92" t="s">
        <v>37</v>
      </c>
      <c r="F183" s="91" t="s">
        <v>38</v>
      </c>
      <c r="G183" s="93" t="s">
        <v>37</v>
      </c>
      <c r="H183" s="91" t="s">
        <v>43</v>
      </c>
      <c r="I183" s="91">
        <v>21601</v>
      </c>
      <c r="J183" s="94" t="s">
        <v>221</v>
      </c>
      <c r="K183" s="91" t="s">
        <v>259</v>
      </c>
      <c r="L183" s="94" t="s">
        <v>260</v>
      </c>
      <c r="M183" s="91"/>
      <c r="N183" s="91"/>
      <c r="O183" s="91" t="s">
        <v>200</v>
      </c>
      <c r="P183" s="95">
        <v>6</v>
      </c>
      <c r="Q183" s="96">
        <v>51.45</v>
      </c>
      <c r="R183" s="7" t="s">
        <v>40</v>
      </c>
      <c r="S183" s="97">
        <f t="shared" si="16"/>
        <v>308.70000000000005</v>
      </c>
      <c r="T183" s="31">
        <v>0</v>
      </c>
      <c r="U183" s="31">
        <v>0</v>
      </c>
      <c r="V183" s="31">
        <v>0</v>
      </c>
      <c r="W183" s="98">
        <v>308.7</v>
      </c>
      <c r="X183" s="31">
        <v>0</v>
      </c>
      <c r="Y183" s="31">
        <v>0</v>
      </c>
      <c r="Z183" s="31">
        <v>0</v>
      </c>
      <c r="AA183" s="31">
        <v>0</v>
      </c>
      <c r="AB183" s="31">
        <v>0</v>
      </c>
      <c r="AC183" s="31">
        <v>0</v>
      </c>
      <c r="AD183" s="31">
        <v>0</v>
      </c>
      <c r="AE183" s="31">
        <v>0</v>
      </c>
    </row>
    <row r="184" spans="1:31" s="87" customFormat="1" ht="22.5" x14ac:dyDescent="0.25">
      <c r="A184" s="90" t="s">
        <v>343</v>
      </c>
      <c r="B184" s="91" t="s">
        <v>184</v>
      </c>
      <c r="C184" s="10">
        <v>11510</v>
      </c>
      <c r="D184" s="91" t="s">
        <v>184</v>
      </c>
      <c r="E184" s="92" t="s">
        <v>37</v>
      </c>
      <c r="F184" s="91" t="s">
        <v>38</v>
      </c>
      <c r="G184" s="93" t="s">
        <v>37</v>
      </c>
      <c r="H184" s="91" t="s">
        <v>43</v>
      </c>
      <c r="I184" s="91">
        <v>21601</v>
      </c>
      <c r="J184" s="94" t="s">
        <v>221</v>
      </c>
      <c r="K184" s="91" t="s">
        <v>261</v>
      </c>
      <c r="L184" s="94" t="s">
        <v>262</v>
      </c>
      <c r="M184" s="91"/>
      <c r="N184" s="91"/>
      <c r="O184" s="91" t="s">
        <v>203</v>
      </c>
      <c r="P184" s="95">
        <v>2</v>
      </c>
      <c r="Q184" s="96">
        <v>39.69</v>
      </c>
      <c r="R184" s="7" t="s">
        <v>40</v>
      </c>
      <c r="S184" s="97">
        <f t="shared" si="16"/>
        <v>79.38</v>
      </c>
      <c r="T184" s="31">
        <v>0</v>
      </c>
      <c r="U184" s="31">
        <v>0</v>
      </c>
      <c r="V184" s="31">
        <v>0</v>
      </c>
      <c r="W184" s="98">
        <v>79.38</v>
      </c>
      <c r="X184" s="31">
        <v>0</v>
      </c>
      <c r="Y184" s="31">
        <v>0</v>
      </c>
      <c r="Z184" s="31">
        <v>0</v>
      </c>
      <c r="AA184" s="31">
        <v>0</v>
      </c>
      <c r="AB184" s="31">
        <v>0</v>
      </c>
      <c r="AC184" s="31">
        <v>0</v>
      </c>
      <c r="AD184" s="31">
        <v>0</v>
      </c>
      <c r="AE184" s="31">
        <v>0</v>
      </c>
    </row>
    <row r="185" spans="1:31" s="87" customFormat="1" ht="22.5" x14ac:dyDescent="0.25">
      <c r="A185" s="90" t="s">
        <v>343</v>
      </c>
      <c r="B185" s="91" t="s">
        <v>184</v>
      </c>
      <c r="C185" s="10">
        <v>11510</v>
      </c>
      <c r="D185" s="91" t="s">
        <v>184</v>
      </c>
      <c r="E185" s="92" t="s">
        <v>37</v>
      </c>
      <c r="F185" s="91" t="s">
        <v>44</v>
      </c>
      <c r="G185" s="93" t="s">
        <v>191</v>
      </c>
      <c r="H185" s="91" t="s">
        <v>192</v>
      </c>
      <c r="I185" s="91">
        <v>21601</v>
      </c>
      <c r="J185" s="94" t="s">
        <v>221</v>
      </c>
      <c r="K185" s="91" t="s">
        <v>259</v>
      </c>
      <c r="L185" s="94" t="s">
        <v>260</v>
      </c>
      <c r="M185" s="91"/>
      <c r="N185" s="91"/>
      <c r="O185" s="91" t="s">
        <v>200</v>
      </c>
      <c r="P185" s="95">
        <v>8</v>
      </c>
      <c r="Q185" s="96">
        <f>308.7/8</f>
        <v>38.587499999999999</v>
      </c>
      <c r="R185" s="7" t="s">
        <v>40</v>
      </c>
      <c r="S185" s="97">
        <f t="shared" si="16"/>
        <v>308.7</v>
      </c>
      <c r="T185" s="31">
        <v>0</v>
      </c>
      <c r="U185" s="31">
        <v>0</v>
      </c>
      <c r="V185" s="31">
        <v>0</v>
      </c>
      <c r="W185" s="98">
        <v>308.7</v>
      </c>
      <c r="X185" s="31">
        <v>0</v>
      </c>
      <c r="Y185" s="31">
        <v>0</v>
      </c>
      <c r="Z185" s="31">
        <v>0</v>
      </c>
      <c r="AA185" s="31">
        <v>0</v>
      </c>
      <c r="AB185" s="31">
        <v>0</v>
      </c>
      <c r="AC185" s="31">
        <v>0</v>
      </c>
      <c r="AD185" s="31">
        <v>0</v>
      </c>
      <c r="AE185" s="31">
        <v>0</v>
      </c>
    </row>
    <row r="186" spans="1:31" s="87" customFormat="1" ht="22.5" x14ac:dyDescent="0.25">
      <c r="A186" s="90" t="s">
        <v>343</v>
      </c>
      <c r="B186" s="91" t="s">
        <v>184</v>
      </c>
      <c r="C186" s="10">
        <v>11510</v>
      </c>
      <c r="D186" s="91" t="s">
        <v>184</v>
      </c>
      <c r="E186" s="92" t="s">
        <v>37</v>
      </c>
      <c r="F186" s="91" t="s">
        <v>44</v>
      </c>
      <c r="G186" s="93" t="s">
        <v>191</v>
      </c>
      <c r="H186" s="91" t="s">
        <v>192</v>
      </c>
      <c r="I186" s="91">
        <v>21601</v>
      </c>
      <c r="J186" s="94" t="s">
        <v>221</v>
      </c>
      <c r="K186" s="91" t="s">
        <v>263</v>
      </c>
      <c r="L186" s="94" t="s">
        <v>264</v>
      </c>
      <c r="M186" s="91"/>
      <c r="N186" s="91"/>
      <c r="O186" s="91" t="s">
        <v>246</v>
      </c>
      <c r="P186" s="95">
        <v>1</v>
      </c>
      <c r="Q186" s="96">
        <v>137.19999999999999</v>
      </c>
      <c r="R186" s="7" t="s">
        <v>40</v>
      </c>
      <c r="S186" s="97">
        <f t="shared" si="16"/>
        <v>137.19999999999999</v>
      </c>
      <c r="T186" s="31">
        <v>0</v>
      </c>
      <c r="U186" s="31">
        <v>0</v>
      </c>
      <c r="V186" s="31">
        <v>0</v>
      </c>
      <c r="W186" s="98">
        <v>137.19999999999999</v>
      </c>
      <c r="X186" s="31">
        <v>0</v>
      </c>
      <c r="Y186" s="31">
        <v>0</v>
      </c>
      <c r="Z186" s="31">
        <v>0</v>
      </c>
      <c r="AA186" s="31">
        <v>0</v>
      </c>
      <c r="AB186" s="31">
        <v>0</v>
      </c>
      <c r="AC186" s="31">
        <v>0</v>
      </c>
      <c r="AD186" s="31">
        <v>0</v>
      </c>
      <c r="AE186" s="31">
        <v>0</v>
      </c>
    </row>
    <row r="187" spans="1:31" s="87" customFormat="1" ht="22.5" x14ac:dyDescent="0.25">
      <c r="A187" s="90" t="s">
        <v>343</v>
      </c>
      <c r="B187" s="91" t="s">
        <v>184</v>
      </c>
      <c r="C187" s="10">
        <v>11510</v>
      </c>
      <c r="D187" s="91" t="s">
        <v>184</v>
      </c>
      <c r="E187" s="92" t="s">
        <v>37</v>
      </c>
      <c r="F187" s="91" t="s">
        <v>44</v>
      </c>
      <c r="G187" s="93" t="s">
        <v>191</v>
      </c>
      <c r="H187" s="91" t="s">
        <v>192</v>
      </c>
      <c r="I187" s="91">
        <v>21601</v>
      </c>
      <c r="J187" s="94" t="s">
        <v>221</v>
      </c>
      <c r="K187" s="91" t="s">
        <v>252</v>
      </c>
      <c r="L187" s="94" t="s">
        <v>253</v>
      </c>
      <c r="M187" s="91"/>
      <c r="N187" s="91"/>
      <c r="O187" s="91" t="s">
        <v>233</v>
      </c>
      <c r="P187" s="95">
        <v>1</v>
      </c>
      <c r="Q187" s="96">
        <v>39.700000000000003</v>
      </c>
      <c r="R187" s="7" t="s">
        <v>40</v>
      </c>
      <c r="S187" s="97">
        <f t="shared" si="16"/>
        <v>39.700000000000003</v>
      </c>
      <c r="T187" s="31">
        <v>0</v>
      </c>
      <c r="U187" s="31">
        <v>0</v>
      </c>
      <c r="V187" s="31">
        <v>0</v>
      </c>
      <c r="W187" s="98">
        <v>39.700000000000003</v>
      </c>
      <c r="X187" s="31">
        <v>0</v>
      </c>
      <c r="Y187" s="31">
        <v>0</v>
      </c>
      <c r="Z187" s="31">
        <v>0</v>
      </c>
      <c r="AA187" s="31">
        <v>0</v>
      </c>
      <c r="AB187" s="31">
        <v>0</v>
      </c>
      <c r="AC187" s="31">
        <v>0</v>
      </c>
      <c r="AD187" s="31">
        <v>0</v>
      </c>
      <c r="AE187" s="31">
        <v>0</v>
      </c>
    </row>
    <row r="188" spans="1:31" s="87" customFormat="1" ht="22.5" x14ac:dyDescent="0.25">
      <c r="A188" s="90" t="s">
        <v>343</v>
      </c>
      <c r="B188" s="91" t="s">
        <v>184</v>
      </c>
      <c r="C188" s="10">
        <v>11510</v>
      </c>
      <c r="D188" s="91" t="s">
        <v>184</v>
      </c>
      <c r="E188" s="92" t="s">
        <v>37</v>
      </c>
      <c r="F188" s="91" t="s">
        <v>44</v>
      </c>
      <c r="G188" s="93" t="s">
        <v>191</v>
      </c>
      <c r="H188" s="91" t="s">
        <v>192</v>
      </c>
      <c r="I188" s="91">
        <v>21601</v>
      </c>
      <c r="J188" s="94" t="s">
        <v>221</v>
      </c>
      <c r="K188" s="91" t="s">
        <v>265</v>
      </c>
      <c r="L188" s="94" t="s">
        <v>266</v>
      </c>
      <c r="M188" s="91"/>
      <c r="N188" s="91"/>
      <c r="O188" s="91" t="s">
        <v>200</v>
      </c>
      <c r="P188" s="95">
        <v>1</v>
      </c>
      <c r="Q188" s="96">
        <v>36.729999999999997</v>
      </c>
      <c r="R188" s="7" t="s">
        <v>40</v>
      </c>
      <c r="S188" s="97">
        <f t="shared" si="16"/>
        <v>36.729999999999997</v>
      </c>
      <c r="T188" s="31">
        <v>0</v>
      </c>
      <c r="U188" s="31">
        <v>0</v>
      </c>
      <c r="V188" s="31">
        <v>0</v>
      </c>
      <c r="W188" s="98">
        <v>36.729999999999997</v>
      </c>
      <c r="X188" s="31">
        <v>0</v>
      </c>
      <c r="Y188" s="31">
        <v>0</v>
      </c>
      <c r="Z188" s="31">
        <v>0</v>
      </c>
      <c r="AA188" s="31">
        <v>0</v>
      </c>
      <c r="AB188" s="31">
        <v>0</v>
      </c>
      <c r="AC188" s="31">
        <v>0</v>
      </c>
      <c r="AD188" s="31">
        <v>0</v>
      </c>
      <c r="AE188" s="31">
        <v>0</v>
      </c>
    </row>
    <row r="189" spans="1:31" s="87" customFormat="1" ht="22.5" x14ac:dyDescent="0.25">
      <c r="A189" s="90" t="s">
        <v>343</v>
      </c>
      <c r="B189" s="91" t="s">
        <v>184</v>
      </c>
      <c r="C189" s="10">
        <v>11510</v>
      </c>
      <c r="D189" s="91" t="s">
        <v>184</v>
      </c>
      <c r="E189" s="92" t="s">
        <v>37</v>
      </c>
      <c r="F189" s="91" t="s">
        <v>44</v>
      </c>
      <c r="G189" s="93" t="s">
        <v>191</v>
      </c>
      <c r="H189" s="91" t="s">
        <v>192</v>
      </c>
      <c r="I189" s="91">
        <v>21601</v>
      </c>
      <c r="J189" s="94" t="s">
        <v>221</v>
      </c>
      <c r="K189" s="91" t="s">
        <v>267</v>
      </c>
      <c r="L189" s="94" t="s">
        <v>268</v>
      </c>
      <c r="M189" s="91"/>
      <c r="N189" s="91"/>
      <c r="O189" s="91" t="s">
        <v>200</v>
      </c>
      <c r="P189" s="95">
        <v>1</v>
      </c>
      <c r="Q189" s="96">
        <v>130</v>
      </c>
      <c r="R189" s="7" t="s">
        <v>40</v>
      </c>
      <c r="S189" s="97">
        <f t="shared" si="16"/>
        <v>130</v>
      </c>
      <c r="T189" s="31">
        <v>0</v>
      </c>
      <c r="U189" s="31">
        <v>0</v>
      </c>
      <c r="V189" s="31">
        <v>0</v>
      </c>
      <c r="W189" s="98">
        <v>130</v>
      </c>
      <c r="X189" s="31">
        <v>0</v>
      </c>
      <c r="Y189" s="31">
        <v>0</v>
      </c>
      <c r="Z189" s="31">
        <v>0</v>
      </c>
      <c r="AA189" s="31">
        <v>0</v>
      </c>
      <c r="AB189" s="31">
        <v>0</v>
      </c>
      <c r="AC189" s="31">
        <v>0</v>
      </c>
      <c r="AD189" s="31">
        <v>0</v>
      </c>
      <c r="AE189" s="31">
        <v>0</v>
      </c>
    </row>
    <row r="190" spans="1:31" s="87" customFormat="1" ht="22.5" x14ac:dyDescent="0.25">
      <c r="A190" s="90" t="s">
        <v>343</v>
      </c>
      <c r="B190" s="91" t="s">
        <v>184</v>
      </c>
      <c r="C190" s="10">
        <v>11510</v>
      </c>
      <c r="D190" s="91" t="s">
        <v>184</v>
      </c>
      <c r="E190" s="92" t="s">
        <v>37</v>
      </c>
      <c r="F190" s="91" t="s">
        <v>44</v>
      </c>
      <c r="G190" s="93" t="s">
        <v>191</v>
      </c>
      <c r="H190" s="91" t="s">
        <v>192</v>
      </c>
      <c r="I190" s="91">
        <v>21601</v>
      </c>
      <c r="J190" s="94" t="s">
        <v>221</v>
      </c>
      <c r="K190" s="91" t="s">
        <v>269</v>
      </c>
      <c r="L190" s="94" t="s">
        <v>270</v>
      </c>
      <c r="M190" s="91"/>
      <c r="N190" s="91"/>
      <c r="O190" s="91" t="s">
        <v>200</v>
      </c>
      <c r="P190" s="95">
        <v>1</v>
      </c>
      <c r="Q190" s="96">
        <v>34.03</v>
      </c>
      <c r="R190" s="7" t="s">
        <v>40</v>
      </c>
      <c r="S190" s="97">
        <f t="shared" si="16"/>
        <v>34.03</v>
      </c>
      <c r="T190" s="31">
        <v>0</v>
      </c>
      <c r="U190" s="31">
        <v>0</v>
      </c>
      <c r="V190" s="31">
        <v>0</v>
      </c>
      <c r="W190" s="98">
        <v>34.03</v>
      </c>
      <c r="X190" s="31">
        <v>0</v>
      </c>
      <c r="Y190" s="31">
        <v>0</v>
      </c>
      <c r="Z190" s="31">
        <v>0</v>
      </c>
      <c r="AA190" s="31">
        <v>0</v>
      </c>
      <c r="AB190" s="31">
        <v>0</v>
      </c>
      <c r="AC190" s="31">
        <v>0</v>
      </c>
      <c r="AD190" s="31">
        <v>0</v>
      </c>
      <c r="AE190" s="31">
        <v>0</v>
      </c>
    </row>
    <row r="191" spans="1:31" s="87" customFormat="1" ht="22.5" x14ac:dyDescent="0.25">
      <c r="A191" s="90" t="s">
        <v>343</v>
      </c>
      <c r="B191" s="91" t="s">
        <v>184</v>
      </c>
      <c r="C191" s="10">
        <v>11510</v>
      </c>
      <c r="D191" s="91" t="s">
        <v>184</v>
      </c>
      <c r="E191" s="92" t="s">
        <v>37</v>
      </c>
      <c r="F191" s="91" t="s">
        <v>44</v>
      </c>
      <c r="G191" s="93" t="s">
        <v>191</v>
      </c>
      <c r="H191" s="91" t="s">
        <v>192</v>
      </c>
      <c r="I191" s="91">
        <v>21601</v>
      </c>
      <c r="J191" s="94" t="s">
        <v>221</v>
      </c>
      <c r="K191" s="91" t="s">
        <v>271</v>
      </c>
      <c r="L191" s="94" t="s">
        <v>272</v>
      </c>
      <c r="M191" s="91"/>
      <c r="N191" s="91"/>
      <c r="O191" s="91" t="s">
        <v>200</v>
      </c>
      <c r="P191" s="95">
        <v>1</v>
      </c>
      <c r="Q191" s="96">
        <v>25.06</v>
      </c>
      <c r="R191" s="7" t="s">
        <v>40</v>
      </c>
      <c r="S191" s="97">
        <f t="shared" si="16"/>
        <v>25.06</v>
      </c>
      <c r="T191" s="31">
        <v>0</v>
      </c>
      <c r="U191" s="31">
        <v>0</v>
      </c>
      <c r="V191" s="31">
        <v>0</v>
      </c>
      <c r="W191" s="98">
        <v>25.06</v>
      </c>
      <c r="X191" s="31">
        <v>0</v>
      </c>
      <c r="Y191" s="31">
        <v>0</v>
      </c>
      <c r="Z191" s="31">
        <v>0</v>
      </c>
      <c r="AA191" s="31">
        <v>0</v>
      </c>
      <c r="AB191" s="31">
        <v>0</v>
      </c>
      <c r="AC191" s="31">
        <v>0</v>
      </c>
      <c r="AD191" s="31">
        <v>0</v>
      </c>
      <c r="AE191" s="31">
        <v>0</v>
      </c>
    </row>
    <row r="192" spans="1:31" s="87" customFormat="1" ht="22.5" x14ac:dyDescent="0.25">
      <c r="A192" s="90" t="s">
        <v>343</v>
      </c>
      <c r="B192" s="91" t="s">
        <v>184</v>
      </c>
      <c r="C192" s="10">
        <v>11510</v>
      </c>
      <c r="D192" s="91" t="s">
        <v>184</v>
      </c>
      <c r="E192" s="92" t="s">
        <v>37</v>
      </c>
      <c r="F192" s="91" t="s">
        <v>44</v>
      </c>
      <c r="G192" s="93" t="s">
        <v>191</v>
      </c>
      <c r="H192" s="91" t="s">
        <v>192</v>
      </c>
      <c r="I192" s="91">
        <v>21601</v>
      </c>
      <c r="J192" s="94" t="s">
        <v>221</v>
      </c>
      <c r="K192" s="91" t="s">
        <v>249</v>
      </c>
      <c r="L192" s="94" t="s">
        <v>250</v>
      </c>
      <c r="M192" s="91"/>
      <c r="N192" s="91"/>
      <c r="O192" s="91" t="s">
        <v>251</v>
      </c>
      <c r="P192" s="95">
        <v>1</v>
      </c>
      <c r="Q192" s="96">
        <v>313.42</v>
      </c>
      <c r="R192" s="7" t="s">
        <v>40</v>
      </c>
      <c r="S192" s="97">
        <f t="shared" si="16"/>
        <v>313.42</v>
      </c>
      <c r="T192" s="31">
        <v>0</v>
      </c>
      <c r="U192" s="31">
        <v>0</v>
      </c>
      <c r="V192" s="31">
        <v>0</v>
      </c>
      <c r="W192" s="98">
        <v>313.42</v>
      </c>
      <c r="X192" s="31">
        <v>0</v>
      </c>
      <c r="Y192" s="31">
        <v>0</v>
      </c>
      <c r="Z192" s="31">
        <v>0</v>
      </c>
      <c r="AA192" s="31">
        <v>0</v>
      </c>
      <c r="AB192" s="31">
        <v>0</v>
      </c>
      <c r="AC192" s="31">
        <v>0</v>
      </c>
      <c r="AD192" s="31">
        <v>0</v>
      </c>
      <c r="AE192" s="31">
        <v>0</v>
      </c>
    </row>
    <row r="193" spans="1:31" s="87" customFormat="1" ht="22.5" x14ac:dyDescent="0.25">
      <c r="A193" s="90" t="s">
        <v>343</v>
      </c>
      <c r="B193" s="91" t="s">
        <v>184</v>
      </c>
      <c r="C193" s="10">
        <v>11510</v>
      </c>
      <c r="D193" s="91" t="s">
        <v>184</v>
      </c>
      <c r="E193" s="92" t="s">
        <v>37</v>
      </c>
      <c r="F193" s="91" t="s">
        <v>44</v>
      </c>
      <c r="G193" s="93" t="s">
        <v>191</v>
      </c>
      <c r="H193" s="91" t="s">
        <v>192</v>
      </c>
      <c r="I193" s="91">
        <v>21601</v>
      </c>
      <c r="J193" s="94" t="s">
        <v>221</v>
      </c>
      <c r="K193" s="91" t="s">
        <v>228</v>
      </c>
      <c r="L193" s="94" t="s">
        <v>273</v>
      </c>
      <c r="M193" s="91"/>
      <c r="N193" s="91"/>
      <c r="O193" s="91" t="s">
        <v>230</v>
      </c>
      <c r="P193" s="95">
        <v>6</v>
      </c>
      <c r="Q193" s="96">
        <f>253.55/6</f>
        <v>42.258333333333333</v>
      </c>
      <c r="R193" s="7" t="s">
        <v>40</v>
      </c>
      <c r="S193" s="97">
        <f t="shared" si="16"/>
        <v>253.55</v>
      </c>
      <c r="T193" s="31">
        <v>0</v>
      </c>
      <c r="U193" s="31">
        <v>0</v>
      </c>
      <c r="V193" s="31">
        <v>0</v>
      </c>
      <c r="W193" s="98">
        <v>253.55</v>
      </c>
      <c r="X193" s="31">
        <v>0</v>
      </c>
      <c r="Y193" s="31">
        <v>0</v>
      </c>
      <c r="Z193" s="31">
        <v>0</v>
      </c>
      <c r="AA193" s="31">
        <v>0</v>
      </c>
      <c r="AB193" s="31">
        <v>0</v>
      </c>
      <c r="AC193" s="31">
        <v>0</v>
      </c>
      <c r="AD193" s="31">
        <v>0</v>
      </c>
      <c r="AE193" s="31">
        <v>0</v>
      </c>
    </row>
    <row r="194" spans="1:31" s="87" customFormat="1" ht="22.5" x14ac:dyDescent="0.25">
      <c r="A194" s="90" t="s">
        <v>343</v>
      </c>
      <c r="B194" s="91" t="s">
        <v>184</v>
      </c>
      <c r="C194" s="10">
        <v>11510</v>
      </c>
      <c r="D194" s="91" t="s">
        <v>184</v>
      </c>
      <c r="E194" s="92" t="s">
        <v>37</v>
      </c>
      <c r="F194" s="91" t="s">
        <v>44</v>
      </c>
      <c r="G194" s="93" t="s">
        <v>191</v>
      </c>
      <c r="H194" s="91" t="s">
        <v>192</v>
      </c>
      <c r="I194" s="91">
        <v>21601</v>
      </c>
      <c r="J194" s="94" t="s">
        <v>221</v>
      </c>
      <c r="K194" s="91" t="s">
        <v>234</v>
      </c>
      <c r="L194" s="94" t="s">
        <v>235</v>
      </c>
      <c r="M194" s="91"/>
      <c r="N194" s="91"/>
      <c r="O194" s="91" t="s">
        <v>200</v>
      </c>
      <c r="P194" s="95">
        <v>1</v>
      </c>
      <c r="Q194" s="96">
        <v>91</v>
      </c>
      <c r="R194" s="7" t="s">
        <v>40</v>
      </c>
      <c r="S194" s="97">
        <f t="shared" si="16"/>
        <v>91</v>
      </c>
      <c r="T194" s="31">
        <v>0</v>
      </c>
      <c r="U194" s="31">
        <v>0</v>
      </c>
      <c r="V194" s="31">
        <v>0</v>
      </c>
      <c r="W194" s="98">
        <v>91</v>
      </c>
      <c r="X194" s="31">
        <v>0</v>
      </c>
      <c r="Y194" s="31">
        <v>0</v>
      </c>
      <c r="Z194" s="31">
        <v>0</v>
      </c>
      <c r="AA194" s="31">
        <v>0</v>
      </c>
      <c r="AB194" s="31">
        <v>0</v>
      </c>
      <c r="AC194" s="31">
        <v>0</v>
      </c>
      <c r="AD194" s="31">
        <v>0</v>
      </c>
      <c r="AE194" s="31">
        <v>0</v>
      </c>
    </row>
    <row r="195" spans="1:31" s="87" customFormat="1" ht="22.5" x14ac:dyDescent="0.25">
      <c r="A195" s="90" t="s">
        <v>343</v>
      </c>
      <c r="B195" s="91" t="s">
        <v>184</v>
      </c>
      <c r="C195" s="10">
        <v>11510</v>
      </c>
      <c r="D195" s="91" t="s">
        <v>184</v>
      </c>
      <c r="E195" s="92" t="s">
        <v>37</v>
      </c>
      <c r="F195" s="91" t="s">
        <v>44</v>
      </c>
      <c r="G195" s="93" t="s">
        <v>191</v>
      </c>
      <c r="H195" s="91" t="s">
        <v>192</v>
      </c>
      <c r="I195" s="91">
        <v>21601</v>
      </c>
      <c r="J195" s="94" t="s">
        <v>221</v>
      </c>
      <c r="K195" s="91" t="s">
        <v>274</v>
      </c>
      <c r="L195" s="94" t="s">
        <v>275</v>
      </c>
      <c r="M195" s="91"/>
      <c r="N195" s="91"/>
      <c r="O195" s="91" t="s">
        <v>200</v>
      </c>
      <c r="P195" s="95">
        <v>1</v>
      </c>
      <c r="Q195" s="96">
        <v>53.39</v>
      </c>
      <c r="R195" s="7" t="s">
        <v>40</v>
      </c>
      <c r="S195" s="97">
        <f t="shared" si="16"/>
        <v>53.39</v>
      </c>
      <c r="T195" s="31">
        <v>0</v>
      </c>
      <c r="U195" s="31">
        <v>0</v>
      </c>
      <c r="V195" s="31">
        <v>0</v>
      </c>
      <c r="W195" s="98">
        <v>53.39</v>
      </c>
      <c r="X195" s="31">
        <v>0</v>
      </c>
      <c r="Y195" s="31">
        <v>0</v>
      </c>
      <c r="Z195" s="31">
        <v>0</v>
      </c>
      <c r="AA195" s="31">
        <v>0</v>
      </c>
      <c r="AB195" s="31">
        <v>0</v>
      </c>
      <c r="AC195" s="31">
        <v>0</v>
      </c>
      <c r="AD195" s="31">
        <v>0</v>
      </c>
      <c r="AE195" s="31">
        <v>0</v>
      </c>
    </row>
    <row r="196" spans="1:31" s="87" customFormat="1" ht="22.5" x14ac:dyDescent="0.25">
      <c r="A196" s="90" t="s">
        <v>343</v>
      </c>
      <c r="B196" s="91" t="s">
        <v>184</v>
      </c>
      <c r="C196" s="10">
        <v>11510</v>
      </c>
      <c r="D196" s="91" t="s">
        <v>184</v>
      </c>
      <c r="E196" s="92" t="s">
        <v>37</v>
      </c>
      <c r="F196" s="91" t="s">
        <v>44</v>
      </c>
      <c r="G196" s="93" t="s">
        <v>191</v>
      </c>
      <c r="H196" s="91" t="s">
        <v>192</v>
      </c>
      <c r="I196" s="91">
        <v>21601</v>
      </c>
      <c r="J196" s="94" t="s">
        <v>221</v>
      </c>
      <c r="K196" s="91" t="s">
        <v>259</v>
      </c>
      <c r="L196" s="94" t="s">
        <v>260</v>
      </c>
      <c r="M196" s="91"/>
      <c r="N196" s="91"/>
      <c r="O196" s="91" t="s">
        <v>200</v>
      </c>
      <c r="P196" s="95">
        <v>8</v>
      </c>
      <c r="Q196" s="96">
        <f>308.7/8</f>
        <v>38.587499999999999</v>
      </c>
      <c r="R196" s="7" t="s">
        <v>40</v>
      </c>
      <c r="S196" s="97">
        <f t="shared" si="16"/>
        <v>308.7</v>
      </c>
      <c r="T196" s="31">
        <v>0</v>
      </c>
      <c r="U196" s="31">
        <v>0</v>
      </c>
      <c r="V196" s="31">
        <v>0</v>
      </c>
      <c r="W196" s="98">
        <v>308.7</v>
      </c>
      <c r="X196" s="31">
        <v>0</v>
      </c>
      <c r="Y196" s="31">
        <v>0</v>
      </c>
      <c r="Z196" s="31">
        <v>0</v>
      </c>
      <c r="AA196" s="31">
        <v>0</v>
      </c>
      <c r="AB196" s="31">
        <v>0</v>
      </c>
      <c r="AC196" s="31">
        <v>0</v>
      </c>
      <c r="AD196" s="31">
        <v>0</v>
      </c>
      <c r="AE196" s="31">
        <v>0</v>
      </c>
    </row>
    <row r="197" spans="1:31" s="87" customFormat="1" ht="22.5" x14ac:dyDescent="0.25">
      <c r="A197" s="90" t="s">
        <v>343</v>
      </c>
      <c r="B197" s="91" t="s">
        <v>184</v>
      </c>
      <c r="C197" s="10">
        <v>11510</v>
      </c>
      <c r="D197" s="91" t="s">
        <v>184</v>
      </c>
      <c r="E197" s="92" t="s">
        <v>37</v>
      </c>
      <c r="F197" s="91" t="s">
        <v>44</v>
      </c>
      <c r="G197" s="93" t="s">
        <v>191</v>
      </c>
      <c r="H197" s="91" t="s">
        <v>192</v>
      </c>
      <c r="I197" s="91">
        <v>21601</v>
      </c>
      <c r="J197" s="94" t="s">
        <v>221</v>
      </c>
      <c r="K197" s="91" t="s">
        <v>263</v>
      </c>
      <c r="L197" s="94" t="s">
        <v>264</v>
      </c>
      <c r="M197" s="91"/>
      <c r="N197" s="91"/>
      <c r="O197" s="91" t="s">
        <v>246</v>
      </c>
      <c r="P197" s="95">
        <v>1</v>
      </c>
      <c r="Q197" s="96">
        <v>137.19999999999999</v>
      </c>
      <c r="R197" s="7" t="s">
        <v>40</v>
      </c>
      <c r="S197" s="97">
        <f t="shared" si="16"/>
        <v>137.19999999999999</v>
      </c>
      <c r="T197" s="31">
        <v>0</v>
      </c>
      <c r="U197" s="31">
        <v>0</v>
      </c>
      <c r="V197" s="31">
        <v>0</v>
      </c>
      <c r="W197" s="98">
        <v>137.19999999999999</v>
      </c>
      <c r="X197" s="31">
        <v>0</v>
      </c>
      <c r="Y197" s="31">
        <v>0</v>
      </c>
      <c r="Z197" s="31">
        <v>0</v>
      </c>
      <c r="AA197" s="31">
        <v>0</v>
      </c>
      <c r="AB197" s="31">
        <v>0</v>
      </c>
      <c r="AC197" s="31">
        <v>0</v>
      </c>
      <c r="AD197" s="31">
        <v>0</v>
      </c>
      <c r="AE197" s="31">
        <v>0</v>
      </c>
    </row>
    <row r="198" spans="1:31" s="87" customFormat="1" ht="22.5" x14ac:dyDescent="0.25">
      <c r="A198" s="90" t="s">
        <v>343</v>
      </c>
      <c r="B198" s="91" t="s">
        <v>184</v>
      </c>
      <c r="C198" s="10">
        <v>11510</v>
      </c>
      <c r="D198" s="91" t="s">
        <v>184</v>
      </c>
      <c r="E198" s="92" t="s">
        <v>37</v>
      </c>
      <c r="F198" s="91" t="s">
        <v>44</v>
      </c>
      <c r="G198" s="93" t="s">
        <v>191</v>
      </c>
      <c r="H198" s="91" t="s">
        <v>192</v>
      </c>
      <c r="I198" s="91">
        <v>21601</v>
      </c>
      <c r="J198" s="94" t="s">
        <v>221</v>
      </c>
      <c r="K198" s="91" t="s">
        <v>252</v>
      </c>
      <c r="L198" s="94" t="s">
        <v>253</v>
      </c>
      <c r="M198" s="91"/>
      <c r="N198" s="91"/>
      <c r="O198" s="91" t="s">
        <v>233</v>
      </c>
      <c r="P198" s="95">
        <v>1</v>
      </c>
      <c r="Q198" s="96">
        <v>39.700000000000003</v>
      </c>
      <c r="R198" s="7" t="s">
        <v>40</v>
      </c>
      <c r="S198" s="97">
        <f t="shared" si="16"/>
        <v>39.700000000000003</v>
      </c>
      <c r="T198" s="31">
        <v>0</v>
      </c>
      <c r="U198" s="31">
        <v>0</v>
      </c>
      <c r="V198" s="31">
        <v>0</v>
      </c>
      <c r="W198" s="98">
        <v>39.700000000000003</v>
      </c>
      <c r="X198" s="31">
        <v>0</v>
      </c>
      <c r="Y198" s="31">
        <v>0</v>
      </c>
      <c r="Z198" s="31">
        <v>0</v>
      </c>
      <c r="AA198" s="31">
        <v>0</v>
      </c>
      <c r="AB198" s="31">
        <v>0</v>
      </c>
      <c r="AC198" s="31">
        <v>0</v>
      </c>
      <c r="AD198" s="31">
        <v>0</v>
      </c>
      <c r="AE198" s="31">
        <v>0</v>
      </c>
    </row>
    <row r="199" spans="1:31" s="87" customFormat="1" ht="22.5" x14ac:dyDescent="0.25">
      <c r="A199" s="90" t="s">
        <v>343</v>
      </c>
      <c r="B199" s="91" t="s">
        <v>184</v>
      </c>
      <c r="C199" s="10">
        <v>11510</v>
      </c>
      <c r="D199" s="91" t="s">
        <v>184</v>
      </c>
      <c r="E199" s="92" t="s">
        <v>37</v>
      </c>
      <c r="F199" s="91" t="s">
        <v>44</v>
      </c>
      <c r="G199" s="93" t="s">
        <v>191</v>
      </c>
      <c r="H199" s="91" t="s">
        <v>192</v>
      </c>
      <c r="I199" s="91">
        <v>21601</v>
      </c>
      <c r="J199" s="94" t="s">
        <v>221</v>
      </c>
      <c r="K199" s="91" t="s">
        <v>265</v>
      </c>
      <c r="L199" s="94" t="s">
        <v>266</v>
      </c>
      <c r="M199" s="91"/>
      <c r="N199" s="91"/>
      <c r="O199" s="91" t="s">
        <v>200</v>
      </c>
      <c r="P199" s="95">
        <v>1</v>
      </c>
      <c r="Q199" s="96">
        <v>36.729999999999997</v>
      </c>
      <c r="R199" s="7" t="s">
        <v>40</v>
      </c>
      <c r="S199" s="97">
        <f t="shared" si="16"/>
        <v>36.729999999999997</v>
      </c>
      <c r="T199" s="31">
        <v>0</v>
      </c>
      <c r="U199" s="31">
        <v>0</v>
      </c>
      <c r="V199" s="31">
        <v>0</v>
      </c>
      <c r="W199" s="98">
        <v>36.729999999999997</v>
      </c>
      <c r="X199" s="31">
        <v>0</v>
      </c>
      <c r="Y199" s="31">
        <v>0</v>
      </c>
      <c r="Z199" s="31">
        <v>0</v>
      </c>
      <c r="AA199" s="31">
        <v>0</v>
      </c>
      <c r="AB199" s="31">
        <v>0</v>
      </c>
      <c r="AC199" s="31">
        <v>0</v>
      </c>
      <c r="AD199" s="31">
        <v>0</v>
      </c>
      <c r="AE199" s="31">
        <v>0</v>
      </c>
    </row>
    <row r="200" spans="1:31" s="87" customFormat="1" ht="22.5" x14ac:dyDescent="0.25">
      <c r="A200" s="90" t="s">
        <v>343</v>
      </c>
      <c r="B200" s="91" t="s">
        <v>184</v>
      </c>
      <c r="C200" s="10">
        <v>11510</v>
      </c>
      <c r="D200" s="91" t="s">
        <v>184</v>
      </c>
      <c r="E200" s="92" t="s">
        <v>37</v>
      </c>
      <c r="F200" s="91" t="s">
        <v>44</v>
      </c>
      <c r="G200" s="93" t="s">
        <v>191</v>
      </c>
      <c r="H200" s="91" t="s">
        <v>192</v>
      </c>
      <c r="I200" s="91">
        <v>21601</v>
      </c>
      <c r="J200" s="94" t="s">
        <v>221</v>
      </c>
      <c r="K200" s="91" t="s">
        <v>267</v>
      </c>
      <c r="L200" s="94" t="s">
        <v>268</v>
      </c>
      <c r="M200" s="91"/>
      <c r="N200" s="91"/>
      <c r="O200" s="91" t="s">
        <v>200</v>
      </c>
      <c r="P200" s="95">
        <v>1</v>
      </c>
      <c r="Q200" s="96">
        <v>130</v>
      </c>
      <c r="R200" s="7" t="s">
        <v>40</v>
      </c>
      <c r="S200" s="97">
        <f t="shared" si="16"/>
        <v>130</v>
      </c>
      <c r="T200" s="31">
        <v>0</v>
      </c>
      <c r="U200" s="31">
        <v>0</v>
      </c>
      <c r="V200" s="31">
        <v>0</v>
      </c>
      <c r="W200" s="98">
        <v>130</v>
      </c>
      <c r="X200" s="31">
        <v>0</v>
      </c>
      <c r="Y200" s="31">
        <v>0</v>
      </c>
      <c r="Z200" s="31">
        <v>0</v>
      </c>
      <c r="AA200" s="31">
        <v>0</v>
      </c>
      <c r="AB200" s="31">
        <v>0</v>
      </c>
      <c r="AC200" s="31">
        <v>0</v>
      </c>
      <c r="AD200" s="31">
        <v>0</v>
      </c>
      <c r="AE200" s="31">
        <v>0</v>
      </c>
    </row>
    <row r="201" spans="1:31" s="87" customFormat="1" ht="22.5" x14ac:dyDescent="0.25">
      <c r="A201" s="90" t="s">
        <v>343</v>
      </c>
      <c r="B201" s="91" t="s">
        <v>184</v>
      </c>
      <c r="C201" s="10">
        <v>11510</v>
      </c>
      <c r="D201" s="91" t="s">
        <v>184</v>
      </c>
      <c r="E201" s="92" t="s">
        <v>37</v>
      </c>
      <c r="F201" s="91" t="s">
        <v>44</v>
      </c>
      <c r="G201" s="93" t="s">
        <v>191</v>
      </c>
      <c r="H201" s="91" t="s">
        <v>192</v>
      </c>
      <c r="I201" s="91">
        <v>21601</v>
      </c>
      <c r="J201" s="94" t="s">
        <v>221</v>
      </c>
      <c r="K201" s="91" t="s">
        <v>269</v>
      </c>
      <c r="L201" s="94" t="s">
        <v>270</v>
      </c>
      <c r="M201" s="91"/>
      <c r="N201" s="91"/>
      <c r="O201" s="91" t="s">
        <v>200</v>
      </c>
      <c r="P201" s="95">
        <v>1</v>
      </c>
      <c r="Q201" s="96">
        <v>34.03</v>
      </c>
      <c r="R201" s="7" t="s">
        <v>40</v>
      </c>
      <c r="S201" s="97">
        <f t="shared" si="16"/>
        <v>34.03</v>
      </c>
      <c r="T201" s="31">
        <v>0</v>
      </c>
      <c r="U201" s="31">
        <v>0</v>
      </c>
      <c r="V201" s="31">
        <v>0</v>
      </c>
      <c r="W201" s="98">
        <v>34.03</v>
      </c>
      <c r="X201" s="31">
        <v>0</v>
      </c>
      <c r="Y201" s="31">
        <v>0</v>
      </c>
      <c r="Z201" s="31">
        <v>0</v>
      </c>
      <c r="AA201" s="31">
        <v>0</v>
      </c>
      <c r="AB201" s="31">
        <v>0</v>
      </c>
      <c r="AC201" s="31">
        <v>0</v>
      </c>
      <c r="AD201" s="31">
        <v>0</v>
      </c>
      <c r="AE201" s="31">
        <v>0</v>
      </c>
    </row>
    <row r="202" spans="1:31" s="87" customFormat="1" ht="22.5" x14ac:dyDescent="0.25">
      <c r="A202" s="90" t="s">
        <v>343</v>
      </c>
      <c r="B202" s="91" t="s">
        <v>184</v>
      </c>
      <c r="C202" s="10">
        <v>11510</v>
      </c>
      <c r="D202" s="91" t="s">
        <v>184</v>
      </c>
      <c r="E202" s="92" t="s">
        <v>37</v>
      </c>
      <c r="F202" s="91" t="s">
        <v>44</v>
      </c>
      <c r="G202" s="93" t="s">
        <v>191</v>
      </c>
      <c r="H202" s="91" t="s">
        <v>192</v>
      </c>
      <c r="I202" s="91">
        <v>21601</v>
      </c>
      <c r="J202" s="94" t="s">
        <v>221</v>
      </c>
      <c r="K202" s="91" t="s">
        <v>271</v>
      </c>
      <c r="L202" s="94" t="s">
        <v>272</v>
      </c>
      <c r="M202" s="91"/>
      <c r="N202" s="91"/>
      <c r="O202" s="91" t="s">
        <v>200</v>
      </c>
      <c r="P202" s="95">
        <v>1</v>
      </c>
      <c r="Q202" s="96">
        <v>25.06</v>
      </c>
      <c r="R202" s="7" t="s">
        <v>40</v>
      </c>
      <c r="S202" s="97">
        <f t="shared" si="16"/>
        <v>25.06</v>
      </c>
      <c r="T202" s="31">
        <v>0</v>
      </c>
      <c r="U202" s="31">
        <v>0</v>
      </c>
      <c r="V202" s="31">
        <v>0</v>
      </c>
      <c r="W202" s="98">
        <v>25.06</v>
      </c>
      <c r="X202" s="31">
        <v>0</v>
      </c>
      <c r="Y202" s="31">
        <v>0</v>
      </c>
      <c r="Z202" s="31">
        <v>0</v>
      </c>
      <c r="AA202" s="31">
        <v>0</v>
      </c>
      <c r="AB202" s="31">
        <v>0</v>
      </c>
      <c r="AC202" s="31">
        <v>0</v>
      </c>
      <c r="AD202" s="31">
        <v>0</v>
      </c>
      <c r="AE202" s="31">
        <v>0</v>
      </c>
    </row>
    <row r="203" spans="1:31" s="87" customFormat="1" ht="22.5" x14ac:dyDescent="0.25">
      <c r="A203" s="90" t="s">
        <v>343</v>
      </c>
      <c r="B203" s="91" t="s">
        <v>184</v>
      </c>
      <c r="C203" s="10">
        <v>11510</v>
      </c>
      <c r="D203" s="91" t="s">
        <v>184</v>
      </c>
      <c r="E203" s="92" t="s">
        <v>37</v>
      </c>
      <c r="F203" s="91" t="s">
        <v>44</v>
      </c>
      <c r="G203" s="93" t="s">
        <v>191</v>
      </c>
      <c r="H203" s="91" t="s">
        <v>192</v>
      </c>
      <c r="I203" s="91">
        <v>21601</v>
      </c>
      <c r="J203" s="94" t="s">
        <v>221</v>
      </c>
      <c r="K203" s="91" t="s">
        <v>249</v>
      </c>
      <c r="L203" s="94" t="s">
        <v>250</v>
      </c>
      <c r="M203" s="91"/>
      <c r="N203" s="91"/>
      <c r="O203" s="91" t="s">
        <v>251</v>
      </c>
      <c r="P203" s="95">
        <v>1</v>
      </c>
      <c r="Q203" s="96">
        <v>313.42</v>
      </c>
      <c r="R203" s="7" t="s">
        <v>40</v>
      </c>
      <c r="S203" s="97">
        <f t="shared" si="16"/>
        <v>313.42</v>
      </c>
      <c r="T203" s="31">
        <v>0</v>
      </c>
      <c r="U203" s="31">
        <v>0</v>
      </c>
      <c r="V203" s="31">
        <v>0</v>
      </c>
      <c r="W203" s="98">
        <v>313.42</v>
      </c>
      <c r="X203" s="31">
        <v>0</v>
      </c>
      <c r="Y203" s="31">
        <v>0</v>
      </c>
      <c r="Z203" s="31">
        <v>0</v>
      </c>
      <c r="AA203" s="31">
        <v>0</v>
      </c>
      <c r="AB203" s="31">
        <v>0</v>
      </c>
      <c r="AC203" s="31">
        <v>0</v>
      </c>
      <c r="AD203" s="31">
        <v>0</v>
      </c>
      <c r="AE203" s="31">
        <v>0</v>
      </c>
    </row>
    <row r="204" spans="1:31" s="87" customFormat="1" ht="22.5" x14ac:dyDescent="0.25">
      <c r="A204" s="90" t="s">
        <v>343</v>
      </c>
      <c r="B204" s="91" t="s">
        <v>184</v>
      </c>
      <c r="C204" s="10">
        <v>11510</v>
      </c>
      <c r="D204" s="91" t="s">
        <v>184</v>
      </c>
      <c r="E204" s="92" t="s">
        <v>37</v>
      </c>
      <c r="F204" s="91" t="s">
        <v>44</v>
      </c>
      <c r="G204" s="93" t="s">
        <v>191</v>
      </c>
      <c r="H204" s="91" t="s">
        <v>192</v>
      </c>
      <c r="I204" s="91">
        <v>21601</v>
      </c>
      <c r="J204" s="94" t="s">
        <v>221</v>
      </c>
      <c r="K204" s="91" t="s">
        <v>228</v>
      </c>
      <c r="L204" s="94" t="s">
        <v>273</v>
      </c>
      <c r="M204" s="91"/>
      <c r="N204" s="91"/>
      <c r="O204" s="91" t="s">
        <v>230</v>
      </c>
      <c r="P204" s="95">
        <v>6</v>
      </c>
      <c r="Q204" s="96">
        <f>253.55/6</f>
        <v>42.258333333333333</v>
      </c>
      <c r="R204" s="7" t="s">
        <v>40</v>
      </c>
      <c r="S204" s="97">
        <f t="shared" si="16"/>
        <v>253.55</v>
      </c>
      <c r="T204" s="31">
        <v>0</v>
      </c>
      <c r="U204" s="31">
        <v>0</v>
      </c>
      <c r="V204" s="31">
        <v>0</v>
      </c>
      <c r="W204" s="98">
        <v>253.55</v>
      </c>
      <c r="X204" s="31">
        <v>0</v>
      </c>
      <c r="Y204" s="31">
        <v>0</v>
      </c>
      <c r="Z204" s="31">
        <v>0</v>
      </c>
      <c r="AA204" s="31">
        <v>0</v>
      </c>
      <c r="AB204" s="31">
        <v>0</v>
      </c>
      <c r="AC204" s="31">
        <v>0</v>
      </c>
      <c r="AD204" s="31">
        <v>0</v>
      </c>
      <c r="AE204" s="31">
        <v>0</v>
      </c>
    </row>
    <row r="205" spans="1:31" s="87" customFormat="1" ht="22.5" x14ac:dyDescent="0.25">
      <c r="A205" s="90" t="s">
        <v>343</v>
      </c>
      <c r="B205" s="91" t="s">
        <v>184</v>
      </c>
      <c r="C205" s="10">
        <v>11510</v>
      </c>
      <c r="D205" s="91" t="s">
        <v>184</v>
      </c>
      <c r="E205" s="92" t="s">
        <v>37</v>
      </c>
      <c r="F205" s="91" t="s">
        <v>44</v>
      </c>
      <c r="G205" s="93" t="s">
        <v>191</v>
      </c>
      <c r="H205" s="91" t="s">
        <v>192</v>
      </c>
      <c r="I205" s="91">
        <v>21601</v>
      </c>
      <c r="J205" s="94" t="s">
        <v>221</v>
      </c>
      <c r="K205" s="91" t="s">
        <v>234</v>
      </c>
      <c r="L205" s="94" t="s">
        <v>235</v>
      </c>
      <c r="M205" s="91"/>
      <c r="N205" s="91"/>
      <c r="O205" s="91" t="s">
        <v>200</v>
      </c>
      <c r="P205" s="95">
        <v>1</v>
      </c>
      <c r="Q205" s="96">
        <v>91</v>
      </c>
      <c r="R205" s="7" t="s">
        <v>40</v>
      </c>
      <c r="S205" s="97">
        <f t="shared" si="16"/>
        <v>91</v>
      </c>
      <c r="T205" s="31">
        <v>0</v>
      </c>
      <c r="U205" s="31">
        <v>0</v>
      </c>
      <c r="V205" s="31">
        <v>0</v>
      </c>
      <c r="W205" s="98">
        <v>91</v>
      </c>
      <c r="X205" s="31">
        <v>0</v>
      </c>
      <c r="Y205" s="31">
        <v>0</v>
      </c>
      <c r="Z205" s="31">
        <v>0</v>
      </c>
      <c r="AA205" s="31">
        <v>0</v>
      </c>
      <c r="AB205" s="31">
        <v>0</v>
      </c>
      <c r="AC205" s="31">
        <v>0</v>
      </c>
      <c r="AD205" s="31">
        <v>0</v>
      </c>
      <c r="AE205" s="31">
        <v>0</v>
      </c>
    </row>
    <row r="206" spans="1:31" s="87" customFormat="1" ht="22.5" x14ac:dyDescent="0.25">
      <c r="A206" s="90" t="s">
        <v>343</v>
      </c>
      <c r="B206" s="91" t="s">
        <v>184</v>
      </c>
      <c r="C206" s="10">
        <v>11510</v>
      </c>
      <c r="D206" s="91" t="s">
        <v>184</v>
      </c>
      <c r="E206" s="92" t="s">
        <v>37</v>
      </c>
      <c r="F206" s="91" t="s">
        <v>44</v>
      </c>
      <c r="G206" s="93" t="s">
        <v>191</v>
      </c>
      <c r="H206" s="91" t="s">
        <v>192</v>
      </c>
      <c r="I206" s="91">
        <v>21601</v>
      </c>
      <c r="J206" s="94" t="s">
        <v>221</v>
      </c>
      <c r="K206" s="91" t="s">
        <v>274</v>
      </c>
      <c r="L206" s="94" t="s">
        <v>275</v>
      </c>
      <c r="M206" s="91"/>
      <c r="N206" s="91"/>
      <c r="O206" s="91" t="s">
        <v>200</v>
      </c>
      <c r="P206" s="95">
        <v>1</v>
      </c>
      <c r="Q206" s="96">
        <v>53.39</v>
      </c>
      <c r="R206" s="7" t="s">
        <v>40</v>
      </c>
      <c r="S206" s="97">
        <f t="shared" si="16"/>
        <v>53.39</v>
      </c>
      <c r="T206" s="31">
        <v>0</v>
      </c>
      <c r="U206" s="31">
        <v>0</v>
      </c>
      <c r="V206" s="31">
        <v>0</v>
      </c>
      <c r="W206" s="98">
        <v>53.39</v>
      </c>
      <c r="X206" s="31">
        <v>0</v>
      </c>
      <c r="Y206" s="31">
        <v>0</v>
      </c>
      <c r="Z206" s="31">
        <v>0</v>
      </c>
      <c r="AA206" s="31">
        <v>0</v>
      </c>
      <c r="AB206" s="31">
        <v>0</v>
      </c>
      <c r="AC206" s="31">
        <v>0</v>
      </c>
      <c r="AD206" s="31">
        <v>0</v>
      </c>
      <c r="AE206" s="31">
        <v>0</v>
      </c>
    </row>
    <row r="207" spans="1:31" s="87" customFormat="1" ht="22.5" x14ac:dyDescent="0.25">
      <c r="A207" s="90" t="s">
        <v>343</v>
      </c>
      <c r="B207" s="91" t="s">
        <v>184</v>
      </c>
      <c r="C207" s="10">
        <v>11510</v>
      </c>
      <c r="D207" s="91" t="s">
        <v>184</v>
      </c>
      <c r="E207" s="92" t="s">
        <v>37</v>
      </c>
      <c r="F207" s="91" t="s">
        <v>38</v>
      </c>
      <c r="G207" s="93" t="s">
        <v>37</v>
      </c>
      <c r="H207" s="91" t="s">
        <v>43</v>
      </c>
      <c r="I207" s="91">
        <v>24601</v>
      </c>
      <c r="J207" s="94" t="s">
        <v>276</v>
      </c>
      <c r="K207" s="91" t="s">
        <v>142</v>
      </c>
      <c r="L207" s="94" t="s">
        <v>277</v>
      </c>
      <c r="M207" s="91"/>
      <c r="N207" s="91"/>
      <c r="O207" s="91" t="s">
        <v>200</v>
      </c>
      <c r="P207" s="95">
        <v>16</v>
      </c>
      <c r="Q207" s="96">
        <v>429</v>
      </c>
      <c r="R207" s="7" t="s">
        <v>40</v>
      </c>
      <c r="S207" s="97">
        <f t="shared" si="16"/>
        <v>6864</v>
      </c>
      <c r="T207" s="31">
        <v>0</v>
      </c>
      <c r="U207" s="31">
        <v>0</v>
      </c>
      <c r="V207" s="31">
        <v>0</v>
      </c>
      <c r="W207" s="98">
        <v>6864</v>
      </c>
      <c r="X207" s="31">
        <v>0</v>
      </c>
      <c r="Y207" s="31">
        <v>0</v>
      </c>
      <c r="Z207" s="31">
        <v>0</v>
      </c>
      <c r="AA207" s="31">
        <v>0</v>
      </c>
      <c r="AB207" s="31">
        <v>0</v>
      </c>
      <c r="AC207" s="31">
        <v>0</v>
      </c>
      <c r="AD207" s="31">
        <v>0</v>
      </c>
      <c r="AE207" s="31">
        <v>0</v>
      </c>
    </row>
    <row r="208" spans="1:31" s="87" customFormat="1" ht="33.75" x14ac:dyDescent="0.25">
      <c r="A208" s="90" t="s">
        <v>343</v>
      </c>
      <c r="B208" s="91" t="s">
        <v>184</v>
      </c>
      <c r="C208" s="10">
        <v>11510</v>
      </c>
      <c r="D208" s="91" t="s">
        <v>184</v>
      </c>
      <c r="E208" s="92" t="s">
        <v>37</v>
      </c>
      <c r="F208" s="91" t="s">
        <v>38</v>
      </c>
      <c r="G208" s="93" t="s">
        <v>37</v>
      </c>
      <c r="H208" s="91" t="s">
        <v>43</v>
      </c>
      <c r="I208" s="91">
        <v>29901</v>
      </c>
      <c r="J208" s="94" t="s">
        <v>278</v>
      </c>
      <c r="K208" s="91" t="s">
        <v>279</v>
      </c>
      <c r="L208" s="94" t="s">
        <v>280</v>
      </c>
      <c r="M208" s="91"/>
      <c r="N208" s="91"/>
      <c r="O208" s="91" t="s">
        <v>200</v>
      </c>
      <c r="P208" s="95">
        <v>1</v>
      </c>
      <c r="Q208" s="96">
        <v>399</v>
      </c>
      <c r="R208" s="7" t="s">
        <v>40</v>
      </c>
      <c r="S208" s="97">
        <f t="shared" si="16"/>
        <v>399</v>
      </c>
      <c r="T208" s="31">
        <v>0</v>
      </c>
      <c r="U208" s="31">
        <v>0</v>
      </c>
      <c r="V208" s="31">
        <v>0</v>
      </c>
      <c r="W208" s="98">
        <v>399</v>
      </c>
      <c r="X208" s="31">
        <v>0</v>
      </c>
      <c r="Y208" s="31">
        <v>0</v>
      </c>
      <c r="Z208" s="31">
        <v>0</v>
      </c>
      <c r="AA208" s="31">
        <v>0</v>
      </c>
      <c r="AB208" s="31">
        <v>0</v>
      </c>
      <c r="AC208" s="31">
        <v>0</v>
      </c>
      <c r="AD208" s="31">
        <v>0</v>
      </c>
      <c r="AE208" s="31">
        <v>0</v>
      </c>
    </row>
    <row r="209" spans="1:31" s="87" customFormat="1" ht="22.5" x14ac:dyDescent="0.25">
      <c r="A209" s="90" t="s">
        <v>343</v>
      </c>
      <c r="B209" s="91" t="s">
        <v>184</v>
      </c>
      <c r="C209" s="10">
        <v>11510</v>
      </c>
      <c r="D209" s="91" t="s">
        <v>184</v>
      </c>
      <c r="E209" s="92" t="s">
        <v>37</v>
      </c>
      <c r="F209" s="91" t="s">
        <v>90</v>
      </c>
      <c r="G209" s="93" t="s">
        <v>131</v>
      </c>
      <c r="H209" s="91" t="s">
        <v>43</v>
      </c>
      <c r="I209" s="91">
        <v>21601</v>
      </c>
      <c r="J209" s="94" t="s">
        <v>221</v>
      </c>
      <c r="K209" s="91" t="s">
        <v>281</v>
      </c>
      <c r="L209" s="94" t="s">
        <v>282</v>
      </c>
      <c r="M209" s="91"/>
      <c r="N209" s="91"/>
      <c r="O209" s="91" t="s">
        <v>233</v>
      </c>
      <c r="P209" s="95">
        <v>1</v>
      </c>
      <c r="Q209" s="96">
        <v>60</v>
      </c>
      <c r="R209" s="7" t="s">
        <v>40</v>
      </c>
      <c r="S209" s="97">
        <f t="shared" si="16"/>
        <v>60</v>
      </c>
      <c r="T209" s="31">
        <v>0</v>
      </c>
      <c r="U209" s="31">
        <v>0</v>
      </c>
      <c r="V209" s="31">
        <v>0</v>
      </c>
      <c r="W209" s="98">
        <v>60</v>
      </c>
      <c r="X209" s="31">
        <v>0</v>
      </c>
      <c r="Y209" s="31">
        <v>0</v>
      </c>
      <c r="Z209" s="31">
        <v>0</v>
      </c>
      <c r="AA209" s="31">
        <v>0</v>
      </c>
      <c r="AB209" s="31">
        <v>0</v>
      </c>
      <c r="AC209" s="31">
        <v>0</v>
      </c>
      <c r="AD209" s="31">
        <v>0</v>
      </c>
      <c r="AE209" s="31">
        <v>0</v>
      </c>
    </row>
    <row r="210" spans="1:31" s="87" customFormat="1" ht="33.75" x14ac:dyDescent="0.25">
      <c r="A210" s="90" t="s">
        <v>343</v>
      </c>
      <c r="B210" s="91" t="s">
        <v>184</v>
      </c>
      <c r="C210" s="10">
        <v>11510</v>
      </c>
      <c r="D210" s="91" t="s">
        <v>184</v>
      </c>
      <c r="E210" s="92" t="s">
        <v>37</v>
      </c>
      <c r="F210" s="91" t="s">
        <v>90</v>
      </c>
      <c r="G210" s="93" t="s">
        <v>131</v>
      </c>
      <c r="H210" s="91" t="s">
        <v>43</v>
      </c>
      <c r="I210" s="91">
        <v>24901</v>
      </c>
      <c r="J210" s="94" t="s">
        <v>283</v>
      </c>
      <c r="K210" s="91" t="s">
        <v>284</v>
      </c>
      <c r="L210" s="94" t="s">
        <v>285</v>
      </c>
      <c r="M210" s="91"/>
      <c r="N210" s="91"/>
      <c r="O210" s="91" t="s">
        <v>286</v>
      </c>
      <c r="P210" s="95">
        <v>4</v>
      </c>
      <c r="Q210" s="96">
        <v>60</v>
      </c>
      <c r="R210" s="7" t="s">
        <v>40</v>
      </c>
      <c r="S210" s="97">
        <f t="shared" ref="S210:S242" si="17">P210*Q210</f>
        <v>240</v>
      </c>
      <c r="T210" s="31">
        <v>0</v>
      </c>
      <c r="U210" s="31">
        <v>0</v>
      </c>
      <c r="V210" s="31">
        <v>0</v>
      </c>
      <c r="W210" s="98">
        <v>240</v>
      </c>
      <c r="X210" s="31">
        <v>0</v>
      </c>
      <c r="Y210" s="31">
        <v>0</v>
      </c>
      <c r="Z210" s="31">
        <v>0</v>
      </c>
      <c r="AA210" s="31">
        <v>0</v>
      </c>
      <c r="AB210" s="31">
        <v>0</v>
      </c>
      <c r="AC210" s="31">
        <v>0</v>
      </c>
      <c r="AD210" s="31">
        <v>0</v>
      </c>
      <c r="AE210" s="31">
        <v>0</v>
      </c>
    </row>
    <row r="211" spans="1:31" s="87" customFormat="1" ht="33.75" x14ac:dyDescent="0.25">
      <c r="A211" s="90" t="s">
        <v>343</v>
      </c>
      <c r="B211" s="91" t="s">
        <v>184</v>
      </c>
      <c r="C211" s="10">
        <v>11510</v>
      </c>
      <c r="D211" s="91" t="s">
        <v>184</v>
      </c>
      <c r="E211" s="92" t="s">
        <v>37</v>
      </c>
      <c r="F211" s="91" t="s">
        <v>38</v>
      </c>
      <c r="G211" s="93" t="s">
        <v>37</v>
      </c>
      <c r="H211" s="91" t="s">
        <v>43</v>
      </c>
      <c r="I211" s="91">
        <v>29901</v>
      </c>
      <c r="J211" s="94" t="s">
        <v>278</v>
      </c>
      <c r="K211" s="91" t="s">
        <v>287</v>
      </c>
      <c r="L211" s="94" t="s">
        <v>288</v>
      </c>
      <c r="M211" s="91"/>
      <c r="N211" s="91"/>
      <c r="O211" s="91" t="s">
        <v>200</v>
      </c>
      <c r="P211" s="95">
        <v>2</v>
      </c>
      <c r="Q211" s="96">
        <v>20</v>
      </c>
      <c r="R211" s="7" t="s">
        <v>40</v>
      </c>
      <c r="S211" s="97">
        <f t="shared" si="17"/>
        <v>40</v>
      </c>
      <c r="T211" s="31">
        <v>0</v>
      </c>
      <c r="U211" s="31">
        <v>0</v>
      </c>
      <c r="V211" s="31">
        <v>0</v>
      </c>
      <c r="W211" s="98">
        <v>40</v>
      </c>
      <c r="X211" s="31">
        <v>0</v>
      </c>
      <c r="Y211" s="31">
        <v>0</v>
      </c>
      <c r="Z211" s="31">
        <v>0</v>
      </c>
      <c r="AA211" s="31">
        <v>0</v>
      </c>
      <c r="AB211" s="31">
        <v>0</v>
      </c>
      <c r="AC211" s="31">
        <v>0</v>
      </c>
      <c r="AD211" s="31">
        <v>0</v>
      </c>
      <c r="AE211" s="31">
        <v>0</v>
      </c>
    </row>
    <row r="212" spans="1:31" s="87" customFormat="1" ht="33.75" x14ac:dyDescent="0.25">
      <c r="A212" s="90" t="s">
        <v>343</v>
      </c>
      <c r="B212" s="91" t="s">
        <v>184</v>
      </c>
      <c r="C212" s="10">
        <v>11510</v>
      </c>
      <c r="D212" s="91" t="s">
        <v>184</v>
      </c>
      <c r="E212" s="92" t="s">
        <v>37</v>
      </c>
      <c r="F212" s="91" t="s">
        <v>38</v>
      </c>
      <c r="G212" s="93" t="s">
        <v>37</v>
      </c>
      <c r="H212" s="91" t="s">
        <v>43</v>
      </c>
      <c r="I212" s="91">
        <v>29901</v>
      </c>
      <c r="J212" s="94" t="s">
        <v>278</v>
      </c>
      <c r="K212" s="91" t="s">
        <v>289</v>
      </c>
      <c r="L212" s="94" t="s">
        <v>290</v>
      </c>
      <c r="M212" s="91"/>
      <c r="N212" s="91"/>
      <c r="O212" s="91" t="s">
        <v>291</v>
      </c>
      <c r="P212" s="95">
        <v>1</v>
      </c>
      <c r="Q212" s="96">
        <v>255</v>
      </c>
      <c r="R212" s="7" t="s">
        <v>40</v>
      </c>
      <c r="S212" s="97">
        <f t="shared" si="17"/>
        <v>255</v>
      </c>
      <c r="T212" s="31">
        <v>0</v>
      </c>
      <c r="U212" s="31">
        <v>0</v>
      </c>
      <c r="V212" s="31">
        <v>0</v>
      </c>
      <c r="W212" s="98">
        <v>255</v>
      </c>
      <c r="X212" s="31">
        <v>0</v>
      </c>
      <c r="Y212" s="31">
        <v>0</v>
      </c>
      <c r="Z212" s="31">
        <v>0</v>
      </c>
      <c r="AA212" s="31">
        <v>0</v>
      </c>
      <c r="AB212" s="31">
        <v>0</v>
      </c>
      <c r="AC212" s="31">
        <v>0</v>
      </c>
      <c r="AD212" s="31">
        <v>0</v>
      </c>
      <c r="AE212" s="31">
        <v>0</v>
      </c>
    </row>
    <row r="213" spans="1:31" s="87" customFormat="1" ht="33.75" x14ac:dyDescent="0.25">
      <c r="A213" s="90" t="s">
        <v>343</v>
      </c>
      <c r="B213" s="91" t="s">
        <v>184</v>
      </c>
      <c r="C213" s="10">
        <v>11510</v>
      </c>
      <c r="D213" s="91" t="s">
        <v>184</v>
      </c>
      <c r="E213" s="92" t="s">
        <v>37</v>
      </c>
      <c r="F213" s="91" t="s">
        <v>38</v>
      </c>
      <c r="G213" s="93" t="s">
        <v>37</v>
      </c>
      <c r="H213" s="91" t="s">
        <v>43</v>
      </c>
      <c r="I213" s="91">
        <v>24901</v>
      </c>
      <c r="J213" s="94" t="s">
        <v>283</v>
      </c>
      <c r="K213" s="91" t="s">
        <v>292</v>
      </c>
      <c r="L213" s="94" t="s">
        <v>293</v>
      </c>
      <c r="M213" s="91"/>
      <c r="N213" s="91"/>
      <c r="O213" s="91" t="s">
        <v>291</v>
      </c>
      <c r="P213" s="95">
        <v>1</v>
      </c>
      <c r="Q213" s="96">
        <v>10</v>
      </c>
      <c r="R213" s="7" t="s">
        <v>40</v>
      </c>
      <c r="S213" s="97">
        <f t="shared" si="17"/>
        <v>10</v>
      </c>
      <c r="T213" s="31">
        <v>0</v>
      </c>
      <c r="U213" s="31">
        <v>0</v>
      </c>
      <c r="V213" s="31">
        <v>0</v>
      </c>
      <c r="W213" s="98">
        <v>10</v>
      </c>
      <c r="X213" s="31">
        <v>0</v>
      </c>
      <c r="Y213" s="31">
        <v>0</v>
      </c>
      <c r="Z213" s="31">
        <v>0</v>
      </c>
      <c r="AA213" s="31">
        <v>0</v>
      </c>
      <c r="AB213" s="31">
        <v>0</v>
      </c>
      <c r="AC213" s="31">
        <v>0</v>
      </c>
      <c r="AD213" s="31">
        <v>0</v>
      </c>
      <c r="AE213" s="31">
        <v>0</v>
      </c>
    </row>
    <row r="214" spans="1:31" s="87" customFormat="1" ht="33.75" x14ac:dyDescent="0.25">
      <c r="A214" s="90" t="s">
        <v>343</v>
      </c>
      <c r="B214" s="91" t="s">
        <v>184</v>
      </c>
      <c r="C214" s="10">
        <v>11510</v>
      </c>
      <c r="D214" s="91" t="s">
        <v>184</v>
      </c>
      <c r="E214" s="92" t="s">
        <v>37</v>
      </c>
      <c r="F214" s="91" t="s">
        <v>38</v>
      </c>
      <c r="G214" s="93" t="s">
        <v>37</v>
      </c>
      <c r="H214" s="91" t="s">
        <v>43</v>
      </c>
      <c r="I214" s="91">
        <v>24901</v>
      </c>
      <c r="J214" s="94" t="s">
        <v>283</v>
      </c>
      <c r="K214" s="91" t="s">
        <v>294</v>
      </c>
      <c r="L214" s="94" t="s">
        <v>295</v>
      </c>
      <c r="M214" s="91"/>
      <c r="N214" s="91"/>
      <c r="O214" s="91" t="s">
        <v>200</v>
      </c>
      <c r="P214" s="95">
        <v>3</v>
      </c>
      <c r="Q214" s="96">
        <v>10</v>
      </c>
      <c r="R214" s="7" t="s">
        <v>40</v>
      </c>
      <c r="S214" s="97">
        <f t="shared" si="17"/>
        <v>30</v>
      </c>
      <c r="T214" s="31">
        <v>0</v>
      </c>
      <c r="U214" s="31">
        <v>0</v>
      </c>
      <c r="V214" s="31">
        <v>0</v>
      </c>
      <c r="W214" s="98">
        <v>30</v>
      </c>
      <c r="X214" s="31">
        <v>0</v>
      </c>
      <c r="Y214" s="31">
        <v>0</v>
      </c>
      <c r="Z214" s="31">
        <v>0</v>
      </c>
      <c r="AA214" s="31">
        <v>0</v>
      </c>
      <c r="AB214" s="31">
        <v>0</v>
      </c>
      <c r="AC214" s="31">
        <v>0</v>
      </c>
      <c r="AD214" s="31">
        <v>0</v>
      </c>
      <c r="AE214" s="31">
        <v>0</v>
      </c>
    </row>
    <row r="215" spans="1:31" s="87" customFormat="1" ht="33.75" x14ac:dyDescent="0.25">
      <c r="A215" s="90" t="s">
        <v>343</v>
      </c>
      <c r="B215" s="91" t="s">
        <v>184</v>
      </c>
      <c r="C215" s="10">
        <v>11510</v>
      </c>
      <c r="D215" s="91" t="s">
        <v>184</v>
      </c>
      <c r="E215" s="92" t="s">
        <v>37</v>
      </c>
      <c r="F215" s="91" t="s">
        <v>38</v>
      </c>
      <c r="G215" s="93" t="s">
        <v>37</v>
      </c>
      <c r="H215" s="91" t="s">
        <v>43</v>
      </c>
      <c r="I215" s="91">
        <v>29901</v>
      </c>
      <c r="J215" s="94" t="s">
        <v>278</v>
      </c>
      <c r="K215" s="91" t="s">
        <v>296</v>
      </c>
      <c r="L215" s="94" t="s">
        <v>297</v>
      </c>
      <c r="M215" s="91"/>
      <c r="N215" s="91"/>
      <c r="O215" s="91" t="s">
        <v>200</v>
      </c>
      <c r="P215" s="95">
        <v>1</v>
      </c>
      <c r="Q215" s="96">
        <v>170</v>
      </c>
      <c r="R215" s="7" t="s">
        <v>40</v>
      </c>
      <c r="S215" s="97">
        <f t="shared" si="17"/>
        <v>170</v>
      </c>
      <c r="T215" s="31">
        <v>0</v>
      </c>
      <c r="U215" s="31">
        <v>0</v>
      </c>
      <c r="V215" s="31">
        <v>0</v>
      </c>
      <c r="W215" s="98">
        <v>170</v>
      </c>
      <c r="X215" s="31">
        <v>0</v>
      </c>
      <c r="Y215" s="31">
        <v>0</v>
      </c>
      <c r="Z215" s="31">
        <v>0</v>
      </c>
      <c r="AA215" s="31">
        <v>0</v>
      </c>
      <c r="AB215" s="31">
        <v>0</v>
      </c>
      <c r="AC215" s="31">
        <v>0</v>
      </c>
      <c r="AD215" s="31">
        <v>0</v>
      </c>
      <c r="AE215" s="31">
        <v>0</v>
      </c>
    </row>
    <row r="216" spans="1:31" s="87" customFormat="1" ht="22.5" x14ac:dyDescent="0.25">
      <c r="A216" s="90" t="s">
        <v>343</v>
      </c>
      <c r="B216" s="91" t="s">
        <v>184</v>
      </c>
      <c r="C216" s="10">
        <v>11510</v>
      </c>
      <c r="D216" s="91" t="s">
        <v>184</v>
      </c>
      <c r="E216" s="92" t="s">
        <v>37</v>
      </c>
      <c r="F216" s="91" t="s">
        <v>38</v>
      </c>
      <c r="G216" s="93" t="s">
        <v>37</v>
      </c>
      <c r="H216" s="91" t="s">
        <v>43</v>
      </c>
      <c r="I216" s="91">
        <v>24601</v>
      </c>
      <c r="J216" s="94" t="s">
        <v>276</v>
      </c>
      <c r="K216" s="91" t="s">
        <v>298</v>
      </c>
      <c r="L216" s="94" t="s">
        <v>299</v>
      </c>
      <c r="M216" s="91"/>
      <c r="N216" s="91"/>
      <c r="O216" s="91" t="s">
        <v>200</v>
      </c>
      <c r="P216" s="95">
        <v>1</v>
      </c>
      <c r="Q216" s="96">
        <v>20</v>
      </c>
      <c r="R216" s="7" t="s">
        <v>40</v>
      </c>
      <c r="S216" s="97">
        <f t="shared" si="17"/>
        <v>20</v>
      </c>
      <c r="T216" s="31">
        <v>0</v>
      </c>
      <c r="U216" s="31">
        <v>0</v>
      </c>
      <c r="V216" s="31">
        <v>0</v>
      </c>
      <c r="W216" s="98">
        <v>20</v>
      </c>
      <c r="X216" s="31">
        <v>0</v>
      </c>
      <c r="Y216" s="31">
        <v>0</v>
      </c>
      <c r="Z216" s="31">
        <v>0</v>
      </c>
      <c r="AA216" s="31">
        <v>0</v>
      </c>
      <c r="AB216" s="31">
        <v>0</v>
      </c>
      <c r="AC216" s="31">
        <v>0</v>
      </c>
      <c r="AD216" s="31">
        <v>0</v>
      </c>
      <c r="AE216" s="31">
        <v>0</v>
      </c>
    </row>
    <row r="217" spans="1:31" s="87" customFormat="1" ht="33.75" x14ac:dyDescent="0.25">
      <c r="A217" s="90" t="s">
        <v>343</v>
      </c>
      <c r="B217" s="91" t="s">
        <v>184</v>
      </c>
      <c r="C217" s="10">
        <v>11510</v>
      </c>
      <c r="D217" s="91" t="s">
        <v>184</v>
      </c>
      <c r="E217" s="92" t="s">
        <v>37</v>
      </c>
      <c r="F217" s="91" t="s">
        <v>38</v>
      </c>
      <c r="G217" s="93" t="s">
        <v>37</v>
      </c>
      <c r="H217" s="91" t="s">
        <v>43</v>
      </c>
      <c r="I217" s="91">
        <v>29901</v>
      </c>
      <c r="J217" s="94" t="s">
        <v>278</v>
      </c>
      <c r="K217" s="91" t="s">
        <v>300</v>
      </c>
      <c r="L217" s="94" t="s">
        <v>301</v>
      </c>
      <c r="M217" s="91"/>
      <c r="N217" s="91"/>
      <c r="O217" s="91" t="s">
        <v>200</v>
      </c>
      <c r="P217" s="95">
        <v>2</v>
      </c>
      <c r="Q217" s="96">
        <v>30</v>
      </c>
      <c r="R217" s="7" t="s">
        <v>40</v>
      </c>
      <c r="S217" s="97">
        <f t="shared" si="17"/>
        <v>60</v>
      </c>
      <c r="T217" s="31">
        <v>0</v>
      </c>
      <c r="U217" s="31">
        <v>0</v>
      </c>
      <c r="V217" s="31">
        <v>0</v>
      </c>
      <c r="W217" s="98">
        <v>60</v>
      </c>
      <c r="X217" s="31">
        <v>0</v>
      </c>
      <c r="Y217" s="31">
        <v>0</v>
      </c>
      <c r="Z217" s="31">
        <v>0</v>
      </c>
      <c r="AA217" s="31">
        <v>0</v>
      </c>
      <c r="AB217" s="31">
        <v>0</v>
      </c>
      <c r="AC217" s="31">
        <v>0</v>
      </c>
      <c r="AD217" s="31">
        <v>0</v>
      </c>
      <c r="AE217" s="31">
        <v>0</v>
      </c>
    </row>
    <row r="218" spans="1:31" s="87" customFormat="1" ht="22.5" x14ac:dyDescent="0.25">
      <c r="A218" s="90" t="s">
        <v>343</v>
      </c>
      <c r="B218" s="91" t="s">
        <v>184</v>
      </c>
      <c r="C218" s="10">
        <v>11510</v>
      </c>
      <c r="D218" s="91" t="s">
        <v>184</v>
      </c>
      <c r="E218" s="92" t="s">
        <v>37</v>
      </c>
      <c r="F218" s="91" t="s">
        <v>38</v>
      </c>
      <c r="G218" s="93" t="s">
        <v>37</v>
      </c>
      <c r="H218" s="91" t="s">
        <v>43</v>
      </c>
      <c r="I218" s="91">
        <v>29401</v>
      </c>
      <c r="J218" s="94" t="s">
        <v>302</v>
      </c>
      <c r="K218" s="91" t="s">
        <v>303</v>
      </c>
      <c r="L218" s="94" t="s">
        <v>304</v>
      </c>
      <c r="M218" s="91"/>
      <c r="N218" s="91"/>
      <c r="O218" s="91" t="s">
        <v>200</v>
      </c>
      <c r="P218" s="95">
        <v>1</v>
      </c>
      <c r="Q218" s="96">
        <v>150</v>
      </c>
      <c r="R218" s="7" t="s">
        <v>40</v>
      </c>
      <c r="S218" s="97">
        <f t="shared" si="17"/>
        <v>150</v>
      </c>
      <c r="T218" s="31">
        <v>0</v>
      </c>
      <c r="U218" s="31">
        <v>0</v>
      </c>
      <c r="V218" s="31">
        <v>0</v>
      </c>
      <c r="W218" s="98">
        <v>150</v>
      </c>
      <c r="X218" s="31">
        <v>0</v>
      </c>
      <c r="Y218" s="31">
        <v>0</v>
      </c>
      <c r="Z218" s="31">
        <v>0</v>
      </c>
      <c r="AA218" s="31">
        <v>0</v>
      </c>
      <c r="AB218" s="31">
        <v>0</v>
      </c>
      <c r="AC218" s="31">
        <v>0</v>
      </c>
      <c r="AD218" s="31">
        <v>0</v>
      </c>
      <c r="AE218" s="31">
        <v>0</v>
      </c>
    </row>
    <row r="219" spans="1:31" s="87" customFormat="1" ht="22.5" x14ac:dyDescent="0.25">
      <c r="A219" s="90" t="s">
        <v>343</v>
      </c>
      <c r="B219" s="91" t="s">
        <v>184</v>
      </c>
      <c r="C219" s="10">
        <v>11510</v>
      </c>
      <c r="D219" s="91" t="s">
        <v>184</v>
      </c>
      <c r="E219" s="92" t="s">
        <v>37</v>
      </c>
      <c r="F219" s="91" t="s">
        <v>44</v>
      </c>
      <c r="G219" s="93" t="s">
        <v>191</v>
      </c>
      <c r="H219" s="91" t="s">
        <v>192</v>
      </c>
      <c r="I219" s="91">
        <v>29401</v>
      </c>
      <c r="J219" s="94" t="s">
        <v>302</v>
      </c>
      <c r="K219" s="91" t="s">
        <v>56</v>
      </c>
      <c r="L219" s="94" t="s">
        <v>305</v>
      </c>
      <c r="M219" s="91"/>
      <c r="N219" s="91"/>
      <c r="O219" s="91" t="s">
        <v>200</v>
      </c>
      <c r="P219" s="95">
        <v>3</v>
      </c>
      <c r="Q219" s="96">
        <v>77</v>
      </c>
      <c r="R219" s="7" t="s">
        <v>40</v>
      </c>
      <c r="S219" s="97">
        <f t="shared" si="17"/>
        <v>231</v>
      </c>
      <c r="T219" s="31">
        <v>0</v>
      </c>
      <c r="U219" s="31">
        <v>0</v>
      </c>
      <c r="V219" s="31">
        <v>0</v>
      </c>
      <c r="W219" s="98">
        <v>231</v>
      </c>
      <c r="X219" s="31">
        <v>0</v>
      </c>
      <c r="Y219" s="31">
        <v>0</v>
      </c>
      <c r="Z219" s="31">
        <v>0</v>
      </c>
      <c r="AA219" s="31">
        <v>0</v>
      </c>
      <c r="AB219" s="31">
        <v>0</v>
      </c>
      <c r="AC219" s="31">
        <v>0</v>
      </c>
      <c r="AD219" s="31">
        <v>0</v>
      </c>
      <c r="AE219" s="31">
        <v>0</v>
      </c>
    </row>
    <row r="220" spans="1:31" s="87" customFormat="1" ht="22.5" x14ac:dyDescent="0.25">
      <c r="A220" s="90" t="s">
        <v>343</v>
      </c>
      <c r="B220" s="91" t="s">
        <v>184</v>
      </c>
      <c r="C220" s="10">
        <v>11510</v>
      </c>
      <c r="D220" s="91" t="s">
        <v>184</v>
      </c>
      <c r="E220" s="92" t="s">
        <v>37</v>
      </c>
      <c r="F220" s="91" t="s">
        <v>44</v>
      </c>
      <c r="G220" s="93" t="s">
        <v>191</v>
      </c>
      <c r="H220" s="91" t="s">
        <v>192</v>
      </c>
      <c r="I220" s="91">
        <v>29401</v>
      </c>
      <c r="J220" s="94" t="s">
        <v>302</v>
      </c>
      <c r="K220" s="91" t="s">
        <v>158</v>
      </c>
      <c r="L220" s="94" t="s">
        <v>306</v>
      </c>
      <c r="M220" s="91"/>
      <c r="N220" s="91"/>
      <c r="O220" s="91" t="s">
        <v>200</v>
      </c>
      <c r="P220" s="95">
        <v>1</v>
      </c>
      <c r="Q220" s="96">
        <v>305</v>
      </c>
      <c r="R220" s="7" t="s">
        <v>40</v>
      </c>
      <c r="S220" s="97">
        <f t="shared" si="17"/>
        <v>305</v>
      </c>
      <c r="T220" s="31">
        <v>0</v>
      </c>
      <c r="U220" s="31">
        <v>0</v>
      </c>
      <c r="V220" s="31">
        <v>0</v>
      </c>
      <c r="W220" s="98">
        <v>305</v>
      </c>
      <c r="X220" s="31">
        <v>0</v>
      </c>
      <c r="Y220" s="31">
        <v>0</v>
      </c>
      <c r="Z220" s="31">
        <v>0</v>
      </c>
      <c r="AA220" s="31">
        <v>0</v>
      </c>
      <c r="AB220" s="31">
        <v>0</v>
      </c>
      <c r="AC220" s="31">
        <v>0</v>
      </c>
      <c r="AD220" s="31">
        <v>0</v>
      </c>
      <c r="AE220" s="31">
        <v>0</v>
      </c>
    </row>
    <row r="221" spans="1:31" s="87" customFormat="1" ht="22.5" x14ac:dyDescent="0.25">
      <c r="A221" s="90" t="s">
        <v>343</v>
      </c>
      <c r="B221" s="91" t="s">
        <v>184</v>
      </c>
      <c r="C221" s="10">
        <v>11510</v>
      </c>
      <c r="D221" s="91" t="s">
        <v>184</v>
      </c>
      <c r="E221" s="92" t="s">
        <v>37</v>
      </c>
      <c r="F221" s="91" t="s">
        <v>44</v>
      </c>
      <c r="G221" s="93" t="s">
        <v>191</v>
      </c>
      <c r="H221" s="91" t="s">
        <v>192</v>
      </c>
      <c r="I221" s="91">
        <v>29401</v>
      </c>
      <c r="J221" s="94" t="s">
        <v>302</v>
      </c>
      <c r="K221" s="91" t="s">
        <v>164</v>
      </c>
      <c r="L221" s="94" t="s">
        <v>307</v>
      </c>
      <c r="M221" s="91"/>
      <c r="N221" s="91"/>
      <c r="O221" s="91" t="s">
        <v>200</v>
      </c>
      <c r="P221" s="95">
        <v>1</v>
      </c>
      <c r="Q221" s="96">
        <v>160</v>
      </c>
      <c r="R221" s="7" t="s">
        <v>40</v>
      </c>
      <c r="S221" s="97">
        <f t="shared" si="17"/>
        <v>160</v>
      </c>
      <c r="T221" s="31">
        <v>0</v>
      </c>
      <c r="U221" s="31">
        <v>0</v>
      </c>
      <c r="V221" s="31">
        <v>0</v>
      </c>
      <c r="W221" s="98">
        <v>160</v>
      </c>
      <c r="X221" s="31">
        <v>0</v>
      </c>
      <c r="Y221" s="31">
        <v>0</v>
      </c>
      <c r="Z221" s="31">
        <v>0</v>
      </c>
      <c r="AA221" s="31">
        <v>0</v>
      </c>
      <c r="AB221" s="31">
        <v>0</v>
      </c>
      <c r="AC221" s="31">
        <v>0</v>
      </c>
      <c r="AD221" s="31">
        <v>0</v>
      </c>
      <c r="AE221" s="31">
        <v>0</v>
      </c>
    </row>
    <row r="222" spans="1:31" s="87" customFormat="1" ht="33.75" x14ac:dyDescent="0.25">
      <c r="A222" s="90" t="s">
        <v>343</v>
      </c>
      <c r="B222" s="91" t="s">
        <v>184</v>
      </c>
      <c r="C222" s="10">
        <v>11510</v>
      </c>
      <c r="D222" s="91" t="s">
        <v>184</v>
      </c>
      <c r="E222" s="92" t="s">
        <v>37</v>
      </c>
      <c r="F222" s="91" t="s">
        <v>44</v>
      </c>
      <c r="G222" s="93" t="s">
        <v>191</v>
      </c>
      <c r="H222" s="91" t="s">
        <v>192</v>
      </c>
      <c r="I222" s="91">
        <v>21401</v>
      </c>
      <c r="J222" s="94" t="s">
        <v>308</v>
      </c>
      <c r="K222" s="91" t="s">
        <v>309</v>
      </c>
      <c r="L222" s="94" t="s">
        <v>310</v>
      </c>
      <c r="M222" s="91"/>
      <c r="N222" s="91"/>
      <c r="O222" s="91" t="s">
        <v>200</v>
      </c>
      <c r="P222" s="95">
        <v>1</v>
      </c>
      <c r="Q222" s="96">
        <v>2209</v>
      </c>
      <c r="R222" s="7" t="s">
        <v>40</v>
      </c>
      <c r="S222" s="97">
        <f t="shared" si="17"/>
        <v>2209</v>
      </c>
      <c r="T222" s="31">
        <v>0</v>
      </c>
      <c r="U222" s="31">
        <v>0</v>
      </c>
      <c r="V222" s="31">
        <v>0</v>
      </c>
      <c r="W222" s="98">
        <v>2209</v>
      </c>
      <c r="X222" s="31">
        <v>0</v>
      </c>
      <c r="Y222" s="31">
        <v>0</v>
      </c>
      <c r="Z222" s="31">
        <v>0</v>
      </c>
      <c r="AA222" s="31">
        <v>0</v>
      </c>
      <c r="AB222" s="31">
        <v>0</v>
      </c>
      <c r="AC222" s="31">
        <v>0</v>
      </c>
      <c r="AD222" s="31">
        <v>0</v>
      </c>
      <c r="AE222" s="31">
        <v>0</v>
      </c>
    </row>
    <row r="223" spans="1:31" s="87" customFormat="1" ht="22.5" x14ac:dyDescent="0.25">
      <c r="A223" s="90" t="s">
        <v>343</v>
      </c>
      <c r="B223" s="91" t="s">
        <v>184</v>
      </c>
      <c r="C223" s="10">
        <v>11510</v>
      </c>
      <c r="D223" s="91" t="s">
        <v>184</v>
      </c>
      <c r="E223" s="92" t="s">
        <v>37</v>
      </c>
      <c r="F223" s="91" t="s">
        <v>38</v>
      </c>
      <c r="G223" s="93" t="s">
        <v>37</v>
      </c>
      <c r="H223" s="91" t="s">
        <v>43</v>
      </c>
      <c r="I223" s="91">
        <v>22104</v>
      </c>
      <c r="J223" s="94" t="s">
        <v>197</v>
      </c>
      <c r="K223" s="91" t="s">
        <v>198</v>
      </c>
      <c r="L223" s="94" t="s">
        <v>199</v>
      </c>
      <c r="M223" s="91"/>
      <c r="N223" s="91"/>
      <c r="O223" s="91" t="s">
        <v>200</v>
      </c>
      <c r="P223" s="95">
        <v>1</v>
      </c>
      <c r="Q223" s="96">
        <v>231</v>
      </c>
      <c r="R223" s="7" t="s">
        <v>40</v>
      </c>
      <c r="S223" s="97">
        <f t="shared" si="17"/>
        <v>231</v>
      </c>
      <c r="T223" s="31">
        <v>0</v>
      </c>
      <c r="U223" s="31">
        <v>0</v>
      </c>
      <c r="V223" s="31">
        <v>0</v>
      </c>
      <c r="W223" s="98">
        <v>231</v>
      </c>
      <c r="X223" s="31">
        <v>0</v>
      </c>
      <c r="Y223" s="31">
        <v>0</v>
      </c>
      <c r="Z223" s="31">
        <v>0</v>
      </c>
      <c r="AA223" s="31">
        <v>0</v>
      </c>
      <c r="AB223" s="31">
        <v>0</v>
      </c>
      <c r="AC223" s="31">
        <v>0</v>
      </c>
      <c r="AD223" s="31">
        <v>0</v>
      </c>
      <c r="AE223" s="31">
        <v>0</v>
      </c>
    </row>
    <row r="224" spans="1:31" s="87" customFormat="1" ht="22.5" x14ac:dyDescent="0.25">
      <c r="A224" s="90" t="s">
        <v>343</v>
      </c>
      <c r="B224" s="91" t="s">
        <v>184</v>
      </c>
      <c r="C224" s="10">
        <v>11510</v>
      </c>
      <c r="D224" s="91" t="s">
        <v>184</v>
      </c>
      <c r="E224" s="92" t="s">
        <v>37</v>
      </c>
      <c r="F224" s="91" t="s">
        <v>38</v>
      </c>
      <c r="G224" s="93" t="s">
        <v>37</v>
      </c>
      <c r="H224" s="91" t="s">
        <v>43</v>
      </c>
      <c r="I224" s="91">
        <v>29401</v>
      </c>
      <c r="J224" s="94" t="s">
        <v>302</v>
      </c>
      <c r="K224" s="91" t="s">
        <v>311</v>
      </c>
      <c r="L224" s="94" t="s">
        <v>312</v>
      </c>
      <c r="M224" s="91"/>
      <c r="N224" s="91"/>
      <c r="O224" s="91" t="s">
        <v>200</v>
      </c>
      <c r="P224" s="95">
        <v>1</v>
      </c>
      <c r="Q224" s="96">
        <v>1629</v>
      </c>
      <c r="R224" s="7" t="s">
        <v>40</v>
      </c>
      <c r="S224" s="97">
        <f t="shared" si="17"/>
        <v>1629</v>
      </c>
      <c r="T224" s="31">
        <v>0</v>
      </c>
      <c r="U224" s="31">
        <v>0</v>
      </c>
      <c r="V224" s="31">
        <v>0</v>
      </c>
      <c r="W224" s="98">
        <v>1629</v>
      </c>
      <c r="X224" s="31">
        <v>0</v>
      </c>
      <c r="Y224" s="31">
        <v>0</v>
      </c>
      <c r="Z224" s="31">
        <v>0</v>
      </c>
      <c r="AA224" s="31">
        <v>0</v>
      </c>
      <c r="AB224" s="31">
        <v>0</v>
      </c>
      <c r="AC224" s="31">
        <v>0</v>
      </c>
      <c r="AD224" s="31">
        <v>0</v>
      </c>
      <c r="AE224" s="31">
        <v>0</v>
      </c>
    </row>
    <row r="225" spans="1:31" s="87" customFormat="1" ht="22.5" x14ac:dyDescent="0.25">
      <c r="A225" s="90" t="s">
        <v>343</v>
      </c>
      <c r="B225" s="91" t="s">
        <v>184</v>
      </c>
      <c r="C225" s="10">
        <v>11510</v>
      </c>
      <c r="D225" s="91" t="s">
        <v>184</v>
      </c>
      <c r="E225" s="92" t="s">
        <v>37</v>
      </c>
      <c r="F225" s="91" t="s">
        <v>44</v>
      </c>
      <c r="G225" s="93" t="s">
        <v>191</v>
      </c>
      <c r="H225" s="91" t="s">
        <v>192</v>
      </c>
      <c r="I225" s="91">
        <v>29401</v>
      </c>
      <c r="J225" s="94" t="s">
        <v>302</v>
      </c>
      <c r="K225" s="91" t="s">
        <v>311</v>
      </c>
      <c r="L225" s="94" t="s">
        <v>312</v>
      </c>
      <c r="M225" s="91"/>
      <c r="N225" s="91"/>
      <c r="O225" s="91" t="s">
        <v>200</v>
      </c>
      <c r="P225" s="95">
        <v>1</v>
      </c>
      <c r="Q225" s="96">
        <v>1629</v>
      </c>
      <c r="R225" s="7" t="s">
        <v>40</v>
      </c>
      <c r="S225" s="97">
        <f t="shared" si="17"/>
        <v>1629</v>
      </c>
      <c r="T225" s="31">
        <v>0</v>
      </c>
      <c r="U225" s="31">
        <v>0</v>
      </c>
      <c r="V225" s="31">
        <v>0</v>
      </c>
      <c r="W225" s="98">
        <v>1629</v>
      </c>
      <c r="X225" s="31">
        <v>0</v>
      </c>
      <c r="Y225" s="31">
        <v>0</v>
      </c>
      <c r="Z225" s="31">
        <v>0</v>
      </c>
      <c r="AA225" s="31">
        <v>0</v>
      </c>
      <c r="AB225" s="31">
        <v>0</v>
      </c>
      <c r="AC225" s="31">
        <v>0</v>
      </c>
      <c r="AD225" s="31">
        <v>0</v>
      </c>
      <c r="AE225" s="31">
        <v>0</v>
      </c>
    </row>
    <row r="226" spans="1:31" s="87" customFormat="1" ht="22.5" x14ac:dyDescent="0.25">
      <c r="A226" s="90" t="s">
        <v>343</v>
      </c>
      <c r="B226" s="91" t="s">
        <v>184</v>
      </c>
      <c r="C226" s="10">
        <v>11510</v>
      </c>
      <c r="D226" s="91" t="s">
        <v>184</v>
      </c>
      <c r="E226" s="92" t="s">
        <v>37</v>
      </c>
      <c r="F226" s="91" t="s">
        <v>38</v>
      </c>
      <c r="G226" s="93" t="s">
        <v>37</v>
      </c>
      <c r="H226" s="91" t="s">
        <v>43</v>
      </c>
      <c r="I226" s="91">
        <v>29401</v>
      </c>
      <c r="J226" s="94" t="s">
        <v>302</v>
      </c>
      <c r="K226" s="91" t="s">
        <v>313</v>
      </c>
      <c r="L226" s="94" t="s">
        <v>314</v>
      </c>
      <c r="M226" s="91"/>
      <c r="N226" s="91"/>
      <c r="O226" s="91" t="s">
        <v>200</v>
      </c>
      <c r="P226" s="95">
        <v>1</v>
      </c>
      <c r="Q226" s="96">
        <v>1490</v>
      </c>
      <c r="R226" s="7" t="s">
        <v>40</v>
      </c>
      <c r="S226" s="97">
        <f t="shared" si="17"/>
        <v>1490</v>
      </c>
      <c r="T226" s="31">
        <v>0</v>
      </c>
      <c r="U226" s="31">
        <v>0</v>
      </c>
      <c r="V226" s="31">
        <v>0</v>
      </c>
      <c r="W226" s="98">
        <v>1490</v>
      </c>
      <c r="X226" s="31">
        <v>0</v>
      </c>
      <c r="Y226" s="31">
        <v>0</v>
      </c>
      <c r="Z226" s="31">
        <v>0</v>
      </c>
      <c r="AA226" s="31">
        <v>0</v>
      </c>
      <c r="AB226" s="31">
        <v>0</v>
      </c>
      <c r="AC226" s="31">
        <v>0</v>
      </c>
      <c r="AD226" s="31">
        <v>0</v>
      </c>
      <c r="AE226" s="31">
        <v>0</v>
      </c>
    </row>
    <row r="227" spans="1:31" s="87" customFormat="1" ht="22.5" x14ac:dyDescent="0.25">
      <c r="A227" s="90" t="s">
        <v>343</v>
      </c>
      <c r="B227" s="91" t="s">
        <v>184</v>
      </c>
      <c r="C227" s="10">
        <v>11510</v>
      </c>
      <c r="D227" s="91" t="s">
        <v>184</v>
      </c>
      <c r="E227" s="92" t="s">
        <v>37</v>
      </c>
      <c r="F227" s="91" t="s">
        <v>90</v>
      </c>
      <c r="G227" s="93" t="s">
        <v>216</v>
      </c>
      <c r="H227" s="91" t="s">
        <v>43</v>
      </c>
      <c r="I227" s="91">
        <v>29401</v>
      </c>
      <c r="J227" s="94" t="s">
        <v>302</v>
      </c>
      <c r="K227" s="91" t="s">
        <v>313</v>
      </c>
      <c r="L227" s="94" t="s">
        <v>314</v>
      </c>
      <c r="M227" s="91"/>
      <c r="N227" s="91"/>
      <c r="O227" s="91" t="s">
        <v>200</v>
      </c>
      <c r="P227" s="95">
        <v>1</v>
      </c>
      <c r="Q227" s="96">
        <v>1490</v>
      </c>
      <c r="R227" s="7" t="s">
        <v>40</v>
      </c>
      <c r="S227" s="97">
        <f t="shared" si="17"/>
        <v>1490</v>
      </c>
      <c r="T227" s="31">
        <v>0</v>
      </c>
      <c r="U227" s="31">
        <v>0</v>
      </c>
      <c r="V227" s="31">
        <v>0</v>
      </c>
      <c r="W227" s="98">
        <v>1490</v>
      </c>
      <c r="X227" s="31">
        <v>0</v>
      </c>
      <c r="Y227" s="31">
        <v>0</v>
      </c>
      <c r="Z227" s="31">
        <v>0</v>
      </c>
      <c r="AA227" s="31">
        <v>0</v>
      </c>
      <c r="AB227" s="31">
        <v>0</v>
      </c>
      <c r="AC227" s="31">
        <v>0</v>
      </c>
      <c r="AD227" s="31">
        <v>0</v>
      </c>
      <c r="AE227" s="31">
        <v>0</v>
      </c>
    </row>
    <row r="228" spans="1:31" s="87" customFormat="1" ht="33.75" x14ac:dyDescent="0.25">
      <c r="A228" s="90" t="s">
        <v>343</v>
      </c>
      <c r="B228" s="91" t="s">
        <v>184</v>
      </c>
      <c r="C228" s="10">
        <v>11510</v>
      </c>
      <c r="D228" s="91" t="s">
        <v>184</v>
      </c>
      <c r="E228" s="92" t="s">
        <v>37</v>
      </c>
      <c r="F228" s="91" t="s">
        <v>44</v>
      </c>
      <c r="G228" s="93" t="s">
        <v>191</v>
      </c>
      <c r="H228" s="91" t="s">
        <v>192</v>
      </c>
      <c r="I228" s="91">
        <v>21401</v>
      </c>
      <c r="J228" s="94" t="s">
        <v>308</v>
      </c>
      <c r="K228" s="91" t="s">
        <v>315</v>
      </c>
      <c r="L228" s="94" t="s">
        <v>316</v>
      </c>
      <c r="M228" s="91"/>
      <c r="N228" s="91"/>
      <c r="O228" s="91" t="s">
        <v>200</v>
      </c>
      <c r="P228" s="95">
        <v>2</v>
      </c>
      <c r="Q228" s="96">
        <v>2850</v>
      </c>
      <c r="R228" s="7" t="s">
        <v>40</v>
      </c>
      <c r="S228" s="97">
        <f t="shared" si="17"/>
        <v>5700</v>
      </c>
      <c r="T228" s="31">
        <v>0</v>
      </c>
      <c r="U228" s="31">
        <v>0</v>
      </c>
      <c r="V228" s="31">
        <v>0</v>
      </c>
      <c r="W228" s="98">
        <v>5700</v>
      </c>
      <c r="X228" s="31">
        <v>0</v>
      </c>
      <c r="Y228" s="31">
        <v>0</v>
      </c>
      <c r="Z228" s="31">
        <v>0</v>
      </c>
      <c r="AA228" s="31">
        <v>0</v>
      </c>
      <c r="AB228" s="31">
        <v>0</v>
      </c>
      <c r="AC228" s="31">
        <v>0</v>
      </c>
      <c r="AD228" s="31">
        <v>0</v>
      </c>
      <c r="AE228" s="31">
        <v>0</v>
      </c>
    </row>
    <row r="229" spans="1:31" s="87" customFormat="1" ht="22.5" x14ac:dyDescent="0.25">
      <c r="A229" s="90" t="s">
        <v>343</v>
      </c>
      <c r="B229" s="91" t="s">
        <v>184</v>
      </c>
      <c r="C229" s="10">
        <v>11510</v>
      </c>
      <c r="D229" s="91" t="s">
        <v>184</v>
      </c>
      <c r="E229" s="92" t="s">
        <v>37</v>
      </c>
      <c r="F229" s="91" t="s">
        <v>38</v>
      </c>
      <c r="G229" s="93" t="s">
        <v>37</v>
      </c>
      <c r="H229" s="91" t="s">
        <v>43</v>
      </c>
      <c r="I229" s="91">
        <v>29401</v>
      </c>
      <c r="J229" s="94" t="s">
        <v>302</v>
      </c>
      <c r="K229" s="91" t="s">
        <v>317</v>
      </c>
      <c r="L229" s="94" t="s">
        <v>318</v>
      </c>
      <c r="M229" s="91"/>
      <c r="N229" s="91"/>
      <c r="O229" s="91" t="s">
        <v>200</v>
      </c>
      <c r="P229" s="95">
        <v>1</v>
      </c>
      <c r="Q229" s="96">
        <v>110</v>
      </c>
      <c r="R229" s="7" t="s">
        <v>40</v>
      </c>
      <c r="S229" s="97">
        <f t="shared" si="17"/>
        <v>110</v>
      </c>
      <c r="T229" s="31">
        <v>0</v>
      </c>
      <c r="U229" s="31">
        <v>0</v>
      </c>
      <c r="V229" s="31">
        <v>0</v>
      </c>
      <c r="W229" s="98">
        <v>110</v>
      </c>
      <c r="X229" s="31">
        <v>0</v>
      </c>
      <c r="Y229" s="31">
        <v>0</v>
      </c>
      <c r="Z229" s="31">
        <v>0</v>
      </c>
      <c r="AA229" s="31">
        <v>0</v>
      </c>
      <c r="AB229" s="31">
        <v>0</v>
      </c>
      <c r="AC229" s="31">
        <v>0</v>
      </c>
      <c r="AD229" s="31">
        <v>0</v>
      </c>
      <c r="AE229" s="31">
        <v>0</v>
      </c>
    </row>
    <row r="230" spans="1:31" s="87" customFormat="1" ht="22.5" x14ac:dyDescent="0.25">
      <c r="A230" s="90" t="s">
        <v>343</v>
      </c>
      <c r="B230" s="91" t="s">
        <v>184</v>
      </c>
      <c r="C230" s="10">
        <v>11510</v>
      </c>
      <c r="D230" s="91" t="s">
        <v>184</v>
      </c>
      <c r="E230" s="92" t="s">
        <v>37</v>
      </c>
      <c r="F230" s="91" t="s">
        <v>38</v>
      </c>
      <c r="G230" s="93" t="s">
        <v>37</v>
      </c>
      <c r="H230" s="91" t="s">
        <v>43</v>
      </c>
      <c r="I230" s="91">
        <v>21101</v>
      </c>
      <c r="J230" s="94" t="s">
        <v>213</v>
      </c>
      <c r="K230" s="91" t="s">
        <v>214</v>
      </c>
      <c r="L230" s="94" t="s">
        <v>319</v>
      </c>
      <c r="M230" s="91"/>
      <c r="N230" s="91"/>
      <c r="O230" s="91" t="s">
        <v>200</v>
      </c>
      <c r="P230" s="95">
        <v>3</v>
      </c>
      <c r="Q230" s="96">
        <f>512.99/3</f>
        <v>170.99666666666667</v>
      </c>
      <c r="R230" s="7" t="s">
        <v>40</v>
      </c>
      <c r="S230" s="97">
        <f t="shared" si="17"/>
        <v>512.99</v>
      </c>
      <c r="T230" s="31">
        <v>0</v>
      </c>
      <c r="U230" s="31">
        <v>0</v>
      </c>
      <c r="V230" s="31">
        <v>0</v>
      </c>
      <c r="W230" s="98">
        <v>512.99</v>
      </c>
      <c r="X230" s="31">
        <v>0</v>
      </c>
      <c r="Y230" s="31">
        <v>0</v>
      </c>
      <c r="Z230" s="31">
        <v>0</v>
      </c>
      <c r="AA230" s="31">
        <v>0</v>
      </c>
      <c r="AB230" s="31">
        <v>0</v>
      </c>
      <c r="AC230" s="31">
        <v>0</v>
      </c>
      <c r="AD230" s="31">
        <v>0</v>
      </c>
      <c r="AE230" s="31">
        <v>0</v>
      </c>
    </row>
    <row r="231" spans="1:31" s="87" customFormat="1" ht="22.5" x14ac:dyDescent="0.25">
      <c r="A231" s="90" t="s">
        <v>343</v>
      </c>
      <c r="B231" s="91" t="s">
        <v>184</v>
      </c>
      <c r="C231" s="10">
        <v>11510</v>
      </c>
      <c r="D231" s="91" t="s">
        <v>184</v>
      </c>
      <c r="E231" s="92" t="s">
        <v>37</v>
      </c>
      <c r="F231" s="91" t="s">
        <v>38</v>
      </c>
      <c r="G231" s="93" t="s">
        <v>37</v>
      </c>
      <c r="H231" s="91" t="s">
        <v>43</v>
      </c>
      <c r="I231" s="91">
        <v>21101</v>
      </c>
      <c r="J231" s="94" t="s">
        <v>213</v>
      </c>
      <c r="K231" s="91" t="s">
        <v>320</v>
      </c>
      <c r="L231" s="94" t="s">
        <v>321</v>
      </c>
      <c r="M231" s="91"/>
      <c r="N231" s="91"/>
      <c r="O231" s="91" t="s">
        <v>200</v>
      </c>
      <c r="P231" s="95">
        <v>1</v>
      </c>
      <c r="Q231" s="96">
        <v>332</v>
      </c>
      <c r="R231" s="7" t="s">
        <v>40</v>
      </c>
      <c r="S231" s="97">
        <f t="shared" si="17"/>
        <v>332</v>
      </c>
      <c r="T231" s="31">
        <v>0</v>
      </c>
      <c r="U231" s="31">
        <v>0</v>
      </c>
      <c r="V231" s="31">
        <v>0</v>
      </c>
      <c r="W231" s="98">
        <v>332</v>
      </c>
      <c r="X231" s="31">
        <v>0</v>
      </c>
      <c r="Y231" s="31">
        <v>0</v>
      </c>
      <c r="Z231" s="31">
        <v>0</v>
      </c>
      <c r="AA231" s="31">
        <v>0</v>
      </c>
      <c r="AB231" s="31">
        <v>0</v>
      </c>
      <c r="AC231" s="31">
        <v>0</v>
      </c>
      <c r="AD231" s="31">
        <v>0</v>
      </c>
      <c r="AE231" s="31">
        <v>0</v>
      </c>
    </row>
    <row r="232" spans="1:31" s="87" customFormat="1" ht="22.5" x14ac:dyDescent="0.25">
      <c r="A232" s="90" t="s">
        <v>343</v>
      </c>
      <c r="B232" s="91" t="s">
        <v>184</v>
      </c>
      <c r="C232" s="10">
        <v>11510</v>
      </c>
      <c r="D232" s="91" t="s">
        <v>184</v>
      </c>
      <c r="E232" s="92" t="s">
        <v>37</v>
      </c>
      <c r="F232" s="91" t="s">
        <v>44</v>
      </c>
      <c r="G232" s="93" t="s">
        <v>191</v>
      </c>
      <c r="H232" s="91" t="s">
        <v>192</v>
      </c>
      <c r="I232" s="91">
        <v>21101</v>
      </c>
      <c r="J232" s="94" t="s">
        <v>213</v>
      </c>
      <c r="K232" s="91" t="s">
        <v>320</v>
      </c>
      <c r="L232" s="94" t="s">
        <v>322</v>
      </c>
      <c r="M232" s="91"/>
      <c r="N232" s="91"/>
      <c r="O232" s="91" t="s">
        <v>200</v>
      </c>
      <c r="P232" s="95">
        <v>24</v>
      </c>
      <c r="Q232" s="96">
        <f>129.99/24</f>
        <v>5.4162500000000007</v>
      </c>
      <c r="R232" s="7" t="s">
        <v>40</v>
      </c>
      <c r="S232" s="97">
        <f t="shared" si="17"/>
        <v>129.99</v>
      </c>
      <c r="T232" s="31">
        <v>0</v>
      </c>
      <c r="U232" s="31">
        <v>0</v>
      </c>
      <c r="V232" s="31">
        <v>0</v>
      </c>
      <c r="W232" s="98">
        <v>129.99</v>
      </c>
      <c r="X232" s="31">
        <v>0</v>
      </c>
      <c r="Y232" s="31">
        <v>0</v>
      </c>
      <c r="Z232" s="31">
        <v>0</v>
      </c>
      <c r="AA232" s="31">
        <v>0</v>
      </c>
      <c r="AB232" s="31">
        <v>0</v>
      </c>
      <c r="AC232" s="31">
        <v>0</v>
      </c>
      <c r="AD232" s="31">
        <v>0</v>
      </c>
      <c r="AE232" s="31">
        <v>0</v>
      </c>
    </row>
    <row r="233" spans="1:31" s="87" customFormat="1" ht="22.5" x14ac:dyDescent="0.25">
      <c r="A233" s="90" t="s">
        <v>343</v>
      </c>
      <c r="B233" s="91" t="s">
        <v>184</v>
      </c>
      <c r="C233" s="10">
        <v>11510</v>
      </c>
      <c r="D233" s="91" t="s">
        <v>184</v>
      </c>
      <c r="E233" s="92" t="s">
        <v>37</v>
      </c>
      <c r="F233" s="91" t="s">
        <v>44</v>
      </c>
      <c r="G233" s="93" t="s">
        <v>191</v>
      </c>
      <c r="H233" s="91" t="s">
        <v>192</v>
      </c>
      <c r="I233" s="91">
        <v>21101</v>
      </c>
      <c r="J233" s="94" t="s">
        <v>213</v>
      </c>
      <c r="K233" s="91" t="s">
        <v>320</v>
      </c>
      <c r="L233" s="94" t="s">
        <v>323</v>
      </c>
      <c r="M233" s="91"/>
      <c r="N233" s="91"/>
      <c r="O233" s="91" t="s">
        <v>233</v>
      </c>
      <c r="P233" s="95">
        <v>2</v>
      </c>
      <c r="Q233" s="96">
        <f>177.99/2</f>
        <v>88.995000000000005</v>
      </c>
      <c r="R233" s="7" t="s">
        <v>40</v>
      </c>
      <c r="S233" s="97">
        <f t="shared" si="17"/>
        <v>177.99</v>
      </c>
      <c r="T233" s="31">
        <v>0</v>
      </c>
      <c r="U233" s="31">
        <v>0</v>
      </c>
      <c r="V233" s="31">
        <v>0</v>
      </c>
      <c r="W233" s="98">
        <v>177.99</v>
      </c>
      <c r="X233" s="31">
        <v>0</v>
      </c>
      <c r="Y233" s="31">
        <v>0</v>
      </c>
      <c r="Z233" s="31">
        <v>0</v>
      </c>
      <c r="AA233" s="31">
        <v>0</v>
      </c>
      <c r="AB233" s="31">
        <v>0</v>
      </c>
      <c r="AC233" s="31">
        <v>0</v>
      </c>
      <c r="AD233" s="31">
        <v>0</v>
      </c>
      <c r="AE233" s="31">
        <v>0</v>
      </c>
    </row>
    <row r="234" spans="1:31" s="87" customFormat="1" ht="22.5" x14ac:dyDescent="0.25">
      <c r="A234" s="90" t="s">
        <v>343</v>
      </c>
      <c r="B234" s="91" t="s">
        <v>184</v>
      </c>
      <c r="C234" s="10">
        <v>11510</v>
      </c>
      <c r="D234" s="91" t="s">
        <v>184</v>
      </c>
      <c r="E234" s="92" t="s">
        <v>37</v>
      </c>
      <c r="F234" s="91" t="s">
        <v>44</v>
      </c>
      <c r="G234" s="93" t="s">
        <v>191</v>
      </c>
      <c r="H234" s="91" t="s">
        <v>192</v>
      </c>
      <c r="I234" s="91">
        <v>21101</v>
      </c>
      <c r="J234" s="94" t="s">
        <v>213</v>
      </c>
      <c r="K234" s="91" t="s">
        <v>324</v>
      </c>
      <c r="L234" s="94" t="s">
        <v>325</v>
      </c>
      <c r="M234" s="91"/>
      <c r="N234" s="91"/>
      <c r="O234" s="91" t="s">
        <v>200</v>
      </c>
      <c r="P234" s="95">
        <v>4</v>
      </c>
      <c r="Q234" s="96">
        <f>119.99/4</f>
        <v>29.997499999999999</v>
      </c>
      <c r="R234" s="7" t="s">
        <v>40</v>
      </c>
      <c r="S234" s="97">
        <f t="shared" si="17"/>
        <v>119.99</v>
      </c>
      <c r="T234" s="31">
        <v>0</v>
      </c>
      <c r="U234" s="31">
        <v>0</v>
      </c>
      <c r="V234" s="31">
        <v>0</v>
      </c>
      <c r="W234" s="98">
        <v>119.99</v>
      </c>
      <c r="X234" s="31">
        <v>0</v>
      </c>
      <c r="Y234" s="31">
        <v>0</v>
      </c>
      <c r="Z234" s="31">
        <v>0</v>
      </c>
      <c r="AA234" s="31">
        <v>0</v>
      </c>
      <c r="AB234" s="31">
        <v>0</v>
      </c>
      <c r="AC234" s="31">
        <v>0</v>
      </c>
      <c r="AD234" s="31">
        <v>0</v>
      </c>
      <c r="AE234" s="31">
        <v>0</v>
      </c>
    </row>
    <row r="235" spans="1:31" s="87" customFormat="1" ht="22.5" x14ac:dyDescent="0.25">
      <c r="A235" s="90" t="s">
        <v>343</v>
      </c>
      <c r="B235" s="91" t="s">
        <v>184</v>
      </c>
      <c r="C235" s="10">
        <v>11510</v>
      </c>
      <c r="D235" s="91" t="s">
        <v>184</v>
      </c>
      <c r="E235" s="92" t="s">
        <v>37</v>
      </c>
      <c r="F235" s="91" t="s">
        <v>44</v>
      </c>
      <c r="G235" s="93" t="s">
        <v>191</v>
      </c>
      <c r="H235" s="91" t="s">
        <v>192</v>
      </c>
      <c r="I235" s="91">
        <v>21101</v>
      </c>
      <c r="J235" s="94" t="s">
        <v>213</v>
      </c>
      <c r="K235" s="91" t="s">
        <v>326</v>
      </c>
      <c r="L235" s="94" t="s">
        <v>327</v>
      </c>
      <c r="M235" s="91"/>
      <c r="N235" s="91"/>
      <c r="O235" s="91" t="s">
        <v>251</v>
      </c>
      <c r="P235" s="95">
        <v>20</v>
      </c>
      <c r="Q235" s="96">
        <f>940.06/20</f>
        <v>47.003</v>
      </c>
      <c r="R235" s="7" t="s">
        <v>40</v>
      </c>
      <c r="S235" s="97">
        <f t="shared" si="17"/>
        <v>940.06</v>
      </c>
      <c r="T235" s="31">
        <v>0</v>
      </c>
      <c r="U235" s="31">
        <v>0</v>
      </c>
      <c r="V235" s="31">
        <v>0</v>
      </c>
      <c r="W235" s="98">
        <v>940.06</v>
      </c>
      <c r="X235" s="31">
        <v>0</v>
      </c>
      <c r="Y235" s="31">
        <v>0</v>
      </c>
      <c r="Z235" s="31">
        <v>0</v>
      </c>
      <c r="AA235" s="31">
        <v>0</v>
      </c>
      <c r="AB235" s="31">
        <v>0</v>
      </c>
      <c r="AC235" s="31">
        <v>0</v>
      </c>
      <c r="AD235" s="31">
        <v>0</v>
      </c>
      <c r="AE235" s="31">
        <v>0</v>
      </c>
    </row>
    <row r="236" spans="1:31" s="87" customFormat="1" ht="22.5" x14ac:dyDescent="0.25">
      <c r="A236" s="90" t="s">
        <v>343</v>
      </c>
      <c r="B236" s="91" t="s">
        <v>184</v>
      </c>
      <c r="C236" s="10">
        <v>11510</v>
      </c>
      <c r="D236" s="91" t="s">
        <v>184</v>
      </c>
      <c r="E236" s="92" t="s">
        <v>37</v>
      </c>
      <c r="F236" s="91" t="s">
        <v>44</v>
      </c>
      <c r="G236" s="93" t="s">
        <v>191</v>
      </c>
      <c r="H236" s="91" t="s">
        <v>192</v>
      </c>
      <c r="I236" s="91">
        <v>21101</v>
      </c>
      <c r="J236" s="94" t="s">
        <v>213</v>
      </c>
      <c r="K236" s="91" t="s">
        <v>328</v>
      </c>
      <c r="L236" s="94" t="s">
        <v>329</v>
      </c>
      <c r="M236" s="91"/>
      <c r="N236" s="91"/>
      <c r="O236" s="91" t="s">
        <v>203</v>
      </c>
      <c r="P236" s="95">
        <v>2</v>
      </c>
      <c r="Q236" s="96">
        <f>550.01/2</f>
        <v>275.005</v>
      </c>
      <c r="R236" s="7" t="s">
        <v>40</v>
      </c>
      <c r="S236" s="97">
        <f t="shared" si="17"/>
        <v>550.01</v>
      </c>
      <c r="T236" s="31">
        <v>0</v>
      </c>
      <c r="U236" s="31">
        <v>0</v>
      </c>
      <c r="V236" s="31">
        <v>0</v>
      </c>
      <c r="W236" s="98">
        <v>550.01</v>
      </c>
      <c r="X236" s="31">
        <v>0</v>
      </c>
      <c r="Y236" s="31">
        <v>0</v>
      </c>
      <c r="Z236" s="31">
        <v>0</v>
      </c>
      <c r="AA236" s="31">
        <v>0</v>
      </c>
      <c r="AB236" s="31">
        <v>0</v>
      </c>
      <c r="AC236" s="31">
        <v>0</v>
      </c>
      <c r="AD236" s="31">
        <v>0</v>
      </c>
      <c r="AE236" s="31">
        <v>0</v>
      </c>
    </row>
    <row r="237" spans="1:31" s="87" customFormat="1" ht="22.5" x14ac:dyDescent="0.25">
      <c r="A237" s="90" t="s">
        <v>343</v>
      </c>
      <c r="B237" s="91" t="s">
        <v>184</v>
      </c>
      <c r="C237" s="10">
        <v>11510</v>
      </c>
      <c r="D237" s="91" t="s">
        <v>184</v>
      </c>
      <c r="E237" s="92" t="s">
        <v>37</v>
      </c>
      <c r="F237" s="91" t="s">
        <v>38</v>
      </c>
      <c r="G237" s="93" t="s">
        <v>37</v>
      </c>
      <c r="H237" s="91" t="s">
        <v>43</v>
      </c>
      <c r="I237" s="91">
        <v>22104</v>
      </c>
      <c r="J237" s="94" t="s">
        <v>197</v>
      </c>
      <c r="K237" s="91" t="s">
        <v>330</v>
      </c>
      <c r="L237" s="94" t="s">
        <v>331</v>
      </c>
      <c r="M237" s="91"/>
      <c r="N237" s="91"/>
      <c r="O237" s="91" t="s">
        <v>233</v>
      </c>
      <c r="P237" s="95">
        <v>1</v>
      </c>
      <c r="Q237" s="96">
        <v>27</v>
      </c>
      <c r="R237" s="7" t="s">
        <v>40</v>
      </c>
      <c r="S237" s="97">
        <f t="shared" si="17"/>
        <v>27</v>
      </c>
      <c r="T237" s="31">
        <v>0</v>
      </c>
      <c r="U237" s="31">
        <v>0</v>
      </c>
      <c r="V237" s="31">
        <v>0</v>
      </c>
      <c r="W237" s="98">
        <v>27</v>
      </c>
      <c r="X237" s="31">
        <v>0</v>
      </c>
      <c r="Y237" s="31">
        <v>0</v>
      </c>
      <c r="Z237" s="31">
        <v>0</v>
      </c>
      <c r="AA237" s="31">
        <v>0</v>
      </c>
      <c r="AB237" s="31">
        <v>0</v>
      </c>
      <c r="AC237" s="31">
        <v>0</v>
      </c>
      <c r="AD237" s="31">
        <v>0</v>
      </c>
      <c r="AE237" s="31">
        <v>0</v>
      </c>
    </row>
    <row r="238" spans="1:31" s="87" customFormat="1" ht="22.5" x14ac:dyDescent="0.25">
      <c r="A238" s="90" t="s">
        <v>343</v>
      </c>
      <c r="B238" s="91" t="s">
        <v>184</v>
      </c>
      <c r="C238" s="10">
        <v>11510</v>
      </c>
      <c r="D238" s="91" t="s">
        <v>184</v>
      </c>
      <c r="E238" s="92" t="s">
        <v>37</v>
      </c>
      <c r="F238" s="91" t="s">
        <v>38</v>
      </c>
      <c r="G238" s="93" t="s">
        <v>37</v>
      </c>
      <c r="H238" s="91" t="s">
        <v>43</v>
      </c>
      <c r="I238" s="91">
        <v>22104</v>
      </c>
      <c r="J238" s="94" t="s">
        <v>197</v>
      </c>
      <c r="K238" s="91" t="s">
        <v>332</v>
      </c>
      <c r="L238" s="94" t="s">
        <v>333</v>
      </c>
      <c r="M238" s="91"/>
      <c r="N238" s="91"/>
      <c r="O238" s="91" t="s">
        <v>230</v>
      </c>
      <c r="P238" s="95">
        <v>1</v>
      </c>
      <c r="Q238" s="96">
        <v>115</v>
      </c>
      <c r="R238" s="7" t="s">
        <v>40</v>
      </c>
      <c r="S238" s="97">
        <f t="shared" si="17"/>
        <v>115</v>
      </c>
      <c r="T238" s="31">
        <v>0</v>
      </c>
      <c r="U238" s="31">
        <v>0</v>
      </c>
      <c r="V238" s="31">
        <v>0</v>
      </c>
      <c r="W238" s="98">
        <v>115</v>
      </c>
      <c r="X238" s="31">
        <v>0</v>
      </c>
      <c r="Y238" s="31">
        <v>0</v>
      </c>
      <c r="Z238" s="31">
        <v>0</v>
      </c>
      <c r="AA238" s="31">
        <v>0</v>
      </c>
      <c r="AB238" s="31">
        <v>0</v>
      </c>
      <c r="AC238" s="31">
        <v>0</v>
      </c>
      <c r="AD238" s="31">
        <v>0</v>
      </c>
      <c r="AE238" s="31">
        <v>0</v>
      </c>
    </row>
    <row r="239" spans="1:31" s="87" customFormat="1" ht="22.5" x14ac:dyDescent="0.25">
      <c r="A239" s="90" t="s">
        <v>343</v>
      </c>
      <c r="B239" s="91" t="s">
        <v>184</v>
      </c>
      <c r="C239" s="10">
        <v>11510</v>
      </c>
      <c r="D239" s="91" t="s">
        <v>184</v>
      </c>
      <c r="E239" s="92" t="s">
        <v>37</v>
      </c>
      <c r="F239" s="91" t="s">
        <v>38</v>
      </c>
      <c r="G239" s="93" t="s">
        <v>37</v>
      </c>
      <c r="H239" s="91" t="s">
        <v>43</v>
      </c>
      <c r="I239" s="91">
        <v>22104</v>
      </c>
      <c r="J239" s="94" t="s">
        <v>197</v>
      </c>
      <c r="K239" s="91" t="s">
        <v>334</v>
      </c>
      <c r="L239" s="94" t="s">
        <v>335</v>
      </c>
      <c r="M239" s="91"/>
      <c r="N239" s="91"/>
      <c r="O239" s="91" t="s">
        <v>251</v>
      </c>
      <c r="P239" s="95">
        <v>2</v>
      </c>
      <c r="Q239" s="96">
        <v>182.9</v>
      </c>
      <c r="R239" s="7" t="s">
        <v>40</v>
      </c>
      <c r="S239" s="97">
        <f t="shared" si="17"/>
        <v>365.8</v>
      </c>
      <c r="T239" s="31">
        <v>0</v>
      </c>
      <c r="U239" s="31">
        <v>0</v>
      </c>
      <c r="V239" s="31">
        <v>0</v>
      </c>
      <c r="W239" s="98">
        <v>365.8</v>
      </c>
      <c r="X239" s="31">
        <v>0</v>
      </c>
      <c r="Y239" s="31">
        <v>0</v>
      </c>
      <c r="Z239" s="31">
        <v>0</v>
      </c>
      <c r="AA239" s="31">
        <v>0</v>
      </c>
      <c r="AB239" s="31">
        <v>0</v>
      </c>
      <c r="AC239" s="31">
        <v>0</v>
      </c>
      <c r="AD239" s="31">
        <v>0</v>
      </c>
      <c r="AE239" s="31">
        <v>0</v>
      </c>
    </row>
    <row r="240" spans="1:31" s="87" customFormat="1" ht="22.5" x14ac:dyDescent="0.25">
      <c r="A240" s="90" t="s">
        <v>343</v>
      </c>
      <c r="B240" s="91" t="s">
        <v>184</v>
      </c>
      <c r="C240" s="10">
        <v>11510</v>
      </c>
      <c r="D240" s="91" t="s">
        <v>184</v>
      </c>
      <c r="E240" s="92" t="s">
        <v>37</v>
      </c>
      <c r="F240" s="91" t="s">
        <v>90</v>
      </c>
      <c r="G240" s="93" t="s">
        <v>216</v>
      </c>
      <c r="H240" s="91" t="s">
        <v>43</v>
      </c>
      <c r="I240" s="91">
        <v>21101</v>
      </c>
      <c r="J240" s="94" t="s">
        <v>213</v>
      </c>
      <c r="K240" s="91" t="s">
        <v>101</v>
      </c>
      <c r="L240" s="94" t="s">
        <v>336</v>
      </c>
      <c r="M240" s="91"/>
      <c r="N240" s="91"/>
      <c r="O240" s="91" t="s">
        <v>203</v>
      </c>
      <c r="P240" s="95">
        <v>1</v>
      </c>
      <c r="Q240" s="96">
        <v>48</v>
      </c>
      <c r="R240" s="7" t="s">
        <v>40</v>
      </c>
      <c r="S240" s="97">
        <f t="shared" si="17"/>
        <v>48</v>
      </c>
      <c r="T240" s="31">
        <v>0</v>
      </c>
      <c r="U240" s="31">
        <v>0</v>
      </c>
      <c r="V240" s="31">
        <v>0</v>
      </c>
      <c r="W240" s="98">
        <v>48</v>
      </c>
      <c r="X240" s="31">
        <v>0</v>
      </c>
      <c r="Y240" s="31">
        <v>0</v>
      </c>
      <c r="Z240" s="31">
        <v>0</v>
      </c>
      <c r="AA240" s="31">
        <v>0</v>
      </c>
      <c r="AB240" s="31">
        <v>0</v>
      </c>
      <c r="AC240" s="31">
        <v>0</v>
      </c>
      <c r="AD240" s="31">
        <v>0</v>
      </c>
      <c r="AE240" s="31">
        <v>0</v>
      </c>
    </row>
    <row r="241" spans="1:31" s="87" customFormat="1" ht="22.5" x14ac:dyDescent="0.25">
      <c r="A241" s="90" t="s">
        <v>343</v>
      </c>
      <c r="B241" s="91" t="s">
        <v>184</v>
      </c>
      <c r="C241" s="10">
        <v>11510</v>
      </c>
      <c r="D241" s="91" t="s">
        <v>184</v>
      </c>
      <c r="E241" s="92" t="s">
        <v>37</v>
      </c>
      <c r="F241" s="91" t="s">
        <v>90</v>
      </c>
      <c r="G241" s="93" t="s">
        <v>216</v>
      </c>
      <c r="H241" s="91" t="s">
        <v>43</v>
      </c>
      <c r="I241" s="91">
        <v>21101</v>
      </c>
      <c r="J241" s="94" t="s">
        <v>213</v>
      </c>
      <c r="K241" s="91" t="s">
        <v>77</v>
      </c>
      <c r="L241" s="94" t="s">
        <v>337</v>
      </c>
      <c r="M241" s="91"/>
      <c r="N241" s="91"/>
      <c r="O241" s="91" t="s">
        <v>203</v>
      </c>
      <c r="P241" s="95">
        <v>1</v>
      </c>
      <c r="Q241" s="96">
        <v>19.5</v>
      </c>
      <c r="R241" s="7" t="s">
        <v>40</v>
      </c>
      <c r="S241" s="97">
        <f t="shared" si="17"/>
        <v>19.5</v>
      </c>
      <c r="T241" s="31">
        <v>0</v>
      </c>
      <c r="U241" s="31">
        <v>0</v>
      </c>
      <c r="V241" s="31">
        <v>0</v>
      </c>
      <c r="W241" s="98">
        <v>19.5</v>
      </c>
      <c r="X241" s="31">
        <v>0</v>
      </c>
      <c r="Y241" s="31">
        <v>0</v>
      </c>
      <c r="Z241" s="31">
        <v>0</v>
      </c>
      <c r="AA241" s="31">
        <v>0</v>
      </c>
      <c r="AB241" s="31">
        <v>0</v>
      </c>
      <c r="AC241" s="31">
        <v>0</v>
      </c>
      <c r="AD241" s="31">
        <v>0</v>
      </c>
      <c r="AE241" s="31">
        <v>0</v>
      </c>
    </row>
    <row r="242" spans="1:31" s="87" customFormat="1" ht="22.5" x14ac:dyDescent="0.25">
      <c r="A242" s="90" t="s">
        <v>343</v>
      </c>
      <c r="B242" s="91" t="s">
        <v>184</v>
      </c>
      <c r="C242" s="10">
        <v>11510</v>
      </c>
      <c r="D242" s="91" t="s">
        <v>184</v>
      </c>
      <c r="E242" s="92" t="s">
        <v>37</v>
      </c>
      <c r="F242" s="91" t="s">
        <v>90</v>
      </c>
      <c r="G242" s="93" t="s">
        <v>216</v>
      </c>
      <c r="H242" s="91" t="s">
        <v>43</v>
      </c>
      <c r="I242" s="91">
        <v>21101</v>
      </c>
      <c r="J242" s="94" t="s">
        <v>213</v>
      </c>
      <c r="K242" s="91" t="s">
        <v>103</v>
      </c>
      <c r="L242" s="94" t="s">
        <v>241</v>
      </c>
      <c r="M242" s="91"/>
      <c r="N242" s="91"/>
      <c r="O242" s="91" t="s">
        <v>203</v>
      </c>
      <c r="P242" s="95">
        <v>2</v>
      </c>
      <c r="Q242" s="96">
        <v>10.5</v>
      </c>
      <c r="R242" s="7" t="s">
        <v>40</v>
      </c>
      <c r="S242" s="97">
        <f t="shared" si="17"/>
        <v>21</v>
      </c>
      <c r="T242" s="31">
        <v>0</v>
      </c>
      <c r="U242" s="31">
        <v>0</v>
      </c>
      <c r="V242" s="31">
        <v>0</v>
      </c>
      <c r="W242" s="98">
        <v>21</v>
      </c>
      <c r="X242" s="31">
        <v>0</v>
      </c>
      <c r="Y242" s="31">
        <v>0</v>
      </c>
      <c r="Z242" s="31">
        <v>0</v>
      </c>
      <c r="AA242" s="31">
        <v>0</v>
      </c>
      <c r="AB242" s="31">
        <v>0</v>
      </c>
      <c r="AC242" s="31">
        <v>0</v>
      </c>
      <c r="AD242" s="31">
        <v>0</v>
      </c>
      <c r="AE242" s="31">
        <v>0</v>
      </c>
    </row>
    <row r="243" spans="1:31" s="112" customFormat="1" ht="44.25" customHeight="1" x14ac:dyDescent="0.2">
      <c r="A243" s="107" t="s">
        <v>343</v>
      </c>
      <c r="B243" s="104" t="s">
        <v>459</v>
      </c>
      <c r="C243" s="107">
        <v>51319</v>
      </c>
      <c r="D243" s="104" t="s">
        <v>459</v>
      </c>
      <c r="E243" s="104" t="s">
        <v>37</v>
      </c>
      <c r="F243" s="104" t="s">
        <v>38</v>
      </c>
      <c r="G243" s="90" t="s">
        <v>37</v>
      </c>
      <c r="H243" s="104" t="s">
        <v>49</v>
      </c>
      <c r="I243" s="104">
        <v>33801</v>
      </c>
      <c r="J243" s="104" t="s">
        <v>190</v>
      </c>
      <c r="K243" s="108"/>
      <c r="L243" s="109" t="s">
        <v>460</v>
      </c>
      <c r="M243" s="91" t="s">
        <v>407</v>
      </c>
      <c r="N243" s="91" t="s">
        <v>407</v>
      </c>
      <c r="O243" s="91" t="s">
        <v>407</v>
      </c>
      <c r="P243" s="95">
        <v>1</v>
      </c>
      <c r="Q243" s="110">
        <v>25520</v>
      </c>
      <c r="R243" s="110" t="s">
        <v>40</v>
      </c>
      <c r="S243" s="110">
        <v>25520</v>
      </c>
      <c r="T243" s="111">
        <v>0</v>
      </c>
      <c r="U243" s="111">
        <v>0</v>
      </c>
      <c r="V243" s="111">
        <v>0</v>
      </c>
      <c r="W243" s="111">
        <v>25520</v>
      </c>
      <c r="X243" s="111">
        <v>0</v>
      </c>
      <c r="Y243" s="111">
        <v>0</v>
      </c>
      <c r="Z243" s="111">
        <v>0</v>
      </c>
      <c r="AA243" s="111">
        <v>0</v>
      </c>
      <c r="AB243" s="111">
        <v>0</v>
      </c>
      <c r="AC243" s="111">
        <v>0</v>
      </c>
      <c r="AD243" s="111">
        <v>0</v>
      </c>
      <c r="AE243" s="111">
        <v>0</v>
      </c>
    </row>
    <row r="244" spans="1:31" s="112" customFormat="1" ht="44.25" customHeight="1" x14ac:dyDescent="0.2">
      <c r="A244" s="107" t="s">
        <v>343</v>
      </c>
      <c r="B244" s="104" t="s">
        <v>459</v>
      </c>
      <c r="C244" s="107">
        <v>51358</v>
      </c>
      <c r="D244" s="104" t="s">
        <v>459</v>
      </c>
      <c r="E244" s="104" t="s">
        <v>37</v>
      </c>
      <c r="F244" s="104" t="s">
        <v>44</v>
      </c>
      <c r="G244" s="90" t="s">
        <v>191</v>
      </c>
      <c r="H244" s="104" t="s">
        <v>192</v>
      </c>
      <c r="I244" s="104">
        <v>35801</v>
      </c>
      <c r="J244" s="104" t="s">
        <v>461</v>
      </c>
      <c r="K244" s="108"/>
      <c r="L244" s="109" t="s">
        <v>462</v>
      </c>
      <c r="M244" s="91" t="s">
        <v>407</v>
      </c>
      <c r="N244" s="91" t="s">
        <v>407</v>
      </c>
      <c r="O244" s="91" t="s">
        <v>407</v>
      </c>
      <c r="P244" s="95">
        <v>1</v>
      </c>
      <c r="Q244" s="110">
        <v>9966.7199999999993</v>
      </c>
      <c r="R244" s="110" t="s">
        <v>40</v>
      </c>
      <c r="S244" s="110">
        <v>9966.7199999999993</v>
      </c>
      <c r="T244" s="111">
        <v>0</v>
      </c>
      <c r="U244" s="111">
        <v>0</v>
      </c>
      <c r="V244" s="111">
        <v>0</v>
      </c>
      <c r="W244" s="111">
        <v>9966.7199999999993</v>
      </c>
      <c r="X244" s="111">
        <v>0</v>
      </c>
      <c r="Y244" s="111">
        <v>0</v>
      </c>
      <c r="Z244" s="111">
        <v>0</v>
      </c>
      <c r="AA244" s="111">
        <v>0</v>
      </c>
      <c r="AB244" s="111">
        <v>0</v>
      </c>
      <c r="AC244" s="111">
        <v>0</v>
      </c>
      <c r="AD244" s="111">
        <v>0</v>
      </c>
      <c r="AE244" s="111">
        <v>0</v>
      </c>
    </row>
    <row r="245" spans="1:31" s="112" customFormat="1" ht="44.25" customHeight="1" x14ac:dyDescent="0.2">
      <c r="A245" s="107" t="s">
        <v>343</v>
      </c>
      <c r="B245" s="104" t="s">
        <v>459</v>
      </c>
      <c r="C245" s="107">
        <v>51358</v>
      </c>
      <c r="D245" s="104" t="s">
        <v>459</v>
      </c>
      <c r="E245" s="104" t="s">
        <v>37</v>
      </c>
      <c r="F245" s="104" t="s">
        <v>38</v>
      </c>
      <c r="G245" s="90" t="s">
        <v>37</v>
      </c>
      <c r="H245" s="104" t="s">
        <v>49</v>
      </c>
      <c r="I245" s="104">
        <v>35801</v>
      </c>
      <c r="J245" s="104" t="s">
        <v>461</v>
      </c>
      <c r="K245" s="108"/>
      <c r="L245" s="109" t="s">
        <v>463</v>
      </c>
      <c r="M245" s="91" t="s">
        <v>407</v>
      </c>
      <c r="N245" s="91" t="s">
        <v>407</v>
      </c>
      <c r="O245" s="91" t="s">
        <v>407</v>
      </c>
      <c r="P245" s="95">
        <v>1</v>
      </c>
      <c r="Q245" s="110">
        <v>12834.24</v>
      </c>
      <c r="R245" s="110" t="s">
        <v>40</v>
      </c>
      <c r="S245" s="110">
        <v>12834.24</v>
      </c>
      <c r="T245" s="111">
        <v>0</v>
      </c>
      <c r="U245" s="111">
        <v>0</v>
      </c>
      <c r="V245" s="111">
        <v>0</v>
      </c>
      <c r="W245" s="111">
        <v>12834.24</v>
      </c>
      <c r="X245" s="111">
        <v>0</v>
      </c>
      <c r="Y245" s="111">
        <v>0</v>
      </c>
      <c r="Z245" s="111">
        <v>0</v>
      </c>
      <c r="AA245" s="111">
        <v>0</v>
      </c>
      <c r="AB245" s="111">
        <v>0</v>
      </c>
      <c r="AC245" s="111">
        <v>0</v>
      </c>
      <c r="AD245" s="111">
        <v>0</v>
      </c>
      <c r="AE245" s="111">
        <v>0</v>
      </c>
    </row>
    <row r="246" spans="1:31" s="87" customFormat="1" ht="22.5" x14ac:dyDescent="0.25">
      <c r="A246" s="107" t="s">
        <v>343</v>
      </c>
      <c r="B246" s="104" t="s">
        <v>459</v>
      </c>
      <c r="C246" s="107">
        <v>11510</v>
      </c>
      <c r="D246" s="104" t="s">
        <v>459</v>
      </c>
      <c r="E246" s="104" t="s">
        <v>37</v>
      </c>
      <c r="F246" s="104" t="s">
        <v>38</v>
      </c>
      <c r="G246" s="90" t="s">
        <v>37</v>
      </c>
      <c r="H246" s="104" t="s">
        <v>43</v>
      </c>
      <c r="I246" s="104">
        <v>29401</v>
      </c>
      <c r="J246" s="104" t="s">
        <v>464</v>
      </c>
      <c r="K246" s="109" t="s">
        <v>465</v>
      </c>
      <c r="L246" s="109" t="s">
        <v>466</v>
      </c>
      <c r="M246" s="113"/>
      <c r="N246" s="114"/>
      <c r="O246" s="114"/>
      <c r="P246" s="95">
        <v>1</v>
      </c>
      <c r="Q246" s="110">
        <v>1371.58</v>
      </c>
      <c r="R246" s="110" t="s">
        <v>40</v>
      </c>
      <c r="S246" s="110">
        <v>1371.58</v>
      </c>
      <c r="T246" s="111">
        <v>0</v>
      </c>
      <c r="U246" s="111">
        <v>0</v>
      </c>
      <c r="V246" s="111">
        <v>0</v>
      </c>
      <c r="W246" s="111">
        <v>1371.58</v>
      </c>
      <c r="X246" s="111">
        <v>0</v>
      </c>
      <c r="Y246" s="111">
        <v>0</v>
      </c>
      <c r="Z246" s="111">
        <v>0</v>
      </c>
      <c r="AA246" s="111">
        <v>0</v>
      </c>
      <c r="AB246" s="111">
        <v>0</v>
      </c>
      <c r="AC246" s="111">
        <v>0</v>
      </c>
      <c r="AD246" s="111">
        <v>0</v>
      </c>
      <c r="AE246" s="111">
        <v>0</v>
      </c>
    </row>
    <row r="247" spans="1:31" s="87" customFormat="1" ht="22.5" x14ac:dyDescent="0.25">
      <c r="A247" s="107" t="s">
        <v>343</v>
      </c>
      <c r="B247" s="104" t="s">
        <v>459</v>
      </c>
      <c r="C247" s="107">
        <v>11510</v>
      </c>
      <c r="D247" s="104" t="s">
        <v>459</v>
      </c>
      <c r="E247" s="104" t="s">
        <v>37</v>
      </c>
      <c r="F247" s="104" t="s">
        <v>38</v>
      </c>
      <c r="G247" s="90" t="s">
        <v>37</v>
      </c>
      <c r="H247" s="104" t="s">
        <v>43</v>
      </c>
      <c r="I247" s="104">
        <v>29401</v>
      </c>
      <c r="J247" s="104" t="s">
        <v>464</v>
      </c>
      <c r="K247" s="109" t="s">
        <v>467</v>
      </c>
      <c r="L247" s="109" t="s">
        <v>468</v>
      </c>
      <c r="M247" s="113"/>
      <c r="N247" s="114"/>
      <c r="O247" s="114"/>
      <c r="P247" s="95">
        <v>5</v>
      </c>
      <c r="Q247" s="110">
        <v>94.99</v>
      </c>
      <c r="R247" s="110" t="s">
        <v>40</v>
      </c>
      <c r="S247" s="110">
        <v>474.95</v>
      </c>
      <c r="T247" s="111">
        <v>0</v>
      </c>
      <c r="U247" s="111">
        <v>0</v>
      </c>
      <c r="V247" s="111">
        <v>0</v>
      </c>
      <c r="W247" s="111">
        <v>474.95</v>
      </c>
      <c r="X247" s="111">
        <v>0</v>
      </c>
      <c r="Y247" s="111">
        <v>0</v>
      </c>
      <c r="Z247" s="111">
        <v>0</v>
      </c>
      <c r="AA247" s="111">
        <v>0</v>
      </c>
      <c r="AB247" s="111">
        <v>0</v>
      </c>
      <c r="AC247" s="111">
        <v>0</v>
      </c>
      <c r="AD247" s="111">
        <v>0</v>
      </c>
      <c r="AE247" s="111">
        <v>0</v>
      </c>
    </row>
    <row r="248" spans="1:31" s="87" customFormat="1" ht="22.5" x14ac:dyDescent="0.25">
      <c r="A248" s="107" t="s">
        <v>343</v>
      </c>
      <c r="B248" s="104" t="s">
        <v>459</v>
      </c>
      <c r="C248" s="107">
        <v>11510</v>
      </c>
      <c r="D248" s="104" t="s">
        <v>459</v>
      </c>
      <c r="E248" s="104" t="s">
        <v>37</v>
      </c>
      <c r="F248" s="104" t="s">
        <v>38</v>
      </c>
      <c r="G248" s="90" t="s">
        <v>37</v>
      </c>
      <c r="H248" s="104" t="s">
        <v>43</v>
      </c>
      <c r="I248" s="104">
        <v>29401</v>
      </c>
      <c r="J248" s="104" t="s">
        <v>464</v>
      </c>
      <c r="K248" s="109" t="s">
        <v>469</v>
      </c>
      <c r="L248" s="109" t="s">
        <v>470</v>
      </c>
      <c r="M248" s="113"/>
      <c r="N248" s="114"/>
      <c r="O248" s="114"/>
      <c r="P248" s="95">
        <v>4</v>
      </c>
      <c r="Q248" s="110">
        <v>240.24</v>
      </c>
      <c r="R248" s="110" t="s">
        <v>40</v>
      </c>
      <c r="S248" s="110">
        <v>960.96</v>
      </c>
      <c r="T248" s="111">
        <v>0</v>
      </c>
      <c r="U248" s="111">
        <v>0</v>
      </c>
      <c r="V248" s="111">
        <v>0</v>
      </c>
      <c r="W248" s="111">
        <v>960.96</v>
      </c>
      <c r="X248" s="111">
        <v>0</v>
      </c>
      <c r="Y248" s="111">
        <v>0</v>
      </c>
      <c r="Z248" s="111">
        <v>0</v>
      </c>
      <c r="AA248" s="111">
        <v>0</v>
      </c>
      <c r="AB248" s="111">
        <v>0</v>
      </c>
      <c r="AC248" s="111">
        <v>0</v>
      </c>
      <c r="AD248" s="111">
        <v>0</v>
      </c>
      <c r="AE248" s="111">
        <v>0</v>
      </c>
    </row>
    <row r="249" spans="1:31" s="87" customFormat="1" ht="22.5" x14ac:dyDescent="0.25">
      <c r="A249" s="107" t="s">
        <v>343</v>
      </c>
      <c r="B249" s="104" t="s">
        <v>459</v>
      </c>
      <c r="C249" s="107">
        <v>11510</v>
      </c>
      <c r="D249" s="104" t="s">
        <v>459</v>
      </c>
      <c r="E249" s="104" t="s">
        <v>37</v>
      </c>
      <c r="F249" s="104" t="s">
        <v>38</v>
      </c>
      <c r="G249" s="90" t="s">
        <v>37</v>
      </c>
      <c r="H249" s="104" t="s">
        <v>43</v>
      </c>
      <c r="I249" s="104">
        <v>21101</v>
      </c>
      <c r="J249" s="104" t="s">
        <v>471</v>
      </c>
      <c r="K249" s="109" t="s">
        <v>472</v>
      </c>
      <c r="L249" s="109" t="s">
        <v>473</v>
      </c>
      <c r="M249" s="113"/>
      <c r="N249" s="114"/>
      <c r="O249" s="114"/>
      <c r="P249" s="95">
        <v>12</v>
      </c>
      <c r="Q249" s="110">
        <v>43.330000000000005</v>
      </c>
      <c r="R249" s="110" t="s">
        <v>40</v>
      </c>
      <c r="S249" s="110">
        <v>519.96</v>
      </c>
      <c r="T249" s="111">
        <v>0</v>
      </c>
      <c r="U249" s="111">
        <v>0</v>
      </c>
      <c r="V249" s="111">
        <v>0</v>
      </c>
      <c r="W249" s="111">
        <v>519.96</v>
      </c>
      <c r="X249" s="111">
        <v>0</v>
      </c>
      <c r="Y249" s="111">
        <v>0</v>
      </c>
      <c r="Z249" s="111">
        <v>0</v>
      </c>
      <c r="AA249" s="111">
        <v>0</v>
      </c>
      <c r="AB249" s="111">
        <v>0</v>
      </c>
      <c r="AC249" s="111">
        <v>0</v>
      </c>
      <c r="AD249" s="111">
        <v>0</v>
      </c>
      <c r="AE249" s="111">
        <v>0</v>
      </c>
    </row>
    <row r="250" spans="1:31" s="87" customFormat="1" ht="22.5" x14ac:dyDescent="0.25">
      <c r="A250" s="107" t="s">
        <v>343</v>
      </c>
      <c r="B250" s="104" t="s">
        <v>459</v>
      </c>
      <c r="C250" s="107">
        <v>11510</v>
      </c>
      <c r="D250" s="104" t="s">
        <v>459</v>
      </c>
      <c r="E250" s="104" t="s">
        <v>37</v>
      </c>
      <c r="F250" s="104" t="s">
        <v>38</v>
      </c>
      <c r="G250" s="90" t="s">
        <v>37</v>
      </c>
      <c r="H250" s="104" t="s">
        <v>43</v>
      </c>
      <c r="I250" s="104">
        <v>21101</v>
      </c>
      <c r="J250" s="104" t="s">
        <v>471</v>
      </c>
      <c r="K250" s="109" t="s">
        <v>429</v>
      </c>
      <c r="L250" s="109" t="s">
        <v>428</v>
      </c>
      <c r="M250" s="113"/>
      <c r="N250" s="114"/>
      <c r="O250" s="114"/>
      <c r="P250" s="95">
        <v>10</v>
      </c>
      <c r="Q250" s="110">
        <v>64.31</v>
      </c>
      <c r="R250" s="110" t="s">
        <v>40</v>
      </c>
      <c r="S250" s="110">
        <v>643.1</v>
      </c>
      <c r="T250" s="111">
        <v>0</v>
      </c>
      <c r="U250" s="111">
        <v>0</v>
      </c>
      <c r="V250" s="111">
        <v>0</v>
      </c>
      <c r="W250" s="111">
        <v>643.1</v>
      </c>
      <c r="X250" s="111">
        <v>0</v>
      </c>
      <c r="Y250" s="111">
        <v>0</v>
      </c>
      <c r="Z250" s="111">
        <v>0</v>
      </c>
      <c r="AA250" s="111">
        <v>0</v>
      </c>
      <c r="AB250" s="111">
        <v>0</v>
      </c>
      <c r="AC250" s="111">
        <v>0</v>
      </c>
      <c r="AD250" s="111">
        <v>0</v>
      </c>
      <c r="AE250" s="111">
        <v>0</v>
      </c>
    </row>
    <row r="251" spans="1:31" s="87" customFormat="1" ht="22.5" x14ac:dyDescent="0.25">
      <c r="A251" s="107" t="s">
        <v>343</v>
      </c>
      <c r="B251" s="104" t="s">
        <v>459</v>
      </c>
      <c r="C251" s="107">
        <v>11510</v>
      </c>
      <c r="D251" s="104" t="s">
        <v>459</v>
      </c>
      <c r="E251" s="104" t="s">
        <v>37</v>
      </c>
      <c r="F251" s="104" t="s">
        <v>38</v>
      </c>
      <c r="G251" s="90" t="s">
        <v>37</v>
      </c>
      <c r="H251" s="104" t="s">
        <v>43</v>
      </c>
      <c r="I251" s="104">
        <v>21101</v>
      </c>
      <c r="J251" s="104" t="s">
        <v>471</v>
      </c>
      <c r="K251" s="109" t="s">
        <v>474</v>
      </c>
      <c r="L251" s="109" t="s">
        <v>475</v>
      </c>
      <c r="M251" s="113"/>
      <c r="N251" s="114"/>
      <c r="O251" s="114"/>
      <c r="P251" s="95">
        <v>2</v>
      </c>
      <c r="Q251" s="110">
        <v>74.09</v>
      </c>
      <c r="R251" s="110" t="s">
        <v>40</v>
      </c>
      <c r="S251" s="110">
        <v>148.18</v>
      </c>
      <c r="T251" s="111">
        <v>0</v>
      </c>
      <c r="U251" s="111">
        <v>0</v>
      </c>
      <c r="V251" s="111">
        <v>0</v>
      </c>
      <c r="W251" s="111">
        <v>148.18</v>
      </c>
      <c r="X251" s="111">
        <v>0</v>
      </c>
      <c r="Y251" s="111">
        <v>0</v>
      </c>
      <c r="Z251" s="111">
        <v>0</v>
      </c>
      <c r="AA251" s="111">
        <v>0</v>
      </c>
      <c r="AB251" s="111">
        <v>0</v>
      </c>
      <c r="AC251" s="111">
        <v>0</v>
      </c>
      <c r="AD251" s="111">
        <v>0</v>
      </c>
      <c r="AE251" s="111">
        <v>0</v>
      </c>
    </row>
    <row r="252" spans="1:31" s="87" customFormat="1" ht="22.5" x14ac:dyDescent="0.25">
      <c r="A252" s="107" t="s">
        <v>343</v>
      </c>
      <c r="B252" s="104" t="s">
        <v>459</v>
      </c>
      <c r="C252" s="107">
        <v>11510</v>
      </c>
      <c r="D252" s="104" t="s">
        <v>459</v>
      </c>
      <c r="E252" s="104" t="s">
        <v>37</v>
      </c>
      <c r="F252" s="104" t="s">
        <v>38</v>
      </c>
      <c r="G252" s="90" t="s">
        <v>37</v>
      </c>
      <c r="H252" s="104" t="s">
        <v>43</v>
      </c>
      <c r="I252" s="104">
        <v>21101</v>
      </c>
      <c r="J252" s="104" t="s">
        <v>471</v>
      </c>
      <c r="K252" s="109" t="s">
        <v>446</v>
      </c>
      <c r="L252" s="109" t="s">
        <v>445</v>
      </c>
      <c r="M252" s="113"/>
      <c r="N252" s="114"/>
      <c r="O252" s="114"/>
      <c r="P252" s="95">
        <v>4</v>
      </c>
      <c r="Q252" s="110">
        <v>138.65</v>
      </c>
      <c r="R252" s="110" t="s">
        <v>40</v>
      </c>
      <c r="S252" s="110">
        <v>554.6</v>
      </c>
      <c r="T252" s="111">
        <v>0</v>
      </c>
      <c r="U252" s="111">
        <v>0</v>
      </c>
      <c r="V252" s="111">
        <v>0</v>
      </c>
      <c r="W252" s="111">
        <v>554.6</v>
      </c>
      <c r="X252" s="111">
        <v>0</v>
      </c>
      <c r="Y252" s="111">
        <v>0</v>
      </c>
      <c r="Z252" s="111">
        <v>0</v>
      </c>
      <c r="AA252" s="111">
        <v>0</v>
      </c>
      <c r="AB252" s="111">
        <v>0</v>
      </c>
      <c r="AC252" s="111">
        <v>0</v>
      </c>
      <c r="AD252" s="111">
        <v>0</v>
      </c>
      <c r="AE252" s="111">
        <v>0</v>
      </c>
    </row>
    <row r="253" spans="1:31" s="87" customFormat="1" ht="22.5" x14ac:dyDescent="0.25">
      <c r="A253" s="107" t="s">
        <v>343</v>
      </c>
      <c r="B253" s="104" t="s">
        <v>459</v>
      </c>
      <c r="C253" s="107">
        <v>11510</v>
      </c>
      <c r="D253" s="104" t="s">
        <v>459</v>
      </c>
      <c r="E253" s="104" t="s">
        <v>37</v>
      </c>
      <c r="F253" s="104" t="s">
        <v>38</v>
      </c>
      <c r="G253" s="90" t="s">
        <v>37</v>
      </c>
      <c r="H253" s="104" t="s">
        <v>43</v>
      </c>
      <c r="I253" s="104">
        <v>22104</v>
      </c>
      <c r="J253" s="104" t="s">
        <v>476</v>
      </c>
      <c r="K253" s="109" t="s">
        <v>477</v>
      </c>
      <c r="L253" s="109" t="s">
        <v>478</v>
      </c>
      <c r="M253" s="113"/>
      <c r="N253" s="114"/>
      <c r="O253" s="114"/>
      <c r="P253" s="95">
        <v>19</v>
      </c>
      <c r="Q253" s="110">
        <v>31</v>
      </c>
      <c r="R253" s="110" t="s">
        <v>40</v>
      </c>
      <c r="S253" s="110">
        <v>589</v>
      </c>
      <c r="T253" s="111">
        <v>0</v>
      </c>
      <c r="U253" s="111">
        <v>0</v>
      </c>
      <c r="V253" s="111">
        <v>0</v>
      </c>
      <c r="W253" s="111">
        <v>589</v>
      </c>
      <c r="X253" s="111">
        <v>0</v>
      </c>
      <c r="Y253" s="111">
        <v>0</v>
      </c>
      <c r="Z253" s="111">
        <v>0</v>
      </c>
      <c r="AA253" s="111">
        <v>0</v>
      </c>
      <c r="AB253" s="111">
        <v>0</v>
      </c>
      <c r="AC253" s="111">
        <v>0</v>
      </c>
      <c r="AD253" s="111">
        <v>0</v>
      </c>
      <c r="AE253" s="111">
        <v>0</v>
      </c>
    </row>
    <row r="254" spans="1:31" s="87" customFormat="1" ht="22.5" x14ac:dyDescent="0.25">
      <c r="A254" s="107" t="s">
        <v>343</v>
      </c>
      <c r="B254" s="104" t="s">
        <v>459</v>
      </c>
      <c r="C254" s="107">
        <v>11510</v>
      </c>
      <c r="D254" s="104" t="s">
        <v>459</v>
      </c>
      <c r="E254" s="104" t="s">
        <v>37</v>
      </c>
      <c r="F254" s="104" t="s">
        <v>38</v>
      </c>
      <c r="G254" s="90" t="s">
        <v>37</v>
      </c>
      <c r="H254" s="104" t="s">
        <v>43</v>
      </c>
      <c r="I254" s="104">
        <v>22104</v>
      </c>
      <c r="J254" s="104" t="s">
        <v>476</v>
      </c>
      <c r="K254" s="109" t="s">
        <v>477</v>
      </c>
      <c r="L254" s="109" t="s">
        <v>478</v>
      </c>
      <c r="M254" s="113"/>
      <c r="N254" s="114"/>
      <c r="O254" s="114"/>
      <c r="P254" s="95">
        <v>10</v>
      </c>
      <c r="Q254" s="110">
        <v>31</v>
      </c>
      <c r="R254" s="110" t="s">
        <v>40</v>
      </c>
      <c r="S254" s="110">
        <v>310</v>
      </c>
      <c r="T254" s="111">
        <v>0</v>
      </c>
      <c r="U254" s="111">
        <v>0</v>
      </c>
      <c r="V254" s="111">
        <v>0</v>
      </c>
      <c r="W254" s="111">
        <v>310</v>
      </c>
      <c r="X254" s="111">
        <v>0</v>
      </c>
      <c r="Y254" s="111">
        <v>0</v>
      </c>
      <c r="Z254" s="111">
        <v>0</v>
      </c>
      <c r="AA254" s="111">
        <v>0</v>
      </c>
      <c r="AB254" s="111">
        <v>0</v>
      </c>
      <c r="AC254" s="111">
        <v>0</v>
      </c>
      <c r="AD254" s="111">
        <v>0</v>
      </c>
      <c r="AE254" s="111">
        <v>0</v>
      </c>
    </row>
    <row r="255" spans="1:31" s="87" customFormat="1" ht="33.75" x14ac:dyDescent="0.25">
      <c r="A255" s="107" t="s">
        <v>343</v>
      </c>
      <c r="B255" s="104" t="s">
        <v>459</v>
      </c>
      <c r="C255" s="107">
        <v>11510</v>
      </c>
      <c r="D255" s="104" t="s">
        <v>459</v>
      </c>
      <c r="E255" s="104" t="s">
        <v>37</v>
      </c>
      <c r="F255" s="104" t="s">
        <v>38</v>
      </c>
      <c r="G255" s="90" t="s">
        <v>37</v>
      </c>
      <c r="H255" s="104" t="s">
        <v>43</v>
      </c>
      <c r="I255" s="104">
        <v>26102</v>
      </c>
      <c r="J255" s="104" t="s">
        <v>479</v>
      </c>
      <c r="K255" s="109" t="s">
        <v>480</v>
      </c>
      <c r="L255" s="109" t="s">
        <v>481</v>
      </c>
      <c r="M255" s="113"/>
      <c r="N255" s="114"/>
      <c r="O255" s="114"/>
      <c r="P255" s="95">
        <v>1</v>
      </c>
      <c r="Q255" s="110">
        <v>2116</v>
      </c>
      <c r="R255" s="110" t="s">
        <v>40</v>
      </c>
      <c r="S255" s="110">
        <v>2116</v>
      </c>
      <c r="T255" s="111">
        <v>0</v>
      </c>
      <c r="U255" s="111">
        <v>0</v>
      </c>
      <c r="V255" s="111">
        <v>0</v>
      </c>
      <c r="W255" s="111">
        <v>2116</v>
      </c>
      <c r="X255" s="111">
        <v>0</v>
      </c>
      <c r="Y255" s="111">
        <v>0</v>
      </c>
      <c r="Z255" s="111">
        <v>0</v>
      </c>
      <c r="AA255" s="111">
        <v>0</v>
      </c>
      <c r="AB255" s="111">
        <v>0</v>
      </c>
      <c r="AC255" s="111">
        <v>0</v>
      </c>
      <c r="AD255" s="111">
        <v>0</v>
      </c>
      <c r="AE255" s="111">
        <v>0</v>
      </c>
    </row>
    <row r="256" spans="1:31" s="87" customFormat="1" ht="33.75" x14ac:dyDescent="0.25">
      <c r="A256" s="107" t="s">
        <v>343</v>
      </c>
      <c r="B256" s="104" t="s">
        <v>459</v>
      </c>
      <c r="C256" s="107">
        <v>11510</v>
      </c>
      <c r="D256" s="104" t="s">
        <v>459</v>
      </c>
      <c r="E256" s="104" t="s">
        <v>37</v>
      </c>
      <c r="F256" s="104" t="s">
        <v>44</v>
      </c>
      <c r="G256" s="90" t="s">
        <v>45</v>
      </c>
      <c r="H256" s="104" t="s">
        <v>482</v>
      </c>
      <c r="I256" s="104">
        <v>26102</v>
      </c>
      <c r="J256" s="104" t="s">
        <v>479</v>
      </c>
      <c r="K256" s="109" t="s">
        <v>483</v>
      </c>
      <c r="L256" s="109" t="s">
        <v>484</v>
      </c>
      <c r="M256" s="113"/>
      <c r="N256" s="114"/>
      <c r="O256" s="114"/>
      <c r="P256" s="95">
        <v>20</v>
      </c>
      <c r="Q256" s="110">
        <v>100</v>
      </c>
      <c r="R256" s="110" t="s">
        <v>40</v>
      </c>
      <c r="S256" s="110">
        <v>2000</v>
      </c>
      <c r="T256" s="111">
        <v>0</v>
      </c>
      <c r="U256" s="111">
        <v>0</v>
      </c>
      <c r="V256" s="111">
        <v>0</v>
      </c>
      <c r="W256" s="111">
        <v>2000</v>
      </c>
      <c r="X256" s="111">
        <v>0</v>
      </c>
      <c r="Y256" s="111">
        <v>0</v>
      </c>
      <c r="Z256" s="111">
        <v>0</v>
      </c>
      <c r="AA256" s="111">
        <v>0</v>
      </c>
      <c r="AB256" s="111">
        <v>0</v>
      </c>
      <c r="AC256" s="111">
        <v>0</v>
      </c>
      <c r="AD256" s="111">
        <v>0</v>
      </c>
      <c r="AE256" s="111">
        <v>0</v>
      </c>
    </row>
    <row r="257" spans="1:31" s="87" customFormat="1" ht="33.75" x14ac:dyDescent="0.25">
      <c r="A257" s="107" t="s">
        <v>343</v>
      </c>
      <c r="B257" s="104" t="s">
        <v>459</v>
      </c>
      <c r="C257" s="107">
        <v>11510</v>
      </c>
      <c r="D257" s="104" t="s">
        <v>459</v>
      </c>
      <c r="E257" s="104" t="s">
        <v>37</v>
      </c>
      <c r="F257" s="104" t="s">
        <v>44</v>
      </c>
      <c r="G257" s="90" t="s">
        <v>45</v>
      </c>
      <c r="H257" s="104" t="s">
        <v>482</v>
      </c>
      <c r="I257" s="104">
        <v>26102</v>
      </c>
      <c r="J257" s="104" t="s">
        <v>479</v>
      </c>
      <c r="K257" s="109" t="s">
        <v>485</v>
      </c>
      <c r="L257" s="109" t="s">
        <v>486</v>
      </c>
      <c r="M257" s="113"/>
      <c r="N257" s="114"/>
      <c r="O257" s="114"/>
      <c r="P257" s="95">
        <v>20</v>
      </c>
      <c r="Q257" s="110">
        <v>200</v>
      </c>
      <c r="R257" s="110" t="s">
        <v>40</v>
      </c>
      <c r="S257" s="110">
        <v>4000</v>
      </c>
      <c r="T257" s="111">
        <v>0</v>
      </c>
      <c r="U257" s="111">
        <v>0</v>
      </c>
      <c r="V257" s="111">
        <v>0</v>
      </c>
      <c r="W257" s="111">
        <v>4000</v>
      </c>
      <c r="X257" s="111">
        <v>0</v>
      </c>
      <c r="Y257" s="111">
        <v>0</v>
      </c>
      <c r="Z257" s="111">
        <v>0</v>
      </c>
      <c r="AA257" s="111">
        <v>0</v>
      </c>
      <c r="AB257" s="111">
        <v>0</v>
      </c>
      <c r="AC257" s="111">
        <v>0</v>
      </c>
      <c r="AD257" s="111">
        <v>0</v>
      </c>
      <c r="AE257" s="111">
        <v>0</v>
      </c>
    </row>
    <row r="258" spans="1:31" s="87" customFormat="1" ht="33.75" x14ac:dyDescent="0.25">
      <c r="A258" s="107" t="s">
        <v>343</v>
      </c>
      <c r="B258" s="104" t="s">
        <v>459</v>
      </c>
      <c r="C258" s="107">
        <v>11510</v>
      </c>
      <c r="D258" s="104" t="s">
        <v>459</v>
      </c>
      <c r="E258" s="104" t="s">
        <v>37</v>
      </c>
      <c r="F258" s="104" t="s">
        <v>44</v>
      </c>
      <c r="G258" s="90" t="s">
        <v>45</v>
      </c>
      <c r="H258" s="104" t="s">
        <v>487</v>
      </c>
      <c r="I258" s="104">
        <v>26102</v>
      </c>
      <c r="J258" s="104" t="s">
        <v>479</v>
      </c>
      <c r="K258" s="109" t="s">
        <v>483</v>
      </c>
      <c r="L258" s="109" t="s">
        <v>484</v>
      </c>
      <c r="M258" s="113"/>
      <c r="N258" s="114"/>
      <c r="O258" s="114"/>
      <c r="P258" s="95">
        <v>20</v>
      </c>
      <c r="Q258" s="110">
        <v>100</v>
      </c>
      <c r="R258" s="110" t="s">
        <v>40</v>
      </c>
      <c r="S258" s="110">
        <v>2000</v>
      </c>
      <c r="T258" s="111">
        <v>0</v>
      </c>
      <c r="U258" s="111">
        <v>0</v>
      </c>
      <c r="V258" s="111">
        <v>0</v>
      </c>
      <c r="W258" s="111">
        <v>2000</v>
      </c>
      <c r="X258" s="111">
        <v>0</v>
      </c>
      <c r="Y258" s="111">
        <v>0</v>
      </c>
      <c r="Z258" s="111">
        <v>0</v>
      </c>
      <c r="AA258" s="111">
        <v>0</v>
      </c>
      <c r="AB258" s="111">
        <v>0</v>
      </c>
      <c r="AC258" s="111">
        <v>0</v>
      </c>
      <c r="AD258" s="111">
        <v>0</v>
      </c>
      <c r="AE258" s="111">
        <v>0</v>
      </c>
    </row>
    <row r="259" spans="1:31" s="87" customFormat="1" ht="33.75" x14ac:dyDescent="0.25">
      <c r="A259" s="107" t="s">
        <v>343</v>
      </c>
      <c r="B259" s="104" t="s">
        <v>459</v>
      </c>
      <c r="C259" s="107">
        <v>11510</v>
      </c>
      <c r="D259" s="104" t="s">
        <v>459</v>
      </c>
      <c r="E259" s="104" t="s">
        <v>37</v>
      </c>
      <c r="F259" s="104" t="s">
        <v>90</v>
      </c>
      <c r="G259" s="90" t="s">
        <v>216</v>
      </c>
      <c r="H259" s="104" t="s">
        <v>488</v>
      </c>
      <c r="I259" s="104">
        <v>26102</v>
      </c>
      <c r="J259" s="104" t="s">
        <v>479</v>
      </c>
      <c r="K259" s="109" t="s">
        <v>483</v>
      </c>
      <c r="L259" s="109" t="s">
        <v>484</v>
      </c>
      <c r="M259" s="113"/>
      <c r="N259" s="114"/>
      <c r="O259" s="114"/>
      <c r="P259" s="95">
        <v>6</v>
      </c>
      <c r="Q259" s="110">
        <v>100</v>
      </c>
      <c r="R259" s="110" t="s">
        <v>40</v>
      </c>
      <c r="S259" s="110">
        <v>600</v>
      </c>
      <c r="T259" s="111">
        <v>0</v>
      </c>
      <c r="U259" s="111">
        <v>0</v>
      </c>
      <c r="V259" s="111">
        <v>0</v>
      </c>
      <c r="W259" s="111">
        <v>600</v>
      </c>
      <c r="X259" s="111">
        <v>0</v>
      </c>
      <c r="Y259" s="111">
        <v>0</v>
      </c>
      <c r="Z259" s="111">
        <v>0</v>
      </c>
      <c r="AA259" s="111">
        <v>0</v>
      </c>
      <c r="AB259" s="111">
        <v>0</v>
      </c>
      <c r="AC259" s="111">
        <v>0</v>
      </c>
      <c r="AD259" s="111">
        <v>0</v>
      </c>
      <c r="AE259" s="111">
        <v>0</v>
      </c>
    </row>
    <row r="260" spans="1:31" s="87" customFormat="1" ht="33.75" x14ac:dyDescent="0.25">
      <c r="A260" s="107" t="s">
        <v>343</v>
      </c>
      <c r="B260" s="104" t="s">
        <v>459</v>
      </c>
      <c r="C260" s="107">
        <v>11510</v>
      </c>
      <c r="D260" s="104" t="s">
        <v>459</v>
      </c>
      <c r="E260" s="104" t="s">
        <v>37</v>
      </c>
      <c r="F260" s="104" t="s">
        <v>90</v>
      </c>
      <c r="G260" s="90" t="s">
        <v>216</v>
      </c>
      <c r="H260" s="104" t="s">
        <v>488</v>
      </c>
      <c r="I260" s="104">
        <v>26102</v>
      </c>
      <c r="J260" s="104" t="s">
        <v>479</v>
      </c>
      <c r="K260" s="109" t="s">
        <v>0</v>
      </c>
      <c r="L260" s="109" t="s">
        <v>1</v>
      </c>
      <c r="M260" s="113"/>
      <c r="N260" s="114"/>
      <c r="O260" s="114"/>
      <c r="P260" s="95">
        <v>6</v>
      </c>
      <c r="Q260" s="110">
        <v>1</v>
      </c>
      <c r="R260" s="110" t="s">
        <v>40</v>
      </c>
      <c r="S260" s="110">
        <v>6</v>
      </c>
      <c r="T260" s="111">
        <v>0</v>
      </c>
      <c r="U260" s="111">
        <v>0</v>
      </c>
      <c r="V260" s="111">
        <v>0</v>
      </c>
      <c r="W260" s="111">
        <v>6</v>
      </c>
      <c r="X260" s="111">
        <v>0</v>
      </c>
      <c r="Y260" s="111">
        <v>0</v>
      </c>
      <c r="Z260" s="111">
        <v>0</v>
      </c>
      <c r="AA260" s="111">
        <v>0</v>
      </c>
      <c r="AB260" s="111">
        <v>0</v>
      </c>
      <c r="AC260" s="111">
        <v>0</v>
      </c>
      <c r="AD260" s="111">
        <v>0</v>
      </c>
      <c r="AE260" s="111">
        <v>0</v>
      </c>
    </row>
    <row r="261" spans="1:31" s="87" customFormat="1" ht="22.5" x14ac:dyDescent="0.25">
      <c r="A261" s="107" t="s">
        <v>343</v>
      </c>
      <c r="B261" s="104" t="s">
        <v>459</v>
      </c>
      <c r="C261" s="107">
        <v>11510</v>
      </c>
      <c r="D261" s="104" t="s">
        <v>459</v>
      </c>
      <c r="E261" s="104" t="s">
        <v>37</v>
      </c>
      <c r="F261" s="104" t="s">
        <v>38</v>
      </c>
      <c r="G261" s="90" t="s">
        <v>37</v>
      </c>
      <c r="H261" s="104" t="s">
        <v>43</v>
      </c>
      <c r="I261" s="104">
        <v>29401</v>
      </c>
      <c r="J261" s="104" t="s">
        <v>464</v>
      </c>
      <c r="K261" s="109" t="s">
        <v>489</v>
      </c>
      <c r="L261" s="109" t="s">
        <v>490</v>
      </c>
      <c r="M261" s="113"/>
      <c r="N261" s="114"/>
      <c r="O261" s="114"/>
      <c r="P261" s="95">
        <v>1</v>
      </c>
      <c r="Q261" s="110">
        <v>127</v>
      </c>
      <c r="R261" s="110" t="s">
        <v>40</v>
      </c>
      <c r="S261" s="110">
        <v>127</v>
      </c>
      <c r="T261" s="111">
        <v>0</v>
      </c>
      <c r="U261" s="111">
        <v>0</v>
      </c>
      <c r="V261" s="111">
        <v>0</v>
      </c>
      <c r="W261" s="111">
        <v>127</v>
      </c>
      <c r="X261" s="111">
        <v>0</v>
      </c>
      <c r="Y261" s="111">
        <v>0</v>
      </c>
      <c r="Z261" s="111">
        <v>0</v>
      </c>
      <c r="AA261" s="111">
        <v>0</v>
      </c>
      <c r="AB261" s="111">
        <v>0</v>
      </c>
      <c r="AC261" s="111">
        <v>0</v>
      </c>
      <c r="AD261" s="111">
        <v>0</v>
      </c>
      <c r="AE261" s="111">
        <v>0</v>
      </c>
    </row>
  </sheetData>
  <autoFilter ref="A6:AE88" xr:uid="{00000000-0009-0000-0000-000000000000}"/>
  <mergeCells count="2">
    <mergeCell ref="A1:AE1"/>
    <mergeCell ref="A2:AE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NAYARIT ABRIL 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DELGADILLO CAMACHO JUAN SIGFRIDO</cp:lastModifiedBy>
  <dcterms:created xsi:type="dcterms:W3CDTF">2022-05-02T19:11:13Z</dcterms:created>
  <dcterms:modified xsi:type="dcterms:W3CDTF">2023-05-22T18:25:39Z</dcterms:modified>
</cp:coreProperties>
</file>