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60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oscar.novelo\Desktop\CEI-2023\Publicaciones 2023\Junta Local Ejecutiva\PAAAS MARZO 2023\Morelos\"/>
    </mc:Choice>
  </mc:AlternateContent>
  <xr:revisionPtr revIDLastSave="0" documentId="13_ncr:1_{E928840E-85E7-45DD-B3DE-66E513404F65}" xr6:coauthVersionLast="47" xr6:coauthVersionMax="47" xr10:uidLastSave="{00000000-0000-0000-0000-000000000000}"/>
  <bookViews>
    <workbookView xWindow="-108" yWindow="-108" windowWidth="22140" windowHeight="13176" xr2:uid="{979455BA-0754-495E-B9C6-A0A2D3A3EEFC}"/>
  </bookViews>
  <sheets>
    <sheet name="MAR 2023" sheetId="1" r:id="rId1"/>
  </sheets>
  <externalReferences>
    <externalReference r:id="rId2"/>
    <externalReference r:id="rId3"/>
    <externalReference r:id="rId4"/>
    <externalReference r:id="rId5"/>
  </externalReferences>
  <definedNames>
    <definedName name="_xlnm._FilterDatabase" localSheetId="0" hidden="1">'MAR 2023'!$A$10:$S$10</definedName>
    <definedName name="a" localSheetId="0">#REF!</definedName>
    <definedName name="a">#REF!</definedName>
    <definedName name="adquisicion">'[1]hoja oculta'!$C$2:$C$5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_xlnm.Print_Titles" localSheetId="0">'MAR 2023'!$10:$10</definedName>
    <definedName name="Unid_Medida">'[1]hoja oculta'!$M$2:$M$49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S18" i="1" l="1"/>
  <c r="R18" i="1" s="1"/>
  <c r="S17" i="1"/>
  <c r="R17" i="1" s="1"/>
  <c r="S16" i="1"/>
  <c r="R16" i="1" s="1"/>
  <c r="R11" i="1"/>
  <c r="S11" i="1" s="1"/>
  <c r="R133" i="1" l="1"/>
  <c r="R131" i="1"/>
  <c r="R130" i="1"/>
  <c r="R129" i="1"/>
  <c r="R127" i="1"/>
  <c r="R126" i="1"/>
  <c r="R125" i="1"/>
  <c r="S124" i="1"/>
  <c r="P118" i="1"/>
  <c r="P117" i="1"/>
  <c r="P116" i="1"/>
  <c r="P115" i="1"/>
  <c r="P114" i="1"/>
  <c r="P113" i="1"/>
  <c r="P112" i="1"/>
  <c r="P111" i="1"/>
  <c r="P110" i="1"/>
  <c r="S109" i="1"/>
  <c r="R109" i="1" s="1"/>
  <c r="S108" i="1"/>
  <c r="R108" i="1" s="1"/>
  <c r="S107" i="1"/>
  <c r="R107" i="1"/>
  <c r="S106" i="1"/>
  <c r="R106" i="1" s="1"/>
  <c r="S105" i="1"/>
  <c r="R105" i="1" s="1"/>
  <c r="S104" i="1"/>
  <c r="R104" i="1" s="1"/>
  <c r="S103" i="1"/>
  <c r="R103" i="1" s="1"/>
  <c r="S102" i="1"/>
  <c r="R102" i="1" s="1"/>
  <c r="S101" i="1"/>
  <c r="R101" i="1" s="1"/>
  <c r="S100" i="1"/>
  <c r="R100" i="1" s="1"/>
  <c r="S99" i="1"/>
  <c r="R99" i="1" s="1"/>
  <c r="S98" i="1"/>
  <c r="R98" i="1" s="1"/>
  <c r="S97" i="1"/>
  <c r="R97" i="1"/>
  <c r="S96" i="1"/>
  <c r="R96" i="1" s="1"/>
  <c r="S95" i="1"/>
  <c r="R95" i="1"/>
  <c r="S94" i="1"/>
  <c r="R94" i="1" s="1"/>
  <c r="S93" i="1"/>
  <c r="R93" i="1" s="1"/>
  <c r="S92" i="1"/>
  <c r="R92" i="1" s="1"/>
  <c r="S91" i="1"/>
  <c r="R91" i="1" s="1"/>
  <c r="S90" i="1"/>
  <c r="R90" i="1" s="1"/>
  <c r="S89" i="1"/>
  <c r="R89" i="1" s="1"/>
  <c r="S88" i="1"/>
  <c r="R88" i="1" s="1"/>
  <c r="S87" i="1"/>
  <c r="R87" i="1" s="1"/>
  <c r="S86" i="1"/>
  <c r="R86" i="1" s="1"/>
  <c r="S85" i="1"/>
  <c r="R85" i="1" s="1"/>
  <c r="S84" i="1"/>
  <c r="R84" i="1" s="1"/>
  <c r="S83" i="1"/>
  <c r="R83" i="1" s="1"/>
  <c r="S82" i="1"/>
  <c r="R82" i="1" s="1"/>
  <c r="S81" i="1"/>
  <c r="R81" i="1" s="1"/>
  <c r="S80" i="1"/>
  <c r="R80" i="1" s="1"/>
  <c r="S79" i="1"/>
  <c r="R79" i="1" s="1"/>
  <c r="S78" i="1"/>
  <c r="R78" i="1" s="1"/>
  <c r="S77" i="1"/>
  <c r="R77" i="1" s="1"/>
  <c r="S76" i="1"/>
  <c r="R76" i="1" s="1"/>
  <c r="S75" i="1"/>
  <c r="R75" i="1"/>
  <c r="S74" i="1"/>
  <c r="R74" i="1" s="1"/>
  <c r="S73" i="1"/>
  <c r="R73" i="1" s="1"/>
  <c r="S72" i="1"/>
  <c r="R72" i="1" s="1"/>
  <c r="R71" i="1"/>
  <c r="R70" i="1"/>
  <c r="S69" i="1"/>
  <c r="R69" i="1"/>
  <c r="S68" i="1"/>
  <c r="R68" i="1"/>
  <c r="S67" i="1"/>
  <c r="R67" i="1"/>
  <c r="S66" i="1"/>
  <c r="R66" i="1"/>
  <c r="S65" i="1"/>
  <c r="R65" i="1"/>
  <c r="S64" i="1"/>
  <c r="R64" i="1"/>
  <c r="S63" i="1"/>
  <c r="R63" i="1"/>
  <c r="S62" i="1"/>
  <c r="R62" i="1"/>
  <c r="S61" i="1"/>
  <c r="R61" i="1"/>
  <c r="S60" i="1"/>
  <c r="R60" i="1"/>
  <c r="S59" i="1"/>
  <c r="R59" i="1"/>
  <c r="S58" i="1"/>
  <c r="R58" i="1"/>
  <c r="S57" i="1"/>
  <c r="R57" i="1"/>
  <c r="S56" i="1"/>
  <c r="R56" i="1"/>
  <c r="S55" i="1"/>
  <c r="R55" i="1"/>
  <c r="R54" i="1" l="1"/>
  <c r="S54" i="1" s="1"/>
  <c r="R53" i="1"/>
  <c r="S53" i="1" s="1"/>
  <c r="R52" i="1"/>
  <c r="S52" i="1" s="1"/>
  <c r="R51" i="1"/>
  <c r="S51" i="1" s="1"/>
  <c r="R50" i="1"/>
  <c r="S50" i="1" s="1"/>
  <c r="R49" i="1"/>
  <c r="S49" i="1" s="1"/>
  <c r="R48" i="1"/>
  <c r="S48" i="1" s="1"/>
  <c r="R47" i="1"/>
  <c r="S47" i="1" s="1"/>
  <c r="R46" i="1"/>
  <c r="S46" i="1" s="1"/>
  <c r="R45" i="1"/>
  <c r="S45" i="1" s="1"/>
  <c r="R44" i="1"/>
  <c r="S44" i="1" s="1"/>
  <c r="R43" i="1"/>
  <c r="S43" i="1" s="1"/>
  <c r="R42" i="1"/>
  <c r="S42" i="1" s="1"/>
  <c r="R41" i="1"/>
  <c r="S41" i="1" s="1"/>
  <c r="R40" i="1"/>
  <c r="S40" i="1" s="1"/>
  <c r="R39" i="1"/>
  <c r="S39" i="1" s="1"/>
  <c r="R38" i="1"/>
  <c r="S38" i="1" s="1"/>
  <c r="S37" i="1"/>
  <c r="R37" i="1"/>
  <c r="S36" i="1"/>
  <c r="R36" i="1"/>
  <c r="S35" i="1"/>
  <c r="R35" i="1"/>
  <c r="S34" i="1"/>
  <c r="R34" i="1"/>
  <c r="S33" i="1"/>
  <c r="R33" i="1"/>
  <c r="S32" i="1"/>
  <c r="R32" i="1"/>
  <c r="S31" i="1"/>
  <c r="R31" i="1"/>
  <c r="S30" i="1"/>
  <c r="R30" i="1"/>
  <c r="S29" i="1"/>
  <c r="R29" i="1"/>
  <c r="S28" i="1"/>
  <c r="R28" i="1"/>
  <c r="S27" i="1"/>
  <c r="S26" i="1"/>
  <c r="R26" i="1"/>
  <c r="S25" i="1"/>
  <c r="R25" i="1"/>
  <c r="S24" i="1"/>
  <c r="R24" i="1"/>
  <c r="S23" i="1"/>
  <c r="R23" i="1"/>
  <c r="R22" i="1"/>
  <c r="S22" i="1" s="1"/>
  <c r="R21" i="1"/>
  <c r="S21" i="1" s="1"/>
  <c r="R20" i="1"/>
  <c r="S20" i="1" s="1"/>
  <c r="S19" i="1"/>
  <c r="S15" i="1" l="1"/>
  <c r="R15" i="1" s="1"/>
  <c r="S14" i="1" l="1"/>
  <c r="R14" i="1" s="1"/>
  <c r="S13" i="1"/>
  <c r="R13" i="1" s="1"/>
  <c r="S12" i="1"/>
  <c r="R12" i="1" s="1"/>
  <c r="S178" i="1"/>
  <c r="R178" i="1" l="1"/>
</calcChain>
</file>

<file path=xl/sharedStrings.xml><?xml version="1.0" encoding="utf-8"?>
<sst xmlns="http://schemas.openxmlformats.org/spreadsheetml/2006/main" count="2384" uniqueCount="369">
  <si>
    <t>Programa Anual de Adquisiciones, Arrendamientos y Servicios del INE  2023(PAAASINE)</t>
  </si>
  <si>
    <t>Órgano</t>
  </si>
  <si>
    <t>UR PRESUPUESTA</t>
  </si>
  <si>
    <t>UR EJERCE</t>
  </si>
  <si>
    <t>A I</t>
  </si>
  <si>
    <t>PP</t>
  </si>
  <si>
    <t>Subprograma</t>
  </si>
  <si>
    <t>Proyecto</t>
  </si>
  <si>
    <t>Partida</t>
  </si>
  <si>
    <t>Descripción de la  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</si>
  <si>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</si>
  <si>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</si>
  <si>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</si>
  <si>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</si>
  <si>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</si>
  <si>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</si>
  <si>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</si>
  <si>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</si>
  <si>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</si>
  <si>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Delegacionales</t>
  </si>
  <si>
    <t>001</t>
  </si>
  <si>
    <t>M001</t>
  </si>
  <si>
    <t>B00OD01</t>
  </si>
  <si>
    <t>SERVICIO</t>
  </si>
  <si>
    <t>INE/SERVS/JLE-MOR/12/2022</t>
  </si>
  <si>
    <t>Servicios</t>
  </si>
  <si>
    <t>MONTO</t>
  </si>
  <si>
    <t>Invitación a cuando menos 3 persona</t>
  </si>
  <si>
    <t>B00OD02</t>
  </si>
  <si>
    <t>Servicios de vigilancia</t>
  </si>
  <si>
    <t>INE/SERVS/JLEMOR/13/2022</t>
  </si>
  <si>
    <t>Servicios de lavandería, limpieza e higiene</t>
  </si>
  <si>
    <t>INE/SERVS/JLE-MOR/11/2022</t>
  </si>
  <si>
    <t>N/A</t>
  </si>
  <si>
    <t>PIEZA</t>
  </si>
  <si>
    <t>Compra Menor</t>
  </si>
  <si>
    <t>R005</t>
  </si>
  <si>
    <t>088</t>
  </si>
  <si>
    <t>B00MO02</t>
  </si>
  <si>
    <t>Adjudicación Directa</t>
  </si>
  <si>
    <t>R003</t>
  </si>
  <si>
    <t>044</t>
  </si>
  <si>
    <t>Junta Local Ejecutiva</t>
  </si>
  <si>
    <t>MS00</t>
  </si>
  <si>
    <t>Servicio de Vigilancia en las instalaciones de la Junta Local Ejecutiva</t>
  </si>
  <si>
    <t>Subcontratación de servicios con terceros</t>
  </si>
  <si>
    <t>Comisión por dispersión de combustible en tarjetas electrónicas febrero 2023</t>
  </si>
  <si>
    <t>INE/SERVS/JLE-MOR/17/2022</t>
  </si>
  <si>
    <t>Combustibles, lubricantes y aditivos</t>
  </si>
  <si>
    <t>26102001-0019</t>
  </si>
  <si>
    <t>combustible en tarjetas electrónicas febrero 2023 para actividades de la junta local ejecutiva.</t>
  </si>
  <si>
    <t>R009</t>
  </si>
  <si>
    <t>32601</t>
  </si>
  <si>
    <t>D15041H</t>
  </si>
  <si>
    <t>21501</t>
  </si>
  <si>
    <t>Material de apoyo informativo</t>
  </si>
  <si>
    <t>21501001-0002</t>
  </si>
  <si>
    <t>Mantenimiento y conservación de inmuebles</t>
  </si>
  <si>
    <t>MS01</t>
  </si>
  <si>
    <t>067</t>
  </si>
  <si>
    <t>Servicios de telecomunicaciones</t>
  </si>
  <si>
    <t>SERVICIO DE TELEVISION RESTRINGIDA CEVEM, PERIODO   28 DIC AL 27 ENE 2023</t>
  </si>
  <si>
    <t>Servicio</t>
  </si>
  <si>
    <t>Adjudicación directa</t>
  </si>
  <si>
    <t>Arrendamiento de maquinaria y equipo</t>
  </si>
  <si>
    <t>SERVICIO DE COPIADO PARA LA 01 JUNTA DISTRITAL EJECUTIVA, CORRESPONDIENTE AL MES DE ENERO 2023</t>
  </si>
  <si>
    <t>INE/SERVS/JLE-MOR/12/82022</t>
  </si>
  <si>
    <t>Licitación publica</t>
  </si>
  <si>
    <t>Otros impuestos y derechos</t>
  </si>
  <si>
    <t>22104001-0075</t>
  </si>
  <si>
    <t>SERVICIO DE VIGILANCIA PARA LA 01 JUNTA DISTRITAL EJECUTIVA, CORRESPONDIENTE AL MES DE ENERO 2023</t>
  </si>
  <si>
    <t>RETENCION SERVICIO DE VIGILANCIA PARA LA 01 JUNTA DISTRITAL EJECUTIVA, CORRESPONDIENTE AL MES DE ENERO 2023</t>
  </si>
  <si>
    <t>Refacciones y accesorios menores otros bienes muebles</t>
  </si>
  <si>
    <t>Pieza</t>
  </si>
  <si>
    <t>Materiales y útiles de oficina</t>
  </si>
  <si>
    <t>Paquete</t>
  </si>
  <si>
    <t>Material de limpieza</t>
  </si>
  <si>
    <t>21601001-0013</t>
  </si>
  <si>
    <t>PAPEL HIGIENICO</t>
  </si>
  <si>
    <t>21600022-0011</t>
  </si>
  <si>
    <t>JABON P/MANOS  ( SHAMPOO )</t>
  </si>
  <si>
    <t>SERVICIO DE LIMPIEZA DE LA 01 JUNTA DISTRITAL EJECUTIVA, MES DE ENERO DE 2023, 2 ELEMENTOS</t>
  </si>
  <si>
    <t>Arrendamiento de edificios y locales</t>
  </si>
  <si>
    <t>ARRENDAMIENTO DEL INMUEBLE OCUPADO POR LA 01 JUNTA DISTRITAL EJECUTIVA EN EL MES DE ENERO DE 2023</t>
  </si>
  <si>
    <t>01/2023</t>
  </si>
  <si>
    <t>RETENCIONES ARRENDAMIENTO DEL INMUEBLE OCUPADO POR LA 01 JUNTA DISTRITAL EJECUTIVA EN EL MES DE ENERO DE 2023</t>
  </si>
  <si>
    <t>Subdelegaciones</t>
  </si>
  <si>
    <t>Junta Distrital Ejecutiva</t>
  </si>
  <si>
    <t>MS02</t>
  </si>
  <si>
    <t>119</t>
  </si>
  <si>
    <t>B00CV01</t>
  </si>
  <si>
    <t>ADJUDICACIÓN DIRECTA</t>
  </si>
  <si>
    <t>CAJA</t>
  </si>
  <si>
    <t>PAQUETE</t>
  </si>
  <si>
    <t>21101001-0087</t>
  </si>
  <si>
    <t>FOLDER T/O</t>
  </si>
  <si>
    <t>Refacciones y accesorios menores de mobiliario y equipo 
de administración, educacional y recreativo</t>
  </si>
  <si>
    <t>29301001-0099</t>
  </si>
  <si>
    <t>SILLA EJECUTIVA-GASTO</t>
  </si>
  <si>
    <t>Material de Limpieza</t>
  </si>
  <si>
    <t>21601001-0006</t>
  </si>
  <si>
    <t>DESINFECTANTE EN AEROSOL</t>
  </si>
  <si>
    <t>MS03</t>
  </si>
  <si>
    <t>21601</t>
  </si>
  <si>
    <t>21601001-0015</t>
  </si>
  <si>
    <t>DESPACHADOR DE PAPEL</t>
  </si>
  <si>
    <t>21600030-0001</t>
  </si>
  <si>
    <t>DESPACHADOR P/TOALLA HIGIENICA INTERDOBLA</t>
  </si>
  <si>
    <t>045</t>
  </si>
  <si>
    <t>Material eléctrico y electrónico</t>
  </si>
  <si>
    <t>MS05</t>
  </si>
  <si>
    <t>29101</t>
  </si>
  <si>
    <t>Herramientas menores</t>
  </si>
  <si>
    <t>COMPRA MENOR</t>
  </si>
  <si>
    <t>21101</t>
  </si>
  <si>
    <t xml:space="preserve">Materiales y útiles de oficina </t>
  </si>
  <si>
    <t>21601001-0018</t>
  </si>
  <si>
    <t>PAPEL TOALLA  EN ROLLO</t>
  </si>
  <si>
    <t>26102</t>
  </si>
  <si>
    <t>Combustibles, lubricantes y aditivos para vehículos terrestres, aéreos, marítimos, lacustres y fluviales destinados a servicios públicos y la operación de programas públicos</t>
  </si>
  <si>
    <t>DISPERSION ELECTRONICA DE COMBUSTIBLE PARA SERVICIOS PUBLICOS</t>
  </si>
  <si>
    <t>PESOS</t>
  </si>
  <si>
    <t>33901</t>
  </si>
  <si>
    <t xml:space="preserve">Subcontratación de servicios con terceros </t>
  </si>
  <si>
    <t>26103</t>
  </si>
  <si>
    <t>Combustibles, lubricantes y aditivos para vehículos
terrestres, aéreos, marítimos, lacustres y fluviales destinados a
servicios administrativos</t>
  </si>
  <si>
    <t>26103001-0031</t>
  </si>
  <si>
    <t>DISPERSION ELECTRONICA DE COMBUSTIBLE PARA SERVICIOS ADMINISTRATIVOS</t>
  </si>
  <si>
    <t>27101</t>
  </si>
  <si>
    <t>Vestuario y uniformes</t>
  </si>
  <si>
    <t>27100007-0001</t>
  </si>
  <si>
    <t>CASACA</t>
  </si>
  <si>
    <t>29301</t>
  </si>
  <si>
    <t>31301</t>
  </si>
  <si>
    <t>Servicio de agua</t>
  </si>
  <si>
    <t>ANUAL</t>
  </si>
  <si>
    <t>ADJUDICACION DIRECTA</t>
  </si>
  <si>
    <t>32201</t>
  </si>
  <si>
    <t>INE/JDE05/001/2021</t>
  </si>
  <si>
    <t>LICITACION PUBLICA</t>
  </si>
  <si>
    <t>33801</t>
  </si>
  <si>
    <t>INE/SERVS/JLE-MOR/13/2022</t>
  </si>
  <si>
    <t>35801</t>
  </si>
  <si>
    <t>MS04</t>
  </si>
  <si>
    <t>NA</t>
  </si>
  <si>
    <t>21100087-0013</t>
  </si>
  <si>
    <t>PAPEL BOND T/CARTA 500 hjs.</t>
  </si>
  <si>
    <t>JUEGO</t>
  </si>
  <si>
    <t>21600001-0002</t>
  </si>
  <si>
    <t>ACEITE ABRILLANTADOR P/MUEBLES</t>
  </si>
  <si>
    <t>21600018-0009</t>
  </si>
  <si>
    <t>JERGA</t>
  </si>
  <si>
    <t>METRO</t>
  </si>
  <si>
    <t>21600006-0021</t>
  </si>
  <si>
    <t>BOLSA DE PLASTICO P/BASURA 70X90</t>
  </si>
  <si>
    <t>KILOGRAMO</t>
  </si>
  <si>
    <t>21600013-0007</t>
  </si>
  <si>
    <t>CEPILLO P/W.C.</t>
  </si>
  <si>
    <t>21600012-0003</t>
  </si>
  <si>
    <t>21600006-0020</t>
  </si>
  <si>
    <t>BOLSA DE PLASTICO P/BASURA 50X70</t>
  </si>
  <si>
    <t>21600006-0022</t>
  </si>
  <si>
    <t>BOLSA DE PLASTICO P/BASURA 90X1.20</t>
  </si>
  <si>
    <t>Productos alimenticiospara el personal en las instalaciones de las Unidades Responsables</t>
  </si>
  <si>
    <t>ALIMENTOS</t>
  </si>
  <si>
    <t>GALLETAS</t>
  </si>
  <si>
    <t>22104001-0152</t>
  </si>
  <si>
    <t>Materiales, accesorios y suministros médicos</t>
  </si>
  <si>
    <t>GEL ANTIBACTERIAL</t>
  </si>
  <si>
    <t>BOTE</t>
  </si>
  <si>
    <t>Combustibles,   lubricantes   y   aditivos   para   vehículos   terrestres,   aéreos, marítimos,  lacustres  y  fluviales  destinados  a  servicios  públicos  y la  operación de programas públicos</t>
  </si>
  <si>
    <t>Arrendamiento De Edificios Y Locales</t>
  </si>
  <si>
    <t>ARRENDAMIENTO</t>
  </si>
  <si>
    <t>INE/SERS/JLE-MOR/12/2022</t>
  </si>
  <si>
    <t>SERVICIOS</t>
  </si>
  <si>
    <t>Serv</t>
  </si>
  <si>
    <t>INVITACION A CUANDO MENOS TRES PERSONAS</t>
  </si>
  <si>
    <t>Servicios De Vigilancia</t>
  </si>
  <si>
    <t>Subcontratación de Servicios con Terceros</t>
  </si>
  <si>
    <t>INE/SERS/JLE-MOR/17/2022</t>
  </si>
  <si>
    <t>Mantenimiento y conservación de mobiliario y equipo de administracion</t>
  </si>
  <si>
    <t>Mantenimiento y Conservación de Vehículos Terrestres, Aéreos, Marítimos,
Lacustres y Fluviales</t>
  </si>
  <si>
    <t>Servicios De Lavandería, Limpieza E Higiene</t>
  </si>
  <si>
    <t>-</t>
  </si>
  <si>
    <t>No aplica</t>
  </si>
  <si>
    <t>SERVICIO DE AGUA POTABLE, 01 JDE CUENTA 9709</t>
  </si>
  <si>
    <t xml:space="preserve">SERVICIO DE AGUA POTABLE, 01 JDE CUENTA 27085 </t>
  </si>
  <si>
    <t>Combustibles, lubricantes y aditivos para maquinaria, equipo de producción y servicios administrativos</t>
  </si>
  <si>
    <t>26105001-0015</t>
  </si>
  <si>
    <t>ADQUISICION DE GAS LP PARA EL GENERADOR DE ENERGIA DEL CEVEM EN EL DESARROLLO DE LAS ACTIVIDADES</t>
  </si>
  <si>
    <t>SERVICIO DE LIMPIEZA DEL MODULO DE ATENCION CIUDADANA 170151, MES DE ENERO 2023</t>
  </si>
  <si>
    <t>Fletes y maniobras</t>
  </si>
  <si>
    <t>TRANSPORTACIÓN DE AGUA POTABLE A LA 01 JDE</t>
  </si>
  <si>
    <t>RETENCION TRANSPORTACIÓN DE AGUA POTABLE A LA 01 JDE</t>
  </si>
  <si>
    <t>Productos alimenticios para el personal en las instalaciones de las Unidades Responsables</t>
  </si>
  <si>
    <t>Pesos</t>
  </si>
  <si>
    <t>REFRENDO ANUAL DE TARJETA DE CIRCULACIÓN Y HOLOGRAMA DEL AÑO 2023</t>
  </si>
  <si>
    <t>SERVICIO DE SANITIZACIÓN EN EL MAC 170151 COMO MEDIDA DE PREVENCION FRENTE AL COVID-19</t>
  </si>
  <si>
    <t>Productos alimenticios para el personal que realiza labores de campo o de supervisión</t>
  </si>
  <si>
    <t>22103001-0003</t>
  </si>
  <si>
    <t>22104001-0087</t>
  </si>
  <si>
    <t>AGUA EMBOTELLADA 500ML</t>
  </si>
  <si>
    <t>21100013-0002</t>
  </si>
  <si>
    <t>BOLIGRAFO (VARIOS)</t>
  </si>
  <si>
    <t>R11311H</t>
  </si>
  <si>
    <t>25401001-0142</t>
  </si>
  <si>
    <t>CUBREBOCAS</t>
  </si>
  <si>
    <t>21601001-0065</t>
  </si>
  <si>
    <t>TOALLAS HUMEDAS DESINFECTANTES</t>
  </si>
  <si>
    <t>21601001-0106</t>
  </si>
  <si>
    <t>SANITIZANTE LIQUIDO</t>
  </si>
  <si>
    <t>Galon</t>
  </si>
  <si>
    <t>25401001-0148</t>
  </si>
  <si>
    <t>25401001-0139</t>
  </si>
  <si>
    <t>29901001-0007</t>
  </si>
  <si>
    <t>TELEFONO INALAMBRICO  -  GASTO</t>
  </si>
  <si>
    <t xml:space="preserve">Productos alimenticios para el personal que realiza labores de campo o de supervisión
</t>
  </si>
  <si>
    <t>Refacciones y accesorios menores de edificios</t>
  </si>
  <si>
    <t>29201001-0055</t>
  </si>
  <si>
    <t>LLAVE ESFERA</t>
  </si>
  <si>
    <t>Mantenimiento y conservación de mobiliario y equipo de 
administración</t>
  </si>
  <si>
    <t>No Aplica</t>
  </si>
  <si>
    <t>SERVICIO DE MANTENIMIENTO A EQUIPOS DE AIRES ACONDICIONADOS</t>
  </si>
  <si>
    <t>Materiales, Accesorios y Suministros Médicos</t>
  </si>
  <si>
    <t>25401001-0156</t>
  </si>
  <si>
    <t>BAUMANOMETRO DIGITAL</t>
  </si>
  <si>
    <t>COMISIÓN SOBRE PEDIDO</t>
  </si>
  <si>
    <t>21600018-0005</t>
  </si>
  <si>
    <t>FRANELA</t>
  </si>
  <si>
    <t>ESCOBA DE PLASTICO TIPO CEPILLO</t>
  </si>
  <si>
    <t>21600022-0013</t>
  </si>
  <si>
    <t>LIMPIA VIDRIOS</t>
  </si>
  <si>
    <t>Refacciones y Accesorios Menores de Mobiliario y Equipo de 
Administración, Educacional y Recreativo</t>
  </si>
  <si>
    <t xml:space="preserve">Otros materiales y artículos de construcción y reparación
</t>
  </si>
  <si>
    <t>24901001-0094</t>
  </si>
  <si>
    <t>ACRILICO PARA GABINETE</t>
  </si>
  <si>
    <t>29201001-0042</t>
  </si>
  <si>
    <t>DUPLIZADO DE LLAVE</t>
  </si>
  <si>
    <t>29201001-0003</t>
  </si>
  <si>
    <t>CHAPA (CERRADURA)</t>
  </si>
  <si>
    <t>29201001-0002</t>
  </si>
  <si>
    <t>CILINDRO DE TECLAS CON LLAVE</t>
  </si>
  <si>
    <t xml:space="preserve">Refacciones y accesorios para equipo de cómputo y telecomunicaciones
</t>
  </si>
  <si>
    <t>29401001-0013</t>
  </si>
  <si>
    <t>DISCO DURO INTERNO-GASTO</t>
  </si>
  <si>
    <t>PAGO DEL SERVICIO DE LIMPIEZA DE LAS OFICINAS QUE UTILIZA LA JUNTA DISTRITAL EJECUTIVA.</t>
  </si>
  <si>
    <t>Invitación a Cuando menos 3</t>
  </si>
  <si>
    <t>SERVICIO DE VIGILANCIA DE LAS OFICINAS QUE UTILIZA LA JUNTA DISTRITAL EJECUTIVA.</t>
  </si>
  <si>
    <t>25401</t>
  </si>
  <si>
    <t>Compra menor</t>
  </si>
  <si>
    <t>21601001-0080</t>
  </si>
  <si>
    <t>DESINFECTANTE</t>
  </si>
  <si>
    <t>GALON</t>
  </si>
  <si>
    <t xml:space="preserve">Materiales y útiles de Oficina </t>
  </si>
  <si>
    <t>21100013-0013</t>
  </si>
  <si>
    <t>MARCADOR DE ACETATO</t>
  </si>
  <si>
    <t>21100033-0015</t>
  </si>
  <si>
    <t>CINTA DIUREX 24 X 65</t>
  </si>
  <si>
    <t>21100081-0029</t>
  </si>
  <si>
    <t>ETIQUETA ADHESIVA  20 X 100</t>
  </si>
  <si>
    <t>21100017-0003</t>
  </si>
  <si>
    <t>CAJA DE ARCHIVO MUERTO T/OFICIO</t>
  </si>
  <si>
    <t>21101001-0261</t>
  </si>
  <si>
    <t>CAJA DE ARCHIVO MUERTO</t>
  </si>
  <si>
    <t>21100017-0002</t>
  </si>
  <si>
    <t>CAJA DE ARCHIVO MUERTO T/CARTA</t>
  </si>
  <si>
    <t>21101001-0148</t>
  </si>
  <si>
    <t>CUADERNO TIPO FRANCES</t>
  </si>
  <si>
    <t>21100041-0063</t>
  </si>
  <si>
    <t>LIBRETA F/FRANCESA CUADRO GRANDE  96 hjs.</t>
  </si>
  <si>
    <t>21101001-0006</t>
  </si>
  <si>
    <t>MARCADOR TINTA PERMANENTE</t>
  </si>
  <si>
    <t>Servicio de Agua</t>
  </si>
  <si>
    <t>PAGO DEL SERVICIO DE AGUA POTABLE DE LA 03 JDE EN MORELOS, CORRESPONDIENTE AL BIMESTRE 01 ENE-FEB-2023.</t>
  </si>
  <si>
    <t>29101001-0108</t>
  </si>
  <si>
    <t>PISTOLA DE AIRE CALIENTE</t>
  </si>
  <si>
    <t>SERVICIO DE ARRENDAMIENTO DE EQUIPO DE FOTOCOPIADO DEL MES DE FEBRERO DE 2023.</t>
  </si>
  <si>
    <t>21101001-0022</t>
  </si>
  <si>
    <t>TRITURADORA DE PAPEL - GASTO</t>
  </si>
  <si>
    <t>PAGO DE SERVICIO DE ARRENDAMIENTO DEL INMUEBLE QUE OCUPAN LAS OFICINAS DE LA 03 JUNTA DISTRITAL EJECUTIVA, CORRESPONDIENTE AL MES DE ENERO DE 2023.</t>
  </si>
  <si>
    <t>INE/JDE03/MOR/01/2023</t>
  </si>
  <si>
    <t>PAGO DE SERVICIO DE ARRENDAMIENTO DEL INMUEBLE QUE OCUPAN LAS OFICINAS DE LA 03 JUNTA DISTRITAL EJECUTIVA, CORRESPONDIENTE AL MES DE FEBRERO DE 2023.</t>
  </si>
  <si>
    <t>22104001-0083</t>
  </si>
  <si>
    <t>PALOMITAS</t>
  </si>
  <si>
    <t>22104001-0164</t>
  </si>
  <si>
    <t>BARRAS ENERGETICAS</t>
  </si>
  <si>
    <t>22104001-0078</t>
  </si>
  <si>
    <t>TE DE FRUTOS ROJOS</t>
  </si>
  <si>
    <t>24601001-0334</t>
  </si>
  <si>
    <t>DIVISOR DE VIDEO HDMI</t>
  </si>
  <si>
    <t>24601001-0319</t>
  </si>
  <si>
    <t>CABLE HDMI DE ALTA VELOCIDAD</t>
  </si>
  <si>
    <t>24601001-0437</t>
  </si>
  <si>
    <t>CABLE HDMI</t>
  </si>
  <si>
    <t>25401001-0270</t>
  </si>
  <si>
    <t>SANTIZANTE NATURAL LIQUIDO P/MANOS Y SUPERFCIES</t>
  </si>
  <si>
    <t>25401001-0185</t>
  </si>
  <si>
    <t>SILLA DE RUEDAS</t>
  </si>
  <si>
    <t>FEBRERO, RENTA MAC 170451</t>
  </si>
  <si>
    <t xml:space="preserve">02/2022  </t>
  </si>
  <si>
    <t>RENTA FEBRERO 2023. 04 JDE.</t>
  </si>
  <si>
    <t xml:space="preserve">01/2022  </t>
  </si>
  <si>
    <t>RENTA FEBRERO 2023. MAC 170452.</t>
  </si>
  <si>
    <t xml:space="preserve">01/2023  </t>
  </si>
  <si>
    <t>FOTOCOPIADO</t>
  </si>
  <si>
    <t>FEBRERO,SERV.VIGILANCIA</t>
  </si>
  <si>
    <t>FEBRERO, SERV.VIGILANCIA</t>
  </si>
  <si>
    <t>SERV.VIGILANCIA FEB 2023</t>
  </si>
  <si>
    <t>COMISION POR DISPERSION</t>
  </si>
  <si>
    <t>MANTENIMIENTO WC</t>
  </si>
  <si>
    <t>MANTTO. EQUIPO AIRE ACONDICIONADO</t>
  </si>
  <si>
    <t>MANTTO. VEHICULO</t>
  </si>
  <si>
    <t>FEBRERO, LIMPIEZA MAC'S</t>
  </si>
  <si>
    <t>SERV.LIMPIEZA FEBRERO 2023. 04 JDE</t>
  </si>
  <si>
    <t>27101001-0007</t>
  </si>
  <si>
    <t>SILBATO</t>
  </si>
  <si>
    <t>27201</t>
  </si>
  <si>
    <t>Prendas de protección personal</t>
  </si>
  <si>
    <t>27200004-0002</t>
  </si>
  <si>
    <t>CASCO SEGURIDAD</t>
  </si>
  <si>
    <t>21600007-0013</t>
  </si>
  <si>
    <t>CLORO DE 10 LITROS</t>
  </si>
  <si>
    <t>21601001-0111</t>
  </si>
  <si>
    <t>GUANTES DE HULE P/LIMPIEZA</t>
  </si>
  <si>
    <t>21601001-0026</t>
  </si>
  <si>
    <t>TOALLA DE MICROFIBRA</t>
  </si>
  <si>
    <t>29301001-0101</t>
  </si>
  <si>
    <t>TRIPIE PARA CAMARA FOTOGRAFICA - GASTO</t>
  </si>
  <si>
    <t>29401</t>
  </si>
  <si>
    <t>Refacciones y accesorios para equipo de cómputo y 
telecomunicaciones.</t>
  </si>
  <si>
    <t>29400013-0033</t>
  </si>
  <si>
    <t>MEMORIA USB DE 32 GB</t>
  </si>
  <si>
    <t>DISCO DURO INTERNO - GASTO</t>
  </si>
  <si>
    <t>21101001-0093</t>
  </si>
  <si>
    <t>CINTA DELIMITADORA</t>
  </si>
  <si>
    <t>ROLLO</t>
  </si>
  <si>
    <t>29301001-0136</t>
  </si>
  <si>
    <t>ANAQUEL METALICO - GASTO</t>
  </si>
  <si>
    <t>21601001-0085</t>
  </si>
  <si>
    <t>BOTE DE BASURA</t>
  </si>
  <si>
    <t>21600023-0001</t>
  </si>
  <si>
    <t>JALADOR DE HULE ( CHICO )</t>
  </si>
  <si>
    <t>21600012-0002</t>
  </si>
  <si>
    <t>ESCOBA DE PLASTICO</t>
  </si>
  <si>
    <t>21600007-0004</t>
  </si>
  <si>
    <t>PASTILLA P/TANQUE W.C.</t>
  </si>
  <si>
    <t>Refacciones y accesorios para equipo de cómputo y telecomunicaciones</t>
  </si>
  <si>
    <t>29401001-0063</t>
  </si>
  <si>
    <t>DISCO DURO EXTERNO DE 1T - GASTO</t>
  </si>
  <si>
    <t>21401</t>
  </si>
  <si>
    <t>21400007-0004</t>
  </si>
  <si>
    <t>MALETIN PARA LAP TOP</t>
  </si>
  <si>
    <t>29400009-0038</t>
  </si>
  <si>
    <t>BOBINA DE CABLE UTP (REDES)</t>
  </si>
  <si>
    <t>29301001-0304</t>
  </si>
  <si>
    <t>BAFLE</t>
  </si>
  <si>
    <t>29401001-0005</t>
  </si>
  <si>
    <t>CABLE USB</t>
  </si>
  <si>
    <t>SUMINISTRO DEL SERVICIO DE AGUA POTABLE EN LAS OFICINAS DE LA 05 JUNTA DISTRITAL EJECUTIVA EN MORELOS DEL MES DE FEBRERO 2023</t>
  </si>
  <si>
    <t>SERVICIO DE VIGILANCIA EN LAS OFICINAS DE LA 05 JUNTA DISTRITAL EJECUTIVA CORRESPONDIENTE AL MES DE FEBRERO 2023</t>
  </si>
  <si>
    <t>SERVICIO DE FOTOCOPIADO CORRESPONDIENTE DE DE FEBRERO DE 2023  DE LA 05 JDE</t>
  </si>
  <si>
    <t>SERVICIO DE ARRENDAMIENTO DEL INMUEBLE QUE OCUPA LA 05 JUNTA DISTRITAL EJECUTIVA CORRESPONDIENTE AL MES DE FEBRERO 2023</t>
  </si>
  <si>
    <t>SERVICIO DE LIMPIEZA DE LAS OFICINAS DE LA JDE 05 CORRESPONDIENTE AL MES DE FEBRERO 2023, CON 2 ELEMENTOS.</t>
  </si>
  <si>
    <t>Servicio de Limpieza en las instalaciones de la Junta Local Ejecutiva mes febrero 2023.</t>
  </si>
  <si>
    <t>Marzo</t>
  </si>
  <si>
    <t>Servicio de agua potable en las oficinas de la Junta Local Ejecutiva 2do. Bimestre 2023.</t>
  </si>
  <si>
    <t>Suscripción anual al periódico La Unión de Morelos solicitada por la enlace y vinculación de difusión.</t>
  </si>
  <si>
    <t>Suscripción anual al periódico El Regional solicitada por la enlace y vinculación de difusión.</t>
  </si>
  <si>
    <t>Suscripción anual al periódico El Sol de Cuernavaca solicitada por la enlace y vinculación de difusión.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</si>
</sst>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7" formatCode="&quot;$&quot;#,##0.00;\-&quot;$&quot;#,##0.00"/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&quot;$&quot;#,##0.00"/>
  </numFmts>
  <fonts count="2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1"/>
      <color theme="1"/>
      <name val="Arial Narrow"/>
      <family val="2"/>
    </font>
    <font>
      <sz val="10"/>
      <name val="Arial"/>
      <family val="2"/>
    </font>
    <font>
      <sz val="10"/>
      <name val="Calibri"/>
      <family val="2"/>
      <scheme val="minor"/>
    </font>
    <font>
      <sz val="8"/>
      <name val="Arial"/>
      <family val="2"/>
    </font>
    <font>
      <sz val="1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9"/>
      <color rgb="FF000000"/>
      <name val="Arial Narrow"/>
      <family val="2"/>
    </font>
    <font>
      <sz val="9"/>
      <color theme="1"/>
      <name val="Calibri"/>
      <family val="2"/>
      <scheme val="minor"/>
    </font>
    <font>
      <sz val="9"/>
      <color indexed="8"/>
      <name val="Calibri"/>
      <family val="2"/>
      <scheme val="minor"/>
    </font>
    <font>
      <sz val="9"/>
      <name val="Calibri"/>
      <family val="2"/>
      <scheme val="minor"/>
    </font>
    <font>
      <sz val="9"/>
      <color rgb="FF000000"/>
      <name val="Calibri"/>
      <family val="2"/>
      <scheme val="minor"/>
    </font>
    <font>
      <sz val="9"/>
      <name val="Arial"/>
      <family val="2"/>
    </font>
    <font>
      <sz val="9"/>
      <color theme="1"/>
      <name val="Arial"/>
      <family val="2"/>
    </font>
    <font>
      <sz val="10"/>
      <color rgb="FF000000"/>
      <name val="Calibri"/>
      <family val="2"/>
      <scheme val="minor"/>
    </font>
    <font>
      <sz val="11"/>
      <name val="Arial"/>
      <family val="2"/>
    </font>
    <font>
      <sz val="8"/>
      <color theme="1"/>
      <name val="Arial"/>
      <family val="2"/>
    </font>
    <font>
      <sz val="10"/>
      <name val="Calibri"/>
      <family val="2"/>
    </font>
    <font>
      <sz val="10"/>
      <color rgb="FF000000"/>
      <name val="Arial"/>
      <family val="2"/>
    </font>
    <font>
      <sz val="10"/>
      <color theme="1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rgb="FF621950"/>
        <bgColor indexed="64"/>
      </patternFill>
    </fill>
  </fills>
  <borders count="14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0">
    <xf numFmtId="0" fontId="0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4" fillId="0" borderId="0"/>
    <xf numFmtId="43" fontId="5" fillId="0" borderId="0" applyNumberFormat="0" applyFill="0" applyBorder="0" applyAlignment="0" applyProtection="0"/>
    <xf numFmtId="0" fontId="7" fillId="0" borderId="0"/>
    <xf numFmtId="0" fontId="5" fillId="0" borderId="0"/>
    <xf numFmtId="0" fontId="4" fillId="0" borderId="0"/>
    <xf numFmtId="0" fontId="5" fillId="0" borderId="0"/>
  </cellStyleXfs>
  <cellXfs count="154">
    <xf numFmtId="0" fontId="0" fillId="0" borderId="0" xfId="0"/>
    <xf numFmtId="4" fontId="1" fillId="0" borderId="0" xfId="3" applyNumberFormat="1"/>
    <xf numFmtId="0" fontId="1" fillId="0" borderId="0" xfId="3"/>
    <xf numFmtId="0" fontId="3" fillId="0" borderId="0" xfId="2" applyFont="1" applyAlignment="1">
      <alignment horizontal="center"/>
    </xf>
    <xf numFmtId="0" fontId="3" fillId="0" borderId="0" xfId="2" applyFont="1" applyAlignment="1">
      <alignment horizontal="left" vertical="center"/>
    </xf>
    <xf numFmtId="0" fontId="3" fillId="0" borderId="0" xfId="2" applyFont="1" applyAlignment="1">
      <alignment horizontal="left"/>
    </xf>
    <xf numFmtId="0" fontId="3" fillId="0" borderId="0" xfId="2" applyFont="1"/>
    <xf numFmtId="4" fontId="3" fillId="0" borderId="0" xfId="2" applyNumberFormat="1" applyFont="1" applyAlignment="1">
      <alignment horizontal="right"/>
    </xf>
    <xf numFmtId="4" fontId="3" fillId="0" borderId="0" xfId="2" applyNumberFormat="1" applyFont="1" applyAlignment="1">
      <alignment horizontal="center"/>
    </xf>
    <xf numFmtId="0" fontId="1" fillId="0" borderId="0" xfId="3" applyAlignment="1">
      <alignment horizontal="center"/>
    </xf>
    <xf numFmtId="0" fontId="1" fillId="0" borderId="0" xfId="3" applyAlignment="1">
      <alignment horizontal="left" vertical="center"/>
    </xf>
    <xf numFmtId="0" fontId="1" fillId="0" borderId="0" xfId="3" applyAlignment="1">
      <alignment horizontal="left"/>
    </xf>
    <xf numFmtId="4" fontId="1" fillId="0" borderId="0" xfId="3" applyNumberFormat="1" applyAlignment="1">
      <alignment horizontal="right"/>
    </xf>
    <xf numFmtId="0" fontId="2" fillId="2" borderId="1" xfId="4" applyFont="1" applyFill="1" applyBorder="1" applyAlignment="1">
      <alignment horizontal="center" vertical="center" wrapText="1"/>
    </xf>
    <xf numFmtId="0" fontId="2" fillId="2" borderId="2" xfId="4" applyFont="1" applyFill="1" applyBorder="1" applyAlignment="1">
      <alignment horizontal="center" vertical="center" wrapText="1"/>
    </xf>
    <xf numFmtId="1" fontId="2" fillId="2" borderId="2" xfId="4" applyNumberFormat="1" applyFont="1" applyFill="1" applyBorder="1" applyAlignment="1">
      <alignment horizontal="center" vertical="center" wrapText="1"/>
    </xf>
    <xf numFmtId="1" fontId="2" fillId="2" borderId="2" xfId="4" applyNumberFormat="1" applyFont="1" applyFill="1" applyBorder="1" applyAlignment="1">
      <alignment horizontal="left" vertical="center" wrapText="1"/>
    </xf>
    <xf numFmtId="1" fontId="2" fillId="2" borderId="2" xfId="4" applyNumberFormat="1" applyFont="1" applyFill="1" applyBorder="1" applyAlignment="1">
      <alignment vertical="center" wrapText="1"/>
    </xf>
    <xf numFmtId="3" fontId="2" fillId="2" borderId="2" xfId="4" applyNumberFormat="1" applyFont="1" applyFill="1" applyBorder="1" applyAlignment="1">
      <alignment horizontal="center" vertical="center" wrapText="1"/>
    </xf>
    <xf numFmtId="4" fontId="2" fillId="2" borderId="2" xfId="4" applyNumberFormat="1" applyFont="1" applyFill="1" applyBorder="1" applyAlignment="1">
      <alignment horizontal="right" vertical="center" wrapText="1"/>
    </xf>
    <xf numFmtId="3" fontId="2" fillId="2" borderId="2" xfId="4" applyNumberFormat="1" applyFont="1" applyFill="1" applyBorder="1" applyAlignment="1">
      <alignment horizontal="left" vertical="center" wrapText="1"/>
    </xf>
    <xf numFmtId="4" fontId="2" fillId="2" borderId="2" xfId="5" applyNumberFormat="1" applyFont="1" applyFill="1" applyBorder="1" applyAlignment="1">
      <alignment horizontal="center" vertical="center" wrapText="1"/>
    </xf>
    <xf numFmtId="4" fontId="2" fillId="2" borderId="3" xfId="5" applyNumberFormat="1" applyFont="1" applyFill="1" applyBorder="1" applyAlignment="1">
      <alignment horizontal="center" vertical="center" wrapText="1"/>
    </xf>
    <xf numFmtId="0" fontId="1" fillId="0" borderId="0" xfId="2" applyAlignment="1">
      <alignment horizontal="center" vertical="center" wrapText="1"/>
    </xf>
    <xf numFmtId="0" fontId="18" fillId="0" borderId="0" xfId="7" applyFont="1" applyAlignment="1">
      <alignment vertical="center"/>
    </xf>
    <xf numFmtId="0" fontId="18" fillId="0" borderId="0" xfId="7" applyFont="1" applyAlignment="1">
      <alignment horizontal="center"/>
    </xf>
    <xf numFmtId="0" fontId="18" fillId="0" borderId="0" xfId="7" applyFont="1"/>
    <xf numFmtId="0" fontId="18" fillId="0" borderId="0" xfId="7" applyFont="1" applyAlignment="1">
      <alignment horizontal="right"/>
    </xf>
    <xf numFmtId="3" fontId="18" fillId="0" borderId="0" xfId="7" applyNumberFormat="1" applyFont="1" applyAlignment="1">
      <alignment horizontal="left"/>
    </xf>
    <xf numFmtId="4" fontId="18" fillId="0" borderId="0" xfId="7" applyNumberFormat="1" applyFont="1"/>
    <xf numFmtId="7" fontId="2" fillId="3" borderId="0" xfId="1" applyNumberFormat="1" applyFont="1" applyFill="1" applyAlignment="1"/>
    <xf numFmtId="0" fontId="6" fillId="0" borderId="5" xfId="0" applyFont="1" applyFill="1" applyBorder="1" applyAlignment="1">
      <alignment horizontal="center" vertical="center"/>
    </xf>
    <xf numFmtId="49" fontId="8" fillId="0" borderId="6" xfId="2" applyNumberFormat="1" applyFont="1" applyFill="1" applyBorder="1" applyAlignment="1">
      <alignment horizontal="center" vertical="center" wrapText="1"/>
    </xf>
    <xf numFmtId="0" fontId="8" fillId="0" borderId="6" xfId="2" applyFont="1" applyFill="1" applyBorder="1" applyAlignment="1">
      <alignment horizontal="center" vertical="center" wrapText="1"/>
    </xf>
    <xf numFmtId="0" fontId="8" fillId="0" borderId="6" xfId="0" applyFont="1" applyFill="1" applyBorder="1" applyAlignment="1">
      <alignment horizontal="center" vertical="center" wrapText="1"/>
    </xf>
    <xf numFmtId="0" fontId="8" fillId="0" borderId="6" xfId="0" quotePrefix="1" applyFont="1" applyFill="1" applyBorder="1" applyAlignment="1">
      <alignment horizontal="center" vertical="center" wrapText="1"/>
    </xf>
    <xf numFmtId="0" fontId="7" fillId="0" borderId="6" xfId="6" applyFill="1" applyBorder="1" applyAlignment="1">
      <alignment horizontal="center" vertical="center" wrapText="1"/>
    </xf>
    <xf numFmtId="0" fontId="6" fillId="0" borderId="6" xfId="0" applyFont="1" applyFill="1" applyBorder="1" applyAlignment="1">
      <alignment horizontal="center" vertical="center" wrapText="1"/>
    </xf>
    <xf numFmtId="3" fontId="9" fillId="0" borderId="6" xfId="2" applyNumberFormat="1" applyFont="1" applyFill="1" applyBorder="1" applyAlignment="1">
      <alignment horizontal="center" vertical="center" wrapText="1"/>
    </xf>
    <xf numFmtId="1" fontId="6" fillId="0" borderId="6" xfId="4" applyNumberFormat="1" applyFont="1" applyFill="1" applyBorder="1" applyAlignment="1">
      <alignment horizontal="center" vertical="center" wrapText="1"/>
    </xf>
    <xf numFmtId="0" fontId="11" fillId="0" borderId="6" xfId="0" applyFont="1" applyFill="1" applyBorder="1" applyAlignment="1">
      <alignment horizontal="left" vertical="center" wrapText="1"/>
    </xf>
    <xf numFmtId="0" fontId="8" fillId="0" borderId="6" xfId="0" applyFont="1" applyFill="1" applyBorder="1"/>
    <xf numFmtId="2" fontId="8" fillId="0" borderId="6" xfId="0" applyNumberFormat="1" applyFont="1" applyFill="1" applyBorder="1"/>
    <xf numFmtId="3" fontId="6" fillId="0" borderId="6" xfId="2" applyNumberFormat="1" applyFont="1" applyFill="1" applyBorder="1" applyAlignment="1">
      <alignment horizontal="center" vertical="center" wrapText="1"/>
    </xf>
    <xf numFmtId="2" fontId="6" fillId="0" borderId="6" xfId="2" applyNumberFormat="1" applyFont="1" applyFill="1" applyBorder="1" applyAlignment="1">
      <alignment horizontal="center" vertical="center" wrapText="1"/>
    </xf>
    <xf numFmtId="0" fontId="6" fillId="0" borderId="0" xfId="2" applyFont="1" applyFill="1" applyAlignment="1">
      <alignment horizontal="center" vertical="center" wrapText="1"/>
    </xf>
    <xf numFmtId="0" fontId="6" fillId="0" borderId="4" xfId="0" applyFont="1" applyFill="1" applyBorder="1" applyAlignment="1">
      <alignment horizontal="center" vertical="center" wrapText="1"/>
    </xf>
    <xf numFmtId="0" fontId="6" fillId="0" borderId="6" xfId="6" applyFont="1" applyFill="1" applyBorder="1" applyAlignment="1" applyProtection="1">
      <alignment horizontal="center" vertical="center"/>
      <protection locked="0"/>
    </xf>
    <xf numFmtId="0" fontId="6" fillId="0" borderId="6" xfId="6" applyFont="1" applyFill="1" applyBorder="1" applyAlignment="1">
      <alignment horizontal="center" vertical="center" wrapText="1"/>
    </xf>
    <xf numFmtId="0" fontId="6" fillId="0" borderId="6" xfId="2" applyFont="1" applyFill="1" applyBorder="1" applyAlignment="1">
      <alignment horizontal="center" vertical="center" wrapText="1"/>
    </xf>
    <xf numFmtId="0" fontId="6" fillId="0" borderId="6" xfId="6" applyFont="1" applyFill="1" applyBorder="1" applyAlignment="1">
      <alignment horizontal="center" vertical="center"/>
    </xf>
    <xf numFmtId="43" fontId="6" fillId="0" borderId="6" xfId="4" applyNumberFormat="1" applyFont="1" applyFill="1" applyBorder="1" applyAlignment="1">
      <alignment horizontal="center" vertical="center" wrapText="1"/>
    </xf>
    <xf numFmtId="164" fontId="6" fillId="0" borderId="6" xfId="5" applyNumberFormat="1" applyFont="1" applyFill="1" applyBorder="1" applyAlignment="1">
      <alignment horizontal="right" vertical="center" wrapText="1"/>
    </xf>
    <xf numFmtId="164" fontId="6" fillId="0" borderId="7" xfId="0" applyNumberFormat="1" applyFont="1" applyFill="1" applyBorder="1" applyAlignment="1">
      <alignment horizontal="right" vertical="center"/>
    </xf>
    <xf numFmtId="0" fontId="10" fillId="0" borderId="8" xfId="0" applyFont="1" applyFill="1" applyBorder="1" applyAlignment="1">
      <alignment vertical="top" wrapText="1"/>
    </xf>
    <xf numFmtId="0" fontId="6" fillId="0" borderId="6" xfId="0" applyFont="1" applyFill="1" applyBorder="1" applyAlignment="1">
      <alignment horizontal="center" vertical="center"/>
    </xf>
    <xf numFmtId="49" fontId="8" fillId="0" borderId="6" xfId="0" applyNumberFormat="1" applyFont="1" applyFill="1" applyBorder="1" applyAlignment="1">
      <alignment horizontal="center" vertical="center"/>
    </xf>
    <xf numFmtId="0" fontId="8" fillId="0" borderId="6" xfId="0" applyFont="1" applyFill="1" applyBorder="1" applyAlignment="1">
      <alignment horizontal="center" vertical="center"/>
    </xf>
    <xf numFmtId="0" fontId="11" fillId="0" borderId="6" xfId="0" applyFont="1" applyFill="1" applyBorder="1" applyAlignment="1">
      <alignment vertical="center"/>
    </xf>
    <xf numFmtId="0" fontId="11" fillId="0" borderId="9" xfId="2" applyFont="1" applyFill="1" applyBorder="1" applyAlignment="1">
      <alignment horizontal="center" vertical="center" wrapText="1"/>
    </xf>
    <xf numFmtId="49" fontId="12" fillId="0" borderId="6" xfId="2" applyNumberFormat="1" applyFont="1" applyFill="1" applyBorder="1" applyAlignment="1">
      <alignment horizontal="center" vertical="center" wrapText="1"/>
    </xf>
    <xf numFmtId="0" fontId="12" fillId="0" borderId="6" xfId="2" applyFont="1" applyFill="1" applyBorder="1" applyAlignment="1">
      <alignment horizontal="center" vertical="center" wrapText="1"/>
    </xf>
    <xf numFmtId="1" fontId="13" fillId="0" borderId="6" xfId="4" applyNumberFormat="1" applyFont="1" applyFill="1" applyBorder="1" applyAlignment="1">
      <alignment horizontal="left" vertical="center" wrapText="1"/>
    </xf>
    <xf numFmtId="0" fontId="11" fillId="0" borderId="10" xfId="0" applyFont="1" applyFill="1" applyBorder="1" applyAlignment="1">
      <alignment vertical="center" wrapText="1"/>
    </xf>
    <xf numFmtId="3" fontId="12" fillId="0" borderId="11" xfId="2" applyNumberFormat="1" applyFont="1" applyFill="1" applyBorder="1" applyAlignment="1">
      <alignment horizontal="left" vertical="center" wrapText="1"/>
    </xf>
    <xf numFmtId="3" fontId="12" fillId="0" borderId="11" xfId="2" applyNumberFormat="1" applyFont="1" applyFill="1" applyBorder="1" applyAlignment="1">
      <alignment vertical="center" wrapText="1"/>
    </xf>
    <xf numFmtId="4" fontId="12" fillId="0" borderId="6" xfId="2" applyNumberFormat="1" applyFont="1" applyFill="1" applyBorder="1" applyAlignment="1">
      <alignment vertical="center" wrapText="1"/>
    </xf>
    <xf numFmtId="0" fontId="14" fillId="0" borderId="6" xfId="0" applyFont="1" applyFill="1" applyBorder="1" applyAlignment="1">
      <alignment vertical="center" wrapText="1"/>
    </xf>
    <xf numFmtId="4" fontId="12" fillId="0" borderId="6" xfId="2" applyNumberFormat="1" applyFont="1" applyFill="1" applyBorder="1" applyAlignment="1">
      <alignment horizontal="right" vertical="center"/>
    </xf>
    <xf numFmtId="0" fontId="13" fillId="0" borderId="0" xfId="2" applyFont="1" applyFill="1" applyAlignment="1">
      <alignment horizontal="center" vertical="center" wrapText="1"/>
    </xf>
    <xf numFmtId="3" fontId="13" fillId="0" borderId="0" xfId="2" applyNumberFormat="1" applyFont="1" applyFill="1" applyAlignment="1">
      <alignment horizontal="center" vertical="center" wrapText="1"/>
    </xf>
    <xf numFmtId="4" fontId="13" fillId="0" borderId="0" xfId="2" applyNumberFormat="1" applyFont="1" applyFill="1" applyAlignment="1">
      <alignment horizontal="center" vertical="center" wrapText="1"/>
    </xf>
    <xf numFmtId="0" fontId="19" fillId="0" borderId="4" xfId="0" applyFont="1" applyFill="1" applyBorder="1" applyAlignment="1">
      <alignment vertical="center" wrapText="1"/>
    </xf>
    <xf numFmtId="0" fontId="19" fillId="0" borderId="6" xfId="0" applyFont="1" applyFill="1" applyBorder="1" applyAlignment="1">
      <alignment vertical="center" wrapText="1"/>
    </xf>
    <xf numFmtId="3" fontId="12" fillId="0" borderId="6" xfId="2" applyNumberFormat="1" applyFont="1" applyFill="1" applyBorder="1" applyAlignment="1">
      <alignment horizontal="left" vertical="center" wrapText="1"/>
    </xf>
    <xf numFmtId="3" fontId="12" fillId="0" borderId="6" xfId="2" applyNumberFormat="1" applyFont="1" applyFill="1" applyBorder="1" applyAlignment="1">
      <alignment vertical="center" wrapText="1"/>
    </xf>
    <xf numFmtId="0" fontId="13" fillId="0" borderId="6" xfId="0" applyFont="1" applyFill="1" applyBorder="1" applyAlignment="1">
      <alignment horizontal="left" vertical="center" wrapText="1"/>
    </xf>
    <xf numFmtId="49" fontId="12" fillId="0" borderId="6" xfId="2" applyNumberFormat="1" applyFont="1" applyFill="1" applyBorder="1" applyAlignment="1">
      <alignment horizontal="left" vertical="center" wrapText="1"/>
    </xf>
    <xf numFmtId="0" fontId="11" fillId="0" borderId="6" xfId="0" applyFont="1" applyFill="1" applyBorder="1" applyAlignment="1">
      <alignment vertical="center" wrapText="1"/>
    </xf>
    <xf numFmtId="0" fontId="13" fillId="0" borderId="12" xfId="0" applyFont="1" applyFill="1" applyBorder="1" applyAlignment="1">
      <alignment horizontal="left" vertical="center" wrapText="1"/>
    </xf>
    <xf numFmtId="0" fontId="11" fillId="0" borderId="13" xfId="0" applyFont="1" applyFill="1" applyBorder="1" applyAlignment="1">
      <alignment vertical="center" wrapText="1"/>
    </xf>
    <xf numFmtId="0" fontId="13" fillId="0" borderId="6" xfId="2" applyFont="1" applyFill="1" applyBorder="1" applyAlignment="1">
      <alignment horizontal="center" vertical="center" wrapText="1"/>
    </xf>
    <xf numFmtId="49" fontId="13" fillId="0" borderId="6" xfId="2" quotePrefix="1" applyNumberFormat="1" applyFont="1" applyFill="1" applyBorder="1" applyAlignment="1">
      <alignment horizontal="center" vertical="center" wrapText="1"/>
    </xf>
    <xf numFmtId="49" fontId="13" fillId="0" borderId="6" xfId="2" quotePrefix="1" applyNumberFormat="1" applyFont="1" applyFill="1" applyBorder="1" applyAlignment="1" applyProtection="1">
      <alignment horizontal="center" vertical="center" wrapText="1"/>
      <protection locked="0"/>
    </xf>
    <xf numFmtId="0" fontId="13" fillId="0" borderId="9" xfId="2" applyFont="1" applyFill="1" applyBorder="1" applyAlignment="1">
      <alignment horizontal="center" vertical="center" wrapText="1"/>
    </xf>
    <xf numFmtId="0" fontId="13" fillId="0" borderId="6" xfId="0" applyFont="1" applyFill="1" applyBorder="1" applyAlignment="1">
      <alignment vertical="center" wrapText="1"/>
    </xf>
    <xf numFmtId="0" fontId="13" fillId="0" borderId="6" xfId="0" applyFont="1" applyFill="1" applyBorder="1" applyAlignment="1">
      <alignment horizontal="center" vertical="center" wrapText="1"/>
    </xf>
    <xf numFmtId="3" fontId="13" fillId="0" borderId="6" xfId="2" applyNumberFormat="1" applyFont="1" applyFill="1" applyBorder="1" applyAlignment="1">
      <alignment horizontal="center" vertical="center" wrapText="1"/>
    </xf>
    <xf numFmtId="1" fontId="13" fillId="0" borderId="6" xfId="8" applyNumberFormat="1" applyFont="1" applyFill="1" applyBorder="1" applyAlignment="1">
      <alignment horizontal="center" vertical="center" wrapText="1"/>
    </xf>
    <xf numFmtId="44" fontId="15" fillId="0" borderId="6" xfId="1" applyFont="1" applyFill="1" applyBorder="1" applyAlignment="1">
      <alignment horizontal="center" vertical="center"/>
    </xf>
    <xf numFmtId="3" fontId="13" fillId="0" borderId="6" xfId="2" applyNumberFormat="1" applyFont="1" applyFill="1" applyBorder="1" applyAlignment="1">
      <alignment vertical="center" wrapText="1"/>
    </xf>
    <xf numFmtId="44" fontId="15" fillId="0" borderId="6" xfId="1" applyFont="1" applyFill="1" applyBorder="1" applyAlignment="1">
      <alignment vertical="center"/>
    </xf>
    <xf numFmtId="0" fontId="11" fillId="0" borderId="6" xfId="2" applyFont="1" applyFill="1" applyBorder="1" applyAlignment="1">
      <alignment horizontal="center" vertical="center" wrapText="1"/>
    </xf>
    <xf numFmtId="49" fontId="12" fillId="0" borderId="6" xfId="2" quotePrefix="1" applyNumberFormat="1" applyFont="1" applyFill="1" applyBorder="1" applyAlignment="1">
      <alignment horizontal="center" vertical="center" wrapText="1"/>
    </xf>
    <xf numFmtId="49" fontId="12" fillId="0" borderId="6" xfId="2" quotePrefix="1" applyNumberFormat="1" applyFont="1" applyFill="1" applyBorder="1" applyAlignment="1" applyProtection="1">
      <alignment horizontal="center" vertical="center" wrapText="1"/>
      <protection locked="0"/>
    </xf>
    <xf numFmtId="4" fontId="12" fillId="0" borderId="6" xfId="2" applyNumberFormat="1" applyFont="1" applyFill="1" applyBorder="1" applyAlignment="1">
      <alignment horizontal="left" vertical="center" wrapText="1"/>
    </xf>
    <xf numFmtId="3" fontId="12" fillId="0" borderId="6" xfId="2" applyNumberFormat="1" applyFont="1" applyFill="1" applyBorder="1" applyAlignment="1">
      <alignment horizontal="center" vertical="center" wrapText="1"/>
    </xf>
    <xf numFmtId="3" fontId="13" fillId="0" borderId="6" xfId="8" applyNumberFormat="1" applyFont="1" applyFill="1" applyBorder="1" applyAlignment="1">
      <alignment horizontal="center" vertical="center" wrapText="1"/>
    </xf>
    <xf numFmtId="44" fontId="16" fillId="0" borderId="6" xfId="1" applyFont="1" applyFill="1" applyBorder="1" applyAlignment="1">
      <alignment horizontal="center" vertical="center"/>
    </xf>
    <xf numFmtId="0" fontId="14" fillId="0" borderId="6" xfId="0" applyFont="1" applyFill="1" applyBorder="1" applyAlignment="1">
      <alignment horizontal="center" vertical="center" wrapText="1"/>
    </xf>
    <xf numFmtId="0" fontId="14" fillId="0" borderId="6" xfId="0" applyFont="1" applyFill="1" applyBorder="1" applyAlignment="1">
      <alignment horizontal="left" vertical="center" wrapText="1"/>
    </xf>
    <xf numFmtId="1" fontId="13" fillId="0" borderId="9" xfId="8" applyNumberFormat="1" applyFont="1" applyFill="1" applyBorder="1" applyAlignment="1">
      <alignment horizontal="center" vertical="center" wrapText="1"/>
    </xf>
    <xf numFmtId="1" fontId="13" fillId="0" borderId="11" xfId="8" applyNumberFormat="1" applyFont="1" applyFill="1" applyBorder="1" applyAlignment="1">
      <alignment horizontal="center" vertical="center" wrapText="1"/>
    </xf>
    <xf numFmtId="0" fontId="14" fillId="0" borderId="8" xfId="0" applyFont="1" applyFill="1" applyBorder="1" applyAlignment="1">
      <alignment vertical="center" wrapText="1"/>
    </xf>
    <xf numFmtId="0" fontId="20" fillId="0" borderId="4" xfId="0" applyFont="1" applyFill="1" applyBorder="1" applyAlignment="1">
      <alignment horizontal="left" vertical="center" wrapText="1"/>
    </xf>
    <xf numFmtId="49" fontId="20" fillId="0" borderId="4" xfId="0" applyNumberFormat="1" applyFont="1" applyFill="1" applyBorder="1" applyAlignment="1">
      <alignment horizontal="left" vertical="center"/>
    </xf>
    <xf numFmtId="0" fontId="20" fillId="0" borderId="4" xfId="0" applyFont="1" applyFill="1" applyBorder="1" applyAlignment="1">
      <alignment horizontal="left" vertical="center"/>
    </xf>
    <xf numFmtId="3" fontId="20" fillId="0" borderId="4" xfId="2" applyNumberFormat="1" applyFont="1" applyFill="1" applyBorder="1" applyAlignment="1">
      <alignment horizontal="left" vertical="center" wrapText="1"/>
    </xf>
    <xf numFmtId="0" fontId="20" fillId="0" borderId="4" xfId="0" applyFont="1" applyFill="1" applyBorder="1" applyAlignment="1">
      <alignment horizontal="center" vertical="center"/>
    </xf>
    <xf numFmtId="3" fontId="20" fillId="0" borderId="4" xfId="0" applyNumberFormat="1" applyFont="1" applyFill="1" applyBorder="1" applyAlignment="1">
      <alignment vertical="center"/>
    </xf>
    <xf numFmtId="4" fontId="20" fillId="0" borderId="4" xfId="5" applyNumberFormat="1" applyFont="1" applyFill="1" applyBorder="1" applyAlignment="1">
      <alignment horizontal="right" vertical="center" wrapText="1"/>
    </xf>
    <xf numFmtId="3" fontId="20" fillId="0" borderId="4" xfId="0" applyNumberFormat="1" applyFont="1" applyFill="1" applyBorder="1" applyAlignment="1">
      <alignment horizontal="right" vertical="center"/>
    </xf>
    <xf numFmtId="0" fontId="20" fillId="0" borderId="6" xfId="0" applyFont="1" applyFill="1" applyBorder="1" applyAlignment="1">
      <alignment horizontal="left" vertical="center" wrapText="1"/>
    </xf>
    <xf numFmtId="49" fontId="20" fillId="0" borderId="6" xfId="0" applyNumberFormat="1" applyFont="1" applyFill="1" applyBorder="1" applyAlignment="1">
      <alignment horizontal="left" vertical="center"/>
    </xf>
    <xf numFmtId="0" fontId="20" fillId="0" borderId="6" xfId="0" applyFont="1" applyFill="1" applyBorder="1" applyAlignment="1">
      <alignment horizontal="left" vertical="center"/>
    </xf>
    <xf numFmtId="3" fontId="20" fillId="0" borderId="6" xfId="2" applyNumberFormat="1" applyFont="1" applyFill="1" applyBorder="1" applyAlignment="1">
      <alignment horizontal="left" vertical="center" wrapText="1"/>
    </xf>
    <xf numFmtId="0" fontId="20" fillId="0" borderId="6" xfId="0" applyFont="1" applyFill="1" applyBorder="1" applyAlignment="1">
      <alignment horizontal="center" vertical="center"/>
    </xf>
    <xf numFmtId="3" fontId="20" fillId="0" borderId="6" xfId="0" applyNumberFormat="1" applyFont="1" applyFill="1" applyBorder="1" applyAlignment="1">
      <alignment vertical="center"/>
    </xf>
    <xf numFmtId="4" fontId="20" fillId="0" borderId="6" xfId="5" applyNumberFormat="1" applyFont="1" applyFill="1" applyBorder="1" applyAlignment="1">
      <alignment horizontal="right" vertical="center" wrapText="1"/>
    </xf>
    <xf numFmtId="3" fontId="20" fillId="0" borderId="6" xfId="0" applyNumberFormat="1" applyFont="1" applyFill="1" applyBorder="1" applyAlignment="1">
      <alignment horizontal="right" vertical="center"/>
    </xf>
    <xf numFmtId="1" fontId="20" fillId="0" borderId="6" xfId="4" applyNumberFormat="1" applyFont="1" applyFill="1" applyBorder="1" applyAlignment="1">
      <alignment horizontal="left" vertical="center" wrapText="1"/>
    </xf>
    <xf numFmtId="0" fontId="20" fillId="0" borderId="6" xfId="0" applyFont="1" applyFill="1" applyBorder="1" applyAlignment="1">
      <alignment vertical="center"/>
    </xf>
    <xf numFmtId="3" fontId="20" fillId="0" borderId="6" xfId="4" applyNumberFormat="1" applyFont="1" applyFill="1" applyBorder="1" applyAlignment="1">
      <alignment horizontal="left" vertical="center" wrapText="1"/>
    </xf>
    <xf numFmtId="0" fontId="8" fillId="0" borderId="0" xfId="2" applyFont="1" applyFill="1" applyAlignment="1">
      <alignment horizontal="center" vertical="center" wrapText="1"/>
    </xf>
    <xf numFmtId="0" fontId="20" fillId="0" borderId="6" xfId="2" applyFont="1" applyFill="1" applyBorder="1" applyAlignment="1">
      <alignment horizontal="left" vertical="center" wrapText="1"/>
    </xf>
    <xf numFmtId="0" fontId="8" fillId="0" borderId="6" xfId="2" applyFont="1" applyFill="1" applyBorder="1" applyAlignment="1">
      <alignment horizontal="center" wrapText="1"/>
    </xf>
    <xf numFmtId="0" fontId="8" fillId="0" borderId="6" xfId="0" applyFont="1" applyFill="1" applyBorder="1" applyAlignment="1">
      <alignment horizontal="center" wrapText="1"/>
    </xf>
    <xf numFmtId="0" fontId="8" fillId="0" borderId="6" xfId="0" applyFont="1" applyFill="1" applyBorder="1" applyAlignment="1">
      <alignment horizontal="center"/>
    </xf>
    <xf numFmtId="0" fontId="8" fillId="0" borderId="6" xfId="0" quotePrefix="1" applyFont="1" applyFill="1" applyBorder="1" applyAlignment="1">
      <alignment horizontal="center"/>
    </xf>
    <xf numFmtId="0" fontId="8" fillId="0" borderId="6" xfId="0" applyFont="1" applyFill="1" applyBorder="1" applyAlignment="1">
      <alignment horizontal="left" wrapText="1"/>
    </xf>
    <xf numFmtId="4" fontId="9" fillId="0" borderId="6" xfId="2" applyNumberFormat="1" applyFont="1" applyFill="1" applyBorder="1" applyAlignment="1">
      <alignment horizontal="right" wrapText="1"/>
    </xf>
    <xf numFmtId="3" fontId="9" fillId="0" borderId="6" xfId="2" applyNumberFormat="1" applyFont="1" applyFill="1" applyBorder="1" applyAlignment="1">
      <alignment horizontal="center" wrapText="1"/>
    </xf>
    <xf numFmtId="4" fontId="8" fillId="0" borderId="6" xfId="0" applyNumberFormat="1" applyFont="1" applyFill="1" applyBorder="1" applyAlignment="1">
      <alignment horizontal="right"/>
    </xf>
    <xf numFmtId="0" fontId="8" fillId="0" borderId="6" xfId="0" applyFont="1" applyFill="1" applyBorder="1" applyAlignment="1">
      <alignment wrapText="1"/>
    </xf>
    <xf numFmtId="0" fontId="17" fillId="0" borderId="6" xfId="0" applyFont="1" applyFill="1" applyBorder="1" applyAlignment="1">
      <alignment horizontal="left" wrapText="1"/>
    </xf>
    <xf numFmtId="49" fontId="9" fillId="0" borderId="6" xfId="2" applyNumberFormat="1" applyFont="1" applyFill="1" applyBorder="1" applyAlignment="1">
      <alignment horizontal="center" wrapText="1"/>
    </xf>
    <xf numFmtId="1" fontId="6" fillId="0" borderId="6" xfId="4" applyNumberFormat="1" applyFont="1" applyFill="1" applyBorder="1" applyAlignment="1">
      <alignment horizontal="center" wrapText="1"/>
    </xf>
    <xf numFmtId="3" fontId="9" fillId="0" borderId="6" xfId="2" applyNumberFormat="1" applyFont="1" applyFill="1" applyBorder="1" applyAlignment="1">
      <alignment wrapText="1"/>
    </xf>
    <xf numFmtId="3" fontId="6" fillId="0" borderId="6" xfId="4" applyNumberFormat="1" applyFont="1" applyFill="1" applyBorder="1" applyAlignment="1">
      <alignment horizontal="center" wrapText="1"/>
    </xf>
    <xf numFmtId="4" fontId="6" fillId="0" borderId="6" xfId="0" applyNumberFormat="1" applyFont="1" applyFill="1" applyBorder="1" applyAlignment="1">
      <alignment horizontal="right"/>
    </xf>
    <xf numFmtId="49" fontId="6" fillId="0" borderId="6" xfId="2" applyNumberFormat="1" applyFont="1" applyFill="1" applyBorder="1" applyAlignment="1">
      <alignment horizontal="center" vertical="center" wrapText="1"/>
    </xf>
    <xf numFmtId="4" fontId="9" fillId="0" borderId="6" xfId="2" applyNumberFormat="1" applyFont="1" applyFill="1" applyBorder="1" applyAlignment="1">
      <alignment horizontal="left" vertical="center" wrapText="1"/>
    </xf>
    <xf numFmtId="0" fontId="5" fillId="0" borderId="6" xfId="9" applyFill="1" applyBorder="1"/>
    <xf numFmtId="49" fontId="9" fillId="0" borderId="6" xfId="2" applyNumberFormat="1" applyFont="1" applyFill="1" applyBorder="1" applyAlignment="1">
      <alignment vertical="center" wrapText="1"/>
    </xf>
    <xf numFmtId="49" fontId="6" fillId="0" borderId="6" xfId="4" applyNumberFormat="1" applyFont="1" applyFill="1" applyBorder="1" applyAlignment="1">
      <alignment horizontal="center" vertical="center" wrapText="1"/>
    </xf>
    <xf numFmtId="4" fontId="8" fillId="0" borderId="6" xfId="0" applyNumberFormat="1" applyFont="1" applyFill="1" applyBorder="1"/>
    <xf numFmtId="0" fontId="6" fillId="0" borderId="6" xfId="9" applyFont="1" applyFill="1" applyBorder="1"/>
    <xf numFmtId="0" fontId="21" fillId="0" borderId="6" xfId="0" applyFont="1" applyFill="1" applyBorder="1" applyAlignment="1">
      <alignment horizontal="justify" vertical="center" wrapText="1"/>
    </xf>
    <xf numFmtId="4" fontId="22" fillId="0" borderId="6" xfId="0" applyNumberFormat="1" applyFont="1" applyFill="1" applyBorder="1" applyAlignment="1">
      <alignment vertical="center"/>
    </xf>
    <xf numFmtId="0" fontId="22" fillId="0" borderId="6" xfId="0" applyFont="1" applyFill="1" applyBorder="1" applyAlignment="1">
      <alignment horizontal="justify" vertical="center" wrapText="1"/>
    </xf>
    <xf numFmtId="4" fontId="22" fillId="0" borderId="6" xfId="0" applyNumberFormat="1" applyFont="1" applyFill="1" applyBorder="1" applyAlignment="1">
      <alignment vertical="center" wrapText="1"/>
    </xf>
    <xf numFmtId="0" fontId="21" fillId="0" borderId="6" xfId="0" applyFont="1" applyFill="1" applyBorder="1" applyAlignment="1">
      <alignment horizontal="justify" vertical="top" wrapText="1"/>
    </xf>
    <xf numFmtId="0" fontId="3" fillId="0" borderId="0" xfId="2" applyFont="1" applyAlignment="1">
      <alignment horizontal="center"/>
    </xf>
    <xf numFmtId="41" fontId="2" fillId="3" borderId="0" xfId="1" applyNumberFormat="1" applyFont="1" applyFill="1" applyAlignment="1">
      <alignment horizontal="center"/>
    </xf>
  </cellXfs>
  <cellStyles count="10">
    <cellStyle name="Millares 2" xfId="5" xr:uid="{69CD560A-0157-4FAC-9EAA-A447B18C6661}"/>
    <cellStyle name="Moneda" xfId="1" builtinId="4"/>
    <cellStyle name="Normal" xfId="0" builtinId="0"/>
    <cellStyle name="Normal 2" xfId="9" xr:uid="{097D437E-A86C-4FA8-8D1E-69C833FB14FF}"/>
    <cellStyle name="Normal 2 2" xfId="2" xr:uid="{38D62897-79AF-4E5E-AD2E-E539E55F97A6}"/>
    <cellStyle name="Normal 4 2" xfId="7" xr:uid="{99C624C0-ED3F-4B8C-A17D-C92EF45AE196}"/>
    <cellStyle name="Normal 5" xfId="3" xr:uid="{B073A025-5A01-4806-93ED-4553141E8AD7}"/>
    <cellStyle name="Normal 8" xfId="4" xr:uid="{81744785-ED72-4530-91DA-A3FA6AA0CD8C}"/>
    <cellStyle name="Normal 8 2" xfId="8" xr:uid="{5DCCF1FA-2426-4765-8AA2-239306E2FCEE}"/>
    <cellStyle name="Normal_FORMATO_JUSTIFICACION DE AP 2004" xfId="6" xr:uid="{64CBCFB9-182A-4B48-9F62-D183EC81C1EE}"/>
  </cellStyles>
  <dxfs count="0"/>
  <tableStyles count="0" defaultTableStyle="TableStyleMedium2" defaultPivotStyle="PivotStyleLight16"/>
  <colors>
    <mruColors>
      <color rgb="FF00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externalLink" Target="externalLinks/externalLink2.xml"/><Relationship Id="rId7" Type="http://schemas.openxmlformats.org/officeDocument/2006/relationships/styles" Target="style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4.xml"/><Relationship Id="rId4" Type="http://schemas.openxmlformats.org/officeDocument/2006/relationships/externalLink" Target="externalLinks/externalLink3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710453</xdr:colOff>
      <xdr:row>0</xdr:row>
      <xdr:rowOff>152401</xdr:rowOff>
    </xdr:from>
    <xdr:to>
      <xdr:col>3</xdr:col>
      <xdr:colOff>407739</xdr:colOff>
      <xdr:row>6</xdr:row>
      <xdr:rowOff>180243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1A78704A-02B8-4FDE-967C-5D96F142811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10453" y="152401"/>
          <a:ext cx="2306015" cy="1103607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Joel/AppData/Local/Microsoft/Windows/Temporary%20Internet%20Files/Content.Outlook/BX9DN3MN/paaas/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Materiales/Materiales%20Federa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E0DCD16-E30E-45ED-8109-2D8229EBF5D5}">
  <dimension ref="A7:W178"/>
  <sheetViews>
    <sheetView tabSelected="1" zoomScale="85" zoomScaleNormal="85" workbookViewId="0">
      <selection activeCell="A11" sqref="A11"/>
    </sheetView>
  </sheetViews>
  <sheetFormatPr baseColWidth="10" defaultColWidth="11.5546875" defaultRowHeight="14.4" x14ac:dyDescent="0.3"/>
  <cols>
    <col min="1" max="1" width="14.88671875" style="2" customWidth="1"/>
    <col min="2" max="2" width="15.5546875" style="9" customWidth="1"/>
    <col min="3" max="6" width="7.5546875" style="9" customWidth="1"/>
    <col min="7" max="7" width="9.5546875" style="9" customWidth="1"/>
    <col min="8" max="8" width="8.5546875" style="9" customWidth="1"/>
    <col min="9" max="9" width="26.88671875" style="10" customWidth="1"/>
    <col min="10" max="10" width="14.6640625" style="11" customWidth="1"/>
    <col min="11" max="11" width="47.5546875" style="2" customWidth="1"/>
    <col min="12" max="12" width="24.44140625" style="9" customWidth="1"/>
    <col min="13" max="13" width="11.5546875" style="9"/>
    <col min="14" max="15" width="9.5546875" style="9" customWidth="1"/>
    <col min="16" max="16" width="11.6640625" style="12" customWidth="1"/>
    <col min="17" max="17" width="22.33203125" style="11" customWidth="1"/>
    <col min="18" max="18" width="13.88671875" style="1" customWidth="1"/>
    <col min="19" max="19" width="11.5546875" style="1"/>
    <col min="20" max="16384" width="11.5546875" style="2"/>
  </cols>
  <sheetData>
    <row r="7" spans="1:19" ht="25.8" x14ac:dyDescent="0.5">
      <c r="A7" s="152" t="s">
        <v>0</v>
      </c>
      <c r="B7" s="152"/>
      <c r="C7" s="152"/>
      <c r="D7" s="152"/>
      <c r="E7" s="152"/>
      <c r="F7" s="152"/>
      <c r="G7" s="152"/>
      <c r="H7" s="152"/>
      <c r="I7" s="152"/>
      <c r="J7" s="152"/>
      <c r="K7" s="152"/>
      <c r="L7" s="152"/>
      <c r="M7" s="152"/>
      <c r="N7" s="152"/>
      <c r="O7" s="152"/>
      <c r="P7" s="152"/>
      <c r="Q7" s="152"/>
      <c r="R7" s="152"/>
    </row>
    <row r="8" spans="1:19" ht="25.8" x14ac:dyDescent="0.5">
      <c r="A8" s="3"/>
      <c r="B8" s="3"/>
      <c r="C8" s="3"/>
      <c r="D8" s="3"/>
      <c r="E8" s="3"/>
      <c r="F8" s="3"/>
      <c r="G8" s="3"/>
      <c r="H8" s="3"/>
      <c r="I8" s="4"/>
      <c r="J8" s="5"/>
      <c r="K8" s="6"/>
      <c r="L8" s="3"/>
      <c r="M8" s="3"/>
      <c r="N8" s="3"/>
      <c r="O8" s="3"/>
      <c r="P8" s="7"/>
      <c r="Q8" s="5"/>
      <c r="R8" s="8"/>
    </row>
    <row r="9" spans="1:19" ht="15" thickBot="1" x14ac:dyDescent="0.35"/>
    <row r="10" spans="1:19" s="23" customFormat="1" ht="56.25" customHeight="1" thickBot="1" x14ac:dyDescent="0.35">
      <c r="A10" s="13" t="s">
        <v>1</v>
      </c>
      <c r="B10" s="14" t="s">
        <v>2</v>
      </c>
      <c r="C10" s="14" t="s">
        <v>3</v>
      </c>
      <c r="D10" s="14" t="s">
        <v>4</v>
      </c>
      <c r="E10" s="14" t="s">
        <v>5</v>
      </c>
      <c r="F10" s="14" t="s">
        <v>6</v>
      </c>
      <c r="G10" s="14" t="s">
        <v>7</v>
      </c>
      <c r="H10" s="15" t="s">
        <v>8</v>
      </c>
      <c r="I10" s="16" t="s">
        <v>9</v>
      </c>
      <c r="J10" s="16" t="s">
        <v>10</v>
      </c>
      <c r="K10" s="17" t="s">
        <v>11</v>
      </c>
      <c r="L10" s="15" t="s">
        <v>12</v>
      </c>
      <c r="M10" s="15" t="s">
        <v>13</v>
      </c>
      <c r="N10" s="15" t="s">
        <v>14</v>
      </c>
      <c r="O10" s="18" t="s">
        <v>15</v>
      </c>
      <c r="P10" s="19" t="s">
        <v>16</v>
      </c>
      <c r="Q10" s="20" t="s">
        <v>17</v>
      </c>
      <c r="R10" s="21" t="s">
        <v>18</v>
      </c>
      <c r="S10" s="22" t="s">
        <v>364</v>
      </c>
    </row>
    <row r="11" spans="1:19" s="45" customFormat="1" ht="50.25" customHeight="1" x14ac:dyDescent="0.3">
      <c r="A11" s="31" t="s">
        <v>19</v>
      </c>
      <c r="B11" s="32" t="s">
        <v>42</v>
      </c>
      <c r="C11" s="33" t="s">
        <v>43</v>
      </c>
      <c r="D11" s="34" t="s">
        <v>20</v>
      </c>
      <c r="E11" s="34" t="s">
        <v>21</v>
      </c>
      <c r="F11" s="35" t="s">
        <v>20</v>
      </c>
      <c r="G11" s="36" t="s">
        <v>28</v>
      </c>
      <c r="H11" s="36">
        <v>31301</v>
      </c>
      <c r="I11" s="36" t="s">
        <v>134</v>
      </c>
      <c r="J11" s="37" t="s">
        <v>23</v>
      </c>
      <c r="K11" s="36" t="s">
        <v>365</v>
      </c>
      <c r="L11" s="38" t="s">
        <v>144</v>
      </c>
      <c r="M11" s="39" t="s">
        <v>144</v>
      </c>
      <c r="N11" s="40" t="s">
        <v>73</v>
      </c>
      <c r="O11" s="41">
        <v>1</v>
      </c>
      <c r="P11" s="42">
        <v>1273</v>
      </c>
      <c r="Q11" s="43" t="s">
        <v>39</v>
      </c>
      <c r="R11" s="44">
        <f>P11</f>
        <v>1273</v>
      </c>
      <c r="S11" s="44">
        <f>R11</f>
        <v>1273</v>
      </c>
    </row>
    <row r="12" spans="1:19" s="45" customFormat="1" ht="44.25" customHeight="1" x14ac:dyDescent="0.3">
      <c r="A12" s="31" t="s">
        <v>19</v>
      </c>
      <c r="B12" s="46" t="s">
        <v>42</v>
      </c>
      <c r="C12" s="46" t="s">
        <v>43</v>
      </c>
      <c r="D12" s="37" t="s">
        <v>20</v>
      </c>
      <c r="E12" s="34" t="s">
        <v>21</v>
      </c>
      <c r="F12" s="34" t="s">
        <v>20</v>
      </c>
      <c r="G12" s="47" t="s">
        <v>28</v>
      </c>
      <c r="H12" s="47">
        <v>33801</v>
      </c>
      <c r="I12" s="34" t="s">
        <v>29</v>
      </c>
      <c r="J12" s="39" t="s">
        <v>23</v>
      </c>
      <c r="K12" s="48" t="s">
        <v>44</v>
      </c>
      <c r="L12" s="39" t="s">
        <v>30</v>
      </c>
      <c r="M12" s="49" t="s">
        <v>25</v>
      </c>
      <c r="N12" s="40" t="s">
        <v>62</v>
      </c>
      <c r="O12" s="50">
        <v>1</v>
      </c>
      <c r="P12" s="51">
        <v>31320</v>
      </c>
      <c r="Q12" s="38" t="s">
        <v>27</v>
      </c>
      <c r="R12" s="52">
        <f>S12</f>
        <v>31320</v>
      </c>
      <c r="S12" s="53">
        <f>P12*O12</f>
        <v>31320</v>
      </c>
    </row>
    <row r="13" spans="1:19" s="45" customFormat="1" ht="44.25" customHeight="1" x14ac:dyDescent="0.3">
      <c r="A13" s="31" t="s">
        <v>19</v>
      </c>
      <c r="B13" s="46" t="s">
        <v>42</v>
      </c>
      <c r="C13" s="46" t="s">
        <v>43</v>
      </c>
      <c r="D13" s="37" t="s">
        <v>20</v>
      </c>
      <c r="E13" s="34" t="s">
        <v>21</v>
      </c>
      <c r="F13" s="34" t="s">
        <v>20</v>
      </c>
      <c r="G13" s="47" t="s">
        <v>22</v>
      </c>
      <c r="H13" s="47">
        <v>33901</v>
      </c>
      <c r="I13" s="34" t="s">
        <v>45</v>
      </c>
      <c r="J13" s="39" t="s">
        <v>23</v>
      </c>
      <c r="K13" s="34" t="s">
        <v>46</v>
      </c>
      <c r="L13" s="39" t="s">
        <v>47</v>
      </c>
      <c r="M13" s="49" t="s">
        <v>25</v>
      </c>
      <c r="N13" s="40" t="s">
        <v>62</v>
      </c>
      <c r="O13" s="50">
        <v>1</v>
      </c>
      <c r="P13" s="51">
        <v>156.6</v>
      </c>
      <c r="Q13" s="43" t="s">
        <v>39</v>
      </c>
      <c r="R13" s="52">
        <f>S13</f>
        <v>156.6</v>
      </c>
      <c r="S13" s="53">
        <f>P13*O13</f>
        <v>156.6</v>
      </c>
    </row>
    <row r="14" spans="1:19" s="45" customFormat="1" ht="44.25" customHeight="1" x14ac:dyDescent="0.3">
      <c r="A14" s="31" t="s">
        <v>19</v>
      </c>
      <c r="B14" s="46" t="s">
        <v>42</v>
      </c>
      <c r="C14" s="46" t="s">
        <v>43</v>
      </c>
      <c r="D14" s="37" t="s">
        <v>20</v>
      </c>
      <c r="E14" s="34" t="s">
        <v>21</v>
      </c>
      <c r="F14" s="34" t="s">
        <v>20</v>
      </c>
      <c r="G14" s="47" t="s">
        <v>22</v>
      </c>
      <c r="H14" s="47">
        <v>26102</v>
      </c>
      <c r="I14" s="34" t="s">
        <v>48</v>
      </c>
      <c r="J14" s="54" t="s">
        <v>49</v>
      </c>
      <c r="K14" s="34" t="s">
        <v>50</v>
      </c>
      <c r="L14" s="39" t="s">
        <v>47</v>
      </c>
      <c r="M14" s="49" t="s">
        <v>25</v>
      </c>
      <c r="N14" s="40" t="s">
        <v>73</v>
      </c>
      <c r="O14" s="55">
        <v>15000</v>
      </c>
      <c r="P14" s="51">
        <v>1</v>
      </c>
      <c r="Q14" s="43" t="s">
        <v>39</v>
      </c>
      <c r="R14" s="52">
        <f t="shared" ref="R14" si="0">S14</f>
        <v>15000</v>
      </c>
      <c r="S14" s="53">
        <f t="shared" ref="S14" si="1">P14*O14</f>
        <v>15000</v>
      </c>
    </row>
    <row r="15" spans="1:19" s="45" customFormat="1" ht="44.25" customHeight="1" x14ac:dyDescent="0.3">
      <c r="A15" s="31" t="s">
        <v>19</v>
      </c>
      <c r="B15" s="46" t="s">
        <v>42</v>
      </c>
      <c r="C15" s="46" t="s">
        <v>43</v>
      </c>
      <c r="D15" s="37" t="s">
        <v>20</v>
      </c>
      <c r="E15" s="34" t="s">
        <v>21</v>
      </c>
      <c r="F15" s="34" t="s">
        <v>20</v>
      </c>
      <c r="G15" s="47" t="s">
        <v>28</v>
      </c>
      <c r="H15" s="47">
        <v>35801</v>
      </c>
      <c r="I15" s="34" t="s">
        <v>31</v>
      </c>
      <c r="J15" s="39" t="s">
        <v>23</v>
      </c>
      <c r="K15" s="34" t="s">
        <v>363</v>
      </c>
      <c r="L15" s="39" t="s">
        <v>32</v>
      </c>
      <c r="M15" s="49" t="s">
        <v>25</v>
      </c>
      <c r="N15" s="40" t="s">
        <v>62</v>
      </c>
      <c r="O15" s="50">
        <v>1</v>
      </c>
      <c r="P15" s="51">
        <v>29238.85</v>
      </c>
      <c r="Q15" s="38" t="s">
        <v>27</v>
      </c>
      <c r="R15" s="52">
        <f>S15</f>
        <v>29238.85</v>
      </c>
      <c r="S15" s="53">
        <f>P15*O15</f>
        <v>29238.85</v>
      </c>
    </row>
    <row r="16" spans="1:19" s="45" customFormat="1" ht="44.25" customHeight="1" x14ac:dyDescent="0.3">
      <c r="A16" s="31" t="s">
        <v>19</v>
      </c>
      <c r="B16" s="46" t="s">
        <v>42</v>
      </c>
      <c r="C16" s="46" t="s">
        <v>43</v>
      </c>
      <c r="D16" s="37" t="s">
        <v>20</v>
      </c>
      <c r="E16" s="56" t="s">
        <v>21</v>
      </c>
      <c r="F16" s="56" t="s">
        <v>20</v>
      </c>
      <c r="G16" s="56" t="s">
        <v>22</v>
      </c>
      <c r="H16" s="56" t="s">
        <v>54</v>
      </c>
      <c r="I16" s="34" t="s">
        <v>55</v>
      </c>
      <c r="J16" s="57" t="s">
        <v>56</v>
      </c>
      <c r="K16" s="34" t="s">
        <v>366</v>
      </c>
      <c r="L16" s="39" t="s">
        <v>33</v>
      </c>
      <c r="M16" s="49" t="s">
        <v>33</v>
      </c>
      <c r="N16" s="40" t="s">
        <v>73</v>
      </c>
      <c r="O16" s="55">
        <v>1200</v>
      </c>
      <c r="P16" s="51">
        <v>1</v>
      </c>
      <c r="Q16" s="43" t="s">
        <v>35</v>
      </c>
      <c r="R16" s="52">
        <f t="shared" ref="R16" si="2">S16</f>
        <v>1200</v>
      </c>
      <c r="S16" s="53">
        <f t="shared" ref="S16" si="3">P16*O16</f>
        <v>1200</v>
      </c>
    </row>
    <row r="17" spans="1:23" s="45" customFormat="1" ht="44.25" customHeight="1" x14ac:dyDescent="0.3">
      <c r="A17" s="31" t="s">
        <v>19</v>
      </c>
      <c r="B17" s="46" t="s">
        <v>42</v>
      </c>
      <c r="C17" s="46" t="s">
        <v>43</v>
      </c>
      <c r="D17" s="37" t="s">
        <v>20</v>
      </c>
      <c r="E17" s="56" t="s">
        <v>21</v>
      </c>
      <c r="F17" s="56" t="s">
        <v>20</v>
      </c>
      <c r="G17" s="56" t="s">
        <v>22</v>
      </c>
      <c r="H17" s="56" t="s">
        <v>54</v>
      </c>
      <c r="I17" s="34" t="s">
        <v>55</v>
      </c>
      <c r="J17" s="57" t="s">
        <v>56</v>
      </c>
      <c r="K17" s="34" t="s">
        <v>367</v>
      </c>
      <c r="L17" s="39" t="s">
        <v>33</v>
      </c>
      <c r="M17" s="49" t="s">
        <v>33</v>
      </c>
      <c r="N17" s="40" t="s">
        <v>73</v>
      </c>
      <c r="O17" s="55">
        <v>1120</v>
      </c>
      <c r="P17" s="51">
        <v>1</v>
      </c>
      <c r="Q17" s="43" t="s">
        <v>35</v>
      </c>
      <c r="R17" s="52">
        <f t="shared" ref="R17" si="4">S17</f>
        <v>1120</v>
      </c>
      <c r="S17" s="53">
        <f t="shared" ref="S17" si="5">P17*O17</f>
        <v>1120</v>
      </c>
    </row>
    <row r="18" spans="1:23" s="45" customFormat="1" ht="44.25" customHeight="1" x14ac:dyDescent="0.3">
      <c r="A18" s="31" t="s">
        <v>19</v>
      </c>
      <c r="B18" s="46" t="s">
        <v>42</v>
      </c>
      <c r="C18" s="46" t="s">
        <v>43</v>
      </c>
      <c r="D18" s="37" t="s">
        <v>20</v>
      </c>
      <c r="E18" s="56" t="s">
        <v>21</v>
      </c>
      <c r="F18" s="56" t="s">
        <v>20</v>
      </c>
      <c r="G18" s="56" t="s">
        <v>22</v>
      </c>
      <c r="H18" s="56" t="s">
        <v>54</v>
      </c>
      <c r="I18" s="34" t="s">
        <v>55</v>
      </c>
      <c r="J18" s="57" t="s">
        <v>56</v>
      </c>
      <c r="K18" s="34" t="s">
        <v>368</v>
      </c>
      <c r="L18" s="39" t="s">
        <v>33</v>
      </c>
      <c r="M18" s="49" t="s">
        <v>33</v>
      </c>
      <c r="N18" s="40" t="s">
        <v>73</v>
      </c>
      <c r="O18" s="55">
        <v>400</v>
      </c>
      <c r="P18" s="51">
        <v>1</v>
      </c>
      <c r="Q18" s="43" t="s">
        <v>35</v>
      </c>
      <c r="R18" s="52">
        <f t="shared" ref="R18" si="6">S18</f>
        <v>400</v>
      </c>
      <c r="S18" s="53">
        <f t="shared" ref="S18" si="7">P18*O18</f>
        <v>400</v>
      </c>
    </row>
    <row r="19" spans="1:23" s="69" customFormat="1" ht="35.1" customHeight="1" x14ac:dyDescent="0.3">
      <c r="A19" s="58" t="s">
        <v>86</v>
      </c>
      <c r="B19" s="59" t="s">
        <v>87</v>
      </c>
      <c r="C19" s="59" t="s">
        <v>58</v>
      </c>
      <c r="D19" s="60" t="s">
        <v>20</v>
      </c>
      <c r="E19" s="61" t="s">
        <v>51</v>
      </c>
      <c r="F19" s="60" t="s">
        <v>59</v>
      </c>
      <c r="G19" s="61" t="s">
        <v>28</v>
      </c>
      <c r="H19" s="62">
        <v>31602</v>
      </c>
      <c r="I19" s="63" t="s">
        <v>60</v>
      </c>
      <c r="J19" s="58" t="s">
        <v>183</v>
      </c>
      <c r="K19" s="63" t="s">
        <v>61</v>
      </c>
      <c r="L19" s="64" t="s">
        <v>184</v>
      </c>
      <c r="M19" s="64" t="s">
        <v>184</v>
      </c>
      <c r="N19" s="40" t="s">
        <v>62</v>
      </c>
      <c r="O19" s="65">
        <v>1</v>
      </c>
      <c r="P19" s="66">
        <v>693</v>
      </c>
      <c r="Q19" s="67" t="s">
        <v>63</v>
      </c>
      <c r="R19" s="66">
        <v>693</v>
      </c>
      <c r="S19" s="68">
        <f>O19*R19</f>
        <v>693</v>
      </c>
      <c r="U19" s="70"/>
      <c r="V19" s="70"/>
      <c r="W19" s="71"/>
    </row>
    <row r="20" spans="1:23" s="69" customFormat="1" ht="35.1" customHeight="1" x14ac:dyDescent="0.3">
      <c r="A20" s="58" t="s">
        <v>86</v>
      </c>
      <c r="B20" s="59" t="s">
        <v>87</v>
      </c>
      <c r="C20" s="59" t="s">
        <v>58</v>
      </c>
      <c r="D20" s="60" t="s">
        <v>20</v>
      </c>
      <c r="E20" s="61" t="s">
        <v>21</v>
      </c>
      <c r="F20" s="60" t="s">
        <v>20</v>
      </c>
      <c r="G20" s="61" t="s">
        <v>28</v>
      </c>
      <c r="H20" s="62">
        <v>31301</v>
      </c>
      <c r="I20" s="63" t="s">
        <v>134</v>
      </c>
      <c r="J20" s="58" t="s">
        <v>183</v>
      </c>
      <c r="K20" s="72" t="s">
        <v>185</v>
      </c>
      <c r="L20" s="64" t="s">
        <v>184</v>
      </c>
      <c r="M20" s="64" t="s">
        <v>184</v>
      </c>
      <c r="N20" s="40" t="s">
        <v>62</v>
      </c>
      <c r="O20" s="65">
        <v>1</v>
      </c>
      <c r="P20" s="66">
        <v>745</v>
      </c>
      <c r="Q20" s="67" t="s">
        <v>63</v>
      </c>
      <c r="R20" s="66">
        <f>O20*P20</f>
        <v>745</v>
      </c>
      <c r="S20" s="68">
        <f>R20</f>
        <v>745</v>
      </c>
      <c r="U20" s="70"/>
      <c r="V20" s="70"/>
      <c r="W20" s="71"/>
    </row>
    <row r="21" spans="1:23" s="69" customFormat="1" ht="35.1" customHeight="1" x14ac:dyDescent="0.3">
      <c r="A21" s="58" t="s">
        <v>86</v>
      </c>
      <c r="B21" s="59" t="s">
        <v>87</v>
      </c>
      <c r="C21" s="59" t="s">
        <v>58</v>
      </c>
      <c r="D21" s="60" t="s">
        <v>20</v>
      </c>
      <c r="E21" s="61" t="s">
        <v>21</v>
      </c>
      <c r="F21" s="60" t="s">
        <v>20</v>
      </c>
      <c r="G21" s="61" t="s">
        <v>28</v>
      </c>
      <c r="H21" s="62">
        <v>31301</v>
      </c>
      <c r="I21" s="63" t="s">
        <v>134</v>
      </c>
      <c r="J21" s="58" t="s">
        <v>183</v>
      </c>
      <c r="K21" s="73" t="s">
        <v>186</v>
      </c>
      <c r="L21" s="64" t="s">
        <v>184</v>
      </c>
      <c r="M21" s="64" t="s">
        <v>184</v>
      </c>
      <c r="N21" s="40" t="s">
        <v>62</v>
      </c>
      <c r="O21" s="65">
        <v>1</v>
      </c>
      <c r="P21" s="66">
        <v>477</v>
      </c>
      <c r="Q21" s="67" t="s">
        <v>63</v>
      </c>
      <c r="R21" s="66">
        <f>O21*P21</f>
        <v>477</v>
      </c>
      <c r="S21" s="68">
        <f>R21</f>
        <v>477</v>
      </c>
      <c r="U21" s="70"/>
      <c r="V21" s="70"/>
      <c r="W21" s="71"/>
    </row>
    <row r="22" spans="1:23" s="69" customFormat="1" ht="35.1" customHeight="1" x14ac:dyDescent="0.3">
      <c r="A22" s="58" t="s">
        <v>86</v>
      </c>
      <c r="B22" s="59" t="s">
        <v>87</v>
      </c>
      <c r="C22" s="59" t="s">
        <v>58</v>
      </c>
      <c r="D22" s="60" t="s">
        <v>20</v>
      </c>
      <c r="E22" s="61" t="s">
        <v>21</v>
      </c>
      <c r="F22" s="60" t="s">
        <v>20</v>
      </c>
      <c r="G22" s="61" t="s">
        <v>22</v>
      </c>
      <c r="H22" s="62">
        <v>26105</v>
      </c>
      <c r="I22" s="63" t="s">
        <v>187</v>
      </c>
      <c r="J22" s="58" t="s">
        <v>188</v>
      </c>
      <c r="K22" s="73" t="s">
        <v>189</v>
      </c>
      <c r="L22" s="74" t="s">
        <v>184</v>
      </c>
      <c r="M22" s="74" t="s">
        <v>184</v>
      </c>
      <c r="N22" s="40" t="s">
        <v>62</v>
      </c>
      <c r="O22" s="75">
        <v>1</v>
      </c>
      <c r="P22" s="66">
        <v>1897</v>
      </c>
      <c r="Q22" s="67" t="s">
        <v>63</v>
      </c>
      <c r="R22" s="66">
        <f>O22*P22</f>
        <v>1897</v>
      </c>
      <c r="S22" s="68">
        <f>R22</f>
        <v>1897</v>
      </c>
      <c r="U22" s="70"/>
      <c r="V22" s="70"/>
      <c r="W22" s="71"/>
    </row>
    <row r="23" spans="1:23" s="69" customFormat="1" ht="35.1" customHeight="1" x14ac:dyDescent="0.3">
      <c r="A23" s="58" t="s">
        <v>86</v>
      </c>
      <c r="B23" s="59" t="s">
        <v>87</v>
      </c>
      <c r="C23" s="59" t="s">
        <v>58</v>
      </c>
      <c r="D23" s="60" t="s">
        <v>20</v>
      </c>
      <c r="E23" s="61" t="s">
        <v>21</v>
      </c>
      <c r="F23" s="60" t="s">
        <v>20</v>
      </c>
      <c r="G23" s="61" t="s">
        <v>22</v>
      </c>
      <c r="H23" s="62">
        <v>32601</v>
      </c>
      <c r="I23" s="63" t="s">
        <v>64</v>
      </c>
      <c r="J23" s="58" t="s">
        <v>183</v>
      </c>
      <c r="K23" s="76" t="s">
        <v>65</v>
      </c>
      <c r="L23" s="74" t="s">
        <v>66</v>
      </c>
      <c r="M23" s="74" t="s">
        <v>62</v>
      </c>
      <c r="N23" s="40" t="s">
        <v>62</v>
      </c>
      <c r="O23" s="75">
        <v>1</v>
      </c>
      <c r="P23" s="66">
        <v>1705.2</v>
      </c>
      <c r="Q23" s="67" t="s">
        <v>67</v>
      </c>
      <c r="R23" s="66">
        <f>O23*P23</f>
        <v>1705.2</v>
      </c>
      <c r="S23" s="68">
        <f t="shared" ref="S23:S26" si="8">O23*P23</f>
        <v>1705.2</v>
      </c>
      <c r="U23" s="70"/>
      <c r="V23" s="70"/>
      <c r="W23" s="71"/>
    </row>
    <row r="24" spans="1:23" s="69" customFormat="1" ht="35.1" customHeight="1" x14ac:dyDescent="0.3">
      <c r="A24" s="58" t="s">
        <v>86</v>
      </c>
      <c r="B24" s="59" t="s">
        <v>87</v>
      </c>
      <c r="C24" s="59" t="s">
        <v>58</v>
      </c>
      <c r="D24" s="60" t="s">
        <v>20</v>
      </c>
      <c r="E24" s="61" t="s">
        <v>21</v>
      </c>
      <c r="F24" s="60" t="s">
        <v>20</v>
      </c>
      <c r="G24" s="61" t="s">
        <v>28</v>
      </c>
      <c r="H24" s="62">
        <v>33801</v>
      </c>
      <c r="I24" s="63" t="s">
        <v>29</v>
      </c>
      <c r="J24" s="58" t="s">
        <v>183</v>
      </c>
      <c r="K24" s="76" t="s">
        <v>70</v>
      </c>
      <c r="L24" s="74" t="s">
        <v>30</v>
      </c>
      <c r="M24" s="74" t="s">
        <v>62</v>
      </c>
      <c r="N24" s="40" t="s">
        <v>62</v>
      </c>
      <c r="O24" s="75">
        <v>1</v>
      </c>
      <c r="P24" s="66">
        <v>28439.99</v>
      </c>
      <c r="Q24" s="67" t="s">
        <v>67</v>
      </c>
      <c r="R24" s="66">
        <f t="shared" ref="R24:R26" si="9">O24*P24</f>
        <v>28439.99</v>
      </c>
      <c r="S24" s="68">
        <f t="shared" si="8"/>
        <v>28439.99</v>
      </c>
      <c r="U24" s="70"/>
      <c r="V24" s="70"/>
      <c r="W24" s="71"/>
    </row>
    <row r="25" spans="1:23" s="69" customFormat="1" ht="35.1" customHeight="1" x14ac:dyDescent="0.3">
      <c r="A25" s="58" t="s">
        <v>86</v>
      </c>
      <c r="B25" s="59" t="s">
        <v>87</v>
      </c>
      <c r="C25" s="59" t="s">
        <v>58</v>
      </c>
      <c r="D25" s="60" t="s">
        <v>20</v>
      </c>
      <c r="E25" s="61" t="s">
        <v>21</v>
      </c>
      <c r="F25" s="60" t="s">
        <v>20</v>
      </c>
      <c r="G25" s="61" t="s">
        <v>28</v>
      </c>
      <c r="H25" s="62">
        <v>33801</v>
      </c>
      <c r="I25" s="63" t="s">
        <v>29</v>
      </c>
      <c r="J25" s="58" t="s">
        <v>183</v>
      </c>
      <c r="K25" s="76" t="s">
        <v>71</v>
      </c>
      <c r="L25" s="74" t="s">
        <v>30</v>
      </c>
      <c r="M25" s="74" t="s">
        <v>62</v>
      </c>
      <c r="N25" s="40" t="s">
        <v>62</v>
      </c>
      <c r="O25" s="75">
        <v>1</v>
      </c>
      <c r="P25" s="66">
        <v>2880.01</v>
      </c>
      <c r="Q25" s="67" t="s">
        <v>67</v>
      </c>
      <c r="R25" s="66">
        <f t="shared" si="9"/>
        <v>2880.01</v>
      </c>
      <c r="S25" s="68">
        <f t="shared" si="8"/>
        <v>2880.01</v>
      </c>
      <c r="U25" s="70"/>
      <c r="V25" s="70"/>
      <c r="W25" s="71"/>
    </row>
    <row r="26" spans="1:23" s="69" customFormat="1" ht="35.1" customHeight="1" x14ac:dyDescent="0.3">
      <c r="A26" s="58" t="s">
        <v>86</v>
      </c>
      <c r="B26" s="59" t="s">
        <v>87</v>
      </c>
      <c r="C26" s="59" t="s">
        <v>58</v>
      </c>
      <c r="D26" s="60" t="s">
        <v>20</v>
      </c>
      <c r="E26" s="61" t="s">
        <v>21</v>
      </c>
      <c r="F26" s="60" t="s">
        <v>20</v>
      </c>
      <c r="G26" s="61" t="s">
        <v>28</v>
      </c>
      <c r="H26" s="62">
        <v>32201</v>
      </c>
      <c r="I26" s="63" t="s">
        <v>82</v>
      </c>
      <c r="J26" s="58" t="s">
        <v>183</v>
      </c>
      <c r="K26" s="76" t="s">
        <v>83</v>
      </c>
      <c r="L26" s="77" t="s">
        <v>84</v>
      </c>
      <c r="M26" s="74" t="s">
        <v>62</v>
      </c>
      <c r="N26" s="74" t="s">
        <v>62</v>
      </c>
      <c r="O26" s="75">
        <v>1</v>
      </c>
      <c r="P26" s="66">
        <v>53593.65</v>
      </c>
      <c r="Q26" s="67" t="s">
        <v>63</v>
      </c>
      <c r="R26" s="66">
        <f t="shared" si="9"/>
        <v>53593.65</v>
      </c>
      <c r="S26" s="68">
        <f t="shared" si="8"/>
        <v>53593.65</v>
      </c>
      <c r="U26" s="70"/>
      <c r="V26" s="70"/>
      <c r="W26" s="71"/>
    </row>
    <row r="27" spans="1:23" s="69" customFormat="1" ht="35.1" customHeight="1" x14ac:dyDescent="0.3">
      <c r="A27" s="58" t="s">
        <v>86</v>
      </c>
      <c r="B27" s="59" t="s">
        <v>87</v>
      </c>
      <c r="C27" s="59" t="s">
        <v>58</v>
      </c>
      <c r="D27" s="60" t="s">
        <v>20</v>
      </c>
      <c r="E27" s="61" t="s">
        <v>21</v>
      </c>
      <c r="F27" s="60" t="s">
        <v>20</v>
      </c>
      <c r="G27" s="61" t="s">
        <v>28</v>
      </c>
      <c r="H27" s="62">
        <v>32201</v>
      </c>
      <c r="I27" s="63" t="s">
        <v>82</v>
      </c>
      <c r="J27" s="58" t="s">
        <v>183</v>
      </c>
      <c r="K27" s="76" t="s">
        <v>85</v>
      </c>
      <c r="L27" s="77" t="s">
        <v>84</v>
      </c>
      <c r="M27" s="74" t="s">
        <v>62</v>
      </c>
      <c r="N27" s="74" t="s">
        <v>62</v>
      </c>
      <c r="O27" s="75">
        <v>1</v>
      </c>
      <c r="P27" s="66">
        <v>11618.22</v>
      </c>
      <c r="Q27" s="67" t="s">
        <v>63</v>
      </c>
      <c r="R27" s="66">
        <v>11618.220000000001</v>
      </c>
      <c r="S27" s="68">
        <f>O27*P27</f>
        <v>11618.22</v>
      </c>
      <c r="U27" s="70"/>
      <c r="V27" s="70"/>
      <c r="W27" s="71"/>
    </row>
    <row r="28" spans="1:23" s="69" customFormat="1" ht="35.1" customHeight="1" x14ac:dyDescent="0.3">
      <c r="A28" s="58" t="s">
        <v>86</v>
      </c>
      <c r="B28" s="59" t="s">
        <v>87</v>
      </c>
      <c r="C28" s="59" t="s">
        <v>58</v>
      </c>
      <c r="D28" s="60" t="s">
        <v>20</v>
      </c>
      <c r="E28" s="61" t="s">
        <v>36</v>
      </c>
      <c r="F28" s="60" t="s">
        <v>37</v>
      </c>
      <c r="G28" s="61" t="s">
        <v>38</v>
      </c>
      <c r="H28" s="62">
        <v>35801</v>
      </c>
      <c r="I28" s="63" t="s">
        <v>31</v>
      </c>
      <c r="J28" s="58" t="s">
        <v>183</v>
      </c>
      <c r="K28" s="76" t="s">
        <v>190</v>
      </c>
      <c r="L28" s="74" t="s">
        <v>32</v>
      </c>
      <c r="M28" s="74" t="s">
        <v>62</v>
      </c>
      <c r="N28" s="40" t="s">
        <v>62</v>
      </c>
      <c r="O28" s="75">
        <v>1</v>
      </c>
      <c r="P28" s="66">
        <v>9746.2900000000009</v>
      </c>
      <c r="Q28" s="67" t="s">
        <v>67</v>
      </c>
      <c r="R28" s="66">
        <f t="shared" ref="R28" si="10">O28*P28</f>
        <v>9746.2900000000009</v>
      </c>
      <c r="S28" s="68">
        <f t="shared" ref="S28:S30" si="11">O28*P28</f>
        <v>9746.2900000000009</v>
      </c>
      <c r="U28" s="70"/>
      <c r="V28" s="70"/>
      <c r="W28" s="71"/>
    </row>
    <row r="29" spans="1:23" s="69" customFormat="1" ht="35.1" customHeight="1" x14ac:dyDescent="0.3">
      <c r="A29" s="58" t="s">
        <v>86</v>
      </c>
      <c r="B29" s="59" t="s">
        <v>87</v>
      </c>
      <c r="C29" s="59" t="s">
        <v>58</v>
      </c>
      <c r="D29" s="60" t="s">
        <v>20</v>
      </c>
      <c r="E29" s="61" t="s">
        <v>21</v>
      </c>
      <c r="F29" s="60" t="s">
        <v>20</v>
      </c>
      <c r="G29" s="61" t="s">
        <v>22</v>
      </c>
      <c r="H29" s="62">
        <v>34701</v>
      </c>
      <c r="I29" s="63" t="s">
        <v>191</v>
      </c>
      <c r="J29" s="58" t="s">
        <v>183</v>
      </c>
      <c r="K29" s="78" t="s">
        <v>192</v>
      </c>
      <c r="L29" s="74" t="s">
        <v>184</v>
      </c>
      <c r="M29" s="74" t="s">
        <v>184</v>
      </c>
      <c r="N29" s="40" t="s">
        <v>62</v>
      </c>
      <c r="O29" s="75">
        <v>1</v>
      </c>
      <c r="P29" s="66">
        <v>784</v>
      </c>
      <c r="Q29" s="67" t="s">
        <v>63</v>
      </c>
      <c r="R29" s="66">
        <f>O29*P29</f>
        <v>784</v>
      </c>
      <c r="S29" s="68">
        <f t="shared" si="11"/>
        <v>784</v>
      </c>
      <c r="U29" s="70"/>
      <c r="V29" s="70"/>
      <c r="W29" s="71"/>
    </row>
    <row r="30" spans="1:23" s="69" customFormat="1" ht="35.1" customHeight="1" x14ac:dyDescent="0.3">
      <c r="A30" s="58" t="s">
        <v>86</v>
      </c>
      <c r="B30" s="59" t="s">
        <v>87</v>
      </c>
      <c r="C30" s="59" t="s">
        <v>58</v>
      </c>
      <c r="D30" s="60" t="s">
        <v>20</v>
      </c>
      <c r="E30" s="61" t="s">
        <v>21</v>
      </c>
      <c r="F30" s="60" t="s">
        <v>20</v>
      </c>
      <c r="G30" s="61" t="s">
        <v>22</v>
      </c>
      <c r="H30" s="62">
        <v>34701</v>
      </c>
      <c r="I30" s="63" t="s">
        <v>191</v>
      </c>
      <c r="J30" s="58" t="s">
        <v>183</v>
      </c>
      <c r="K30" s="78" t="s">
        <v>193</v>
      </c>
      <c r="L30" s="74" t="s">
        <v>184</v>
      </c>
      <c r="M30" s="74" t="s">
        <v>184</v>
      </c>
      <c r="N30" s="40" t="s">
        <v>62</v>
      </c>
      <c r="O30" s="75">
        <v>1</v>
      </c>
      <c r="P30" s="66">
        <v>28</v>
      </c>
      <c r="Q30" s="67" t="s">
        <v>63</v>
      </c>
      <c r="R30" s="66">
        <f>O30*P30</f>
        <v>28</v>
      </c>
      <c r="S30" s="68">
        <f t="shared" si="11"/>
        <v>28</v>
      </c>
      <c r="U30" s="70"/>
      <c r="V30" s="70"/>
      <c r="W30" s="71"/>
    </row>
    <row r="31" spans="1:23" s="69" customFormat="1" ht="35.1" customHeight="1" x14ac:dyDescent="0.3">
      <c r="A31" s="58" t="s">
        <v>86</v>
      </c>
      <c r="B31" s="59" t="s">
        <v>87</v>
      </c>
      <c r="C31" s="59" t="s">
        <v>58</v>
      </c>
      <c r="D31" s="60" t="s">
        <v>20</v>
      </c>
      <c r="E31" s="61" t="s">
        <v>21</v>
      </c>
      <c r="F31" s="60" t="s">
        <v>20</v>
      </c>
      <c r="G31" s="61" t="s">
        <v>28</v>
      </c>
      <c r="H31" s="62">
        <v>35801</v>
      </c>
      <c r="I31" s="63" t="s">
        <v>31</v>
      </c>
      <c r="J31" s="58" t="s">
        <v>183</v>
      </c>
      <c r="K31" s="76" t="s">
        <v>81</v>
      </c>
      <c r="L31" s="74" t="s">
        <v>32</v>
      </c>
      <c r="M31" s="74" t="s">
        <v>62</v>
      </c>
      <c r="N31" s="40" t="s">
        <v>62</v>
      </c>
      <c r="O31" s="75">
        <v>1</v>
      </c>
      <c r="P31" s="66">
        <v>19492.57</v>
      </c>
      <c r="Q31" s="67" t="s">
        <v>67</v>
      </c>
      <c r="R31" s="66">
        <f t="shared" ref="R31:R36" si="12">O31*P31</f>
        <v>19492.57</v>
      </c>
      <c r="S31" s="68">
        <f>O31*P31</f>
        <v>19492.57</v>
      </c>
      <c r="U31" s="70"/>
      <c r="V31" s="70"/>
      <c r="W31" s="71"/>
    </row>
    <row r="32" spans="1:23" s="69" customFormat="1" ht="35.1" customHeight="1" x14ac:dyDescent="0.3">
      <c r="A32" s="58" t="s">
        <v>86</v>
      </c>
      <c r="B32" s="59" t="s">
        <v>87</v>
      </c>
      <c r="C32" s="59" t="s">
        <v>58</v>
      </c>
      <c r="D32" s="60" t="s">
        <v>20</v>
      </c>
      <c r="E32" s="61" t="s">
        <v>36</v>
      </c>
      <c r="F32" s="60" t="s">
        <v>37</v>
      </c>
      <c r="G32" s="61" t="s">
        <v>38</v>
      </c>
      <c r="H32" s="62">
        <v>35801</v>
      </c>
      <c r="I32" s="63" t="s">
        <v>31</v>
      </c>
      <c r="J32" s="58" t="s">
        <v>183</v>
      </c>
      <c r="K32" s="79" t="s">
        <v>190</v>
      </c>
      <c r="L32" s="64" t="s">
        <v>32</v>
      </c>
      <c r="M32" s="64" t="s">
        <v>62</v>
      </c>
      <c r="N32" s="40" t="s">
        <v>62</v>
      </c>
      <c r="O32" s="65">
        <v>1</v>
      </c>
      <c r="P32" s="66">
        <v>9746.2900000000009</v>
      </c>
      <c r="Q32" s="67" t="s">
        <v>67</v>
      </c>
      <c r="R32" s="66">
        <f t="shared" si="12"/>
        <v>9746.2900000000009</v>
      </c>
      <c r="S32" s="68">
        <f t="shared" ref="S32:S37" si="13">O32*P32</f>
        <v>9746.2900000000009</v>
      </c>
      <c r="U32" s="70"/>
      <c r="V32" s="70"/>
      <c r="W32" s="71"/>
    </row>
    <row r="33" spans="1:23" s="69" customFormat="1" ht="35.1" customHeight="1" x14ac:dyDescent="0.3">
      <c r="A33" s="58" t="s">
        <v>86</v>
      </c>
      <c r="B33" s="59" t="s">
        <v>87</v>
      </c>
      <c r="C33" s="59" t="s">
        <v>58</v>
      </c>
      <c r="D33" s="60" t="s">
        <v>20</v>
      </c>
      <c r="E33" s="61" t="s">
        <v>21</v>
      </c>
      <c r="F33" s="60" t="s">
        <v>20</v>
      </c>
      <c r="G33" s="61" t="s">
        <v>22</v>
      </c>
      <c r="H33" s="62">
        <v>22104</v>
      </c>
      <c r="I33" s="63" t="s">
        <v>194</v>
      </c>
      <c r="J33" s="58" t="s">
        <v>69</v>
      </c>
      <c r="K33" s="80" t="s">
        <v>164</v>
      </c>
      <c r="L33" s="64" t="s">
        <v>184</v>
      </c>
      <c r="M33" s="64" t="s">
        <v>184</v>
      </c>
      <c r="N33" s="40" t="s">
        <v>195</v>
      </c>
      <c r="O33" s="65">
        <v>1</v>
      </c>
      <c r="P33" s="66">
        <v>709.99</v>
      </c>
      <c r="Q33" s="67" t="s">
        <v>63</v>
      </c>
      <c r="R33" s="66">
        <f t="shared" si="12"/>
        <v>709.99</v>
      </c>
      <c r="S33" s="68">
        <f t="shared" si="13"/>
        <v>709.99</v>
      </c>
      <c r="U33" s="70"/>
      <c r="V33" s="70"/>
      <c r="W33" s="71"/>
    </row>
    <row r="34" spans="1:23" s="69" customFormat="1" ht="35.1" customHeight="1" x14ac:dyDescent="0.3">
      <c r="A34" s="58" t="s">
        <v>86</v>
      </c>
      <c r="B34" s="59" t="s">
        <v>87</v>
      </c>
      <c r="C34" s="59" t="s">
        <v>58</v>
      </c>
      <c r="D34" s="60" t="s">
        <v>20</v>
      </c>
      <c r="E34" s="61" t="s">
        <v>21</v>
      </c>
      <c r="F34" s="60" t="s">
        <v>20</v>
      </c>
      <c r="G34" s="61" t="s">
        <v>22</v>
      </c>
      <c r="H34" s="62">
        <v>22104</v>
      </c>
      <c r="I34" s="63" t="s">
        <v>194</v>
      </c>
      <c r="J34" s="58" t="s">
        <v>69</v>
      </c>
      <c r="K34" s="80" t="s">
        <v>164</v>
      </c>
      <c r="L34" s="64" t="s">
        <v>184</v>
      </c>
      <c r="M34" s="64" t="s">
        <v>184</v>
      </c>
      <c r="N34" s="40" t="s">
        <v>195</v>
      </c>
      <c r="O34" s="65">
        <v>1</v>
      </c>
      <c r="P34" s="66">
        <v>396</v>
      </c>
      <c r="Q34" s="67" t="s">
        <v>63</v>
      </c>
      <c r="R34" s="66">
        <f t="shared" si="12"/>
        <v>396</v>
      </c>
      <c r="S34" s="68">
        <f t="shared" si="13"/>
        <v>396</v>
      </c>
      <c r="U34" s="70"/>
      <c r="V34" s="70"/>
      <c r="W34" s="71"/>
    </row>
    <row r="35" spans="1:23" s="69" customFormat="1" ht="35.1" customHeight="1" x14ac:dyDescent="0.3">
      <c r="A35" s="58" t="s">
        <v>86</v>
      </c>
      <c r="B35" s="59" t="s">
        <v>87</v>
      </c>
      <c r="C35" s="59" t="s">
        <v>58</v>
      </c>
      <c r="D35" s="60" t="s">
        <v>20</v>
      </c>
      <c r="E35" s="61" t="s">
        <v>21</v>
      </c>
      <c r="F35" s="60" t="s">
        <v>20</v>
      </c>
      <c r="G35" s="61" t="s">
        <v>22</v>
      </c>
      <c r="H35" s="62">
        <v>39202</v>
      </c>
      <c r="I35" s="63" t="s">
        <v>68</v>
      </c>
      <c r="J35" s="58" t="s">
        <v>183</v>
      </c>
      <c r="K35" s="80" t="s">
        <v>196</v>
      </c>
      <c r="L35" s="64" t="s">
        <v>184</v>
      </c>
      <c r="M35" s="64" t="s">
        <v>184</v>
      </c>
      <c r="N35" s="40" t="s">
        <v>62</v>
      </c>
      <c r="O35" s="65">
        <v>1</v>
      </c>
      <c r="P35" s="66">
        <v>2230</v>
      </c>
      <c r="Q35" s="67" t="s">
        <v>63</v>
      </c>
      <c r="R35" s="66">
        <f t="shared" si="12"/>
        <v>2230</v>
      </c>
      <c r="S35" s="68">
        <f t="shared" si="13"/>
        <v>2230</v>
      </c>
      <c r="U35" s="70"/>
      <c r="V35" s="70"/>
      <c r="W35" s="71"/>
    </row>
    <row r="36" spans="1:23" s="69" customFormat="1" ht="35.1" customHeight="1" x14ac:dyDescent="0.3">
      <c r="A36" s="58" t="s">
        <v>86</v>
      </c>
      <c r="B36" s="59" t="s">
        <v>87</v>
      </c>
      <c r="C36" s="59" t="s">
        <v>58</v>
      </c>
      <c r="D36" s="60" t="s">
        <v>20</v>
      </c>
      <c r="E36" s="61" t="s">
        <v>36</v>
      </c>
      <c r="F36" s="60" t="s">
        <v>37</v>
      </c>
      <c r="G36" s="61" t="s">
        <v>90</v>
      </c>
      <c r="H36" s="62">
        <v>35801</v>
      </c>
      <c r="I36" s="63" t="s">
        <v>31</v>
      </c>
      <c r="J36" s="58" t="s">
        <v>183</v>
      </c>
      <c r="K36" s="80" t="s">
        <v>197</v>
      </c>
      <c r="L36" s="64" t="s">
        <v>184</v>
      </c>
      <c r="M36" s="64" t="s">
        <v>184</v>
      </c>
      <c r="N36" s="40" t="s">
        <v>62</v>
      </c>
      <c r="O36" s="65">
        <v>1</v>
      </c>
      <c r="P36" s="66">
        <v>1102</v>
      </c>
      <c r="Q36" s="67" t="s">
        <v>63</v>
      </c>
      <c r="R36" s="66">
        <f t="shared" si="12"/>
        <v>1102</v>
      </c>
      <c r="S36" s="68">
        <f t="shared" si="13"/>
        <v>1102</v>
      </c>
      <c r="U36" s="70"/>
      <c r="V36" s="70"/>
      <c r="W36" s="71"/>
    </row>
    <row r="37" spans="1:23" s="69" customFormat="1" ht="35.1" customHeight="1" x14ac:dyDescent="0.3">
      <c r="A37" s="58" t="s">
        <v>86</v>
      </c>
      <c r="B37" s="59" t="s">
        <v>87</v>
      </c>
      <c r="C37" s="59" t="s">
        <v>58</v>
      </c>
      <c r="D37" s="60" t="s">
        <v>20</v>
      </c>
      <c r="E37" s="61" t="s">
        <v>21</v>
      </c>
      <c r="F37" s="60" t="s">
        <v>20</v>
      </c>
      <c r="G37" s="61" t="s">
        <v>22</v>
      </c>
      <c r="H37" s="62">
        <v>22103</v>
      </c>
      <c r="I37" s="63" t="s">
        <v>198</v>
      </c>
      <c r="J37" s="58" t="s">
        <v>199</v>
      </c>
      <c r="K37" s="80" t="s">
        <v>164</v>
      </c>
      <c r="L37" s="64" t="s">
        <v>184</v>
      </c>
      <c r="M37" s="64" t="s">
        <v>184</v>
      </c>
      <c r="N37" s="40" t="s">
        <v>195</v>
      </c>
      <c r="O37" s="65">
        <v>1</v>
      </c>
      <c r="P37" s="66">
        <v>371.7</v>
      </c>
      <c r="Q37" s="67" t="s">
        <v>63</v>
      </c>
      <c r="R37" s="66">
        <f>O37*P37</f>
        <v>371.7</v>
      </c>
      <c r="S37" s="68">
        <f t="shared" si="13"/>
        <v>371.7</v>
      </c>
      <c r="U37" s="70"/>
      <c r="V37" s="70"/>
      <c r="W37" s="71"/>
    </row>
    <row r="38" spans="1:23" s="69" customFormat="1" ht="35.1" customHeight="1" x14ac:dyDescent="0.3">
      <c r="A38" s="58" t="s">
        <v>86</v>
      </c>
      <c r="B38" s="59" t="s">
        <v>87</v>
      </c>
      <c r="C38" s="59" t="s">
        <v>58</v>
      </c>
      <c r="D38" s="60" t="s">
        <v>20</v>
      </c>
      <c r="E38" s="61" t="s">
        <v>21</v>
      </c>
      <c r="F38" s="60" t="s">
        <v>20</v>
      </c>
      <c r="G38" s="61" t="s">
        <v>22</v>
      </c>
      <c r="H38" s="62">
        <v>22104</v>
      </c>
      <c r="I38" s="63" t="s">
        <v>194</v>
      </c>
      <c r="J38" s="58" t="s">
        <v>200</v>
      </c>
      <c r="K38" s="80" t="s">
        <v>201</v>
      </c>
      <c r="L38" s="64" t="s">
        <v>184</v>
      </c>
      <c r="M38" s="64" t="s">
        <v>184</v>
      </c>
      <c r="N38" s="40" t="s">
        <v>195</v>
      </c>
      <c r="O38" s="65">
        <v>1</v>
      </c>
      <c r="P38" s="66">
        <v>98.99</v>
      </c>
      <c r="Q38" s="67" t="s">
        <v>63</v>
      </c>
      <c r="R38" s="66">
        <f>O38*P38</f>
        <v>98.99</v>
      </c>
      <c r="S38" s="68">
        <f>R38</f>
        <v>98.99</v>
      </c>
      <c r="U38" s="70"/>
      <c r="V38" s="70"/>
      <c r="W38" s="71"/>
    </row>
    <row r="39" spans="1:23" s="69" customFormat="1" ht="35.1" customHeight="1" x14ac:dyDescent="0.3">
      <c r="A39" s="58" t="s">
        <v>86</v>
      </c>
      <c r="B39" s="59" t="s">
        <v>87</v>
      </c>
      <c r="C39" s="59" t="s">
        <v>58</v>
      </c>
      <c r="D39" s="60" t="s">
        <v>20</v>
      </c>
      <c r="E39" s="61" t="s">
        <v>21</v>
      </c>
      <c r="F39" s="60" t="s">
        <v>20</v>
      </c>
      <c r="G39" s="61" t="s">
        <v>22</v>
      </c>
      <c r="H39" s="62">
        <v>22104</v>
      </c>
      <c r="I39" s="63" t="s">
        <v>194</v>
      </c>
      <c r="J39" s="58" t="s">
        <v>166</v>
      </c>
      <c r="K39" s="80" t="s">
        <v>165</v>
      </c>
      <c r="L39" s="64" t="s">
        <v>184</v>
      </c>
      <c r="M39" s="64" t="s">
        <v>184</v>
      </c>
      <c r="N39" s="40" t="s">
        <v>195</v>
      </c>
      <c r="O39" s="65">
        <v>1</v>
      </c>
      <c r="P39" s="66">
        <v>92.01</v>
      </c>
      <c r="Q39" s="67" t="s">
        <v>63</v>
      </c>
      <c r="R39" s="66">
        <f t="shared" ref="R39:R54" si="14">O39*P39</f>
        <v>92.01</v>
      </c>
      <c r="S39" s="68">
        <f t="shared" ref="S39:S54" si="15">R39</f>
        <v>92.01</v>
      </c>
      <c r="U39" s="70"/>
      <c r="V39" s="70"/>
      <c r="W39" s="71"/>
    </row>
    <row r="40" spans="1:23" s="69" customFormat="1" ht="35.1" customHeight="1" x14ac:dyDescent="0.3">
      <c r="A40" s="58" t="s">
        <v>86</v>
      </c>
      <c r="B40" s="59" t="s">
        <v>87</v>
      </c>
      <c r="C40" s="59" t="s">
        <v>58</v>
      </c>
      <c r="D40" s="60" t="s">
        <v>20</v>
      </c>
      <c r="E40" s="61" t="s">
        <v>40</v>
      </c>
      <c r="F40" s="60" t="s">
        <v>41</v>
      </c>
      <c r="G40" s="61" t="s">
        <v>53</v>
      </c>
      <c r="H40" s="62">
        <v>21101</v>
      </c>
      <c r="I40" s="63" t="s">
        <v>74</v>
      </c>
      <c r="J40" s="58" t="s">
        <v>202</v>
      </c>
      <c r="K40" s="80" t="s">
        <v>203</v>
      </c>
      <c r="L40" s="64" t="s">
        <v>184</v>
      </c>
      <c r="M40" s="64" t="s">
        <v>184</v>
      </c>
      <c r="N40" s="40" t="s">
        <v>73</v>
      </c>
      <c r="O40" s="65">
        <v>23</v>
      </c>
      <c r="P40" s="66">
        <v>3.28</v>
      </c>
      <c r="Q40" s="67" t="s">
        <v>63</v>
      </c>
      <c r="R40" s="66">
        <f t="shared" si="14"/>
        <v>75.44</v>
      </c>
      <c r="S40" s="68">
        <f t="shared" si="15"/>
        <v>75.44</v>
      </c>
      <c r="U40" s="70"/>
      <c r="V40" s="70"/>
      <c r="W40" s="71"/>
    </row>
    <row r="41" spans="1:23" s="69" customFormat="1" ht="35.1" customHeight="1" x14ac:dyDescent="0.3">
      <c r="A41" s="58" t="s">
        <v>86</v>
      </c>
      <c r="B41" s="59" t="s">
        <v>87</v>
      </c>
      <c r="C41" s="59" t="s">
        <v>58</v>
      </c>
      <c r="D41" s="60" t="s">
        <v>20</v>
      </c>
      <c r="E41" s="61" t="s">
        <v>40</v>
      </c>
      <c r="F41" s="60" t="s">
        <v>41</v>
      </c>
      <c r="G41" s="61" t="s">
        <v>53</v>
      </c>
      <c r="H41" s="62">
        <v>21101</v>
      </c>
      <c r="I41" s="63" t="s">
        <v>74</v>
      </c>
      <c r="J41" s="58" t="s">
        <v>202</v>
      </c>
      <c r="K41" s="80" t="s">
        <v>203</v>
      </c>
      <c r="L41" s="64" t="s">
        <v>184</v>
      </c>
      <c r="M41" s="64" t="s">
        <v>184</v>
      </c>
      <c r="N41" s="40" t="s">
        <v>73</v>
      </c>
      <c r="O41" s="65">
        <v>1</v>
      </c>
      <c r="P41" s="66">
        <v>3.23</v>
      </c>
      <c r="Q41" s="67" t="s">
        <v>63</v>
      </c>
      <c r="R41" s="66">
        <f t="shared" si="14"/>
        <v>3.23</v>
      </c>
      <c r="S41" s="68">
        <f t="shared" si="15"/>
        <v>3.23</v>
      </c>
      <c r="U41" s="70"/>
      <c r="V41" s="70"/>
      <c r="W41" s="71"/>
    </row>
    <row r="42" spans="1:23" s="45" customFormat="1" ht="24" x14ac:dyDescent="0.3">
      <c r="A42" s="58" t="s">
        <v>86</v>
      </c>
      <c r="B42" s="59" t="s">
        <v>87</v>
      </c>
      <c r="C42" s="59" t="s">
        <v>58</v>
      </c>
      <c r="D42" s="60" t="s">
        <v>20</v>
      </c>
      <c r="E42" s="61" t="s">
        <v>36</v>
      </c>
      <c r="F42" s="60" t="s">
        <v>108</v>
      </c>
      <c r="G42" s="61" t="s">
        <v>204</v>
      </c>
      <c r="H42" s="62">
        <v>21101</v>
      </c>
      <c r="I42" s="63" t="s">
        <v>74</v>
      </c>
      <c r="J42" s="58" t="s">
        <v>145</v>
      </c>
      <c r="K42" s="80" t="s">
        <v>146</v>
      </c>
      <c r="L42" s="64" t="s">
        <v>184</v>
      </c>
      <c r="M42" s="64" t="s">
        <v>184</v>
      </c>
      <c r="N42" s="40" t="s">
        <v>75</v>
      </c>
      <c r="O42" s="65">
        <v>5</v>
      </c>
      <c r="P42" s="66">
        <v>97.29</v>
      </c>
      <c r="Q42" s="67" t="s">
        <v>63</v>
      </c>
      <c r="R42" s="66">
        <f t="shared" si="14"/>
        <v>486.45000000000005</v>
      </c>
      <c r="S42" s="68">
        <f t="shared" si="15"/>
        <v>486.45000000000005</v>
      </c>
    </row>
    <row r="43" spans="1:23" s="45" customFormat="1" ht="24" x14ac:dyDescent="0.3">
      <c r="A43" s="58" t="s">
        <v>86</v>
      </c>
      <c r="B43" s="59" t="s">
        <v>87</v>
      </c>
      <c r="C43" s="59" t="s">
        <v>58</v>
      </c>
      <c r="D43" s="60" t="s">
        <v>20</v>
      </c>
      <c r="E43" s="61" t="s">
        <v>36</v>
      </c>
      <c r="F43" s="60" t="s">
        <v>108</v>
      </c>
      <c r="G43" s="61" t="s">
        <v>204</v>
      </c>
      <c r="H43" s="62">
        <v>21101</v>
      </c>
      <c r="I43" s="63" t="s">
        <v>74</v>
      </c>
      <c r="J43" s="58" t="s">
        <v>145</v>
      </c>
      <c r="K43" s="80" t="s">
        <v>146</v>
      </c>
      <c r="L43" s="64" t="s">
        <v>184</v>
      </c>
      <c r="M43" s="64" t="s">
        <v>184</v>
      </c>
      <c r="N43" s="40" t="s">
        <v>75</v>
      </c>
      <c r="O43" s="65">
        <v>1</v>
      </c>
      <c r="P43" s="66">
        <v>97.31</v>
      </c>
      <c r="Q43" s="67" t="s">
        <v>63</v>
      </c>
      <c r="R43" s="66">
        <f t="shared" si="14"/>
        <v>97.31</v>
      </c>
      <c r="S43" s="68">
        <f t="shared" si="15"/>
        <v>97.31</v>
      </c>
    </row>
    <row r="44" spans="1:23" s="45" customFormat="1" ht="24" x14ac:dyDescent="0.3">
      <c r="A44" s="58" t="s">
        <v>86</v>
      </c>
      <c r="B44" s="59" t="s">
        <v>87</v>
      </c>
      <c r="C44" s="59" t="s">
        <v>58</v>
      </c>
      <c r="D44" s="60" t="s">
        <v>20</v>
      </c>
      <c r="E44" s="61" t="s">
        <v>36</v>
      </c>
      <c r="F44" s="60" t="s">
        <v>37</v>
      </c>
      <c r="G44" s="61" t="s">
        <v>90</v>
      </c>
      <c r="H44" s="62">
        <v>25401</v>
      </c>
      <c r="I44" s="63" t="s">
        <v>167</v>
      </c>
      <c r="J44" s="58" t="s">
        <v>205</v>
      </c>
      <c r="K44" s="80" t="s">
        <v>206</v>
      </c>
      <c r="L44" s="64" t="s">
        <v>184</v>
      </c>
      <c r="M44" s="64" t="s">
        <v>184</v>
      </c>
      <c r="N44" s="40" t="s">
        <v>73</v>
      </c>
      <c r="O44" s="65">
        <v>1479</v>
      </c>
      <c r="P44" s="66">
        <v>5.8</v>
      </c>
      <c r="Q44" s="67" t="s">
        <v>63</v>
      </c>
      <c r="R44" s="66">
        <f t="shared" si="14"/>
        <v>8578.1999999999989</v>
      </c>
      <c r="S44" s="68">
        <f t="shared" si="15"/>
        <v>8578.1999999999989</v>
      </c>
    </row>
    <row r="45" spans="1:23" s="45" customFormat="1" ht="24" x14ac:dyDescent="0.3">
      <c r="A45" s="58" t="s">
        <v>86</v>
      </c>
      <c r="B45" s="59" t="s">
        <v>87</v>
      </c>
      <c r="C45" s="59" t="s">
        <v>58</v>
      </c>
      <c r="D45" s="60" t="s">
        <v>20</v>
      </c>
      <c r="E45" s="61" t="s">
        <v>36</v>
      </c>
      <c r="F45" s="60" t="s">
        <v>37</v>
      </c>
      <c r="G45" s="61" t="s">
        <v>90</v>
      </c>
      <c r="H45" s="62">
        <v>21601</v>
      </c>
      <c r="I45" s="63" t="s">
        <v>76</v>
      </c>
      <c r="J45" s="58" t="s">
        <v>100</v>
      </c>
      <c r="K45" s="80" t="s">
        <v>101</v>
      </c>
      <c r="L45" s="64" t="s">
        <v>184</v>
      </c>
      <c r="M45" s="64" t="s">
        <v>184</v>
      </c>
      <c r="N45" s="40" t="s">
        <v>73</v>
      </c>
      <c r="O45" s="65">
        <v>24</v>
      </c>
      <c r="P45" s="66">
        <v>95</v>
      </c>
      <c r="Q45" s="67" t="s">
        <v>63</v>
      </c>
      <c r="R45" s="66">
        <f t="shared" si="14"/>
        <v>2280</v>
      </c>
      <c r="S45" s="68">
        <f t="shared" si="15"/>
        <v>2280</v>
      </c>
    </row>
    <row r="46" spans="1:23" s="45" customFormat="1" ht="24" x14ac:dyDescent="0.3">
      <c r="A46" s="58" t="s">
        <v>86</v>
      </c>
      <c r="B46" s="59" t="s">
        <v>87</v>
      </c>
      <c r="C46" s="59" t="s">
        <v>58</v>
      </c>
      <c r="D46" s="60" t="s">
        <v>20</v>
      </c>
      <c r="E46" s="61" t="s">
        <v>36</v>
      </c>
      <c r="F46" s="60" t="s">
        <v>37</v>
      </c>
      <c r="G46" s="61" t="s">
        <v>90</v>
      </c>
      <c r="H46" s="62">
        <v>21601</v>
      </c>
      <c r="I46" s="63" t="s">
        <v>76</v>
      </c>
      <c r="J46" s="58" t="s">
        <v>100</v>
      </c>
      <c r="K46" s="80" t="s">
        <v>101</v>
      </c>
      <c r="L46" s="64" t="s">
        <v>184</v>
      </c>
      <c r="M46" s="64" t="s">
        <v>184</v>
      </c>
      <c r="N46" s="40" t="s">
        <v>73</v>
      </c>
      <c r="O46" s="65">
        <v>1</v>
      </c>
      <c r="P46" s="66">
        <v>94.81</v>
      </c>
      <c r="Q46" s="67" t="s">
        <v>63</v>
      </c>
      <c r="R46" s="66">
        <f t="shared" si="14"/>
        <v>94.81</v>
      </c>
      <c r="S46" s="68">
        <f t="shared" si="15"/>
        <v>94.81</v>
      </c>
    </row>
    <row r="47" spans="1:23" s="45" customFormat="1" ht="24" x14ac:dyDescent="0.3">
      <c r="A47" s="58" t="s">
        <v>86</v>
      </c>
      <c r="B47" s="59" t="s">
        <v>87</v>
      </c>
      <c r="C47" s="59" t="s">
        <v>58</v>
      </c>
      <c r="D47" s="60" t="s">
        <v>20</v>
      </c>
      <c r="E47" s="61" t="s">
        <v>36</v>
      </c>
      <c r="F47" s="60" t="s">
        <v>37</v>
      </c>
      <c r="G47" s="61" t="s">
        <v>90</v>
      </c>
      <c r="H47" s="62">
        <v>21601</v>
      </c>
      <c r="I47" s="63" t="s">
        <v>76</v>
      </c>
      <c r="J47" s="58" t="s">
        <v>207</v>
      </c>
      <c r="K47" s="80" t="s">
        <v>208</v>
      </c>
      <c r="L47" s="64" t="s">
        <v>184</v>
      </c>
      <c r="M47" s="64" t="s">
        <v>184</v>
      </c>
      <c r="N47" s="40" t="s">
        <v>75</v>
      </c>
      <c r="O47" s="65">
        <v>99</v>
      </c>
      <c r="P47" s="66">
        <v>20.99</v>
      </c>
      <c r="Q47" s="67" t="s">
        <v>63</v>
      </c>
      <c r="R47" s="66">
        <f t="shared" si="14"/>
        <v>2078.0099999999998</v>
      </c>
      <c r="S47" s="68">
        <f t="shared" si="15"/>
        <v>2078.0099999999998</v>
      </c>
    </row>
    <row r="48" spans="1:23" s="45" customFormat="1" ht="24" x14ac:dyDescent="0.3">
      <c r="A48" s="58" t="s">
        <v>86</v>
      </c>
      <c r="B48" s="59" t="s">
        <v>87</v>
      </c>
      <c r="C48" s="59" t="s">
        <v>58</v>
      </c>
      <c r="D48" s="60" t="s">
        <v>20</v>
      </c>
      <c r="E48" s="61" t="s">
        <v>36</v>
      </c>
      <c r="F48" s="60" t="s">
        <v>37</v>
      </c>
      <c r="G48" s="61" t="s">
        <v>90</v>
      </c>
      <c r="H48" s="62">
        <v>21601</v>
      </c>
      <c r="I48" s="63" t="s">
        <v>76</v>
      </c>
      <c r="J48" s="58" t="s">
        <v>207</v>
      </c>
      <c r="K48" s="80" t="s">
        <v>208</v>
      </c>
      <c r="L48" s="64" t="s">
        <v>184</v>
      </c>
      <c r="M48" s="64" t="s">
        <v>184</v>
      </c>
      <c r="N48" s="40" t="s">
        <v>75</v>
      </c>
      <c r="O48" s="65">
        <v>1</v>
      </c>
      <c r="P48" s="66">
        <v>21.59</v>
      </c>
      <c r="Q48" s="67" t="s">
        <v>63</v>
      </c>
      <c r="R48" s="66">
        <f t="shared" si="14"/>
        <v>21.59</v>
      </c>
      <c r="S48" s="68">
        <f t="shared" si="15"/>
        <v>21.59</v>
      </c>
    </row>
    <row r="49" spans="1:19" s="45" customFormat="1" ht="24" x14ac:dyDescent="0.3">
      <c r="A49" s="58" t="s">
        <v>86</v>
      </c>
      <c r="B49" s="59" t="s">
        <v>87</v>
      </c>
      <c r="C49" s="59" t="s">
        <v>58</v>
      </c>
      <c r="D49" s="60" t="s">
        <v>20</v>
      </c>
      <c r="E49" s="61" t="s">
        <v>36</v>
      </c>
      <c r="F49" s="60" t="s">
        <v>37</v>
      </c>
      <c r="G49" s="61" t="s">
        <v>90</v>
      </c>
      <c r="H49" s="62">
        <v>21601</v>
      </c>
      <c r="I49" s="63" t="s">
        <v>76</v>
      </c>
      <c r="J49" s="58" t="s">
        <v>209</v>
      </c>
      <c r="K49" s="80" t="s">
        <v>210</v>
      </c>
      <c r="L49" s="64" t="s">
        <v>184</v>
      </c>
      <c r="M49" s="64" t="s">
        <v>184</v>
      </c>
      <c r="N49" s="40" t="s">
        <v>211</v>
      </c>
      <c r="O49" s="65">
        <v>2</v>
      </c>
      <c r="P49" s="66">
        <v>334.08</v>
      </c>
      <c r="Q49" s="67" t="s">
        <v>63</v>
      </c>
      <c r="R49" s="66">
        <f t="shared" si="14"/>
        <v>668.16</v>
      </c>
      <c r="S49" s="68">
        <f t="shared" si="15"/>
        <v>668.16</v>
      </c>
    </row>
    <row r="50" spans="1:19" s="45" customFormat="1" ht="24" x14ac:dyDescent="0.3">
      <c r="A50" s="58" t="s">
        <v>86</v>
      </c>
      <c r="B50" s="59" t="s">
        <v>87</v>
      </c>
      <c r="C50" s="59" t="s">
        <v>58</v>
      </c>
      <c r="D50" s="60" t="s">
        <v>20</v>
      </c>
      <c r="E50" s="61" t="s">
        <v>36</v>
      </c>
      <c r="F50" s="60" t="s">
        <v>37</v>
      </c>
      <c r="G50" s="61" t="s">
        <v>90</v>
      </c>
      <c r="H50" s="62">
        <v>25401</v>
      </c>
      <c r="I50" s="63" t="s">
        <v>167</v>
      </c>
      <c r="J50" s="58" t="s">
        <v>212</v>
      </c>
      <c r="K50" s="80" t="s">
        <v>168</v>
      </c>
      <c r="L50" s="64" t="s">
        <v>184</v>
      </c>
      <c r="M50" s="64" t="s">
        <v>184</v>
      </c>
      <c r="N50" s="40" t="s">
        <v>211</v>
      </c>
      <c r="O50" s="65">
        <v>2</v>
      </c>
      <c r="P50" s="66">
        <v>1032.4000000000001</v>
      </c>
      <c r="Q50" s="67" t="s">
        <v>63</v>
      </c>
      <c r="R50" s="66">
        <f t="shared" si="14"/>
        <v>2064.8000000000002</v>
      </c>
      <c r="S50" s="68">
        <f t="shared" si="15"/>
        <v>2064.8000000000002</v>
      </c>
    </row>
    <row r="51" spans="1:19" s="45" customFormat="1" ht="24" x14ac:dyDescent="0.3">
      <c r="A51" s="58" t="s">
        <v>86</v>
      </c>
      <c r="B51" s="59" t="s">
        <v>87</v>
      </c>
      <c r="C51" s="59" t="s">
        <v>58</v>
      </c>
      <c r="D51" s="60" t="s">
        <v>20</v>
      </c>
      <c r="E51" s="61" t="s">
        <v>36</v>
      </c>
      <c r="F51" s="60" t="s">
        <v>37</v>
      </c>
      <c r="G51" s="61" t="s">
        <v>90</v>
      </c>
      <c r="H51" s="62">
        <v>25401</v>
      </c>
      <c r="I51" s="63" t="s">
        <v>167</v>
      </c>
      <c r="J51" s="58" t="s">
        <v>213</v>
      </c>
      <c r="K51" s="80" t="s">
        <v>168</v>
      </c>
      <c r="L51" s="64" t="s">
        <v>184</v>
      </c>
      <c r="M51" s="64" t="s">
        <v>184</v>
      </c>
      <c r="N51" s="40" t="s">
        <v>73</v>
      </c>
      <c r="O51" s="65">
        <v>3</v>
      </c>
      <c r="P51" s="66">
        <v>51.04</v>
      </c>
      <c r="Q51" s="67" t="s">
        <v>63</v>
      </c>
      <c r="R51" s="66">
        <f t="shared" si="14"/>
        <v>153.12</v>
      </c>
      <c r="S51" s="68">
        <f t="shared" si="15"/>
        <v>153.12</v>
      </c>
    </row>
    <row r="52" spans="1:19" s="45" customFormat="1" ht="24" x14ac:dyDescent="0.3">
      <c r="A52" s="58" t="s">
        <v>86</v>
      </c>
      <c r="B52" s="59" t="s">
        <v>87</v>
      </c>
      <c r="C52" s="59" t="s">
        <v>58</v>
      </c>
      <c r="D52" s="60" t="s">
        <v>20</v>
      </c>
      <c r="E52" s="61" t="s">
        <v>21</v>
      </c>
      <c r="F52" s="60" t="s">
        <v>20</v>
      </c>
      <c r="G52" s="61" t="s">
        <v>22</v>
      </c>
      <c r="H52" s="62">
        <v>29901</v>
      </c>
      <c r="I52" s="63" t="s">
        <v>72</v>
      </c>
      <c r="J52" s="58" t="s">
        <v>214</v>
      </c>
      <c r="K52" s="80" t="s">
        <v>215</v>
      </c>
      <c r="L52" s="64" t="s">
        <v>184</v>
      </c>
      <c r="M52" s="64" t="s">
        <v>184</v>
      </c>
      <c r="N52" s="40" t="s">
        <v>73</v>
      </c>
      <c r="O52" s="65">
        <v>3</v>
      </c>
      <c r="P52" s="66">
        <v>1528.87</v>
      </c>
      <c r="Q52" s="67" t="s">
        <v>63</v>
      </c>
      <c r="R52" s="66">
        <f t="shared" si="14"/>
        <v>4586.6099999999997</v>
      </c>
      <c r="S52" s="68">
        <f t="shared" si="15"/>
        <v>4586.6099999999997</v>
      </c>
    </row>
    <row r="53" spans="1:19" s="45" customFormat="1" ht="48" x14ac:dyDescent="0.3">
      <c r="A53" s="58" t="s">
        <v>86</v>
      </c>
      <c r="B53" s="59" t="s">
        <v>87</v>
      </c>
      <c r="C53" s="59" t="s">
        <v>58</v>
      </c>
      <c r="D53" s="60" t="s">
        <v>20</v>
      </c>
      <c r="E53" s="61" t="s">
        <v>21</v>
      </c>
      <c r="F53" s="60" t="s">
        <v>20</v>
      </c>
      <c r="G53" s="61" t="s">
        <v>22</v>
      </c>
      <c r="H53" s="62">
        <v>22103</v>
      </c>
      <c r="I53" s="63" t="s">
        <v>216</v>
      </c>
      <c r="J53" s="58" t="s">
        <v>199</v>
      </c>
      <c r="K53" s="80" t="s">
        <v>164</v>
      </c>
      <c r="L53" s="64" t="s">
        <v>184</v>
      </c>
      <c r="M53" s="64" t="s">
        <v>184</v>
      </c>
      <c r="N53" s="40" t="s">
        <v>195</v>
      </c>
      <c r="O53" s="65">
        <v>1</v>
      </c>
      <c r="P53" s="66">
        <v>520</v>
      </c>
      <c r="Q53" s="67" t="s">
        <v>63</v>
      </c>
      <c r="R53" s="66">
        <f t="shared" si="14"/>
        <v>520</v>
      </c>
      <c r="S53" s="68">
        <f t="shared" si="15"/>
        <v>520</v>
      </c>
    </row>
    <row r="54" spans="1:19" s="45" customFormat="1" ht="24" x14ac:dyDescent="0.3">
      <c r="A54" s="58" t="s">
        <v>86</v>
      </c>
      <c r="B54" s="59" t="s">
        <v>87</v>
      </c>
      <c r="C54" s="59" t="s">
        <v>58</v>
      </c>
      <c r="D54" s="60" t="s">
        <v>20</v>
      </c>
      <c r="E54" s="61" t="s">
        <v>21</v>
      </c>
      <c r="F54" s="60" t="s">
        <v>20</v>
      </c>
      <c r="G54" s="61" t="s">
        <v>22</v>
      </c>
      <c r="H54" s="62">
        <v>29201</v>
      </c>
      <c r="I54" s="78" t="s">
        <v>217</v>
      </c>
      <c r="J54" s="78" t="s">
        <v>218</v>
      </c>
      <c r="K54" s="78" t="s">
        <v>219</v>
      </c>
      <c r="L54" s="74" t="s">
        <v>184</v>
      </c>
      <c r="M54" s="74" t="s">
        <v>184</v>
      </c>
      <c r="N54" s="40" t="s">
        <v>73</v>
      </c>
      <c r="O54" s="75">
        <v>1</v>
      </c>
      <c r="P54" s="66">
        <v>73.75</v>
      </c>
      <c r="Q54" s="67" t="s">
        <v>63</v>
      </c>
      <c r="R54" s="66">
        <f t="shared" si="14"/>
        <v>73.75</v>
      </c>
      <c r="S54" s="68">
        <f t="shared" si="15"/>
        <v>73.75</v>
      </c>
    </row>
    <row r="55" spans="1:19" s="45" customFormat="1" ht="36" x14ac:dyDescent="0.3">
      <c r="A55" s="58" t="s">
        <v>86</v>
      </c>
      <c r="B55" s="59" t="s">
        <v>87</v>
      </c>
      <c r="C55" s="81" t="s">
        <v>88</v>
      </c>
      <c r="D55" s="82" t="s">
        <v>20</v>
      </c>
      <c r="E55" s="81" t="s">
        <v>21</v>
      </c>
      <c r="F55" s="83" t="s">
        <v>20</v>
      </c>
      <c r="G55" s="81" t="s">
        <v>22</v>
      </c>
      <c r="H55" s="84">
        <v>35201</v>
      </c>
      <c r="I55" s="85" t="s">
        <v>220</v>
      </c>
      <c r="J55" s="86" t="s">
        <v>221</v>
      </c>
      <c r="K55" s="76" t="s">
        <v>222</v>
      </c>
      <c r="L55" s="87" t="s">
        <v>33</v>
      </c>
      <c r="M55" s="88" t="s">
        <v>33</v>
      </c>
      <c r="N55" s="86" t="s">
        <v>23</v>
      </c>
      <c r="O55" s="87">
        <v>8</v>
      </c>
      <c r="P55" s="89">
        <v>682.08</v>
      </c>
      <c r="Q55" s="90" t="s">
        <v>91</v>
      </c>
      <c r="R55" s="91">
        <f>O55*P55</f>
        <v>5456.64</v>
      </c>
      <c r="S55" s="91">
        <f>O55*P55</f>
        <v>5456.64</v>
      </c>
    </row>
    <row r="56" spans="1:19" s="45" customFormat="1" ht="24" x14ac:dyDescent="0.3">
      <c r="A56" s="58" t="s">
        <v>86</v>
      </c>
      <c r="B56" s="59" t="s">
        <v>87</v>
      </c>
      <c r="C56" s="92" t="s">
        <v>88</v>
      </c>
      <c r="D56" s="93" t="s">
        <v>20</v>
      </c>
      <c r="E56" s="61" t="s">
        <v>21</v>
      </c>
      <c r="F56" s="94" t="s">
        <v>89</v>
      </c>
      <c r="G56" s="61" t="s">
        <v>90</v>
      </c>
      <c r="H56" s="88">
        <v>25401</v>
      </c>
      <c r="I56" s="85" t="s">
        <v>223</v>
      </c>
      <c r="J56" s="88" t="s">
        <v>224</v>
      </c>
      <c r="K56" s="95" t="s">
        <v>225</v>
      </c>
      <c r="L56" s="96" t="s">
        <v>33</v>
      </c>
      <c r="M56" s="88" t="s">
        <v>33</v>
      </c>
      <c r="N56" s="97" t="s">
        <v>34</v>
      </c>
      <c r="O56" s="96">
        <v>1</v>
      </c>
      <c r="P56" s="98">
        <v>903.29</v>
      </c>
      <c r="Q56" s="75" t="s">
        <v>91</v>
      </c>
      <c r="R56" s="91">
        <f>O56*P56</f>
        <v>903.29</v>
      </c>
      <c r="S56" s="91">
        <f>O56*P56</f>
        <v>903.29</v>
      </c>
    </row>
    <row r="57" spans="1:19" s="45" customFormat="1" ht="24" x14ac:dyDescent="0.3">
      <c r="A57" s="58" t="s">
        <v>86</v>
      </c>
      <c r="B57" s="59" t="s">
        <v>87</v>
      </c>
      <c r="C57" s="92" t="s">
        <v>88</v>
      </c>
      <c r="D57" s="93" t="s">
        <v>20</v>
      </c>
      <c r="E57" s="61" t="s">
        <v>21</v>
      </c>
      <c r="F57" s="94" t="s">
        <v>20</v>
      </c>
      <c r="G57" s="61" t="s">
        <v>22</v>
      </c>
      <c r="H57" s="88">
        <v>33901</v>
      </c>
      <c r="I57" s="85" t="s">
        <v>45</v>
      </c>
      <c r="J57" s="99" t="s">
        <v>221</v>
      </c>
      <c r="K57" s="100" t="s">
        <v>226</v>
      </c>
      <c r="L57" s="96" t="s">
        <v>33</v>
      </c>
      <c r="M57" s="88" t="s">
        <v>33</v>
      </c>
      <c r="N57" s="99" t="s">
        <v>23</v>
      </c>
      <c r="O57" s="96">
        <v>1</v>
      </c>
      <c r="P57" s="98">
        <v>47.17</v>
      </c>
      <c r="Q57" s="75" t="s">
        <v>91</v>
      </c>
      <c r="R57" s="91">
        <f t="shared" ref="R57:R69" si="16">O57*P57</f>
        <v>47.17</v>
      </c>
      <c r="S57" s="91">
        <f t="shared" ref="S57:S69" si="17">O57*P57</f>
        <v>47.17</v>
      </c>
    </row>
    <row r="58" spans="1:19" s="45" customFormat="1" ht="24" x14ac:dyDescent="0.3">
      <c r="A58" s="58" t="s">
        <v>86</v>
      </c>
      <c r="B58" s="59" t="s">
        <v>87</v>
      </c>
      <c r="C58" s="92" t="s">
        <v>88</v>
      </c>
      <c r="D58" s="93" t="s">
        <v>20</v>
      </c>
      <c r="E58" s="61" t="s">
        <v>21</v>
      </c>
      <c r="F58" s="94" t="s">
        <v>20</v>
      </c>
      <c r="G58" s="61" t="s">
        <v>22</v>
      </c>
      <c r="H58" s="101">
        <v>33901</v>
      </c>
      <c r="I58" s="85" t="s">
        <v>45</v>
      </c>
      <c r="J58" s="99" t="s">
        <v>221</v>
      </c>
      <c r="K58" s="100" t="s">
        <v>226</v>
      </c>
      <c r="L58" s="96" t="s">
        <v>33</v>
      </c>
      <c r="M58" s="88" t="s">
        <v>33</v>
      </c>
      <c r="N58" s="97" t="s">
        <v>23</v>
      </c>
      <c r="O58" s="96">
        <v>1</v>
      </c>
      <c r="P58" s="98">
        <v>3.17</v>
      </c>
      <c r="Q58" s="75" t="s">
        <v>91</v>
      </c>
      <c r="R58" s="91">
        <f t="shared" si="16"/>
        <v>3.17</v>
      </c>
      <c r="S58" s="91">
        <f t="shared" si="17"/>
        <v>3.17</v>
      </c>
    </row>
    <row r="59" spans="1:19" s="45" customFormat="1" ht="24" x14ac:dyDescent="0.3">
      <c r="A59" s="58" t="s">
        <v>86</v>
      </c>
      <c r="B59" s="59" t="s">
        <v>87</v>
      </c>
      <c r="C59" s="92" t="s">
        <v>88</v>
      </c>
      <c r="D59" s="93" t="s">
        <v>20</v>
      </c>
      <c r="E59" s="61" t="s">
        <v>21</v>
      </c>
      <c r="F59" s="94" t="s">
        <v>20</v>
      </c>
      <c r="G59" s="61" t="s">
        <v>22</v>
      </c>
      <c r="H59" s="101">
        <v>21601</v>
      </c>
      <c r="I59" s="85" t="s">
        <v>99</v>
      </c>
      <c r="J59" s="102" t="s">
        <v>148</v>
      </c>
      <c r="K59" s="103" t="s">
        <v>149</v>
      </c>
      <c r="L59" s="96" t="s">
        <v>33</v>
      </c>
      <c r="M59" s="88" t="s">
        <v>33</v>
      </c>
      <c r="N59" s="97" t="s">
        <v>34</v>
      </c>
      <c r="O59" s="96">
        <v>5</v>
      </c>
      <c r="P59" s="98">
        <v>95.95</v>
      </c>
      <c r="Q59" s="75" t="s">
        <v>91</v>
      </c>
      <c r="R59" s="91">
        <f t="shared" si="16"/>
        <v>479.75</v>
      </c>
      <c r="S59" s="91">
        <f t="shared" si="17"/>
        <v>479.75</v>
      </c>
    </row>
    <row r="60" spans="1:19" s="45" customFormat="1" ht="24" x14ac:dyDescent="0.3">
      <c r="A60" s="58" t="s">
        <v>86</v>
      </c>
      <c r="B60" s="59" t="s">
        <v>87</v>
      </c>
      <c r="C60" s="92" t="s">
        <v>88</v>
      </c>
      <c r="D60" s="93" t="s">
        <v>20</v>
      </c>
      <c r="E60" s="61" t="s">
        <v>21</v>
      </c>
      <c r="F60" s="94" t="s">
        <v>20</v>
      </c>
      <c r="G60" s="61" t="s">
        <v>22</v>
      </c>
      <c r="H60" s="101">
        <v>21601</v>
      </c>
      <c r="I60" s="85" t="s">
        <v>99</v>
      </c>
      <c r="J60" s="102" t="s">
        <v>227</v>
      </c>
      <c r="K60" s="103" t="s">
        <v>228</v>
      </c>
      <c r="L60" s="96" t="s">
        <v>33</v>
      </c>
      <c r="M60" s="88" t="s">
        <v>33</v>
      </c>
      <c r="N60" s="97" t="s">
        <v>152</v>
      </c>
      <c r="O60" s="96">
        <v>10</v>
      </c>
      <c r="P60" s="98">
        <v>16.21</v>
      </c>
      <c r="Q60" s="75" t="s">
        <v>91</v>
      </c>
      <c r="R60" s="91">
        <f t="shared" si="16"/>
        <v>162.10000000000002</v>
      </c>
      <c r="S60" s="91">
        <f t="shared" si="17"/>
        <v>162.10000000000002</v>
      </c>
    </row>
    <row r="61" spans="1:19" s="45" customFormat="1" ht="24" x14ac:dyDescent="0.3">
      <c r="A61" s="58" t="s">
        <v>86</v>
      </c>
      <c r="B61" s="59" t="s">
        <v>87</v>
      </c>
      <c r="C61" s="92" t="s">
        <v>88</v>
      </c>
      <c r="D61" s="93" t="s">
        <v>20</v>
      </c>
      <c r="E61" s="61" t="s">
        <v>21</v>
      </c>
      <c r="F61" s="94" t="s">
        <v>20</v>
      </c>
      <c r="G61" s="61" t="s">
        <v>22</v>
      </c>
      <c r="H61" s="101">
        <v>21601</v>
      </c>
      <c r="I61" s="85" t="s">
        <v>99</v>
      </c>
      <c r="J61" s="102" t="s">
        <v>158</v>
      </c>
      <c r="K61" s="103" t="s">
        <v>229</v>
      </c>
      <c r="L61" s="96" t="s">
        <v>33</v>
      </c>
      <c r="M61" s="88" t="s">
        <v>33</v>
      </c>
      <c r="N61" s="97" t="s">
        <v>34</v>
      </c>
      <c r="O61" s="96">
        <v>2</v>
      </c>
      <c r="P61" s="98">
        <v>56.26</v>
      </c>
      <c r="Q61" s="75" t="s">
        <v>91</v>
      </c>
      <c r="R61" s="91">
        <f t="shared" si="16"/>
        <v>112.52</v>
      </c>
      <c r="S61" s="91">
        <f t="shared" si="17"/>
        <v>112.52</v>
      </c>
    </row>
    <row r="62" spans="1:19" s="45" customFormat="1" ht="24" x14ac:dyDescent="0.3">
      <c r="A62" s="58" t="s">
        <v>86</v>
      </c>
      <c r="B62" s="59" t="s">
        <v>87</v>
      </c>
      <c r="C62" s="92" t="s">
        <v>88</v>
      </c>
      <c r="D62" s="93" t="s">
        <v>20</v>
      </c>
      <c r="E62" s="61" t="s">
        <v>21</v>
      </c>
      <c r="F62" s="94" t="s">
        <v>20</v>
      </c>
      <c r="G62" s="61" t="s">
        <v>22</v>
      </c>
      <c r="H62" s="101">
        <v>21601</v>
      </c>
      <c r="I62" s="85" t="s">
        <v>99</v>
      </c>
      <c r="J62" s="102" t="s">
        <v>230</v>
      </c>
      <c r="K62" s="103" t="s">
        <v>231</v>
      </c>
      <c r="L62" s="96" t="s">
        <v>33</v>
      </c>
      <c r="M62" s="88" t="s">
        <v>33</v>
      </c>
      <c r="N62" s="97" t="s">
        <v>34</v>
      </c>
      <c r="O62" s="96">
        <v>8</v>
      </c>
      <c r="P62" s="98">
        <v>66.819999999999993</v>
      </c>
      <c r="Q62" s="75" t="s">
        <v>91</v>
      </c>
      <c r="R62" s="91">
        <f t="shared" si="16"/>
        <v>534.55999999999995</v>
      </c>
      <c r="S62" s="91">
        <f t="shared" si="17"/>
        <v>534.55999999999995</v>
      </c>
    </row>
    <row r="63" spans="1:19" s="45" customFormat="1" ht="24" x14ac:dyDescent="0.3">
      <c r="A63" s="58" t="s">
        <v>86</v>
      </c>
      <c r="B63" s="59" t="s">
        <v>87</v>
      </c>
      <c r="C63" s="92" t="s">
        <v>88</v>
      </c>
      <c r="D63" s="93" t="s">
        <v>20</v>
      </c>
      <c r="E63" s="61" t="s">
        <v>21</v>
      </c>
      <c r="F63" s="94" t="s">
        <v>20</v>
      </c>
      <c r="G63" s="61" t="s">
        <v>22</v>
      </c>
      <c r="H63" s="101">
        <v>21601</v>
      </c>
      <c r="I63" s="85" t="s">
        <v>99</v>
      </c>
      <c r="J63" s="102" t="s">
        <v>150</v>
      </c>
      <c r="K63" s="103" t="s">
        <v>151</v>
      </c>
      <c r="L63" s="96" t="s">
        <v>33</v>
      </c>
      <c r="M63" s="88" t="s">
        <v>33</v>
      </c>
      <c r="N63" s="97" t="s">
        <v>152</v>
      </c>
      <c r="O63" s="96">
        <v>10</v>
      </c>
      <c r="P63" s="98">
        <v>14.67</v>
      </c>
      <c r="Q63" s="75" t="s">
        <v>91</v>
      </c>
      <c r="R63" s="91">
        <f t="shared" si="16"/>
        <v>146.69999999999999</v>
      </c>
      <c r="S63" s="91">
        <f t="shared" si="17"/>
        <v>146.69999999999999</v>
      </c>
    </row>
    <row r="64" spans="1:19" s="45" customFormat="1" ht="48" x14ac:dyDescent="0.3">
      <c r="A64" s="58" t="s">
        <v>86</v>
      </c>
      <c r="B64" s="59" t="s">
        <v>87</v>
      </c>
      <c r="C64" s="92" t="s">
        <v>88</v>
      </c>
      <c r="D64" s="93" t="s">
        <v>20</v>
      </c>
      <c r="E64" s="61" t="s">
        <v>36</v>
      </c>
      <c r="F64" s="94" t="s">
        <v>37</v>
      </c>
      <c r="G64" s="61" t="s">
        <v>38</v>
      </c>
      <c r="H64" s="101">
        <v>29301</v>
      </c>
      <c r="I64" s="85" t="s">
        <v>232</v>
      </c>
      <c r="J64" s="102" t="s">
        <v>97</v>
      </c>
      <c r="K64" s="103" t="s">
        <v>98</v>
      </c>
      <c r="L64" s="96" t="s">
        <v>33</v>
      </c>
      <c r="M64" s="88" t="s">
        <v>33</v>
      </c>
      <c r="N64" s="97" t="s">
        <v>34</v>
      </c>
      <c r="O64" s="96">
        <v>5</v>
      </c>
      <c r="P64" s="98">
        <v>3427.8</v>
      </c>
      <c r="Q64" s="75" t="s">
        <v>91</v>
      </c>
      <c r="R64" s="91">
        <f t="shared" si="16"/>
        <v>17139</v>
      </c>
      <c r="S64" s="91">
        <f t="shared" si="17"/>
        <v>17139</v>
      </c>
    </row>
    <row r="65" spans="1:19" s="45" customFormat="1" ht="36" x14ac:dyDescent="0.3">
      <c r="A65" s="58" t="s">
        <v>86</v>
      </c>
      <c r="B65" s="59" t="s">
        <v>87</v>
      </c>
      <c r="C65" s="92" t="s">
        <v>88</v>
      </c>
      <c r="D65" s="93" t="s">
        <v>20</v>
      </c>
      <c r="E65" s="61" t="s">
        <v>36</v>
      </c>
      <c r="F65" s="94" t="s">
        <v>37</v>
      </c>
      <c r="G65" s="61" t="s">
        <v>90</v>
      </c>
      <c r="H65" s="101">
        <v>24901</v>
      </c>
      <c r="I65" s="85" t="s">
        <v>233</v>
      </c>
      <c r="J65" s="102" t="s">
        <v>234</v>
      </c>
      <c r="K65" s="103" t="s">
        <v>235</v>
      </c>
      <c r="L65" s="96" t="s">
        <v>33</v>
      </c>
      <c r="M65" s="88" t="s">
        <v>33</v>
      </c>
      <c r="N65" s="97" t="s">
        <v>34</v>
      </c>
      <c r="O65" s="96">
        <v>1</v>
      </c>
      <c r="P65" s="98">
        <v>9570</v>
      </c>
      <c r="Q65" s="75" t="s">
        <v>91</v>
      </c>
      <c r="R65" s="91">
        <f t="shared" si="16"/>
        <v>9570</v>
      </c>
      <c r="S65" s="91">
        <f t="shared" si="17"/>
        <v>9570</v>
      </c>
    </row>
    <row r="66" spans="1:19" s="45" customFormat="1" ht="24" x14ac:dyDescent="0.3">
      <c r="A66" s="58" t="s">
        <v>86</v>
      </c>
      <c r="B66" s="59" t="s">
        <v>87</v>
      </c>
      <c r="C66" s="92" t="s">
        <v>88</v>
      </c>
      <c r="D66" s="93" t="s">
        <v>20</v>
      </c>
      <c r="E66" s="61" t="s">
        <v>21</v>
      </c>
      <c r="F66" s="94" t="s">
        <v>20</v>
      </c>
      <c r="G66" s="61" t="s">
        <v>22</v>
      </c>
      <c r="H66" s="101">
        <v>29201</v>
      </c>
      <c r="I66" s="85" t="s">
        <v>217</v>
      </c>
      <c r="J66" s="102" t="s">
        <v>236</v>
      </c>
      <c r="K66" s="103" t="s">
        <v>237</v>
      </c>
      <c r="L66" s="96" t="s">
        <v>33</v>
      </c>
      <c r="M66" s="88" t="s">
        <v>33</v>
      </c>
      <c r="N66" s="97" t="s">
        <v>34</v>
      </c>
      <c r="O66" s="96">
        <v>5</v>
      </c>
      <c r="P66" s="98">
        <v>31.32</v>
      </c>
      <c r="Q66" s="75" t="s">
        <v>91</v>
      </c>
      <c r="R66" s="91">
        <f t="shared" si="16"/>
        <v>156.6</v>
      </c>
      <c r="S66" s="91">
        <f t="shared" si="17"/>
        <v>156.6</v>
      </c>
    </row>
    <row r="67" spans="1:19" s="45" customFormat="1" ht="24" x14ac:dyDescent="0.3">
      <c r="A67" s="58" t="s">
        <v>86</v>
      </c>
      <c r="B67" s="59" t="s">
        <v>87</v>
      </c>
      <c r="C67" s="92" t="s">
        <v>88</v>
      </c>
      <c r="D67" s="93" t="s">
        <v>20</v>
      </c>
      <c r="E67" s="61" t="s">
        <v>21</v>
      </c>
      <c r="F67" s="94" t="s">
        <v>20</v>
      </c>
      <c r="G67" s="61" t="s">
        <v>22</v>
      </c>
      <c r="H67" s="101">
        <v>29201</v>
      </c>
      <c r="I67" s="85" t="s">
        <v>217</v>
      </c>
      <c r="J67" s="102" t="s">
        <v>238</v>
      </c>
      <c r="K67" s="103" t="s">
        <v>239</v>
      </c>
      <c r="L67" s="96" t="s">
        <v>33</v>
      </c>
      <c r="M67" s="88" t="s">
        <v>33</v>
      </c>
      <c r="N67" s="97" t="s">
        <v>34</v>
      </c>
      <c r="O67" s="96">
        <v>2</v>
      </c>
      <c r="P67" s="98">
        <v>719.2</v>
      </c>
      <c r="Q67" s="75" t="s">
        <v>91</v>
      </c>
      <c r="R67" s="91">
        <f t="shared" si="16"/>
        <v>1438.4</v>
      </c>
      <c r="S67" s="91">
        <f t="shared" si="17"/>
        <v>1438.4</v>
      </c>
    </row>
    <row r="68" spans="1:19" s="45" customFormat="1" ht="24" x14ac:dyDescent="0.3">
      <c r="A68" s="58" t="s">
        <v>86</v>
      </c>
      <c r="B68" s="59" t="s">
        <v>87</v>
      </c>
      <c r="C68" s="92" t="s">
        <v>88</v>
      </c>
      <c r="D68" s="93" t="s">
        <v>20</v>
      </c>
      <c r="E68" s="61" t="s">
        <v>21</v>
      </c>
      <c r="F68" s="94" t="s">
        <v>20</v>
      </c>
      <c r="G68" s="61" t="s">
        <v>22</v>
      </c>
      <c r="H68" s="101">
        <v>29201</v>
      </c>
      <c r="I68" s="85" t="s">
        <v>217</v>
      </c>
      <c r="J68" s="102" t="s">
        <v>240</v>
      </c>
      <c r="K68" s="103" t="s">
        <v>241</v>
      </c>
      <c r="L68" s="96" t="s">
        <v>33</v>
      </c>
      <c r="M68" s="88" t="s">
        <v>33</v>
      </c>
      <c r="N68" s="97" t="s">
        <v>34</v>
      </c>
      <c r="O68" s="96">
        <v>2</v>
      </c>
      <c r="P68" s="98">
        <v>319</v>
      </c>
      <c r="Q68" s="75" t="s">
        <v>91</v>
      </c>
      <c r="R68" s="91">
        <f t="shared" si="16"/>
        <v>638</v>
      </c>
      <c r="S68" s="91">
        <f t="shared" si="17"/>
        <v>638</v>
      </c>
    </row>
    <row r="69" spans="1:19" s="45" customFormat="1" ht="36" x14ac:dyDescent="0.3">
      <c r="A69" s="58" t="s">
        <v>86</v>
      </c>
      <c r="B69" s="59" t="s">
        <v>87</v>
      </c>
      <c r="C69" s="92" t="s">
        <v>88</v>
      </c>
      <c r="D69" s="93" t="s">
        <v>20</v>
      </c>
      <c r="E69" s="61" t="s">
        <v>21</v>
      </c>
      <c r="F69" s="94" t="s">
        <v>20</v>
      </c>
      <c r="G69" s="61" t="s">
        <v>22</v>
      </c>
      <c r="H69" s="101">
        <v>29401</v>
      </c>
      <c r="I69" s="85" t="s">
        <v>242</v>
      </c>
      <c r="J69" s="102" t="s">
        <v>243</v>
      </c>
      <c r="K69" s="103" t="s">
        <v>244</v>
      </c>
      <c r="L69" s="96" t="s">
        <v>33</v>
      </c>
      <c r="M69" s="88" t="s">
        <v>33</v>
      </c>
      <c r="N69" s="97" t="s">
        <v>34</v>
      </c>
      <c r="O69" s="96">
        <v>2</v>
      </c>
      <c r="P69" s="98">
        <v>1842.08</v>
      </c>
      <c r="Q69" s="75" t="s">
        <v>91</v>
      </c>
      <c r="R69" s="91">
        <f t="shared" si="16"/>
        <v>3684.16</v>
      </c>
      <c r="S69" s="91">
        <f t="shared" si="17"/>
        <v>3684.16</v>
      </c>
    </row>
    <row r="70" spans="1:19" s="45" customFormat="1" ht="27.6" x14ac:dyDescent="0.3">
      <c r="A70" s="58" t="s">
        <v>86</v>
      </c>
      <c r="B70" s="59" t="s">
        <v>87</v>
      </c>
      <c r="C70" s="104" t="s">
        <v>102</v>
      </c>
      <c r="D70" s="104" t="s">
        <v>20</v>
      </c>
      <c r="E70" s="105" t="s">
        <v>21</v>
      </c>
      <c r="F70" s="105" t="s">
        <v>20</v>
      </c>
      <c r="G70" s="105" t="s">
        <v>28</v>
      </c>
      <c r="H70" s="105" t="s">
        <v>142</v>
      </c>
      <c r="I70" s="106" t="s">
        <v>31</v>
      </c>
      <c r="J70" s="105" t="s">
        <v>62</v>
      </c>
      <c r="K70" s="104" t="s">
        <v>245</v>
      </c>
      <c r="L70" s="107" t="s">
        <v>32</v>
      </c>
      <c r="M70" s="107" t="s">
        <v>174</v>
      </c>
      <c r="N70" s="106" t="s">
        <v>26</v>
      </c>
      <c r="O70" s="108">
        <v>1</v>
      </c>
      <c r="P70" s="109">
        <v>19492.57</v>
      </c>
      <c r="Q70" s="107" t="s">
        <v>246</v>
      </c>
      <c r="R70" s="110">
        <f>S70</f>
        <v>19492.57</v>
      </c>
      <c r="S70" s="111">
        <v>19492.57</v>
      </c>
    </row>
    <row r="71" spans="1:19" s="45" customFormat="1" ht="27.6" x14ac:dyDescent="0.3">
      <c r="A71" s="58" t="s">
        <v>86</v>
      </c>
      <c r="B71" s="59" t="s">
        <v>87</v>
      </c>
      <c r="C71" s="112" t="s">
        <v>102</v>
      </c>
      <c r="D71" s="112" t="s">
        <v>20</v>
      </c>
      <c r="E71" s="113" t="s">
        <v>21</v>
      </c>
      <c r="F71" s="113" t="s">
        <v>20</v>
      </c>
      <c r="G71" s="113" t="s">
        <v>28</v>
      </c>
      <c r="H71" s="113" t="s">
        <v>140</v>
      </c>
      <c r="I71" s="114" t="s">
        <v>29</v>
      </c>
      <c r="J71" s="113" t="s">
        <v>62</v>
      </c>
      <c r="K71" s="112" t="s">
        <v>247</v>
      </c>
      <c r="L71" s="115" t="s">
        <v>30</v>
      </c>
      <c r="M71" s="115" t="s">
        <v>174</v>
      </c>
      <c r="N71" s="114" t="s">
        <v>26</v>
      </c>
      <c r="O71" s="116">
        <v>1</v>
      </c>
      <c r="P71" s="117">
        <v>31320</v>
      </c>
      <c r="Q71" s="115" t="s">
        <v>246</v>
      </c>
      <c r="R71" s="118">
        <f>S71</f>
        <v>31320</v>
      </c>
      <c r="S71" s="119">
        <v>31320</v>
      </c>
    </row>
    <row r="72" spans="1:19" s="45" customFormat="1" ht="27.6" x14ac:dyDescent="0.3">
      <c r="A72" s="58" t="s">
        <v>86</v>
      </c>
      <c r="B72" s="59" t="s">
        <v>87</v>
      </c>
      <c r="C72" s="112" t="s">
        <v>102</v>
      </c>
      <c r="D72" s="112" t="s">
        <v>20</v>
      </c>
      <c r="E72" s="113" t="s">
        <v>21</v>
      </c>
      <c r="F72" s="113" t="s">
        <v>89</v>
      </c>
      <c r="G72" s="113" t="s">
        <v>90</v>
      </c>
      <c r="H72" s="113" t="s">
        <v>248</v>
      </c>
      <c r="I72" s="112" t="s">
        <v>167</v>
      </c>
      <c r="J72" s="114" t="s">
        <v>205</v>
      </c>
      <c r="K72" s="112" t="s">
        <v>206</v>
      </c>
      <c r="L72" s="120" t="s">
        <v>33</v>
      </c>
      <c r="M72" s="120" t="s">
        <v>33</v>
      </c>
      <c r="N72" s="114" t="s">
        <v>73</v>
      </c>
      <c r="O72" s="116">
        <v>454</v>
      </c>
      <c r="P72" s="121">
        <v>4.3999999999999995</v>
      </c>
      <c r="Q72" s="122" t="s">
        <v>249</v>
      </c>
      <c r="R72" s="118">
        <f t="shared" ref="R72:R109" si="18">S72</f>
        <v>1997.5999999999997</v>
      </c>
      <c r="S72" s="118">
        <f>P72*O72</f>
        <v>1997.5999999999997</v>
      </c>
    </row>
    <row r="73" spans="1:19" s="45" customFormat="1" ht="24" x14ac:dyDescent="0.3">
      <c r="A73" s="58" t="s">
        <v>86</v>
      </c>
      <c r="B73" s="59" t="s">
        <v>87</v>
      </c>
      <c r="C73" s="112" t="s">
        <v>102</v>
      </c>
      <c r="D73" s="112" t="s">
        <v>20</v>
      </c>
      <c r="E73" s="113" t="s">
        <v>21</v>
      </c>
      <c r="F73" s="113" t="s">
        <v>89</v>
      </c>
      <c r="G73" s="113" t="s">
        <v>90</v>
      </c>
      <c r="H73" s="113" t="s">
        <v>103</v>
      </c>
      <c r="I73" s="112" t="s">
        <v>76</v>
      </c>
      <c r="J73" s="114" t="s">
        <v>159</v>
      </c>
      <c r="K73" s="112" t="s">
        <v>160</v>
      </c>
      <c r="L73" s="120" t="s">
        <v>33</v>
      </c>
      <c r="M73" s="120" t="s">
        <v>33</v>
      </c>
      <c r="N73" s="114" t="s">
        <v>155</v>
      </c>
      <c r="O73" s="116">
        <v>6</v>
      </c>
      <c r="P73" s="121">
        <v>46</v>
      </c>
      <c r="Q73" s="122" t="s">
        <v>249</v>
      </c>
      <c r="R73" s="118">
        <f t="shared" si="18"/>
        <v>276</v>
      </c>
      <c r="S73" s="118">
        <f t="shared" ref="S73:S109" si="19">P73*O73</f>
        <v>276</v>
      </c>
    </row>
    <row r="74" spans="1:19" s="45" customFormat="1" ht="24" x14ac:dyDescent="0.3">
      <c r="A74" s="58" t="s">
        <v>86</v>
      </c>
      <c r="B74" s="59" t="s">
        <v>87</v>
      </c>
      <c r="C74" s="112" t="s">
        <v>102</v>
      </c>
      <c r="D74" s="112" t="s">
        <v>20</v>
      </c>
      <c r="E74" s="113" t="s">
        <v>21</v>
      </c>
      <c r="F74" s="113" t="s">
        <v>89</v>
      </c>
      <c r="G74" s="113" t="s">
        <v>90</v>
      </c>
      <c r="H74" s="113" t="s">
        <v>103</v>
      </c>
      <c r="I74" s="112" t="s">
        <v>76</v>
      </c>
      <c r="J74" s="114" t="s">
        <v>161</v>
      </c>
      <c r="K74" s="112" t="s">
        <v>162</v>
      </c>
      <c r="L74" s="120" t="s">
        <v>33</v>
      </c>
      <c r="M74" s="120" t="s">
        <v>33</v>
      </c>
      <c r="N74" s="114" t="s">
        <v>155</v>
      </c>
      <c r="O74" s="116">
        <v>5</v>
      </c>
      <c r="P74" s="121">
        <v>46</v>
      </c>
      <c r="Q74" s="122" t="s">
        <v>249</v>
      </c>
      <c r="R74" s="118">
        <f t="shared" si="18"/>
        <v>230</v>
      </c>
      <c r="S74" s="118">
        <f t="shared" si="19"/>
        <v>230</v>
      </c>
    </row>
    <row r="75" spans="1:19" s="45" customFormat="1" ht="24" x14ac:dyDescent="0.3">
      <c r="A75" s="58" t="s">
        <v>86</v>
      </c>
      <c r="B75" s="59" t="s">
        <v>87</v>
      </c>
      <c r="C75" s="112" t="s">
        <v>102</v>
      </c>
      <c r="D75" s="112" t="s">
        <v>20</v>
      </c>
      <c r="E75" s="113" t="s">
        <v>36</v>
      </c>
      <c r="F75" s="113" t="s">
        <v>37</v>
      </c>
      <c r="G75" s="113" t="s">
        <v>38</v>
      </c>
      <c r="H75" s="113" t="s">
        <v>103</v>
      </c>
      <c r="I75" s="112" t="s">
        <v>76</v>
      </c>
      <c r="J75" s="114" t="s">
        <v>159</v>
      </c>
      <c r="K75" s="112" t="s">
        <v>160</v>
      </c>
      <c r="L75" s="120" t="s">
        <v>33</v>
      </c>
      <c r="M75" s="120" t="s">
        <v>33</v>
      </c>
      <c r="N75" s="114" t="s">
        <v>155</v>
      </c>
      <c r="O75" s="116">
        <v>4</v>
      </c>
      <c r="P75" s="121">
        <v>46</v>
      </c>
      <c r="Q75" s="122" t="s">
        <v>249</v>
      </c>
      <c r="R75" s="118">
        <f t="shared" si="18"/>
        <v>184</v>
      </c>
      <c r="S75" s="118">
        <f t="shared" si="19"/>
        <v>184</v>
      </c>
    </row>
    <row r="76" spans="1:19" s="45" customFormat="1" ht="24" x14ac:dyDescent="0.3">
      <c r="A76" s="58" t="s">
        <v>86</v>
      </c>
      <c r="B76" s="59" t="s">
        <v>87</v>
      </c>
      <c r="C76" s="112" t="s">
        <v>102</v>
      </c>
      <c r="D76" s="112" t="s">
        <v>20</v>
      </c>
      <c r="E76" s="113" t="s">
        <v>36</v>
      </c>
      <c r="F76" s="113" t="s">
        <v>37</v>
      </c>
      <c r="G76" s="113" t="s">
        <v>38</v>
      </c>
      <c r="H76" s="113" t="s">
        <v>103</v>
      </c>
      <c r="I76" s="112" t="s">
        <v>76</v>
      </c>
      <c r="J76" s="114" t="s">
        <v>161</v>
      </c>
      <c r="K76" s="112" t="s">
        <v>162</v>
      </c>
      <c r="L76" s="120" t="s">
        <v>33</v>
      </c>
      <c r="M76" s="120" t="s">
        <v>33</v>
      </c>
      <c r="N76" s="114" t="s">
        <v>155</v>
      </c>
      <c r="O76" s="116">
        <v>2</v>
      </c>
      <c r="P76" s="121">
        <v>46</v>
      </c>
      <c r="Q76" s="122" t="s">
        <v>249</v>
      </c>
      <c r="R76" s="118">
        <f t="shared" si="18"/>
        <v>92</v>
      </c>
      <c r="S76" s="118">
        <f t="shared" si="19"/>
        <v>92</v>
      </c>
    </row>
    <row r="77" spans="1:19" s="45" customFormat="1" ht="24" x14ac:dyDescent="0.3">
      <c r="A77" s="58" t="s">
        <v>86</v>
      </c>
      <c r="B77" s="59" t="s">
        <v>87</v>
      </c>
      <c r="C77" s="112" t="s">
        <v>102</v>
      </c>
      <c r="D77" s="112" t="s">
        <v>20</v>
      </c>
      <c r="E77" s="113" t="s">
        <v>36</v>
      </c>
      <c r="F77" s="113" t="s">
        <v>37</v>
      </c>
      <c r="G77" s="113" t="s">
        <v>38</v>
      </c>
      <c r="H77" s="113" t="s">
        <v>103</v>
      </c>
      <c r="I77" s="112" t="s">
        <v>76</v>
      </c>
      <c r="J77" s="114" t="s">
        <v>77</v>
      </c>
      <c r="K77" s="112" t="s">
        <v>78</v>
      </c>
      <c r="L77" s="120" t="s">
        <v>33</v>
      </c>
      <c r="M77" s="120" t="s">
        <v>33</v>
      </c>
      <c r="N77" s="114" t="s">
        <v>92</v>
      </c>
      <c r="O77" s="116">
        <v>1</v>
      </c>
      <c r="P77" s="121">
        <v>440</v>
      </c>
      <c r="Q77" s="122" t="s">
        <v>249</v>
      </c>
      <c r="R77" s="118">
        <f t="shared" si="18"/>
        <v>440</v>
      </c>
      <c r="S77" s="118">
        <f t="shared" si="19"/>
        <v>440</v>
      </c>
    </row>
    <row r="78" spans="1:19" s="45" customFormat="1" ht="24" x14ac:dyDescent="0.3">
      <c r="A78" s="58" t="s">
        <v>86</v>
      </c>
      <c r="B78" s="59" t="s">
        <v>87</v>
      </c>
      <c r="C78" s="112" t="s">
        <v>102</v>
      </c>
      <c r="D78" s="112" t="s">
        <v>20</v>
      </c>
      <c r="E78" s="113" t="s">
        <v>21</v>
      </c>
      <c r="F78" s="113" t="s">
        <v>89</v>
      </c>
      <c r="G78" s="113" t="s">
        <v>90</v>
      </c>
      <c r="H78" s="113" t="s">
        <v>103</v>
      </c>
      <c r="I78" s="112" t="s">
        <v>76</v>
      </c>
      <c r="J78" s="114" t="s">
        <v>250</v>
      </c>
      <c r="K78" s="112" t="s">
        <v>251</v>
      </c>
      <c r="L78" s="120" t="s">
        <v>33</v>
      </c>
      <c r="M78" s="120" t="s">
        <v>33</v>
      </c>
      <c r="N78" s="114" t="s">
        <v>252</v>
      </c>
      <c r="O78" s="116">
        <v>17</v>
      </c>
      <c r="P78" s="121">
        <v>175.5</v>
      </c>
      <c r="Q78" s="122" t="s">
        <v>249</v>
      </c>
      <c r="R78" s="118">
        <f t="shared" si="18"/>
        <v>2983.5</v>
      </c>
      <c r="S78" s="118">
        <f t="shared" si="19"/>
        <v>2983.5</v>
      </c>
    </row>
    <row r="79" spans="1:19" s="45" customFormat="1" ht="24" x14ac:dyDescent="0.3">
      <c r="A79" s="58" t="s">
        <v>86</v>
      </c>
      <c r="B79" s="59" t="s">
        <v>87</v>
      </c>
      <c r="C79" s="112" t="s">
        <v>102</v>
      </c>
      <c r="D79" s="112" t="s">
        <v>20</v>
      </c>
      <c r="E79" s="113" t="s">
        <v>36</v>
      </c>
      <c r="F79" s="113" t="s">
        <v>37</v>
      </c>
      <c r="G79" s="113" t="s">
        <v>38</v>
      </c>
      <c r="H79" s="113" t="s">
        <v>114</v>
      </c>
      <c r="I79" s="120" t="s">
        <v>253</v>
      </c>
      <c r="J79" s="114" t="s">
        <v>254</v>
      </c>
      <c r="K79" s="112" t="s">
        <v>255</v>
      </c>
      <c r="L79" s="120" t="s">
        <v>33</v>
      </c>
      <c r="M79" s="120" t="s">
        <v>33</v>
      </c>
      <c r="N79" s="114" t="s">
        <v>147</v>
      </c>
      <c r="O79" s="116">
        <v>3</v>
      </c>
      <c r="P79" s="121">
        <v>69.600000000000009</v>
      </c>
      <c r="Q79" s="122" t="s">
        <v>249</v>
      </c>
      <c r="R79" s="118">
        <f t="shared" si="18"/>
        <v>208.8</v>
      </c>
      <c r="S79" s="118">
        <f t="shared" si="19"/>
        <v>208.8</v>
      </c>
    </row>
    <row r="80" spans="1:19" s="45" customFormat="1" ht="24" x14ac:dyDescent="0.3">
      <c r="A80" s="58" t="s">
        <v>86</v>
      </c>
      <c r="B80" s="59" t="s">
        <v>87</v>
      </c>
      <c r="C80" s="112" t="s">
        <v>102</v>
      </c>
      <c r="D80" s="112" t="s">
        <v>20</v>
      </c>
      <c r="E80" s="113" t="s">
        <v>36</v>
      </c>
      <c r="F80" s="113" t="s">
        <v>37</v>
      </c>
      <c r="G80" s="113" t="s">
        <v>38</v>
      </c>
      <c r="H80" s="113" t="s">
        <v>114</v>
      </c>
      <c r="I80" s="120" t="s">
        <v>253</v>
      </c>
      <c r="J80" s="114" t="s">
        <v>94</v>
      </c>
      <c r="K80" s="112" t="s">
        <v>95</v>
      </c>
      <c r="L80" s="120" t="s">
        <v>33</v>
      </c>
      <c r="M80" s="120" t="s">
        <v>33</v>
      </c>
      <c r="N80" s="114" t="s">
        <v>93</v>
      </c>
      <c r="O80" s="116">
        <v>5</v>
      </c>
      <c r="P80" s="121">
        <v>220.4</v>
      </c>
      <c r="Q80" s="122" t="s">
        <v>249</v>
      </c>
      <c r="R80" s="118">
        <f t="shared" si="18"/>
        <v>1102</v>
      </c>
      <c r="S80" s="118">
        <f t="shared" si="19"/>
        <v>1102</v>
      </c>
    </row>
    <row r="81" spans="1:19" s="45" customFormat="1" ht="24" x14ac:dyDescent="0.3">
      <c r="A81" s="58" t="s">
        <v>86</v>
      </c>
      <c r="B81" s="59" t="s">
        <v>87</v>
      </c>
      <c r="C81" s="112" t="s">
        <v>102</v>
      </c>
      <c r="D81" s="112" t="s">
        <v>20</v>
      </c>
      <c r="E81" s="113" t="s">
        <v>36</v>
      </c>
      <c r="F81" s="113" t="s">
        <v>37</v>
      </c>
      <c r="G81" s="113" t="s">
        <v>38</v>
      </c>
      <c r="H81" s="113" t="s">
        <v>114</v>
      </c>
      <c r="I81" s="120" t="s">
        <v>253</v>
      </c>
      <c r="J81" s="114" t="s">
        <v>256</v>
      </c>
      <c r="K81" s="112" t="s">
        <v>257</v>
      </c>
      <c r="L81" s="120" t="s">
        <v>33</v>
      </c>
      <c r="M81" s="120" t="s">
        <v>33</v>
      </c>
      <c r="N81" s="114" t="s">
        <v>73</v>
      </c>
      <c r="O81" s="116">
        <v>5</v>
      </c>
      <c r="P81" s="121">
        <v>58</v>
      </c>
      <c r="Q81" s="122" t="s">
        <v>249</v>
      </c>
      <c r="R81" s="118">
        <f t="shared" si="18"/>
        <v>290</v>
      </c>
      <c r="S81" s="118">
        <f t="shared" si="19"/>
        <v>290</v>
      </c>
    </row>
    <row r="82" spans="1:19" s="45" customFormat="1" ht="24" x14ac:dyDescent="0.3">
      <c r="A82" s="58" t="s">
        <v>86</v>
      </c>
      <c r="B82" s="59" t="s">
        <v>87</v>
      </c>
      <c r="C82" s="112" t="s">
        <v>102</v>
      </c>
      <c r="D82" s="112" t="s">
        <v>20</v>
      </c>
      <c r="E82" s="113" t="s">
        <v>36</v>
      </c>
      <c r="F82" s="113" t="s">
        <v>37</v>
      </c>
      <c r="G82" s="113" t="s">
        <v>38</v>
      </c>
      <c r="H82" s="113" t="s">
        <v>114</v>
      </c>
      <c r="I82" s="120" t="s">
        <v>253</v>
      </c>
      <c r="J82" s="114" t="s">
        <v>258</v>
      </c>
      <c r="K82" s="112" t="s">
        <v>259</v>
      </c>
      <c r="L82" s="120" t="s">
        <v>33</v>
      </c>
      <c r="M82" s="120" t="s">
        <v>33</v>
      </c>
      <c r="N82" s="114" t="s">
        <v>93</v>
      </c>
      <c r="O82" s="116">
        <v>5</v>
      </c>
      <c r="P82" s="121">
        <v>18.559999999999999</v>
      </c>
      <c r="Q82" s="122" t="s">
        <v>249</v>
      </c>
      <c r="R82" s="118">
        <f t="shared" si="18"/>
        <v>92.8</v>
      </c>
      <c r="S82" s="118">
        <f t="shared" si="19"/>
        <v>92.8</v>
      </c>
    </row>
    <row r="83" spans="1:19" s="45" customFormat="1" ht="24" x14ac:dyDescent="0.3">
      <c r="A83" s="58" t="s">
        <v>86</v>
      </c>
      <c r="B83" s="59" t="s">
        <v>87</v>
      </c>
      <c r="C83" s="112" t="s">
        <v>102</v>
      </c>
      <c r="D83" s="112" t="s">
        <v>20</v>
      </c>
      <c r="E83" s="113" t="s">
        <v>36</v>
      </c>
      <c r="F83" s="113" t="s">
        <v>37</v>
      </c>
      <c r="G83" s="113" t="s">
        <v>38</v>
      </c>
      <c r="H83" s="113" t="s">
        <v>114</v>
      </c>
      <c r="I83" s="120" t="s">
        <v>253</v>
      </c>
      <c r="J83" s="114" t="s">
        <v>260</v>
      </c>
      <c r="K83" s="112" t="s">
        <v>261</v>
      </c>
      <c r="L83" s="120" t="s">
        <v>33</v>
      </c>
      <c r="M83" s="120" t="s">
        <v>33</v>
      </c>
      <c r="N83" s="114" t="s">
        <v>73</v>
      </c>
      <c r="O83" s="116">
        <v>10</v>
      </c>
      <c r="P83" s="121">
        <v>43.5</v>
      </c>
      <c r="Q83" s="122" t="s">
        <v>249</v>
      </c>
      <c r="R83" s="118">
        <f t="shared" si="18"/>
        <v>435</v>
      </c>
      <c r="S83" s="118">
        <f t="shared" si="19"/>
        <v>435</v>
      </c>
    </row>
    <row r="84" spans="1:19" s="45" customFormat="1" ht="24" x14ac:dyDescent="0.3">
      <c r="A84" s="58" t="s">
        <v>86</v>
      </c>
      <c r="B84" s="59" t="s">
        <v>87</v>
      </c>
      <c r="C84" s="112" t="s">
        <v>102</v>
      </c>
      <c r="D84" s="112" t="s">
        <v>20</v>
      </c>
      <c r="E84" s="113" t="s">
        <v>36</v>
      </c>
      <c r="F84" s="113" t="s">
        <v>37</v>
      </c>
      <c r="G84" s="113" t="s">
        <v>38</v>
      </c>
      <c r="H84" s="113" t="s">
        <v>114</v>
      </c>
      <c r="I84" s="120" t="s">
        <v>253</v>
      </c>
      <c r="J84" s="114" t="s">
        <v>262</v>
      </c>
      <c r="K84" s="112" t="s">
        <v>263</v>
      </c>
      <c r="L84" s="120" t="s">
        <v>33</v>
      </c>
      <c r="M84" s="120" t="s">
        <v>33</v>
      </c>
      <c r="N84" s="114" t="s">
        <v>73</v>
      </c>
      <c r="O84" s="116">
        <v>10</v>
      </c>
      <c r="P84" s="121">
        <v>49.3</v>
      </c>
      <c r="Q84" s="122" t="s">
        <v>249</v>
      </c>
      <c r="R84" s="118">
        <f t="shared" si="18"/>
        <v>493</v>
      </c>
      <c r="S84" s="118">
        <f t="shared" si="19"/>
        <v>493</v>
      </c>
    </row>
    <row r="85" spans="1:19" s="45" customFormat="1" ht="54.6" customHeight="1" x14ac:dyDescent="0.3">
      <c r="A85" s="58" t="s">
        <v>86</v>
      </c>
      <c r="B85" s="59" t="s">
        <v>87</v>
      </c>
      <c r="C85" s="112" t="s">
        <v>102</v>
      </c>
      <c r="D85" s="112" t="s">
        <v>20</v>
      </c>
      <c r="E85" s="113" t="s">
        <v>36</v>
      </c>
      <c r="F85" s="113" t="s">
        <v>37</v>
      </c>
      <c r="G85" s="113" t="s">
        <v>38</v>
      </c>
      <c r="H85" s="113" t="s">
        <v>114</v>
      </c>
      <c r="I85" s="120" t="s">
        <v>253</v>
      </c>
      <c r="J85" s="114" t="s">
        <v>264</v>
      </c>
      <c r="K85" s="112" t="s">
        <v>265</v>
      </c>
      <c r="L85" s="120" t="s">
        <v>33</v>
      </c>
      <c r="M85" s="120" t="s">
        <v>33</v>
      </c>
      <c r="N85" s="114" t="s">
        <v>73</v>
      </c>
      <c r="O85" s="116">
        <v>10</v>
      </c>
      <c r="P85" s="121">
        <v>40.6</v>
      </c>
      <c r="Q85" s="122" t="s">
        <v>249</v>
      </c>
      <c r="R85" s="118">
        <f t="shared" si="18"/>
        <v>406</v>
      </c>
      <c r="S85" s="118">
        <f t="shared" si="19"/>
        <v>406</v>
      </c>
    </row>
    <row r="86" spans="1:19" s="45" customFormat="1" ht="44.25" customHeight="1" x14ac:dyDescent="0.3">
      <c r="A86" s="58" t="s">
        <v>86</v>
      </c>
      <c r="B86" s="59" t="s">
        <v>87</v>
      </c>
      <c r="C86" s="112" t="s">
        <v>102</v>
      </c>
      <c r="D86" s="112" t="s">
        <v>20</v>
      </c>
      <c r="E86" s="113" t="s">
        <v>36</v>
      </c>
      <c r="F86" s="113" t="s">
        <v>37</v>
      </c>
      <c r="G86" s="113" t="s">
        <v>38</v>
      </c>
      <c r="H86" s="113" t="s">
        <v>114</v>
      </c>
      <c r="I86" s="120" t="s">
        <v>253</v>
      </c>
      <c r="J86" s="114" t="s">
        <v>266</v>
      </c>
      <c r="K86" s="112" t="s">
        <v>267</v>
      </c>
      <c r="L86" s="120" t="s">
        <v>33</v>
      </c>
      <c r="M86" s="120" t="s">
        <v>33</v>
      </c>
      <c r="N86" s="114" t="s">
        <v>73</v>
      </c>
      <c r="O86" s="116">
        <v>5</v>
      </c>
      <c r="P86" s="121">
        <v>70.760000000000005</v>
      </c>
      <c r="Q86" s="122" t="s">
        <v>249</v>
      </c>
      <c r="R86" s="118">
        <f t="shared" si="18"/>
        <v>353.8</v>
      </c>
      <c r="S86" s="118">
        <f t="shared" si="19"/>
        <v>353.8</v>
      </c>
    </row>
    <row r="87" spans="1:19" s="45" customFormat="1" ht="44.25" customHeight="1" x14ac:dyDescent="0.3">
      <c r="A87" s="58" t="s">
        <v>86</v>
      </c>
      <c r="B87" s="59" t="s">
        <v>87</v>
      </c>
      <c r="C87" s="112" t="s">
        <v>102</v>
      </c>
      <c r="D87" s="112" t="s">
        <v>20</v>
      </c>
      <c r="E87" s="113" t="s">
        <v>36</v>
      </c>
      <c r="F87" s="113" t="s">
        <v>37</v>
      </c>
      <c r="G87" s="113" t="s">
        <v>38</v>
      </c>
      <c r="H87" s="113" t="s">
        <v>114</v>
      </c>
      <c r="I87" s="120" t="s">
        <v>253</v>
      </c>
      <c r="J87" s="114" t="s">
        <v>268</v>
      </c>
      <c r="K87" s="112" t="s">
        <v>269</v>
      </c>
      <c r="L87" s="120" t="s">
        <v>33</v>
      </c>
      <c r="M87" s="120" t="s">
        <v>33</v>
      </c>
      <c r="N87" s="114" t="s">
        <v>73</v>
      </c>
      <c r="O87" s="116">
        <v>5</v>
      </c>
      <c r="P87" s="121">
        <v>72.5</v>
      </c>
      <c r="Q87" s="122" t="s">
        <v>249</v>
      </c>
      <c r="R87" s="118">
        <f t="shared" si="18"/>
        <v>362.5</v>
      </c>
      <c r="S87" s="118">
        <f t="shared" si="19"/>
        <v>362.5</v>
      </c>
    </row>
    <row r="88" spans="1:19" s="45" customFormat="1" ht="44.25" customHeight="1" x14ac:dyDescent="0.3">
      <c r="A88" s="58" t="s">
        <v>86</v>
      </c>
      <c r="B88" s="59" t="s">
        <v>87</v>
      </c>
      <c r="C88" s="112" t="s">
        <v>102</v>
      </c>
      <c r="D88" s="112" t="s">
        <v>20</v>
      </c>
      <c r="E88" s="113" t="s">
        <v>36</v>
      </c>
      <c r="F88" s="113" t="s">
        <v>37</v>
      </c>
      <c r="G88" s="113" t="s">
        <v>38</v>
      </c>
      <c r="H88" s="113" t="s">
        <v>114</v>
      </c>
      <c r="I88" s="120" t="s">
        <v>253</v>
      </c>
      <c r="J88" s="114" t="s">
        <v>202</v>
      </c>
      <c r="K88" s="112" t="s">
        <v>203</v>
      </c>
      <c r="L88" s="120" t="s">
        <v>33</v>
      </c>
      <c r="M88" s="120" t="s">
        <v>33</v>
      </c>
      <c r="N88" s="114" t="s">
        <v>73</v>
      </c>
      <c r="O88" s="116">
        <v>2</v>
      </c>
      <c r="P88" s="121">
        <v>46.4</v>
      </c>
      <c r="Q88" s="122" t="s">
        <v>249</v>
      </c>
      <c r="R88" s="118">
        <f t="shared" si="18"/>
        <v>92.8</v>
      </c>
      <c r="S88" s="118">
        <f t="shared" si="19"/>
        <v>92.8</v>
      </c>
    </row>
    <row r="89" spans="1:19" s="45" customFormat="1" ht="44.25" customHeight="1" x14ac:dyDescent="0.3">
      <c r="A89" s="58" t="s">
        <v>86</v>
      </c>
      <c r="B89" s="59" t="s">
        <v>87</v>
      </c>
      <c r="C89" s="112" t="s">
        <v>102</v>
      </c>
      <c r="D89" s="112" t="s">
        <v>20</v>
      </c>
      <c r="E89" s="113" t="s">
        <v>36</v>
      </c>
      <c r="F89" s="113" t="s">
        <v>37</v>
      </c>
      <c r="G89" s="113" t="s">
        <v>38</v>
      </c>
      <c r="H89" s="113" t="s">
        <v>114</v>
      </c>
      <c r="I89" s="120" t="s">
        <v>253</v>
      </c>
      <c r="J89" s="114" t="s">
        <v>270</v>
      </c>
      <c r="K89" s="112" t="s">
        <v>271</v>
      </c>
      <c r="L89" s="120" t="s">
        <v>33</v>
      </c>
      <c r="M89" s="120" t="s">
        <v>33</v>
      </c>
      <c r="N89" s="114" t="s">
        <v>73</v>
      </c>
      <c r="O89" s="116">
        <v>4</v>
      </c>
      <c r="P89" s="121">
        <v>40.36</v>
      </c>
      <c r="Q89" s="122" t="s">
        <v>249</v>
      </c>
      <c r="R89" s="118">
        <f t="shared" si="18"/>
        <v>161.44</v>
      </c>
      <c r="S89" s="118">
        <f t="shared" si="19"/>
        <v>161.44</v>
      </c>
    </row>
    <row r="90" spans="1:19" s="45" customFormat="1" ht="44.25" customHeight="1" x14ac:dyDescent="0.3">
      <c r="A90" s="58" t="s">
        <v>86</v>
      </c>
      <c r="B90" s="59" t="s">
        <v>87</v>
      </c>
      <c r="C90" s="112" t="s">
        <v>102</v>
      </c>
      <c r="D90" s="112" t="s">
        <v>20</v>
      </c>
      <c r="E90" s="113" t="s">
        <v>21</v>
      </c>
      <c r="F90" s="113" t="s">
        <v>20</v>
      </c>
      <c r="G90" s="113" t="s">
        <v>22</v>
      </c>
      <c r="H90" s="113" t="s">
        <v>114</v>
      </c>
      <c r="I90" s="120" t="s">
        <v>253</v>
      </c>
      <c r="J90" s="114" t="s">
        <v>254</v>
      </c>
      <c r="K90" s="112" t="s">
        <v>255</v>
      </c>
      <c r="L90" s="120" t="s">
        <v>33</v>
      </c>
      <c r="M90" s="120" t="s">
        <v>33</v>
      </c>
      <c r="N90" s="114" t="s">
        <v>147</v>
      </c>
      <c r="O90" s="116">
        <v>3</v>
      </c>
      <c r="P90" s="121">
        <v>69.600000000000009</v>
      </c>
      <c r="Q90" s="122" t="s">
        <v>249</v>
      </c>
      <c r="R90" s="118">
        <f t="shared" si="18"/>
        <v>208.8</v>
      </c>
      <c r="S90" s="118">
        <f t="shared" si="19"/>
        <v>208.8</v>
      </c>
    </row>
    <row r="91" spans="1:19" s="45" customFormat="1" ht="44.25" customHeight="1" x14ac:dyDescent="0.3">
      <c r="A91" s="58" t="s">
        <v>86</v>
      </c>
      <c r="B91" s="59" t="s">
        <v>87</v>
      </c>
      <c r="C91" s="112" t="s">
        <v>102</v>
      </c>
      <c r="D91" s="112" t="s">
        <v>20</v>
      </c>
      <c r="E91" s="113" t="s">
        <v>21</v>
      </c>
      <c r="F91" s="113" t="s">
        <v>20</v>
      </c>
      <c r="G91" s="113" t="s">
        <v>22</v>
      </c>
      <c r="H91" s="113" t="s">
        <v>114</v>
      </c>
      <c r="I91" s="120" t="s">
        <v>253</v>
      </c>
      <c r="J91" s="114" t="s">
        <v>94</v>
      </c>
      <c r="K91" s="112" t="s">
        <v>95</v>
      </c>
      <c r="L91" s="120" t="s">
        <v>33</v>
      </c>
      <c r="M91" s="120" t="s">
        <v>33</v>
      </c>
      <c r="N91" s="114" t="s">
        <v>93</v>
      </c>
      <c r="O91" s="116">
        <v>7</v>
      </c>
      <c r="P91" s="121">
        <v>220.4</v>
      </c>
      <c r="Q91" s="122" t="s">
        <v>249</v>
      </c>
      <c r="R91" s="118">
        <f t="shared" si="18"/>
        <v>1542.8</v>
      </c>
      <c r="S91" s="118">
        <f t="shared" si="19"/>
        <v>1542.8</v>
      </c>
    </row>
    <row r="92" spans="1:19" s="45" customFormat="1" ht="44.25" customHeight="1" x14ac:dyDescent="0.3">
      <c r="A92" s="58" t="s">
        <v>86</v>
      </c>
      <c r="B92" s="59" t="s">
        <v>87</v>
      </c>
      <c r="C92" s="112" t="s">
        <v>102</v>
      </c>
      <c r="D92" s="112" t="s">
        <v>20</v>
      </c>
      <c r="E92" s="113" t="s">
        <v>21</v>
      </c>
      <c r="F92" s="113" t="s">
        <v>20</v>
      </c>
      <c r="G92" s="113" t="s">
        <v>22</v>
      </c>
      <c r="H92" s="113" t="s">
        <v>114</v>
      </c>
      <c r="I92" s="120" t="s">
        <v>253</v>
      </c>
      <c r="J92" s="114" t="s">
        <v>256</v>
      </c>
      <c r="K92" s="112" t="s">
        <v>257</v>
      </c>
      <c r="L92" s="120" t="s">
        <v>33</v>
      </c>
      <c r="M92" s="120" t="s">
        <v>33</v>
      </c>
      <c r="N92" s="114" t="s">
        <v>73</v>
      </c>
      <c r="O92" s="116">
        <v>5</v>
      </c>
      <c r="P92" s="121">
        <v>58</v>
      </c>
      <c r="Q92" s="122" t="s">
        <v>249</v>
      </c>
      <c r="R92" s="118">
        <f t="shared" si="18"/>
        <v>290</v>
      </c>
      <c r="S92" s="118">
        <f t="shared" si="19"/>
        <v>290</v>
      </c>
    </row>
    <row r="93" spans="1:19" s="45" customFormat="1" ht="44.25" customHeight="1" x14ac:dyDescent="0.3">
      <c r="A93" s="58" t="s">
        <v>86</v>
      </c>
      <c r="B93" s="59" t="s">
        <v>87</v>
      </c>
      <c r="C93" s="112" t="s">
        <v>102</v>
      </c>
      <c r="D93" s="112" t="s">
        <v>20</v>
      </c>
      <c r="E93" s="113" t="s">
        <v>21</v>
      </c>
      <c r="F93" s="113" t="s">
        <v>20</v>
      </c>
      <c r="G93" s="113" t="s">
        <v>22</v>
      </c>
      <c r="H93" s="113" t="s">
        <v>114</v>
      </c>
      <c r="I93" s="120" t="s">
        <v>253</v>
      </c>
      <c r="J93" s="114" t="s">
        <v>258</v>
      </c>
      <c r="K93" s="112" t="s">
        <v>259</v>
      </c>
      <c r="L93" s="120" t="s">
        <v>33</v>
      </c>
      <c r="M93" s="120" t="s">
        <v>33</v>
      </c>
      <c r="N93" s="114" t="s">
        <v>93</v>
      </c>
      <c r="O93" s="116">
        <v>4</v>
      </c>
      <c r="P93" s="121">
        <v>18.559999999999999</v>
      </c>
      <c r="Q93" s="122" t="s">
        <v>249</v>
      </c>
      <c r="R93" s="118">
        <f t="shared" si="18"/>
        <v>74.239999999999995</v>
      </c>
      <c r="S93" s="118">
        <f t="shared" si="19"/>
        <v>74.239999999999995</v>
      </c>
    </row>
    <row r="94" spans="1:19" s="45" customFormat="1" ht="44.25" customHeight="1" x14ac:dyDescent="0.3">
      <c r="A94" s="58" t="s">
        <v>86</v>
      </c>
      <c r="B94" s="59" t="s">
        <v>87</v>
      </c>
      <c r="C94" s="112" t="s">
        <v>102</v>
      </c>
      <c r="D94" s="112" t="s">
        <v>20</v>
      </c>
      <c r="E94" s="113" t="s">
        <v>21</v>
      </c>
      <c r="F94" s="113" t="s">
        <v>20</v>
      </c>
      <c r="G94" s="113" t="s">
        <v>22</v>
      </c>
      <c r="H94" s="113" t="s">
        <v>114</v>
      </c>
      <c r="I94" s="120" t="s">
        <v>253</v>
      </c>
      <c r="J94" s="114" t="s">
        <v>260</v>
      </c>
      <c r="K94" s="112" t="s">
        <v>261</v>
      </c>
      <c r="L94" s="120" t="s">
        <v>33</v>
      </c>
      <c r="M94" s="120" t="s">
        <v>33</v>
      </c>
      <c r="N94" s="114" t="s">
        <v>73</v>
      </c>
      <c r="O94" s="116">
        <v>10</v>
      </c>
      <c r="P94" s="121">
        <v>43.5</v>
      </c>
      <c r="Q94" s="122" t="s">
        <v>249</v>
      </c>
      <c r="R94" s="118">
        <f t="shared" si="18"/>
        <v>435</v>
      </c>
      <c r="S94" s="118">
        <f t="shared" si="19"/>
        <v>435</v>
      </c>
    </row>
    <row r="95" spans="1:19" s="123" customFormat="1" ht="44.25" customHeight="1" x14ac:dyDescent="0.3">
      <c r="A95" s="58" t="s">
        <v>86</v>
      </c>
      <c r="B95" s="59" t="s">
        <v>87</v>
      </c>
      <c r="C95" s="112" t="s">
        <v>102</v>
      </c>
      <c r="D95" s="112" t="s">
        <v>20</v>
      </c>
      <c r="E95" s="113" t="s">
        <v>21</v>
      </c>
      <c r="F95" s="113" t="s">
        <v>20</v>
      </c>
      <c r="G95" s="113" t="s">
        <v>22</v>
      </c>
      <c r="H95" s="113" t="s">
        <v>114</v>
      </c>
      <c r="I95" s="120" t="s">
        <v>253</v>
      </c>
      <c r="J95" s="114" t="s">
        <v>262</v>
      </c>
      <c r="K95" s="112" t="s">
        <v>263</v>
      </c>
      <c r="L95" s="120" t="s">
        <v>33</v>
      </c>
      <c r="M95" s="120" t="s">
        <v>33</v>
      </c>
      <c r="N95" s="114" t="s">
        <v>73</v>
      </c>
      <c r="O95" s="116">
        <v>10</v>
      </c>
      <c r="P95" s="121">
        <v>49.3</v>
      </c>
      <c r="Q95" s="122" t="s">
        <v>249</v>
      </c>
      <c r="R95" s="118">
        <f t="shared" si="18"/>
        <v>493</v>
      </c>
      <c r="S95" s="118">
        <f t="shared" si="19"/>
        <v>493</v>
      </c>
    </row>
    <row r="96" spans="1:19" s="123" customFormat="1" ht="44.25" customHeight="1" x14ac:dyDescent="0.3">
      <c r="A96" s="58" t="s">
        <v>86</v>
      </c>
      <c r="B96" s="59" t="s">
        <v>87</v>
      </c>
      <c r="C96" s="112" t="s">
        <v>102</v>
      </c>
      <c r="D96" s="112" t="s">
        <v>20</v>
      </c>
      <c r="E96" s="113" t="s">
        <v>21</v>
      </c>
      <c r="F96" s="113" t="s">
        <v>20</v>
      </c>
      <c r="G96" s="113" t="s">
        <v>22</v>
      </c>
      <c r="H96" s="113" t="s">
        <v>114</v>
      </c>
      <c r="I96" s="120" t="s">
        <v>253</v>
      </c>
      <c r="J96" s="114" t="s">
        <v>264</v>
      </c>
      <c r="K96" s="112" t="s">
        <v>265</v>
      </c>
      <c r="L96" s="120" t="s">
        <v>33</v>
      </c>
      <c r="M96" s="120" t="s">
        <v>33</v>
      </c>
      <c r="N96" s="114" t="s">
        <v>73</v>
      </c>
      <c r="O96" s="116">
        <v>10</v>
      </c>
      <c r="P96" s="121">
        <v>40.6</v>
      </c>
      <c r="Q96" s="122" t="s">
        <v>249</v>
      </c>
      <c r="R96" s="118">
        <f t="shared" si="18"/>
        <v>406</v>
      </c>
      <c r="S96" s="118">
        <f t="shared" si="19"/>
        <v>406</v>
      </c>
    </row>
    <row r="97" spans="1:19" s="123" customFormat="1" ht="44.25" customHeight="1" x14ac:dyDescent="0.3">
      <c r="A97" s="58" t="s">
        <v>86</v>
      </c>
      <c r="B97" s="59" t="s">
        <v>87</v>
      </c>
      <c r="C97" s="112" t="s">
        <v>102</v>
      </c>
      <c r="D97" s="112" t="s">
        <v>20</v>
      </c>
      <c r="E97" s="113" t="s">
        <v>21</v>
      </c>
      <c r="F97" s="113" t="s">
        <v>20</v>
      </c>
      <c r="G97" s="113" t="s">
        <v>22</v>
      </c>
      <c r="H97" s="113" t="s">
        <v>114</v>
      </c>
      <c r="I97" s="120" t="s">
        <v>253</v>
      </c>
      <c r="J97" s="114" t="s">
        <v>266</v>
      </c>
      <c r="K97" s="112" t="s">
        <v>267</v>
      </c>
      <c r="L97" s="120" t="s">
        <v>33</v>
      </c>
      <c r="M97" s="120" t="s">
        <v>33</v>
      </c>
      <c r="N97" s="114" t="s">
        <v>73</v>
      </c>
      <c r="O97" s="116">
        <v>5</v>
      </c>
      <c r="P97" s="121">
        <v>70.760000000000005</v>
      </c>
      <c r="Q97" s="122" t="s">
        <v>249</v>
      </c>
      <c r="R97" s="118">
        <f t="shared" si="18"/>
        <v>353.8</v>
      </c>
      <c r="S97" s="118">
        <f t="shared" si="19"/>
        <v>353.8</v>
      </c>
    </row>
    <row r="98" spans="1:19" s="123" customFormat="1" ht="44.25" customHeight="1" x14ac:dyDescent="0.3">
      <c r="A98" s="58" t="s">
        <v>86</v>
      </c>
      <c r="B98" s="59" t="s">
        <v>87</v>
      </c>
      <c r="C98" s="112" t="s">
        <v>102</v>
      </c>
      <c r="D98" s="112" t="s">
        <v>20</v>
      </c>
      <c r="E98" s="113" t="s">
        <v>21</v>
      </c>
      <c r="F98" s="113" t="s">
        <v>20</v>
      </c>
      <c r="G98" s="113" t="s">
        <v>22</v>
      </c>
      <c r="H98" s="113" t="s">
        <v>114</v>
      </c>
      <c r="I98" s="120" t="s">
        <v>253</v>
      </c>
      <c r="J98" s="114" t="s">
        <v>268</v>
      </c>
      <c r="K98" s="112" t="s">
        <v>269</v>
      </c>
      <c r="L98" s="120" t="s">
        <v>33</v>
      </c>
      <c r="M98" s="120" t="s">
        <v>33</v>
      </c>
      <c r="N98" s="114" t="s">
        <v>73</v>
      </c>
      <c r="O98" s="116">
        <v>5</v>
      </c>
      <c r="P98" s="121">
        <v>72.5</v>
      </c>
      <c r="Q98" s="122" t="s">
        <v>249</v>
      </c>
      <c r="R98" s="118">
        <f t="shared" si="18"/>
        <v>362.5</v>
      </c>
      <c r="S98" s="118">
        <f t="shared" si="19"/>
        <v>362.5</v>
      </c>
    </row>
    <row r="99" spans="1:19" s="123" customFormat="1" ht="44.25" customHeight="1" x14ac:dyDescent="0.3">
      <c r="A99" s="58" t="s">
        <v>86</v>
      </c>
      <c r="B99" s="59" t="s">
        <v>87</v>
      </c>
      <c r="C99" s="112" t="s">
        <v>102</v>
      </c>
      <c r="D99" s="112" t="s">
        <v>20</v>
      </c>
      <c r="E99" s="113" t="s">
        <v>21</v>
      </c>
      <c r="F99" s="113" t="s">
        <v>20</v>
      </c>
      <c r="G99" s="113" t="s">
        <v>22</v>
      </c>
      <c r="H99" s="113" t="s">
        <v>114</v>
      </c>
      <c r="I99" s="120" t="s">
        <v>253</v>
      </c>
      <c r="J99" s="114" t="s">
        <v>202</v>
      </c>
      <c r="K99" s="112" t="s">
        <v>203</v>
      </c>
      <c r="L99" s="120" t="s">
        <v>33</v>
      </c>
      <c r="M99" s="120" t="s">
        <v>33</v>
      </c>
      <c r="N99" s="114" t="s">
        <v>73</v>
      </c>
      <c r="O99" s="116">
        <v>2</v>
      </c>
      <c r="P99" s="121">
        <v>46.4</v>
      </c>
      <c r="Q99" s="122" t="s">
        <v>249</v>
      </c>
      <c r="R99" s="118">
        <f t="shared" si="18"/>
        <v>92.8</v>
      </c>
      <c r="S99" s="118">
        <f t="shared" si="19"/>
        <v>92.8</v>
      </c>
    </row>
    <row r="100" spans="1:19" s="123" customFormat="1" ht="44.25" customHeight="1" x14ac:dyDescent="0.3">
      <c r="A100" s="58" t="s">
        <v>86</v>
      </c>
      <c r="B100" s="59" t="s">
        <v>87</v>
      </c>
      <c r="C100" s="112" t="s">
        <v>102</v>
      </c>
      <c r="D100" s="112" t="s">
        <v>20</v>
      </c>
      <c r="E100" s="113" t="s">
        <v>21</v>
      </c>
      <c r="F100" s="113" t="s">
        <v>20</v>
      </c>
      <c r="G100" s="113" t="s">
        <v>22</v>
      </c>
      <c r="H100" s="113" t="s">
        <v>114</v>
      </c>
      <c r="I100" s="120" t="s">
        <v>253</v>
      </c>
      <c r="J100" s="114" t="s">
        <v>270</v>
      </c>
      <c r="K100" s="112" t="s">
        <v>271</v>
      </c>
      <c r="L100" s="120" t="s">
        <v>33</v>
      </c>
      <c r="M100" s="120" t="s">
        <v>33</v>
      </c>
      <c r="N100" s="114" t="s">
        <v>73</v>
      </c>
      <c r="O100" s="116">
        <v>6</v>
      </c>
      <c r="P100" s="121">
        <v>40.36</v>
      </c>
      <c r="Q100" s="122" t="s">
        <v>249</v>
      </c>
      <c r="R100" s="118">
        <f t="shared" si="18"/>
        <v>242.16</v>
      </c>
      <c r="S100" s="118">
        <f t="shared" si="19"/>
        <v>242.16</v>
      </c>
    </row>
    <row r="101" spans="1:19" s="123" customFormat="1" ht="44.25" customHeight="1" x14ac:dyDescent="0.3">
      <c r="A101" s="58" t="s">
        <v>86</v>
      </c>
      <c r="B101" s="59" t="s">
        <v>87</v>
      </c>
      <c r="C101" s="112" t="s">
        <v>102</v>
      </c>
      <c r="D101" s="112" t="s">
        <v>20</v>
      </c>
      <c r="E101" s="113" t="s">
        <v>21</v>
      </c>
      <c r="F101" s="113" t="s">
        <v>20</v>
      </c>
      <c r="G101" s="113" t="s">
        <v>28</v>
      </c>
      <c r="H101" s="113" t="s">
        <v>133</v>
      </c>
      <c r="I101" s="114" t="s">
        <v>272</v>
      </c>
      <c r="J101" s="113" t="s">
        <v>62</v>
      </c>
      <c r="K101" s="112" t="s">
        <v>273</v>
      </c>
      <c r="L101" s="120" t="s">
        <v>33</v>
      </c>
      <c r="M101" s="120" t="s">
        <v>33</v>
      </c>
      <c r="N101" s="114" t="s">
        <v>26</v>
      </c>
      <c r="O101" s="116">
        <v>1</v>
      </c>
      <c r="P101" s="121">
        <v>1249</v>
      </c>
      <c r="Q101" s="122" t="s">
        <v>39</v>
      </c>
      <c r="R101" s="118">
        <f t="shared" si="18"/>
        <v>1249</v>
      </c>
      <c r="S101" s="118">
        <f t="shared" si="19"/>
        <v>1249</v>
      </c>
    </row>
    <row r="102" spans="1:19" s="123" customFormat="1" ht="44.25" customHeight="1" x14ac:dyDescent="0.3">
      <c r="A102" s="58" t="s">
        <v>86</v>
      </c>
      <c r="B102" s="59" t="s">
        <v>87</v>
      </c>
      <c r="C102" s="112" t="s">
        <v>102</v>
      </c>
      <c r="D102" s="112" t="s">
        <v>20</v>
      </c>
      <c r="E102" s="113" t="s">
        <v>21</v>
      </c>
      <c r="F102" s="113" t="s">
        <v>20</v>
      </c>
      <c r="G102" s="113" t="s">
        <v>22</v>
      </c>
      <c r="H102" s="113" t="s">
        <v>111</v>
      </c>
      <c r="I102" s="120" t="s">
        <v>112</v>
      </c>
      <c r="J102" s="114" t="s">
        <v>274</v>
      </c>
      <c r="K102" s="112" t="s">
        <v>275</v>
      </c>
      <c r="L102" s="120" t="s">
        <v>33</v>
      </c>
      <c r="M102" s="120" t="s">
        <v>33</v>
      </c>
      <c r="N102" s="114" t="s">
        <v>73</v>
      </c>
      <c r="O102" s="116">
        <v>1</v>
      </c>
      <c r="P102" s="121">
        <v>660</v>
      </c>
      <c r="Q102" s="122" t="s">
        <v>249</v>
      </c>
      <c r="R102" s="118">
        <f t="shared" si="18"/>
        <v>660</v>
      </c>
      <c r="S102" s="118">
        <f t="shared" si="19"/>
        <v>660</v>
      </c>
    </row>
    <row r="103" spans="1:19" s="123" customFormat="1" ht="44.25" customHeight="1" x14ac:dyDescent="0.3">
      <c r="A103" s="58" t="s">
        <v>86</v>
      </c>
      <c r="B103" s="59" t="s">
        <v>87</v>
      </c>
      <c r="C103" s="112" t="s">
        <v>102</v>
      </c>
      <c r="D103" s="112" t="s">
        <v>20</v>
      </c>
      <c r="E103" s="113" t="s">
        <v>21</v>
      </c>
      <c r="F103" s="113" t="s">
        <v>20</v>
      </c>
      <c r="G103" s="113" t="s">
        <v>22</v>
      </c>
      <c r="H103" s="113" t="s">
        <v>52</v>
      </c>
      <c r="I103" s="114" t="s">
        <v>64</v>
      </c>
      <c r="J103" s="113" t="s">
        <v>62</v>
      </c>
      <c r="K103" s="112" t="s">
        <v>276</v>
      </c>
      <c r="L103" s="124" t="s">
        <v>24</v>
      </c>
      <c r="M103" s="115" t="s">
        <v>174</v>
      </c>
      <c r="N103" s="114" t="s">
        <v>26</v>
      </c>
      <c r="O103" s="116">
        <v>1</v>
      </c>
      <c r="P103" s="121">
        <v>462.00479999999993</v>
      </c>
      <c r="Q103" s="122" t="s">
        <v>246</v>
      </c>
      <c r="R103" s="118">
        <f t="shared" si="18"/>
        <v>462.00479999999993</v>
      </c>
      <c r="S103" s="118">
        <f t="shared" si="19"/>
        <v>462.00479999999993</v>
      </c>
    </row>
    <row r="104" spans="1:19" s="123" customFormat="1" ht="44.25" customHeight="1" x14ac:dyDescent="0.3">
      <c r="A104" s="58" t="s">
        <v>86</v>
      </c>
      <c r="B104" s="59" t="s">
        <v>87</v>
      </c>
      <c r="C104" s="112" t="s">
        <v>102</v>
      </c>
      <c r="D104" s="112" t="s">
        <v>20</v>
      </c>
      <c r="E104" s="113" t="s">
        <v>21</v>
      </c>
      <c r="F104" s="113" t="s">
        <v>20</v>
      </c>
      <c r="G104" s="113" t="s">
        <v>22</v>
      </c>
      <c r="H104" s="113" t="s">
        <v>52</v>
      </c>
      <c r="I104" s="114" t="s">
        <v>64</v>
      </c>
      <c r="J104" s="113" t="s">
        <v>62</v>
      </c>
      <c r="K104" s="112" t="s">
        <v>276</v>
      </c>
      <c r="L104" s="124" t="s">
        <v>24</v>
      </c>
      <c r="M104" s="115" t="s">
        <v>174</v>
      </c>
      <c r="N104" s="114" t="s">
        <v>26</v>
      </c>
      <c r="O104" s="116">
        <v>1</v>
      </c>
      <c r="P104" s="121">
        <v>180.05519999999999</v>
      </c>
      <c r="Q104" s="122" t="s">
        <v>246</v>
      </c>
      <c r="R104" s="118">
        <f t="shared" si="18"/>
        <v>180.05519999999999</v>
      </c>
      <c r="S104" s="118">
        <f t="shared" si="19"/>
        <v>180.05519999999999</v>
      </c>
    </row>
    <row r="105" spans="1:19" s="123" customFormat="1" ht="44.25" customHeight="1" x14ac:dyDescent="0.3">
      <c r="A105" s="58" t="s">
        <v>86</v>
      </c>
      <c r="B105" s="59" t="s">
        <v>87</v>
      </c>
      <c r="C105" s="112" t="s">
        <v>102</v>
      </c>
      <c r="D105" s="112" t="s">
        <v>20</v>
      </c>
      <c r="E105" s="113" t="s">
        <v>36</v>
      </c>
      <c r="F105" s="113" t="s">
        <v>37</v>
      </c>
      <c r="G105" s="113" t="s">
        <v>38</v>
      </c>
      <c r="H105" s="113" t="s">
        <v>103</v>
      </c>
      <c r="I105" s="112" t="s">
        <v>76</v>
      </c>
      <c r="J105" s="114" t="s">
        <v>106</v>
      </c>
      <c r="K105" s="112" t="s">
        <v>107</v>
      </c>
      <c r="L105" s="124" t="s">
        <v>33</v>
      </c>
      <c r="M105" s="124"/>
      <c r="N105" s="114" t="s">
        <v>73</v>
      </c>
      <c r="O105" s="116">
        <v>1</v>
      </c>
      <c r="P105" s="121">
        <v>429.19</v>
      </c>
      <c r="Q105" s="122" t="s">
        <v>249</v>
      </c>
      <c r="R105" s="118">
        <f t="shared" si="18"/>
        <v>429.19</v>
      </c>
      <c r="S105" s="118">
        <f t="shared" si="19"/>
        <v>429.19</v>
      </c>
    </row>
    <row r="106" spans="1:19" s="123" customFormat="1" ht="44.25" customHeight="1" x14ac:dyDescent="0.3">
      <c r="A106" s="58" t="s">
        <v>86</v>
      </c>
      <c r="B106" s="59" t="s">
        <v>87</v>
      </c>
      <c r="C106" s="112" t="s">
        <v>102</v>
      </c>
      <c r="D106" s="112" t="s">
        <v>20</v>
      </c>
      <c r="E106" s="113" t="s">
        <v>36</v>
      </c>
      <c r="F106" s="113" t="s">
        <v>37</v>
      </c>
      <c r="G106" s="113" t="s">
        <v>38</v>
      </c>
      <c r="H106" s="113" t="s">
        <v>103</v>
      </c>
      <c r="I106" s="112" t="s">
        <v>76</v>
      </c>
      <c r="J106" s="114" t="s">
        <v>104</v>
      </c>
      <c r="K106" s="112" t="s">
        <v>105</v>
      </c>
      <c r="L106" s="124" t="s">
        <v>33</v>
      </c>
      <c r="M106" s="124"/>
      <c r="N106" s="114" t="s">
        <v>73</v>
      </c>
      <c r="O106" s="116">
        <v>2</v>
      </c>
      <c r="P106" s="121">
        <v>487.2</v>
      </c>
      <c r="Q106" s="122" t="s">
        <v>249</v>
      </c>
      <c r="R106" s="118">
        <f t="shared" si="18"/>
        <v>974.4</v>
      </c>
      <c r="S106" s="118">
        <f t="shared" si="19"/>
        <v>974.4</v>
      </c>
    </row>
    <row r="107" spans="1:19" s="123" customFormat="1" ht="44.25" customHeight="1" x14ac:dyDescent="0.3">
      <c r="A107" s="58" t="s">
        <v>86</v>
      </c>
      <c r="B107" s="59" t="s">
        <v>87</v>
      </c>
      <c r="C107" s="112" t="s">
        <v>102</v>
      </c>
      <c r="D107" s="112" t="s">
        <v>20</v>
      </c>
      <c r="E107" s="113" t="s">
        <v>21</v>
      </c>
      <c r="F107" s="113" t="s">
        <v>20</v>
      </c>
      <c r="G107" s="113" t="s">
        <v>22</v>
      </c>
      <c r="H107" s="113" t="s">
        <v>114</v>
      </c>
      <c r="I107" s="120" t="s">
        <v>253</v>
      </c>
      <c r="J107" s="114" t="s">
        <v>277</v>
      </c>
      <c r="K107" s="112" t="s">
        <v>278</v>
      </c>
      <c r="L107" s="120" t="s">
        <v>33</v>
      </c>
      <c r="M107" s="120"/>
      <c r="N107" s="114" t="s">
        <v>73</v>
      </c>
      <c r="O107" s="116">
        <v>2</v>
      </c>
      <c r="P107" s="121">
        <v>2999.25</v>
      </c>
      <c r="Q107" s="122" t="s">
        <v>249</v>
      </c>
      <c r="R107" s="118">
        <f t="shared" si="18"/>
        <v>5998.5</v>
      </c>
      <c r="S107" s="118">
        <f t="shared" si="19"/>
        <v>5998.5</v>
      </c>
    </row>
    <row r="108" spans="1:19" s="123" customFormat="1" ht="44.25" customHeight="1" x14ac:dyDescent="0.3">
      <c r="A108" s="58" t="s">
        <v>86</v>
      </c>
      <c r="B108" s="59" t="s">
        <v>87</v>
      </c>
      <c r="C108" s="112" t="s">
        <v>102</v>
      </c>
      <c r="D108" s="112" t="s">
        <v>20</v>
      </c>
      <c r="E108" s="113" t="s">
        <v>21</v>
      </c>
      <c r="F108" s="113" t="s">
        <v>20</v>
      </c>
      <c r="G108" s="113" t="s">
        <v>28</v>
      </c>
      <c r="H108" s="113" t="s">
        <v>137</v>
      </c>
      <c r="I108" s="114" t="s">
        <v>82</v>
      </c>
      <c r="J108" s="113" t="s">
        <v>62</v>
      </c>
      <c r="K108" s="112" t="s">
        <v>279</v>
      </c>
      <c r="L108" s="124" t="s">
        <v>280</v>
      </c>
      <c r="M108" s="120"/>
      <c r="N108" s="114" t="s">
        <v>26</v>
      </c>
      <c r="O108" s="116">
        <v>1</v>
      </c>
      <c r="P108" s="121">
        <v>44431.9</v>
      </c>
      <c r="Q108" s="122" t="s">
        <v>39</v>
      </c>
      <c r="R108" s="118">
        <f t="shared" si="18"/>
        <v>44431.9</v>
      </c>
      <c r="S108" s="118">
        <f t="shared" si="19"/>
        <v>44431.9</v>
      </c>
    </row>
    <row r="109" spans="1:19" s="123" customFormat="1" ht="44.25" customHeight="1" x14ac:dyDescent="0.3">
      <c r="A109" s="58" t="s">
        <v>86</v>
      </c>
      <c r="B109" s="59" t="s">
        <v>87</v>
      </c>
      <c r="C109" s="112" t="s">
        <v>102</v>
      </c>
      <c r="D109" s="112" t="s">
        <v>20</v>
      </c>
      <c r="E109" s="113" t="s">
        <v>21</v>
      </c>
      <c r="F109" s="113" t="s">
        <v>20</v>
      </c>
      <c r="G109" s="113" t="s">
        <v>28</v>
      </c>
      <c r="H109" s="113" t="s">
        <v>137</v>
      </c>
      <c r="I109" s="114" t="s">
        <v>82</v>
      </c>
      <c r="J109" s="113" t="s">
        <v>62</v>
      </c>
      <c r="K109" s="112" t="s">
        <v>281</v>
      </c>
      <c r="L109" s="124" t="s">
        <v>280</v>
      </c>
      <c r="M109" s="120"/>
      <c r="N109" s="114" t="s">
        <v>26</v>
      </c>
      <c r="O109" s="116">
        <v>1</v>
      </c>
      <c r="P109" s="121">
        <v>44431.9</v>
      </c>
      <c r="Q109" s="122" t="s">
        <v>39</v>
      </c>
      <c r="R109" s="118">
        <f t="shared" si="18"/>
        <v>44431.9</v>
      </c>
      <c r="S109" s="118">
        <f t="shared" si="19"/>
        <v>44431.9</v>
      </c>
    </row>
    <row r="110" spans="1:19" s="123" customFormat="1" ht="44.25" customHeight="1" x14ac:dyDescent="0.3">
      <c r="A110" s="58" t="s">
        <v>86</v>
      </c>
      <c r="B110" s="59" t="s">
        <v>87</v>
      </c>
      <c r="C110" s="125" t="s">
        <v>143</v>
      </c>
      <c r="D110" s="126" t="s">
        <v>20</v>
      </c>
      <c r="E110" s="127" t="s">
        <v>21</v>
      </c>
      <c r="F110" s="128" t="s">
        <v>20</v>
      </c>
      <c r="G110" s="127" t="s">
        <v>22</v>
      </c>
      <c r="H110" s="127">
        <v>22104</v>
      </c>
      <c r="I110" s="129" t="s">
        <v>163</v>
      </c>
      <c r="J110" s="41" t="s">
        <v>282</v>
      </c>
      <c r="K110" s="41" t="s">
        <v>283</v>
      </c>
      <c r="L110" s="127" t="s">
        <v>144</v>
      </c>
      <c r="M110" s="127" t="s">
        <v>144</v>
      </c>
      <c r="N110" s="41" t="s">
        <v>93</v>
      </c>
      <c r="O110" s="41">
        <v>3</v>
      </c>
      <c r="P110" s="130">
        <f>+R110/O110</f>
        <v>144.83000000000001</v>
      </c>
      <c r="Q110" s="131" t="s">
        <v>136</v>
      </c>
      <c r="R110" s="132">
        <v>434.49</v>
      </c>
      <c r="S110" s="132">
        <v>434.49</v>
      </c>
    </row>
    <row r="111" spans="1:19" s="123" customFormat="1" ht="44.25" customHeight="1" x14ac:dyDescent="0.3">
      <c r="A111" s="58" t="s">
        <v>86</v>
      </c>
      <c r="B111" s="59" t="s">
        <v>87</v>
      </c>
      <c r="C111" s="125" t="s">
        <v>143</v>
      </c>
      <c r="D111" s="126" t="s">
        <v>20</v>
      </c>
      <c r="E111" s="127" t="s">
        <v>21</v>
      </c>
      <c r="F111" s="128" t="s">
        <v>20</v>
      </c>
      <c r="G111" s="127" t="s">
        <v>22</v>
      </c>
      <c r="H111" s="127">
        <v>22104</v>
      </c>
      <c r="I111" s="129" t="s">
        <v>163</v>
      </c>
      <c r="J111" s="41" t="s">
        <v>284</v>
      </c>
      <c r="K111" s="41" t="s">
        <v>285</v>
      </c>
      <c r="L111" s="127" t="s">
        <v>144</v>
      </c>
      <c r="M111" s="127" t="s">
        <v>144</v>
      </c>
      <c r="N111" s="41" t="s">
        <v>73</v>
      </c>
      <c r="O111" s="41">
        <v>38</v>
      </c>
      <c r="P111" s="130">
        <f>+R111/O111</f>
        <v>12</v>
      </c>
      <c r="Q111" s="131" t="s">
        <v>136</v>
      </c>
      <c r="R111" s="132">
        <v>456</v>
      </c>
      <c r="S111" s="132">
        <v>456</v>
      </c>
    </row>
    <row r="112" spans="1:19" s="123" customFormat="1" ht="44.25" customHeight="1" x14ac:dyDescent="0.3">
      <c r="A112" s="58" t="s">
        <v>86</v>
      </c>
      <c r="B112" s="59" t="s">
        <v>87</v>
      </c>
      <c r="C112" s="125" t="s">
        <v>143</v>
      </c>
      <c r="D112" s="126" t="s">
        <v>20</v>
      </c>
      <c r="E112" s="127" t="s">
        <v>21</v>
      </c>
      <c r="F112" s="128" t="s">
        <v>20</v>
      </c>
      <c r="G112" s="127" t="s">
        <v>22</v>
      </c>
      <c r="H112" s="127">
        <v>22104</v>
      </c>
      <c r="I112" s="129" t="s">
        <v>163</v>
      </c>
      <c r="J112" s="41" t="s">
        <v>286</v>
      </c>
      <c r="K112" s="41" t="s">
        <v>287</v>
      </c>
      <c r="L112" s="127" t="s">
        <v>144</v>
      </c>
      <c r="M112" s="127" t="s">
        <v>144</v>
      </c>
      <c r="N112" s="41" t="s">
        <v>92</v>
      </c>
      <c r="O112" s="41">
        <v>3</v>
      </c>
      <c r="P112" s="130">
        <f>+R112/O112</f>
        <v>34.85</v>
      </c>
      <c r="Q112" s="131" t="s">
        <v>136</v>
      </c>
      <c r="R112" s="132">
        <v>104.55</v>
      </c>
      <c r="S112" s="132">
        <v>104.55</v>
      </c>
    </row>
    <row r="113" spans="1:19" s="123" customFormat="1" ht="44.25" customHeight="1" x14ac:dyDescent="0.3">
      <c r="A113" s="58" t="s">
        <v>86</v>
      </c>
      <c r="B113" s="59" t="s">
        <v>87</v>
      </c>
      <c r="C113" s="125" t="s">
        <v>143</v>
      </c>
      <c r="D113" s="126" t="s">
        <v>20</v>
      </c>
      <c r="E113" s="127" t="s">
        <v>21</v>
      </c>
      <c r="F113" s="128" t="s">
        <v>20</v>
      </c>
      <c r="G113" s="127" t="s">
        <v>22</v>
      </c>
      <c r="H113" s="127">
        <v>24601</v>
      </c>
      <c r="I113" s="129" t="s">
        <v>109</v>
      </c>
      <c r="J113" s="41" t="s">
        <v>288</v>
      </c>
      <c r="K113" s="41" t="s">
        <v>289</v>
      </c>
      <c r="L113" s="127" t="s">
        <v>144</v>
      </c>
      <c r="M113" s="127" t="s">
        <v>144</v>
      </c>
      <c r="N113" s="41" t="s">
        <v>73</v>
      </c>
      <c r="O113" s="41">
        <v>1</v>
      </c>
      <c r="P113" s="130">
        <f>+R113/O113</f>
        <v>499</v>
      </c>
      <c r="Q113" s="131" t="s">
        <v>136</v>
      </c>
      <c r="R113" s="132">
        <v>499</v>
      </c>
      <c r="S113" s="132">
        <v>499</v>
      </c>
    </row>
    <row r="114" spans="1:19" s="123" customFormat="1" ht="44.25" customHeight="1" x14ac:dyDescent="0.3">
      <c r="A114" s="58" t="s">
        <v>86</v>
      </c>
      <c r="B114" s="59" t="s">
        <v>87</v>
      </c>
      <c r="C114" s="125" t="s">
        <v>143</v>
      </c>
      <c r="D114" s="126" t="s">
        <v>20</v>
      </c>
      <c r="E114" s="127" t="s">
        <v>21</v>
      </c>
      <c r="F114" s="128" t="s">
        <v>20</v>
      </c>
      <c r="G114" s="127" t="s">
        <v>22</v>
      </c>
      <c r="H114" s="127">
        <v>24601</v>
      </c>
      <c r="I114" s="129" t="s">
        <v>109</v>
      </c>
      <c r="J114" s="41" t="s">
        <v>290</v>
      </c>
      <c r="K114" s="41" t="s">
        <v>291</v>
      </c>
      <c r="L114" s="127" t="s">
        <v>144</v>
      </c>
      <c r="M114" s="127" t="s">
        <v>144</v>
      </c>
      <c r="N114" s="41" t="s">
        <v>73</v>
      </c>
      <c r="O114" s="41">
        <v>1</v>
      </c>
      <c r="P114" s="130">
        <f t="shared" ref="P114:P115" si="20">+R114/O114</f>
        <v>999</v>
      </c>
      <c r="Q114" s="131" t="s">
        <v>136</v>
      </c>
      <c r="R114" s="132">
        <v>999</v>
      </c>
      <c r="S114" s="132">
        <v>999</v>
      </c>
    </row>
    <row r="115" spans="1:19" s="123" customFormat="1" ht="44.25" customHeight="1" x14ac:dyDescent="0.3">
      <c r="A115" s="58" t="s">
        <v>86</v>
      </c>
      <c r="B115" s="59" t="s">
        <v>87</v>
      </c>
      <c r="C115" s="125" t="s">
        <v>143</v>
      </c>
      <c r="D115" s="126" t="s">
        <v>20</v>
      </c>
      <c r="E115" s="127" t="s">
        <v>21</v>
      </c>
      <c r="F115" s="128" t="s">
        <v>20</v>
      </c>
      <c r="G115" s="127" t="s">
        <v>22</v>
      </c>
      <c r="H115" s="127">
        <v>24601</v>
      </c>
      <c r="I115" s="129" t="s">
        <v>109</v>
      </c>
      <c r="J115" s="41" t="s">
        <v>292</v>
      </c>
      <c r="K115" s="41" t="s">
        <v>293</v>
      </c>
      <c r="L115" s="127" t="s">
        <v>144</v>
      </c>
      <c r="M115" s="127" t="s">
        <v>144</v>
      </c>
      <c r="N115" s="41" t="s">
        <v>73</v>
      </c>
      <c r="O115" s="41">
        <v>1</v>
      </c>
      <c r="P115" s="130">
        <f t="shared" si="20"/>
        <v>499</v>
      </c>
      <c r="Q115" s="131" t="s">
        <v>136</v>
      </c>
      <c r="R115" s="132">
        <v>499</v>
      </c>
      <c r="S115" s="132">
        <v>499</v>
      </c>
    </row>
    <row r="116" spans="1:19" s="123" customFormat="1" ht="44.25" customHeight="1" x14ac:dyDescent="0.3">
      <c r="A116" s="58" t="s">
        <v>86</v>
      </c>
      <c r="B116" s="59" t="s">
        <v>87</v>
      </c>
      <c r="C116" s="125" t="s">
        <v>143</v>
      </c>
      <c r="D116" s="126" t="s">
        <v>20</v>
      </c>
      <c r="E116" s="127" t="s">
        <v>36</v>
      </c>
      <c r="F116" s="128" t="s">
        <v>37</v>
      </c>
      <c r="G116" s="127" t="s">
        <v>90</v>
      </c>
      <c r="H116" s="127">
        <v>25401</v>
      </c>
      <c r="I116" s="129" t="s">
        <v>167</v>
      </c>
      <c r="J116" s="41" t="s">
        <v>294</v>
      </c>
      <c r="K116" s="41" t="s">
        <v>295</v>
      </c>
      <c r="L116" s="127" t="s">
        <v>144</v>
      </c>
      <c r="M116" s="127" t="s">
        <v>144</v>
      </c>
      <c r="N116" s="41" t="s">
        <v>73</v>
      </c>
      <c r="O116" s="41">
        <v>31</v>
      </c>
      <c r="P116" s="130">
        <f>+S116/O116</f>
        <v>62.480000000000004</v>
      </c>
      <c r="Q116" s="131" t="s">
        <v>136</v>
      </c>
      <c r="R116" s="132">
        <v>1936.88</v>
      </c>
      <c r="S116" s="132">
        <v>1936.88</v>
      </c>
    </row>
    <row r="117" spans="1:19" s="123" customFormat="1" ht="44.25" customHeight="1" x14ac:dyDescent="0.3">
      <c r="A117" s="58" t="s">
        <v>86</v>
      </c>
      <c r="B117" s="59" t="s">
        <v>87</v>
      </c>
      <c r="C117" s="125" t="s">
        <v>143</v>
      </c>
      <c r="D117" s="126" t="s">
        <v>20</v>
      </c>
      <c r="E117" s="127" t="s">
        <v>36</v>
      </c>
      <c r="F117" s="128" t="s">
        <v>37</v>
      </c>
      <c r="G117" s="127" t="s">
        <v>90</v>
      </c>
      <c r="H117" s="127">
        <v>25401</v>
      </c>
      <c r="I117" s="129" t="s">
        <v>167</v>
      </c>
      <c r="J117" s="41" t="s">
        <v>294</v>
      </c>
      <c r="K117" s="41" t="s">
        <v>295</v>
      </c>
      <c r="L117" s="127" t="s">
        <v>144</v>
      </c>
      <c r="M117" s="127" t="s">
        <v>144</v>
      </c>
      <c r="N117" s="41" t="s">
        <v>73</v>
      </c>
      <c r="O117" s="41">
        <v>1</v>
      </c>
      <c r="P117" s="130">
        <f>+S117/O117</f>
        <v>62.4</v>
      </c>
      <c r="Q117" s="131" t="s">
        <v>136</v>
      </c>
      <c r="R117" s="132">
        <v>62.4</v>
      </c>
      <c r="S117" s="132">
        <v>62.4</v>
      </c>
    </row>
    <row r="118" spans="1:19" s="123" customFormat="1" ht="44.25" customHeight="1" x14ac:dyDescent="0.3">
      <c r="A118" s="58" t="s">
        <v>86</v>
      </c>
      <c r="B118" s="59" t="s">
        <v>87</v>
      </c>
      <c r="C118" s="125" t="s">
        <v>143</v>
      </c>
      <c r="D118" s="126" t="s">
        <v>20</v>
      </c>
      <c r="E118" s="127" t="s">
        <v>36</v>
      </c>
      <c r="F118" s="128" t="s">
        <v>37</v>
      </c>
      <c r="G118" s="127" t="s">
        <v>38</v>
      </c>
      <c r="H118" s="127">
        <v>25401</v>
      </c>
      <c r="I118" s="129" t="s">
        <v>167</v>
      </c>
      <c r="J118" s="41" t="s">
        <v>296</v>
      </c>
      <c r="K118" s="41" t="s">
        <v>297</v>
      </c>
      <c r="L118" s="127" t="s">
        <v>144</v>
      </c>
      <c r="M118" s="127" t="s">
        <v>144</v>
      </c>
      <c r="N118" s="41" t="s">
        <v>73</v>
      </c>
      <c r="O118" s="41">
        <v>1</v>
      </c>
      <c r="P118" s="130">
        <f>+S118/O118</f>
        <v>5979.8</v>
      </c>
      <c r="Q118" s="131" t="s">
        <v>136</v>
      </c>
      <c r="R118" s="132">
        <v>5979.8</v>
      </c>
      <c r="S118" s="132">
        <v>5979.8</v>
      </c>
    </row>
    <row r="119" spans="1:19" s="123" customFormat="1" ht="44.25" customHeight="1" x14ac:dyDescent="0.3">
      <c r="A119" s="58" t="s">
        <v>86</v>
      </c>
      <c r="B119" s="59" t="s">
        <v>87</v>
      </c>
      <c r="C119" s="125" t="s">
        <v>143</v>
      </c>
      <c r="D119" s="126" t="s">
        <v>20</v>
      </c>
      <c r="E119" s="127" t="s">
        <v>21</v>
      </c>
      <c r="F119" s="128" t="s">
        <v>20</v>
      </c>
      <c r="G119" s="127" t="s">
        <v>22</v>
      </c>
      <c r="H119" s="127">
        <v>26102</v>
      </c>
      <c r="I119" s="129" t="s">
        <v>170</v>
      </c>
      <c r="J119" s="41" t="s">
        <v>49</v>
      </c>
      <c r="K119" s="133" t="s">
        <v>120</v>
      </c>
      <c r="L119" s="126" t="s">
        <v>47</v>
      </c>
      <c r="M119" s="127" t="s">
        <v>174</v>
      </c>
      <c r="N119" s="41" t="s">
        <v>121</v>
      </c>
      <c r="O119" s="41">
        <v>1</v>
      </c>
      <c r="P119" s="132">
        <v>8515</v>
      </c>
      <c r="Q119" s="131" t="s">
        <v>136</v>
      </c>
      <c r="R119" s="132">
        <v>8515</v>
      </c>
      <c r="S119" s="132">
        <v>8515</v>
      </c>
    </row>
    <row r="120" spans="1:19" s="123" customFormat="1" ht="44.25" customHeight="1" x14ac:dyDescent="0.3">
      <c r="A120" s="58" t="s">
        <v>86</v>
      </c>
      <c r="B120" s="59" t="s">
        <v>87</v>
      </c>
      <c r="C120" s="125" t="s">
        <v>143</v>
      </c>
      <c r="D120" s="126" t="s">
        <v>20</v>
      </c>
      <c r="E120" s="127" t="s">
        <v>36</v>
      </c>
      <c r="F120" s="128" t="s">
        <v>37</v>
      </c>
      <c r="G120" s="127" t="s">
        <v>38</v>
      </c>
      <c r="H120" s="127">
        <v>26102</v>
      </c>
      <c r="I120" s="129" t="s">
        <v>170</v>
      </c>
      <c r="J120" s="41" t="s">
        <v>49</v>
      </c>
      <c r="K120" s="133" t="s">
        <v>120</v>
      </c>
      <c r="L120" s="126" t="s">
        <v>47</v>
      </c>
      <c r="M120" s="127" t="s">
        <v>174</v>
      </c>
      <c r="N120" s="41" t="s">
        <v>121</v>
      </c>
      <c r="O120" s="41">
        <v>1</v>
      </c>
      <c r="P120" s="132">
        <v>304</v>
      </c>
      <c r="Q120" s="131" t="s">
        <v>136</v>
      </c>
      <c r="R120" s="132">
        <v>304</v>
      </c>
      <c r="S120" s="132">
        <v>304</v>
      </c>
    </row>
    <row r="121" spans="1:19" s="123" customFormat="1" ht="44.25" customHeight="1" x14ac:dyDescent="0.3">
      <c r="A121" s="58" t="s">
        <v>86</v>
      </c>
      <c r="B121" s="59" t="s">
        <v>87</v>
      </c>
      <c r="C121" s="125" t="s">
        <v>143</v>
      </c>
      <c r="D121" s="126" t="s">
        <v>20</v>
      </c>
      <c r="E121" s="127" t="s">
        <v>36</v>
      </c>
      <c r="F121" s="128" t="s">
        <v>37</v>
      </c>
      <c r="G121" s="127" t="s">
        <v>38</v>
      </c>
      <c r="H121" s="127">
        <v>32201</v>
      </c>
      <c r="I121" s="134" t="s">
        <v>171</v>
      </c>
      <c r="J121" s="41"/>
      <c r="K121" s="133" t="s">
        <v>298</v>
      </c>
      <c r="L121" s="135" t="s">
        <v>299</v>
      </c>
      <c r="M121" s="136" t="s">
        <v>172</v>
      </c>
      <c r="N121" s="41" t="s">
        <v>174</v>
      </c>
      <c r="O121" s="41">
        <v>1</v>
      </c>
      <c r="P121" s="132">
        <v>25585.96</v>
      </c>
      <c r="Q121" s="131" t="s">
        <v>136</v>
      </c>
      <c r="R121" s="132">
        <v>25585.96</v>
      </c>
      <c r="S121" s="132">
        <v>25585.96</v>
      </c>
    </row>
    <row r="122" spans="1:19" s="123" customFormat="1" ht="44.25" customHeight="1" x14ac:dyDescent="0.3">
      <c r="A122" s="58" t="s">
        <v>86</v>
      </c>
      <c r="B122" s="59" t="s">
        <v>87</v>
      </c>
      <c r="C122" s="125" t="s">
        <v>143</v>
      </c>
      <c r="D122" s="126" t="s">
        <v>20</v>
      </c>
      <c r="E122" s="127" t="s">
        <v>21</v>
      </c>
      <c r="F122" s="128" t="s">
        <v>20</v>
      </c>
      <c r="G122" s="127" t="s">
        <v>28</v>
      </c>
      <c r="H122" s="127">
        <v>32201</v>
      </c>
      <c r="I122" s="134" t="s">
        <v>171</v>
      </c>
      <c r="J122" s="41"/>
      <c r="K122" s="133" t="s">
        <v>300</v>
      </c>
      <c r="L122" s="135" t="s">
        <v>301</v>
      </c>
      <c r="M122" s="136" t="s">
        <v>172</v>
      </c>
      <c r="N122" s="41" t="s">
        <v>174</v>
      </c>
      <c r="O122" s="41">
        <v>1</v>
      </c>
      <c r="P122" s="132">
        <v>104298</v>
      </c>
      <c r="Q122" s="131" t="s">
        <v>136</v>
      </c>
      <c r="R122" s="132">
        <v>104298</v>
      </c>
      <c r="S122" s="132">
        <v>104298</v>
      </c>
    </row>
    <row r="123" spans="1:19" s="123" customFormat="1" ht="44.25" customHeight="1" x14ac:dyDescent="0.3">
      <c r="A123" s="58" t="s">
        <v>86</v>
      </c>
      <c r="B123" s="59" t="s">
        <v>87</v>
      </c>
      <c r="C123" s="125" t="s">
        <v>143</v>
      </c>
      <c r="D123" s="126" t="s">
        <v>20</v>
      </c>
      <c r="E123" s="127" t="s">
        <v>36</v>
      </c>
      <c r="F123" s="128" t="s">
        <v>37</v>
      </c>
      <c r="G123" s="127" t="s">
        <v>38</v>
      </c>
      <c r="H123" s="127">
        <v>32201</v>
      </c>
      <c r="I123" s="134" t="s">
        <v>171</v>
      </c>
      <c r="J123" s="41"/>
      <c r="K123" s="133" t="s">
        <v>302</v>
      </c>
      <c r="L123" s="135" t="s">
        <v>303</v>
      </c>
      <c r="M123" s="136" t="s">
        <v>172</v>
      </c>
      <c r="N123" s="41" t="s">
        <v>174</v>
      </c>
      <c r="O123" s="41">
        <v>1</v>
      </c>
      <c r="P123" s="132">
        <v>15582.99</v>
      </c>
      <c r="Q123" s="131" t="s">
        <v>136</v>
      </c>
      <c r="R123" s="132">
        <v>15582.99</v>
      </c>
      <c r="S123" s="132">
        <v>15582.99</v>
      </c>
    </row>
    <row r="124" spans="1:19" s="123" customFormat="1" ht="44.25" customHeight="1" x14ac:dyDescent="0.3">
      <c r="A124" s="58" t="s">
        <v>86</v>
      </c>
      <c r="B124" s="59" t="s">
        <v>87</v>
      </c>
      <c r="C124" s="125" t="s">
        <v>143</v>
      </c>
      <c r="D124" s="126" t="s">
        <v>20</v>
      </c>
      <c r="E124" s="127" t="s">
        <v>21</v>
      </c>
      <c r="F124" s="128" t="s">
        <v>20</v>
      </c>
      <c r="G124" s="127" t="s">
        <v>22</v>
      </c>
      <c r="H124" s="127">
        <v>32601</v>
      </c>
      <c r="I124" s="129" t="s">
        <v>64</v>
      </c>
      <c r="J124" s="41"/>
      <c r="K124" s="41" t="s">
        <v>304</v>
      </c>
      <c r="L124" s="137" t="s">
        <v>173</v>
      </c>
      <c r="M124" s="136" t="s">
        <v>174</v>
      </c>
      <c r="N124" s="138" t="s">
        <v>175</v>
      </c>
      <c r="O124" s="131">
        <v>1</v>
      </c>
      <c r="P124" s="132">
        <v>2333.34</v>
      </c>
      <c r="Q124" s="137" t="s">
        <v>176</v>
      </c>
      <c r="R124" s="132">
        <v>2333.34</v>
      </c>
      <c r="S124" s="132">
        <f>2011.5*1.16</f>
        <v>2333.3399999999997</v>
      </c>
    </row>
    <row r="125" spans="1:19" s="123" customFormat="1" ht="44.25" customHeight="1" x14ac:dyDescent="0.3">
      <c r="A125" s="58" t="s">
        <v>86</v>
      </c>
      <c r="B125" s="59" t="s">
        <v>87</v>
      </c>
      <c r="C125" s="125" t="s">
        <v>143</v>
      </c>
      <c r="D125" s="126" t="s">
        <v>20</v>
      </c>
      <c r="E125" s="127" t="s">
        <v>36</v>
      </c>
      <c r="F125" s="128" t="s">
        <v>37</v>
      </c>
      <c r="G125" s="127" t="s">
        <v>38</v>
      </c>
      <c r="H125" s="127">
        <v>33801</v>
      </c>
      <c r="I125" s="134" t="s">
        <v>177</v>
      </c>
      <c r="J125" s="41"/>
      <c r="K125" s="41" t="s">
        <v>305</v>
      </c>
      <c r="L125" s="137" t="s">
        <v>141</v>
      </c>
      <c r="M125" s="136" t="s">
        <v>174</v>
      </c>
      <c r="N125" s="138" t="s">
        <v>175</v>
      </c>
      <c r="O125" s="41">
        <v>1</v>
      </c>
      <c r="P125" s="130">
        <v>14442</v>
      </c>
      <c r="Q125" s="137" t="s">
        <v>176</v>
      </c>
      <c r="R125" s="132">
        <f>12450*1.16</f>
        <v>14441.999999999998</v>
      </c>
      <c r="S125" s="139">
        <v>14442</v>
      </c>
    </row>
    <row r="126" spans="1:19" s="123" customFormat="1" ht="44.25" customHeight="1" x14ac:dyDescent="0.3">
      <c r="A126" s="58" t="s">
        <v>86</v>
      </c>
      <c r="B126" s="59" t="s">
        <v>87</v>
      </c>
      <c r="C126" s="125" t="s">
        <v>143</v>
      </c>
      <c r="D126" s="126" t="s">
        <v>20</v>
      </c>
      <c r="E126" s="127" t="s">
        <v>36</v>
      </c>
      <c r="F126" s="128" t="s">
        <v>37</v>
      </c>
      <c r="G126" s="127" t="s">
        <v>38</v>
      </c>
      <c r="H126" s="127">
        <v>33801</v>
      </c>
      <c r="I126" s="134" t="s">
        <v>177</v>
      </c>
      <c r="J126" s="41"/>
      <c r="K126" s="41" t="s">
        <v>306</v>
      </c>
      <c r="L126" s="137" t="s">
        <v>141</v>
      </c>
      <c r="M126" s="136" t="s">
        <v>174</v>
      </c>
      <c r="N126" s="127" t="s">
        <v>175</v>
      </c>
      <c r="O126" s="41">
        <v>1</v>
      </c>
      <c r="P126" s="130">
        <v>14442</v>
      </c>
      <c r="Q126" s="137" t="s">
        <v>176</v>
      </c>
      <c r="R126" s="132">
        <f>12450*1.16</f>
        <v>14441.999999999998</v>
      </c>
      <c r="S126" s="132">
        <v>14442</v>
      </c>
    </row>
    <row r="127" spans="1:19" s="123" customFormat="1" ht="44.25" customHeight="1" x14ac:dyDescent="0.3">
      <c r="A127" s="58" t="s">
        <v>86</v>
      </c>
      <c r="B127" s="59" t="s">
        <v>87</v>
      </c>
      <c r="C127" s="125" t="s">
        <v>143</v>
      </c>
      <c r="D127" s="126" t="s">
        <v>20</v>
      </c>
      <c r="E127" s="127" t="s">
        <v>21</v>
      </c>
      <c r="F127" s="128" t="s">
        <v>20</v>
      </c>
      <c r="G127" s="127" t="s">
        <v>28</v>
      </c>
      <c r="H127" s="127">
        <v>33801</v>
      </c>
      <c r="I127" s="134" t="s">
        <v>177</v>
      </c>
      <c r="J127" s="41"/>
      <c r="K127" s="41" t="s">
        <v>307</v>
      </c>
      <c r="L127" s="137" t="s">
        <v>141</v>
      </c>
      <c r="M127" s="136" t="s">
        <v>174</v>
      </c>
      <c r="N127" s="127" t="s">
        <v>175</v>
      </c>
      <c r="O127" s="41">
        <v>1</v>
      </c>
      <c r="P127" s="130">
        <v>31320</v>
      </c>
      <c r="Q127" s="137" t="s">
        <v>176</v>
      </c>
      <c r="R127" s="132">
        <f>27000*1.16</f>
        <v>31319.999999999996</v>
      </c>
      <c r="S127" s="139">
        <v>31320</v>
      </c>
    </row>
    <row r="128" spans="1:19" s="123" customFormat="1" ht="44.25" customHeight="1" x14ac:dyDescent="0.3">
      <c r="A128" s="58" t="s">
        <v>86</v>
      </c>
      <c r="B128" s="59" t="s">
        <v>87</v>
      </c>
      <c r="C128" s="125" t="s">
        <v>143</v>
      </c>
      <c r="D128" s="126" t="s">
        <v>20</v>
      </c>
      <c r="E128" s="127" t="s">
        <v>21</v>
      </c>
      <c r="F128" s="128" t="s">
        <v>20</v>
      </c>
      <c r="G128" s="127" t="s">
        <v>22</v>
      </c>
      <c r="H128" s="127">
        <v>33901</v>
      </c>
      <c r="I128" s="129" t="s">
        <v>178</v>
      </c>
      <c r="J128" s="41"/>
      <c r="K128" s="133" t="s">
        <v>308</v>
      </c>
      <c r="L128" s="137" t="s">
        <v>179</v>
      </c>
      <c r="M128" s="136" t="s">
        <v>174</v>
      </c>
      <c r="N128" s="138" t="s">
        <v>175</v>
      </c>
      <c r="O128" s="131">
        <v>1</v>
      </c>
      <c r="P128" s="130">
        <v>138.02000000000001</v>
      </c>
      <c r="Q128" s="137" t="s">
        <v>136</v>
      </c>
      <c r="R128" s="132">
        <v>138.02000000000001</v>
      </c>
      <c r="S128" s="132">
        <v>138.02000000000001</v>
      </c>
    </row>
    <row r="129" spans="1:19" s="123" customFormat="1" ht="44.25" customHeight="1" x14ac:dyDescent="0.3">
      <c r="A129" s="58" t="s">
        <v>86</v>
      </c>
      <c r="B129" s="59" t="s">
        <v>87</v>
      </c>
      <c r="C129" s="125" t="s">
        <v>143</v>
      </c>
      <c r="D129" s="126" t="s">
        <v>20</v>
      </c>
      <c r="E129" s="127" t="s">
        <v>21</v>
      </c>
      <c r="F129" s="128" t="s">
        <v>20</v>
      </c>
      <c r="G129" s="127" t="s">
        <v>22</v>
      </c>
      <c r="H129" s="127">
        <v>35101</v>
      </c>
      <c r="I129" s="129" t="s">
        <v>57</v>
      </c>
      <c r="J129" s="41"/>
      <c r="K129" s="41" t="s">
        <v>309</v>
      </c>
      <c r="L129" s="131" t="s">
        <v>144</v>
      </c>
      <c r="M129" s="136" t="s">
        <v>174</v>
      </c>
      <c r="N129" s="138" t="s">
        <v>175</v>
      </c>
      <c r="O129" s="131">
        <v>1</v>
      </c>
      <c r="P129" s="130">
        <v>1148.4000000000001</v>
      </c>
      <c r="Q129" s="137" t="s">
        <v>136</v>
      </c>
      <c r="R129" s="132">
        <f>990*1.16</f>
        <v>1148.3999999999999</v>
      </c>
      <c r="S129" s="132">
        <v>1148.4000000000001</v>
      </c>
    </row>
    <row r="130" spans="1:19" s="123" customFormat="1" ht="44.25" customHeight="1" x14ac:dyDescent="0.3">
      <c r="A130" s="58" t="s">
        <v>86</v>
      </c>
      <c r="B130" s="59" t="s">
        <v>87</v>
      </c>
      <c r="C130" s="125" t="s">
        <v>143</v>
      </c>
      <c r="D130" s="126" t="s">
        <v>20</v>
      </c>
      <c r="E130" s="127" t="s">
        <v>21</v>
      </c>
      <c r="F130" s="128" t="s">
        <v>20</v>
      </c>
      <c r="G130" s="127" t="s">
        <v>22</v>
      </c>
      <c r="H130" s="127">
        <v>35201</v>
      </c>
      <c r="I130" s="129" t="s">
        <v>180</v>
      </c>
      <c r="J130" s="41"/>
      <c r="K130" s="41" t="s">
        <v>310</v>
      </c>
      <c r="L130" s="131" t="s">
        <v>144</v>
      </c>
      <c r="M130" s="136" t="s">
        <v>174</v>
      </c>
      <c r="N130" s="138" t="s">
        <v>175</v>
      </c>
      <c r="O130" s="131">
        <v>1</v>
      </c>
      <c r="P130" s="130">
        <v>5568</v>
      </c>
      <c r="Q130" s="137" t="s">
        <v>136</v>
      </c>
      <c r="R130" s="132">
        <f>4800*1.16</f>
        <v>5568</v>
      </c>
      <c r="S130" s="132">
        <v>5568</v>
      </c>
    </row>
    <row r="131" spans="1:19" s="123" customFormat="1" ht="44.25" customHeight="1" x14ac:dyDescent="0.3">
      <c r="A131" s="58" t="s">
        <v>86</v>
      </c>
      <c r="B131" s="59" t="s">
        <v>87</v>
      </c>
      <c r="C131" s="125" t="s">
        <v>143</v>
      </c>
      <c r="D131" s="126" t="s">
        <v>20</v>
      </c>
      <c r="E131" s="127" t="s">
        <v>21</v>
      </c>
      <c r="F131" s="128" t="s">
        <v>20</v>
      </c>
      <c r="G131" s="127" t="s">
        <v>22</v>
      </c>
      <c r="H131" s="127">
        <v>35501</v>
      </c>
      <c r="I131" s="129" t="s">
        <v>181</v>
      </c>
      <c r="J131" s="41"/>
      <c r="K131" s="41" t="s">
        <v>311</v>
      </c>
      <c r="L131" s="131" t="s">
        <v>144</v>
      </c>
      <c r="M131" s="136" t="s">
        <v>144</v>
      </c>
      <c r="N131" s="138" t="s">
        <v>175</v>
      </c>
      <c r="O131" s="131">
        <v>1</v>
      </c>
      <c r="P131" s="130">
        <v>1800</v>
      </c>
      <c r="Q131" s="137" t="s">
        <v>136</v>
      </c>
      <c r="R131" s="132">
        <f>1551.72*1.16</f>
        <v>1799.9951999999998</v>
      </c>
      <c r="S131" s="132">
        <v>1800</v>
      </c>
    </row>
    <row r="132" spans="1:19" s="123" customFormat="1" ht="44.25" customHeight="1" x14ac:dyDescent="0.3">
      <c r="A132" s="58" t="s">
        <v>86</v>
      </c>
      <c r="B132" s="59" t="s">
        <v>87</v>
      </c>
      <c r="C132" s="125" t="s">
        <v>143</v>
      </c>
      <c r="D132" s="126" t="s">
        <v>20</v>
      </c>
      <c r="E132" s="127" t="s">
        <v>36</v>
      </c>
      <c r="F132" s="128" t="s">
        <v>37</v>
      </c>
      <c r="G132" s="127" t="s">
        <v>38</v>
      </c>
      <c r="H132" s="127">
        <v>35801</v>
      </c>
      <c r="I132" s="134" t="s">
        <v>182</v>
      </c>
      <c r="J132" s="41"/>
      <c r="K132" s="41" t="s">
        <v>312</v>
      </c>
      <c r="L132" s="137" t="s">
        <v>32</v>
      </c>
      <c r="M132" s="136" t="s">
        <v>174</v>
      </c>
      <c r="N132" s="138" t="s">
        <v>175</v>
      </c>
      <c r="O132" s="131">
        <v>1</v>
      </c>
      <c r="P132" s="132">
        <v>19492.57</v>
      </c>
      <c r="Q132" s="137" t="s">
        <v>176</v>
      </c>
      <c r="R132" s="132">
        <v>19492.57</v>
      </c>
      <c r="S132" s="132">
        <v>19492.57</v>
      </c>
    </row>
    <row r="133" spans="1:19" s="123" customFormat="1" ht="44.25" customHeight="1" x14ac:dyDescent="0.3">
      <c r="A133" s="58" t="s">
        <v>86</v>
      </c>
      <c r="B133" s="59" t="s">
        <v>87</v>
      </c>
      <c r="C133" s="125" t="s">
        <v>143</v>
      </c>
      <c r="D133" s="126" t="s">
        <v>20</v>
      </c>
      <c r="E133" s="127" t="s">
        <v>21</v>
      </c>
      <c r="F133" s="128" t="s">
        <v>20</v>
      </c>
      <c r="G133" s="127" t="s">
        <v>28</v>
      </c>
      <c r="H133" s="127">
        <v>35801</v>
      </c>
      <c r="I133" s="134" t="s">
        <v>182</v>
      </c>
      <c r="J133" s="41"/>
      <c r="K133" s="41" t="s">
        <v>313</v>
      </c>
      <c r="L133" s="137" t="s">
        <v>32</v>
      </c>
      <c r="M133" s="136" t="s">
        <v>174</v>
      </c>
      <c r="N133" s="127" t="s">
        <v>175</v>
      </c>
      <c r="O133" s="131">
        <v>1</v>
      </c>
      <c r="P133" s="132">
        <v>19492.57</v>
      </c>
      <c r="Q133" s="137" t="s">
        <v>176</v>
      </c>
      <c r="R133" s="132">
        <f>16803.94*1.16</f>
        <v>19492.570399999997</v>
      </c>
      <c r="S133" s="132">
        <v>19492.57</v>
      </c>
    </row>
    <row r="134" spans="1:19" s="123" customFormat="1" ht="44.25" customHeight="1" x14ac:dyDescent="0.3">
      <c r="A134" s="58" t="s">
        <v>86</v>
      </c>
      <c r="B134" s="59" t="s">
        <v>87</v>
      </c>
      <c r="C134" s="140" t="s">
        <v>110</v>
      </c>
      <c r="D134" s="140" t="s">
        <v>20</v>
      </c>
      <c r="E134" s="49" t="s">
        <v>21</v>
      </c>
      <c r="F134" s="49" t="s">
        <v>20</v>
      </c>
      <c r="G134" s="49" t="s">
        <v>22</v>
      </c>
      <c r="H134" s="49" t="s">
        <v>128</v>
      </c>
      <c r="I134" s="141" t="s">
        <v>129</v>
      </c>
      <c r="J134" s="142" t="s">
        <v>130</v>
      </c>
      <c r="K134" s="142" t="s">
        <v>131</v>
      </c>
      <c r="L134" s="143" t="s">
        <v>33</v>
      </c>
      <c r="M134" s="144" t="s">
        <v>33</v>
      </c>
      <c r="N134" s="142" t="s">
        <v>73</v>
      </c>
      <c r="O134" s="41">
        <v>2</v>
      </c>
      <c r="P134" s="41">
        <v>487.2</v>
      </c>
      <c r="Q134" s="143" t="s">
        <v>113</v>
      </c>
      <c r="R134" s="44">
        <v>974.4</v>
      </c>
      <c r="S134" s="44">
        <v>974.4</v>
      </c>
    </row>
    <row r="135" spans="1:19" s="123" customFormat="1" ht="44.25" customHeight="1" x14ac:dyDescent="0.3">
      <c r="A135" s="58" t="s">
        <v>86</v>
      </c>
      <c r="B135" s="59" t="s">
        <v>87</v>
      </c>
      <c r="C135" s="140" t="s">
        <v>110</v>
      </c>
      <c r="D135" s="140" t="s">
        <v>20</v>
      </c>
      <c r="E135" s="49" t="s">
        <v>21</v>
      </c>
      <c r="F135" s="49" t="s">
        <v>20</v>
      </c>
      <c r="G135" s="49" t="s">
        <v>22</v>
      </c>
      <c r="H135" s="49" t="s">
        <v>128</v>
      </c>
      <c r="I135" s="141" t="s">
        <v>129</v>
      </c>
      <c r="J135" s="142" t="s">
        <v>314</v>
      </c>
      <c r="K135" s="142" t="s">
        <v>315</v>
      </c>
      <c r="L135" s="143" t="s">
        <v>33</v>
      </c>
      <c r="M135" s="144" t="s">
        <v>33</v>
      </c>
      <c r="N135" s="142" t="s">
        <v>73</v>
      </c>
      <c r="O135" s="41">
        <v>4</v>
      </c>
      <c r="P135" s="41">
        <v>208.79999999999998</v>
      </c>
      <c r="Q135" s="143" t="s">
        <v>113</v>
      </c>
      <c r="R135" s="44">
        <v>835.19999999999993</v>
      </c>
      <c r="S135" s="44">
        <v>835.19999999999993</v>
      </c>
    </row>
    <row r="136" spans="1:19" s="123" customFormat="1" ht="44.25" customHeight="1" x14ac:dyDescent="0.3">
      <c r="A136" s="58" t="s">
        <v>86</v>
      </c>
      <c r="B136" s="59" t="s">
        <v>87</v>
      </c>
      <c r="C136" s="140" t="s">
        <v>110</v>
      </c>
      <c r="D136" s="140" t="s">
        <v>20</v>
      </c>
      <c r="E136" s="49" t="s">
        <v>21</v>
      </c>
      <c r="F136" s="49" t="s">
        <v>20</v>
      </c>
      <c r="G136" s="49" t="s">
        <v>22</v>
      </c>
      <c r="H136" s="49" t="s">
        <v>316</v>
      </c>
      <c r="I136" s="141" t="s">
        <v>317</v>
      </c>
      <c r="J136" s="142" t="s">
        <v>318</v>
      </c>
      <c r="K136" s="142" t="s">
        <v>319</v>
      </c>
      <c r="L136" s="143" t="s">
        <v>33</v>
      </c>
      <c r="M136" s="144" t="s">
        <v>33</v>
      </c>
      <c r="N136" s="142" t="s">
        <v>73</v>
      </c>
      <c r="O136" s="41">
        <v>6</v>
      </c>
      <c r="P136" s="41">
        <v>272.59999999999997</v>
      </c>
      <c r="Q136" s="143" t="s">
        <v>113</v>
      </c>
      <c r="R136" s="44">
        <v>1635.6</v>
      </c>
      <c r="S136" s="44">
        <v>1635.6</v>
      </c>
    </row>
    <row r="137" spans="1:19" s="123" customFormat="1" ht="44.25" customHeight="1" x14ac:dyDescent="0.3">
      <c r="A137" s="58" t="s">
        <v>86</v>
      </c>
      <c r="B137" s="59" t="s">
        <v>87</v>
      </c>
      <c r="C137" s="140" t="s">
        <v>110</v>
      </c>
      <c r="D137" s="140" t="s">
        <v>20</v>
      </c>
      <c r="E137" s="49" t="s">
        <v>21</v>
      </c>
      <c r="F137" s="49" t="s">
        <v>89</v>
      </c>
      <c r="G137" s="49" t="s">
        <v>90</v>
      </c>
      <c r="H137" s="49" t="s">
        <v>103</v>
      </c>
      <c r="I137" s="141" t="s">
        <v>76</v>
      </c>
      <c r="J137" s="142" t="s">
        <v>116</v>
      </c>
      <c r="K137" s="142" t="s">
        <v>117</v>
      </c>
      <c r="L137" s="143" t="s">
        <v>33</v>
      </c>
      <c r="M137" s="144" t="s">
        <v>33</v>
      </c>
      <c r="N137" s="142" t="s">
        <v>73</v>
      </c>
      <c r="O137" s="41">
        <v>8</v>
      </c>
      <c r="P137" s="41">
        <v>473.28</v>
      </c>
      <c r="Q137" s="143" t="s">
        <v>113</v>
      </c>
      <c r="R137" s="44">
        <v>3786.24</v>
      </c>
      <c r="S137" s="44">
        <v>3786.24</v>
      </c>
    </row>
    <row r="138" spans="1:19" s="123" customFormat="1" ht="44.25" customHeight="1" x14ac:dyDescent="0.3">
      <c r="A138" s="58" t="s">
        <v>86</v>
      </c>
      <c r="B138" s="59" t="s">
        <v>87</v>
      </c>
      <c r="C138" s="140" t="s">
        <v>110</v>
      </c>
      <c r="D138" s="140" t="s">
        <v>20</v>
      </c>
      <c r="E138" s="49" t="s">
        <v>21</v>
      </c>
      <c r="F138" s="49" t="s">
        <v>89</v>
      </c>
      <c r="G138" s="49" t="s">
        <v>90</v>
      </c>
      <c r="H138" s="49" t="s">
        <v>103</v>
      </c>
      <c r="I138" s="141" t="s">
        <v>76</v>
      </c>
      <c r="J138" s="142" t="s">
        <v>77</v>
      </c>
      <c r="K138" s="142" t="s">
        <v>78</v>
      </c>
      <c r="L138" s="143" t="s">
        <v>33</v>
      </c>
      <c r="M138" s="144" t="s">
        <v>33</v>
      </c>
      <c r="N138" s="142" t="s">
        <v>92</v>
      </c>
      <c r="O138" s="41">
        <v>8</v>
      </c>
      <c r="P138" s="41">
        <v>436.15999999999997</v>
      </c>
      <c r="Q138" s="143" t="s">
        <v>113</v>
      </c>
      <c r="R138" s="44">
        <v>3489.2799999999997</v>
      </c>
      <c r="S138" s="44">
        <v>3489.2799999999997</v>
      </c>
    </row>
    <row r="139" spans="1:19" s="123" customFormat="1" ht="44.25" customHeight="1" x14ac:dyDescent="0.3">
      <c r="A139" s="58" t="s">
        <v>86</v>
      </c>
      <c r="B139" s="59" t="s">
        <v>87</v>
      </c>
      <c r="C139" s="140" t="s">
        <v>110</v>
      </c>
      <c r="D139" s="140" t="s">
        <v>20</v>
      </c>
      <c r="E139" s="49" t="s">
        <v>21</v>
      </c>
      <c r="F139" s="49" t="s">
        <v>89</v>
      </c>
      <c r="G139" s="49" t="s">
        <v>90</v>
      </c>
      <c r="H139" s="49" t="s">
        <v>103</v>
      </c>
      <c r="I139" s="141" t="s">
        <v>76</v>
      </c>
      <c r="J139" s="142" t="s">
        <v>320</v>
      </c>
      <c r="K139" s="142" t="s">
        <v>321</v>
      </c>
      <c r="L139" s="143" t="s">
        <v>33</v>
      </c>
      <c r="M139" s="144" t="s">
        <v>33</v>
      </c>
      <c r="N139" s="142" t="s">
        <v>169</v>
      </c>
      <c r="O139" s="41">
        <v>16</v>
      </c>
      <c r="P139" s="41">
        <v>70.180000000000007</v>
      </c>
      <c r="Q139" s="143" t="s">
        <v>113</v>
      </c>
      <c r="R139" s="44">
        <v>1122.8800000000001</v>
      </c>
      <c r="S139" s="44">
        <v>1122.8800000000001</v>
      </c>
    </row>
    <row r="140" spans="1:19" s="123" customFormat="1" ht="44.25" customHeight="1" x14ac:dyDescent="0.3">
      <c r="A140" s="58" t="s">
        <v>86</v>
      </c>
      <c r="B140" s="59" t="s">
        <v>87</v>
      </c>
      <c r="C140" s="140" t="s">
        <v>110</v>
      </c>
      <c r="D140" s="140" t="s">
        <v>20</v>
      </c>
      <c r="E140" s="49" t="s">
        <v>21</v>
      </c>
      <c r="F140" s="49" t="s">
        <v>89</v>
      </c>
      <c r="G140" s="49" t="s">
        <v>90</v>
      </c>
      <c r="H140" s="49" t="s">
        <v>103</v>
      </c>
      <c r="I140" s="141" t="s">
        <v>76</v>
      </c>
      <c r="J140" s="142" t="s">
        <v>79</v>
      </c>
      <c r="K140" s="142" t="s">
        <v>80</v>
      </c>
      <c r="L140" s="143" t="s">
        <v>33</v>
      </c>
      <c r="M140" s="144" t="s">
        <v>33</v>
      </c>
      <c r="N140" s="142" t="s">
        <v>73</v>
      </c>
      <c r="O140" s="41">
        <v>35</v>
      </c>
      <c r="P140" s="41">
        <v>30.159999999999997</v>
      </c>
      <c r="Q140" s="143" t="s">
        <v>113</v>
      </c>
      <c r="R140" s="44">
        <v>1055.5999999999999</v>
      </c>
      <c r="S140" s="44">
        <v>1055.5999999999999</v>
      </c>
    </row>
    <row r="141" spans="1:19" s="123" customFormat="1" ht="44.25" customHeight="1" x14ac:dyDescent="0.3">
      <c r="A141" s="58" t="s">
        <v>86</v>
      </c>
      <c r="B141" s="59" t="s">
        <v>87</v>
      </c>
      <c r="C141" s="140" t="s">
        <v>110</v>
      </c>
      <c r="D141" s="140" t="s">
        <v>20</v>
      </c>
      <c r="E141" s="49" t="s">
        <v>21</v>
      </c>
      <c r="F141" s="49" t="s">
        <v>89</v>
      </c>
      <c r="G141" s="49" t="s">
        <v>90</v>
      </c>
      <c r="H141" s="49" t="s">
        <v>103</v>
      </c>
      <c r="I141" s="141" t="s">
        <v>76</v>
      </c>
      <c r="J141" s="142" t="s">
        <v>322</v>
      </c>
      <c r="K141" s="142" t="s">
        <v>323</v>
      </c>
      <c r="L141" s="143" t="s">
        <v>33</v>
      </c>
      <c r="M141" s="144" t="s">
        <v>33</v>
      </c>
      <c r="N141" s="142" t="s">
        <v>73</v>
      </c>
      <c r="O141" s="41">
        <v>20</v>
      </c>
      <c r="P141" s="41">
        <v>32.479999999999997</v>
      </c>
      <c r="Q141" s="143" t="s">
        <v>113</v>
      </c>
      <c r="R141" s="44">
        <v>649.59999999999991</v>
      </c>
      <c r="S141" s="44">
        <v>649.59999999999991</v>
      </c>
    </row>
    <row r="142" spans="1:19" s="123" customFormat="1" ht="44.25" customHeight="1" x14ac:dyDescent="0.3">
      <c r="A142" s="58" t="s">
        <v>86</v>
      </c>
      <c r="B142" s="59" t="s">
        <v>87</v>
      </c>
      <c r="C142" s="140" t="s">
        <v>110</v>
      </c>
      <c r="D142" s="140" t="s">
        <v>20</v>
      </c>
      <c r="E142" s="49" t="s">
        <v>21</v>
      </c>
      <c r="F142" s="49" t="s">
        <v>89</v>
      </c>
      <c r="G142" s="49" t="s">
        <v>90</v>
      </c>
      <c r="H142" s="49" t="s">
        <v>103</v>
      </c>
      <c r="I142" s="141" t="s">
        <v>76</v>
      </c>
      <c r="J142" s="142" t="s">
        <v>324</v>
      </c>
      <c r="K142" s="142" t="s">
        <v>325</v>
      </c>
      <c r="L142" s="143" t="s">
        <v>33</v>
      </c>
      <c r="M142" s="144" t="s">
        <v>33</v>
      </c>
      <c r="N142" s="142" t="s">
        <v>73</v>
      </c>
      <c r="O142" s="41">
        <v>10</v>
      </c>
      <c r="P142" s="41">
        <v>20.88</v>
      </c>
      <c r="Q142" s="143" t="s">
        <v>113</v>
      </c>
      <c r="R142" s="44">
        <v>208.79999999999998</v>
      </c>
      <c r="S142" s="44">
        <v>208.79999999999998</v>
      </c>
    </row>
    <row r="143" spans="1:19" s="123" customFormat="1" ht="44.25" customHeight="1" x14ac:dyDescent="0.3">
      <c r="A143" s="58" t="s">
        <v>86</v>
      </c>
      <c r="B143" s="59" t="s">
        <v>87</v>
      </c>
      <c r="C143" s="140" t="s">
        <v>110</v>
      </c>
      <c r="D143" s="140" t="s">
        <v>20</v>
      </c>
      <c r="E143" s="49" t="s">
        <v>36</v>
      </c>
      <c r="F143" s="49" t="s">
        <v>108</v>
      </c>
      <c r="G143" s="49" t="s">
        <v>38</v>
      </c>
      <c r="H143" s="49" t="s">
        <v>132</v>
      </c>
      <c r="I143" s="141" t="s">
        <v>96</v>
      </c>
      <c r="J143" s="142" t="s">
        <v>326</v>
      </c>
      <c r="K143" s="142" t="s">
        <v>327</v>
      </c>
      <c r="L143" s="143" t="s">
        <v>33</v>
      </c>
      <c r="M143" s="144" t="s">
        <v>33</v>
      </c>
      <c r="N143" s="142" t="s">
        <v>73</v>
      </c>
      <c r="O143" s="41">
        <v>1</v>
      </c>
      <c r="P143" s="41">
        <v>1333.04</v>
      </c>
      <c r="Q143" s="143" t="s">
        <v>113</v>
      </c>
      <c r="R143" s="44">
        <v>1333.04</v>
      </c>
      <c r="S143" s="44">
        <v>1333.04</v>
      </c>
    </row>
    <row r="144" spans="1:19" s="123" customFormat="1" ht="44.25" customHeight="1" x14ac:dyDescent="0.3">
      <c r="A144" s="58" t="s">
        <v>86</v>
      </c>
      <c r="B144" s="59" t="s">
        <v>87</v>
      </c>
      <c r="C144" s="140" t="s">
        <v>110</v>
      </c>
      <c r="D144" s="140" t="s">
        <v>20</v>
      </c>
      <c r="E144" s="49" t="s">
        <v>36</v>
      </c>
      <c r="F144" s="49" t="s">
        <v>37</v>
      </c>
      <c r="G144" s="49" t="s">
        <v>38</v>
      </c>
      <c r="H144" s="49" t="s">
        <v>132</v>
      </c>
      <c r="I144" s="141" t="s">
        <v>96</v>
      </c>
      <c r="J144" s="142" t="s">
        <v>326</v>
      </c>
      <c r="K144" s="142" t="s">
        <v>327</v>
      </c>
      <c r="L144" s="143" t="s">
        <v>33</v>
      </c>
      <c r="M144" s="144" t="s">
        <v>33</v>
      </c>
      <c r="N144" s="142" t="s">
        <v>73</v>
      </c>
      <c r="O144" s="41">
        <v>1</v>
      </c>
      <c r="P144" s="41">
        <v>787.44</v>
      </c>
      <c r="Q144" s="143" t="s">
        <v>113</v>
      </c>
      <c r="R144" s="44">
        <v>787.44</v>
      </c>
      <c r="S144" s="44">
        <v>787.44</v>
      </c>
    </row>
    <row r="145" spans="1:19" s="123" customFormat="1" ht="44.25" customHeight="1" x14ac:dyDescent="0.3">
      <c r="A145" s="58" t="s">
        <v>86</v>
      </c>
      <c r="B145" s="59" t="s">
        <v>87</v>
      </c>
      <c r="C145" s="140" t="s">
        <v>110</v>
      </c>
      <c r="D145" s="140" t="s">
        <v>20</v>
      </c>
      <c r="E145" s="49" t="s">
        <v>21</v>
      </c>
      <c r="F145" s="49" t="s">
        <v>20</v>
      </c>
      <c r="G145" s="49" t="s">
        <v>22</v>
      </c>
      <c r="H145" s="49" t="s">
        <v>118</v>
      </c>
      <c r="I145" s="141" t="s">
        <v>119</v>
      </c>
      <c r="J145" s="142" t="s">
        <v>49</v>
      </c>
      <c r="K145" s="142" t="s">
        <v>120</v>
      </c>
      <c r="L145" s="143" t="s">
        <v>33</v>
      </c>
      <c r="M145" s="144" t="s">
        <v>33</v>
      </c>
      <c r="N145" s="142" t="s">
        <v>121</v>
      </c>
      <c r="O145" s="41">
        <v>1</v>
      </c>
      <c r="P145" s="41">
        <v>5800</v>
      </c>
      <c r="Q145" s="143" t="s">
        <v>113</v>
      </c>
      <c r="R145" s="44">
        <v>5800</v>
      </c>
      <c r="S145" s="44">
        <v>5800</v>
      </c>
    </row>
    <row r="146" spans="1:19" s="123" customFormat="1" ht="44.25" customHeight="1" x14ac:dyDescent="0.3">
      <c r="A146" s="58" t="s">
        <v>86</v>
      </c>
      <c r="B146" s="59" t="s">
        <v>87</v>
      </c>
      <c r="C146" s="140" t="s">
        <v>110</v>
      </c>
      <c r="D146" s="140" t="s">
        <v>20</v>
      </c>
      <c r="E146" s="49" t="s">
        <v>21</v>
      </c>
      <c r="F146" s="49" t="s">
        <v>20</v>
      </c>
      <c r="G146" s="49" t="s">
        <v>22</v>
      </c>
      <c r="H146" s="49" t="s">
        <v>122</v>
      </c>
      <c r="I146" s="141" t="s">
        <v>123</v>
      </c>
      <c r="J146" s="41"/>
      <c r="K146" s="41"/>
      <c r="L146" s="143" t="s">
        <v>33</v>
      </c>
      <c r="M146" s="144" t="s">
        <v>33</v>
      </c>
      <c r="N146" s="41"/>
      <c r="O146" s="41">
        <v>1</v>
      </c>
      <c r="P146" s="41">
        <v>60.55</v>
      </c>
      <c r="Q146" s="143" t="s">
        <v>113</v>
      </c>
      <c r="R146" s="44">
        <v>60.55</v>
      </c>
      <c r="S146" s="44">
        <v>60.55</v>
      </c>
    </row>
    <row r="147" spans="1:19" s="123" customFormat="1" ht="44.25" customHeight="1" x14ac:dyDescent="0.3">
      <c r="A147" s="58" t="s">
        <v>86</v>
      </c>
      <c r="B147" s="59" t="s">
        <v>87</v>
      </c>
      <c r="C147" s="140" t="s">
        <v>110</v>
      </c>
      <c r="D147" s="140" t="s">
        <v>20</v>
      </c>
      <c r="E147" s="49" t="s">
        <v>36</v>
      </c>
      <c r="F147" s="49" t="s">
        <v>37</v>
      </c>
      <c r="G147" s="49" t="s">
        <v>38</v>
      </c>
      <c r="H147" s="49" t="s">
        <v>118</v>
      </c>
      <c r="I147" s="141" t="s">
        <v>119</v>
      </c>
      <c r="J147" s="142" t="s">
        <v>49</v>
      </c>
      <c r="K147" s="142" t="s">
        <v>120</v>
      </c>
      <c r="L147" s="143" t="s">
        <v>33</v>
      </c>
      <c r="M147" s="144" t="s">
        <v>33</v>
      </c>
      <c r="N147" s="142" t="s">
        <v>121</v>
      </c>
      <c r="O147" s="41">
        <v>1</v>
      </c>
      <c r="P147" s="41">
        <v>3804</v>
      </c>
      <c r="Q147" s="143" t="s">
        <v>113</v>
      </c>
      <c r="R147" s="44">
        <v>3804</v>
      </c>
      <c r="S147" s="44">
        <v>3804</v>
      </c>
    </row>
    <row r="148" spans="1:19" s="123" customFormat="1" ht="44.25" customHeight="1" x14ac:dyDescent="0.3">
      <c r="A148" s="58" t="s">
        <v>86</v>
      </c>
      <c r="B148" s="59" t="s">
        <v>87</v>
      </c>
      <c r="C148" s="140" t="s">
        <v>110</v>
      </c>
      <c r="D148" s="140" t="s">
        <v>20</v>
      </c>
      <c r="E148" s="49" t="s">
        <v>21</v>
      </c>
      <c r="F148" s="49" t="s">
        <v>20</v>
      </c>
      <c r="G148" s="49" t="s">
        <v>22</v>
      </c>
      <c r="H148" s="49" t="s">
        <v>122</v>
      </c>
      <c r="I148" s="141" t="s">
        <v>123</v>
      </c>
      <c r="J148" s="41"/>
      <c r="K148" s="41"/>
      <c r="L148" s="143" t="s">
        <v>33</v>
      </c>
      <c r="M148" s="144" t="s">
        <v>33</v>
      </c>
      <c r="N148" s="41"/>
      <c r="O148" s="41">
        <v>1</v>
      </c>
      <c r="P148" s="41">
        <v>39.72</v>
      </c>
      <c r="Q148" s="143" t="s">
        <v>113</v>
      </c>
      <c r="R148" s="44">
        <v>39.72</v>
      </c>
      <c r="S148" s="44">
        <v>39.72</v>
      </c>
    </row>
    <row r="149" spans="1:19" s="123" customFormat="1" ht="44.25" customHeight="1" x14ac:dyDescent="0.3">
      <c r="A149" s="58" t="s">
        <v>86</v>
      </c>
      <c r="B149" s="59" t="s">
        <v>87</v>
      </c>
      <c r="C149" s="140" t="s">
        <v>110</v>
      </c>
      <c r="D149" s="140" t="s">
        <v>20</v>
      </c>
      <c r="E149" s="49" t="s">
        <v>36</v>
      </c>
      <c r="F149" s="49" t="s">
        <v>108</v>
      </c>
      <c r="G149" s="49" t="s">
        <v>38</v>
      </c>
      <c r="H149" s="49" t="s">
        <v>124</v>
      </c>
      <c r="I149" s="141" t="s">
        <v>125</v>
      </c>
      <c r="J149" s="142" t="s">
        <v>126</v>
      </c>
      <c r="K149" s="142" t="s">
        <v>127</v>
      </c>
      <c r="L149" s="143" t="s">
        <v>33</v>
      </c>
      <c r="M149" s="144" t="s">
        <v>33</v>
      </c>
      <c r="N149" s="142" t="s">
        <v>121</v>
      </c>
      <c r="O149" s="41">
        <v>1</v>
      </c>
      <c r="P149" s="41">
        <v>1000</v>
      </c>
      <c r="Q149" s="143" t="s">
        <v>113</v>
      </c>
      <c r="R149" s="44">
        <v>1000</v>
      </c>
      <c r="S149" s="44">
        <v>1000</v>
      </c>
    </row>
    <row r="150" spans="1:19" s="123" customFormat="1" ht="44.25" customHeight="1" x14ac:dyDescent="0.3">
      <c r="A150" s="58" t="s">
        <v>86</v>
      </c>
      <c r="B150" s="59" t="s">
        <v>87</v>
      </c>
      <c r="C150" s="140" t="s">
        <v>110</v>
      </c>
      <c r="D150" s="140" t="s">
        <v>20</v>
      </c>
      <c r="E150" s="49" t="s">
        <v>21</v>
      </c>
      <c r="F150" s="49" t="s">
        <v>20</v>
      </c>
      <c r="G150" s="49" t="s">
        <v>22</v>
      </c>
      <c r="H150" s="49" t="s">
        <v>122</v>
      </c>
      <c r="I150" s="141" t="s">
        <v>123</v>
      </c>
      <c r="J150" s="41"/>
      <c r="K150" s="41"/>
      <c r="L150" s="143" t="s">
        <v>33</v>
      </c>
      <c r="M150" s="144" t="s">
        <v>33</v>
      </c>
      <c r="N150" s="41"/>
      <c r="O150" s="41">
        <v>1</v>
      </c>
      <c r="P150" s="41">
        <v>10.44</v>
      </c>
      <c r="Q150" s="143" t="s">
        <v>113</v>
      </c>
      <c r="R150" s="44">
        <v>10.44</v>
      </c>
      <c r="S150" s="44">
        <v>10.44</v>
      </c>
    </row>
    <row r="151" spans="1:19" s="123" customFormat="1" ht="44.25" customHeight="1" x14ac:dyDescent="0.3">
      <c r="A151" s="58" t="s">
        <v>86</v>
      </c>
      <c r="B151" s="59" t="s">
        <v>87</v>
      </c>
      <c r="C151" s="140" t="s">
        <v>110</v>
      </c>
      <c r="D151" s="140" t="s">
        <v>20</v>
      </c>
      <c r="E151" s="49" t="s">
        <v>36</v>
      </c>
      <c r="F151" s="49" t="s">
        <v>37</v>
      </c>
      <c r="G151" s="49" t="s">
        <v>38</v>
      </c>
      <c r="H151" s="49" t="s">
        <v>328</v>
      </c>
      <c r="I151" s="49" t="s">
        <v>329</v>
      </c>
      <c r="J151" s="142" t="s">
        <v>330</v>
      </c>
      <c r="K151" s="142" t="s">
        <v>331</v>
      </c>
      <c r="L151" s="143" t="s">
        <v>33</v>
      </c>
      <c r="M151" s="144" t="s">
        <v>33</v>
      </c>
      <c r="N151" s="142" t="s">
        <v>73</v>
      </c>
      <c r="O151" s="41">
        <v>10</v>
      </c>
      <c r="P151" s="41">
        <v>94.87</v>
      </c>
      <c r="Q151" s="143" t="s">
        <v>113</v>
      </c>
      <c r="R151" s="44">
        <v>948.7</v>
      </c>
      <c r="S151" s="44">
        <v>948.7</v>
      </c>
    </row>
    <row r="152" spans="1:19" s="123" customFormat="1" ht="44.25" customHeight="1" x14ac:dyDescent="0.3">
      <c r="A152" s="58" t="s">
        <v>86</v>
      </c>
      <c r="B152" s="59" t="s">
        <v>87</v>
      </c>
      <c r="C152" s="140" t="s">
        <v>110</v>
      </c>
      <c r="D152" s="140" t="s">
        <v>20</v>
      </c>
      <c r="E152" s="49" t="s">
        <v>36</v>
      </c>
      <c r="F152" s="49" t="s">
        <v>37</v>
      </c>
      <c r="G152" s="49" t="s">
        <v>38</v>
      </c>
      <c r="H152" s="49" t="s">
        <v>328</v>
      </c>
      <c r="I152" s="49" t="s">
        <v>329</v>
      </c>
      <c r="J152" s="142" t="s">
        <v>243</v>
      </c>
      <c r="K152" s="142" t="s">
        <v>332</v>
      </c>
      <c r="L152" s="143" t="s">
        <v>33</v>
      </c>
      <c r="M152" s="144" t="s">
        <v>33</v>
      </c>
      <c r="N152" s="142" t="s">
        <v>73</v>
      </c>
      <c r="O152" s="41">
        <v>1</v>
      </c>
      <c r="P152" s="145">
        <v>1045.3</v>
      </c>
      <c r="Q152" s="143" t="s">
        <v>113</v>
      </c>
      <c r="R152" s="44">
        <v>1045.3</v>
      </c>
      <c r="S152" s="44">
        <v>1045.3</v>
      </c>
    </row>
    <row r="153" spans="1:19" s="123" customFormat="1" ht="44.25" customHeight="1" x14ac:dyDescent="0.3">
      <c r="A153" s="58" t="s">
        <v>86</v>
      </c>
      <c r="B153" s="59" t="s">
        <v>87</v>
      </c>
      <c r="C153" s="140" t="s">
        <v>110</v>
      </c>
      <c r="D153" s="140" t="s">
        <v>20</v>
      </c>
      <c r="E153" s="49" t="s">
        <v>36</v>
      </c>
      <c r="F153" s="49" t="s">
        <v>37</v>
      </c>
      <c r="G153" s="49" t="s">
        <v>38</v>
      </c>
      <c r="H153" s="49" t="s">
        <v>114</v>
      </c>
      <c r="I153" s="141" t="s">
        <v>115</v>
      </c>
      <c r="J153" s="142" t="s">
        <v>333</v>
      </c>
      <c r="K153" s="142" t="s">
        <v>334</v>
      </c>
      <c r="L153" s="143" t="s">
        <v>33</v>
      </c>
      <c r="M153" s="144" t="s">
        <v>33</v>
      </c>
      <c r="N153" s="142" t="s">
        <v>335</v>
      </c>
      <c r="O153" s="41">
        <v>2</v>
      </c>
      <c r="P153" s="41">
        <v>61.585000000000001</v>
      </c>
      <c r="Q153" s="143" t="s">
        <v>113</v>
      </c>
      <c r="R153" s="44">
        <v>123.17</v>
      </c>
      <c r="S153" s="44">
        <v>123.17</v>
      </c>
    </row>
    <row r="154" spans="1:19" s="123" customFormat="1" ht="44.25" customHeight="1" x14ac:dyDescent="0.3">
      <c r="A154" s="58" t="s">
        <v>86</v>
      </c>
      <c r="B154" s="59" t="s">
        <v>87</v>
      </c>
      <c r="C154" s="140" t="s">
        <v>110</v>
      </c>
      <c r="D154" s="140" t="s">
        <v>20</v>
      </c>
      <c r="E154" s="49" t="s">
        <v>21</v>
      </c>
      <c r="F154" s="49" t="s">
        <v>20</v>
      </c>
      <c r="G154" s="49" t="s">
        <v>22</v>
      </c>
      <c r="H154" s="49" t="s">
        <v>132</v>
      </c>
      <c r="I154" s="141" t="s">
        <v>96</v>
      </c>
      <c r="J154" s="142" t="s">
        <v>336</v>
      </c>
      <c r="K154" s="142" t="s">
        <v>337</v>
      </c>
      <c r="L154" s="143" t="s">
        <v>33</v>
      </c>
      <c r="M154" s="144" t="s">
        <v>33</v>
      </c>
      <c r="N154" s="142" t="s">
        <v>73</v>
      </c>
      <c r="O154" s="41">
        <v>1</v>
      </c>
      <c r="P154" s="41">
        <v>5700</v>
      </c>
      <c r="Q154" s="143" t="s">
        <v>113</v>
      </c>
      <c r="R154" s="44">
        <v>5700</v>
      </c>
      <c r="S154" s="44">
        <v>5700</v>
      </c>
    </row>
    <row r="155" spans="1:19" s="123" customFormat="1" ht="44.25" customHeight="1" x14ac:dyDescent="0.3">
      <c r="A155" s="58" t="s">
        <v>86</v>
      </c>
      <c r="B155" s="59" t="s">
        <v>87</v>
      </c>
      <c r="C155" s="140" t="s">
        <v>110</v>
      </c>
      <c r="D155" s="140" t="s">
        <v>20</v>
      </c>
      <c r="E155" s="49" t="s">
        <v>21</v>
      </c>
      <c r="F155" s="49" t="s">
        <v>89</v>
      </c>
      <c r="G155" s="49" t="s">
        <v>90</v>
      </c>
      <c r="H155" s="49" t="s">
        <v>103</v>
      </c>
      <c r="I155" s="141" t="s">
        <v>76</v>
      </c>
      <c r="J155" s="142" t="s">
        <v>338</v>
      </c>
      <c r="K155" s="142" t="s">
        <v>339</v>
      </c>
      <c r="L155" s="143" t="s">
        <v>33</v>
      </c>
      <c r="M155" s="144" t="s">
        <v>33</v>
      </c>
      <c r="N155" s="142" t="s">
        <v>73</v>
      </c>
      <c r="O155" s="41">
        <v>5</v>
      </c>
      <c r="P155" s="41">
        <v>122.96</v>
      </c>
      <c r="Q155" s="143" t="s">
        <v>113</v>
      </c>
      <c r="R155" s="44">
        <v>614.79999999999995</v>
      </c>
      <c r="S155" s="44">
        <v>614.79999999999995</v>
      </c>
    </row>
    <row r="156" spans="1:19" s="123" customFormat="1" ht="44.25" customHeight="1" x14ac:dyDescent="0.3">
      <c r="A156" s="58" t="s">
        <v>86</v>
      </c>
      <c r="B156" s="59" t="s">
        <v>87</v>
      </c>
      <c r="C156" s="140" t="s">
        <v>110</v>
      </c>
      <c r="D156" s="140" t="s">
        <v>20</v>
      </c>
      <c r="E156" s="49" t="s">
        <v>21</v>
      </c>
      <c r="F156" s="49" t="s">
        <v>89</v>
      </c>
      <c r="G156" s="49" t="s">
        <v>90</v>
      </c>
      <c r="H156" s="49" t="s">
        <v>103</v>
      </c>
      <c r="I156" s="141" t="s">
        <v>76</v>
      </c>
      <c r="J156" s="142" t="s">
        <v>338</v>
      </c>
      <c r="K156" s="142" t="s">
        <v>339</v>
      </c>
      <c r="L156" s="143" t="s">
        <v>33</v>
      </c>
      <c r="M156" s="144" t="s">
        <v>33</v>
      </c>
      <c r="N156" s="142" t="s">
        <v>73</v>
      </c>
      <c r="O156" s="41">
        <v>5</v>
      </c>
      <c r="P156" s="41">
        <v>324.8</v>
      </c>
      <c r="Q156" s="143" t="s">
        <v>113</v>
      </c>
      <c r="R156" s="44">
        <v>1624</v>
      </c>
      <c r="S156" s="44">
        <v>1624</v>
      </c>
    </row>
    <row r="157" spans="1:19" s="123" customFormat="1" ht="44.25" customHeight="1" x14ac:dyDescent="0.3">
      <c r="A157" s="58" t="s">
        <v>86</v>
      </c>
      <c r="B157" s="59" t="s">
        <v>87</v>
      </c>
      <c r="C157" s="140" t="s">
        <v>110</v>
      </c>
      <c r="D157" s="140" t="s">
        <v>20</v>
      </c>
      <c r="E157" s="49" t="s">
        <v>21</v>
      </c>
      <c r="F157" s="49" t="s">
        <v>89</v>
      </c>
      <c r="G157" s="49" t="s">
        <v>90</v>
      </c>
      <c r="H157" s="49" t="s">
        <v>103</v>
      </c>
      <c r="I157" s="141" t="s">
        <v>76</v>
      </c>
      <c r="J157" s="142" t="s">
        <v>159</v>
      </c>
      <c r="K157" s="142" t="s">
        <v>160</v>
      </c>
      <c r="L157" s="143" t="s">
        <v>33</v>
      </c>
      <c r="M157" s="144" t="s">
        <v>33</v>
      </c>
      <c r="N157" s="142" t="s">
        <v>155</v>
      </c>
      <c r="O157" s="41">
        <v>3</v>
      </c>
      <c r="P157" s="41">
        <v>69.599999999999994</v>
      </c>
      <c r="Q157" s="143" t="s">
        <v>113</v>
      </c>
      <c r="R157" s="44">
        <v>208.79999999999998</v>
      </c>
      <c r="S157" s="44">
        <v>208.79999999999998</v>
      </c>
    </row>
    <row r="158" spans="1:19" s="123" customFormat="1" ht="44.25" customHeight="1" x14ac:dyDescent="0.3">
      <c r="A158" s="58" t="s">
        <v>86</v>
      </c>
      <c r="B158" s="59" t="s">
        <v>87</v>
      </c>
      <c r="C158" s="140" t="s">
        <v>110</v>
      </c>
      <c r="D158" s="140" t="s">
        <v>20</v>
      </c>
      <c r="E158" s="49" t="s">
        <v>21</v>
      </c>
      <c r="F158" s="49" t="s">
        <v>89</v>
      </c>
      <c r="G158" s="49" t="s">
        <v>90</v>
      </c>
      <c r="H158" s="49" t="s">
        <v>103</v>
      </c>
      <c r="I158" s="141" t="s">
        <v>76</v>
      </c>
      <c r="J158" s="142" t="s">
        <v>153</v>
      </c>
      <c r="K158" s="142" t="s">
        <v>154</v>
      </c>
      <c r="L158" s="143" t="s">
        <v>33</v>
      </c>
      <c r="M158" s="144" t="s">
        <v>33</v>
      </c>
      <c r="N158" s="142" t="s">
        <v>155</v>
      </c>
      <c r="O158" s="41">
        <v>3</v>
      </c>
      <c r="P158" s="41">
        <v>69.599999999999994</v>
      </c>
      <c r="Q158" s="143" t="s">
        <v>113</v>
      </c>
      <c r="R158" s="44">
        <v>208.79999999999998</v>
      </c>
      <c r="S158" s="44">
        <v>208.79999999999998</v>
      </c>
    </row>
    <row r="159" spans="1:19" s="123" customFormat="1" ht="44.25" customHeight="1" x14ac:dyDescent="0.3">
      <c r="A159" s="58" t="s">
        <v>86</v>
      </c>
      <c r="B159" s="59" t="s">
        <v>87</v>
      </c>
      <c r="C159" s="140" t="s">
        <v>110</v>
      </c>
      <c r="D159" s="140" t="s">
        <v>20</v>
      </c>
      <c r="E159" s="49" t="s">
        <v>21</v>
      </c>
      <c r="F159" s="49" t="s">
        <v>89</v>
      </c>
      <c r="G159" s="49" t="s">
        <v>90</v>
      </c>
      <c r="H159" s="49" t="s">
        <v>103</v>
      </c>
      <c r="I159" s="141" t="s">
        <v>76</v>
      </c>
      <c r="J159" s="142" t="s">
        <v>161</v>
      </c>
      <c r="K159" s="142" t="s">
        <v>162</v>
      </c>
      <c r="L159" s="143" t="s">
        <v>33</v>
      </c>
      <c r="M159" s="144" t="s">
        <v>33</v>
      </c>
      <c r="N159" s="142" t="s">
        <v>155</v>
      </c>
      <c r="O159" s="41">
        <v>2</v>
      </c>
      <c r="P159" s="41">
        <v>69.599999999999994</v>
      </c>
      <c r="Q159" s="143" t="s">
        <v>113</v>
      </c>
      <c r="R159" s="44">
        <v>139.19999999999999</v>
      </c>
      <c r="S159" s="44">
        <v>139.19999999999999</v>
      </c>
    </row>
    <row r="160" spans="1:19" s="123" customFormat="1" ht="44.25" customHeight="1" x14ac:dyDescent="0.3">
      <c r="A160" s="58" t="s">
        <v>86</v>
      </c>
      <c r="B160" s="59" t="s">
        <v>87</v>
      </c>
      <c r="C160" s="140" t="s">
        <v>110</v>
      </c>
      <c r="D160" s="140" t="s">
        <v>20</v>
      </c>
      <c r="E160" s="49" t="s">
        <v>21</v>
      </c>
      <c r="F160" s="49" t="s">
        <v>89</v>
      </c>
      <c r="G160" s="49" t="s">
        <v>90</v>
      </c>
      <c r="H160" s="49" t="s">
        <v>103</v>
      </c>
      <c r="I160" s="141" t="s">
        <v>76</v>
      </c>
      <c r="J160" s="142" t="s">
        <v>340</v>
      </c>
      <c r="K160" s="142" t="s">
        <v>341</v>
      </c>
      <c r="L160" s="143" t="s">
        <v>33</v>
      </c>
      <c r="M160" s="144" t="s">
        <v>33</v>
      </c>
      <c r="N160" s="142" t="s">
        <v>73</v>
      </c>
      <c r="O160" s="41">
        <v>5</v>
      </c>
      <c r="P160" s="41">
        <v>41.76</v>
      </c>
      <c r="Q160" s="143" t="s">
        <v>113</v>
      </c>
      <c r="R160" s="44">
        <v>208.79999999999998</v>
      </c>
      <c r="S160" s="44">
        <v>208.79999999999998</v>
      </c>
    </row>
    <row r="161" spans="1:19" s="123" customFormat="1" ht="44.25" customHeight="1" x14ac:dyDescent="0.3">
      <c r="A161" s="58" t="s">
        <v>86</v>
      </c>
      <c r="B161" s="59" t="s">
        <v>87</v>
      </c>
      <c r="C161" s="140" t="s">
        <v>110</v>
      </c>
      <c r="D161" s="140" t="s">
        <v>20</v>
      </c>
      <c r="E161" s="49" t="s">
        <v>21</v>
      </c>
      <c r="F161" s="49" t="s">
        <v>89</v>
      </c>
      <c r="G161" s="49" t="s">
        <v>90</v>
      </c>
      <c r="H161" s="49" t="s">
        <v>103</v>
      </c>
      <c r="I161" s="141" t="s">
        <v>76</v>
      </c>
      <c r="J161" s="142" t="s">
        <v>156</v>
      </c>
      <c r="K161" s="142" t="s">
        <v>157</v>
      </c>
      <c r="L161" s="143" t="s">
        <v>33</v>
      </c>
      <c r="M161" s="144" t="s">
        <v>33</v>
      </c>
      <c r="N161" s="142" t="s">
        <v>73</v>
      </c>
      <c r="O161" s="41">
        <v>15</v>
      </c>
      <c r="P161" s="41">
        <v>53.94</v>
      </c>
      <c r="Q161" s="143" t="s">
        <v>113</v>
      </c>
      <c r="R161" s="44">
        <v>809.09999999999991</v>
      </c>
      <c r="S161" s="44">
        <v>809.09999999999991</v>
      </c>
    </row>
    <row r="162" spans="1:19" s="123" customFormat="1" ht="44.25" customHeight="1" x14ac:dyDescent="0.3">
      <c r="A162" s="58" t="s">
        <v>86</v>
      </c>
      <c r="B162" s="59" t="s">
        <v>87</v>
      </c>
      <c r="C162" s="140" t="s">
        <v>110</v>
      </c>
      <c r="D162" s="140" t="s">
        <v>20</v>
      </c>
      <c r="E162" s="49" t="s">
        <v>21</v>
      </c>
      <c r="F162" s="49" t="s">
        <v>89</v>
      </c>
      <c r="G162" s="49" t="s">
        <v>90</v>
      </c>
      <c r="H162" s="49" t="s">
        <v>103</v>
      </c>
      <c r="I162" s="141" t="s">
        <v>76</v>
      </c>
      <c r="J162" s="142" t="s">
        <v>342</v>
      </c>
      <c r="K162" s="142" t="s">
        <v>343</v>
      </c>
      <c r="L162" s="143" t="s">
        <v>33</v>
      </c>
      <c r="M162" s="144" t="s">
        <v>33</v>
      </c>
      <c r="N162" s="142" t="s">
        <v>73</v>
      </c>
      <c r="O162" s="41">
        <v>15</v>
      </c>
      <c r="P162" s="41">
        <v>60.32</v>
      </c>
      <c r="Q162" s="143" t="s">
        <v>113</v>
      </c>
      <c r="R162" s="44">
        <v>904.8</v>
      </c>
      <c r="S162" s="44">
        <v>904.8</v>
      </c>
    </row>
    <row r="163" spans="1:19" s="123" customFormat="1" ht="44.25" customHeight="1" x14ac:dyDescent="0.3">
      <c r="A163" s="58" t="s">
        <v>86</v>
      </c>
      <c r="B163" s="59" t="s">
        <v>87</v>
      </c>
      <c r="C163" s="140" t="s">
        <v>110</v>
      </c>
      <c r="D163" s="140" t="s">
        <v>20</v>
      </c>
      <c r="E163" s="49" t="s">
        <v>21</v>
      </c>
      <c r="F163" s="49" t="s">
        <v>89</v>
      </c>
      <c r="G163" s="49" t="s">
        <v>90</v>
      </c>
      <c r="H163" s="49" t="s">
        <v>103</v>
      </c>
      <c r="I163" s="141" t="s">
        <v>76</v>
      </c>
      <c r="J163" s="142" t="s">
        <v>344</v>
      </c>
      <c r="K163" s="142" t="s">
        <v>345</v>
      </c>
      <c r="L163" s="143" t="s">
        <v>33</v>
      </c>
      <c r="M163" s="144" t="s">
        <v>33</v>
      </c>
      <c r="N163" s="142" t="s">
        <v>73</v>
      </c>
      <c r="O163" s="41">
        <v>50</v>
      </c>
      <c r="P163" s="41">
        <v>28.42</v>
      </c>
      <c r="Q163" s="143" t="s">
        <v>113</v>
      </c>
      <c r="R163" s="44">
        <v>1421</v>
      </c>
      <c r="S163" s="44">
        <v>1421</v>
      </c>
    </row>
    <row r="164" spans="1:19" s="123" customFormat="1" ht="44.25" customHeight="1" x14ac:dyDescent="0.3">
      <c r="A164" s="58" t="s">
        <v>86</v>
      </c>
      <c r="B164" s="59" t="s">
        <v>87</v>
      </c>
      <c r="C164" s="140" t="s">
        <v>110</v>
      </c>
      <c r="D164" s="140" t="s">
        <v>20</v>
      </c>
      <c r="E164" s="49" t="s">
        <v>21</v>
      </c>
      <c r="F164" s="49" t="s">
        <v>20</v>
      </c>
      <c r="G164" s="49" t="s">
        <v>22</v>
      </c>
      <c r="H164" s="49" t="s">
        <v>328</v>
      </c>
      <c r="I164" s="141" t="s">
        <v>346</v>
      </c>
      <c r="J164" s="142" t="s">
        <v>347</v>
      </c>
      <c r="K164" s="142" t="s">
        <v>348</v>
      </c>
      <c r="L164" s="143" t="s">
        <v>33</v>
      </c>
      <c r="M164" s="144" t="s">
        <v>33</v>
      </c>
      <c r="N164" s="142" t="s">
        <v>73</v>
      </c>
      <c r="O164" s="41">
        <v>5</v>
      </c>
      <c r="P164" s="41">
        <v>1156.9829999999999</v>
      </c>
      <c r="Q164" s="143" t="s">
        <v>113</v>
      </c>
      <c r="R164" s="44">
        <v>5784.915</v>
      </c>
      <c r="S164" s="44">
        <v>5784.915</v>
      </c>
    </row>
    <row r="165" spans="1:19" s="123" customFormat="1" ht="44.25" customHeight="1" x14ac:dyDescent="0.3">
      <c r="A165" s="58" t="s">
        <v>86</v>
      </c>
      <c r="B165" s="59" t="s">
        <v>87</v>
      </c>
      <c r="C165" s="140" t="s">
        <v>110</v>
      </c>
      <c r="D165" s="140" t="s">
        <v>20</v>
      </c>
      <c r="E165" s="49" t="s">
        <v>36</v>
      </c>
      <c r="F165" s="49" t="s">
        <v>37</v>
      </c>
      <c r="G165" s="49" t="s">
        <v>38</v>
      </c>
      <c r="H165" s="49" t="s">
        <v>349</v>
      </c>
      <c r="I165" s="141" t="s">
        <v>346</v>
      </c>
      <c r="J165" s="142" t="s">
        <v>350</v>
      </c>
      <c r="K165" s="142" t="s">
        <v>351</v>
      </c>
      <c r="L165" s="143" t="s">
        <v>33</v>
      </c>
      <c r="M165" s="144" t="s">
        <v>33</v>
      </c>
      <c r="N165" s="142" t="s">
        <v>73</v>
      </c>
      <c r="O165" s="41">
        <v>1</v>
      </c>
      <c r="P165" s="41">
        <v>590.44000000000005</v>
      </c>
      <c r="Q165" s="143" t="s">
        <v>113</v>
      </c>
      <c r="R165" s="44">
        <v>590.44000000000005</v>
      </c>
      <c r="S165" s="44">
        <v>590.44000000000005</v>
      </c>
    </row>
    <row r="166" spans="1:19" s="123" customFormat="1" ht="44.25" customHeight="1" x14ac:dyDescent="0.3">
      <c r="A166" s="58" t="s">
        <v>86</v>
      </c>
      <c r="B166" s="59" t="s">
        <v>87</v>
      </c>
      <c r="C166" s="140" t="s">
        <v>110</v>
      </c>
      <c r="D166" s="140" t="s">
        <v>20</v>
      </c>
      <c r="E166" s="49" t="s">
        <v>36</v>
      </c>
      <c r="F166" s="49" t="s">
        <v>37</v>
      </c>
      <c r="G166" s="49" t="s">
        <v>38</v>
      </c>
      <c r="H166" s="49" t="s">
        <v>328</v>
      </c>
      <c r="I166" s="141" t="s">
        <v>346</v>
      </c>
      <c r="J166" s="142" t="s">
        <v>352</v>
      </c>
      <c r="K166" s="142" t="s">
        <v>353</v>
      </c>
      <c r="L166" s="143" t="s">
        <v>33</v>
      </c>
      <c r="M166" s="144" t="s">
        <v>33</v>
      </c>
      <c r="N166" s="142" t="s">
        <v>335</v>
      </c>
      <c r="O166" s="41">
        <v>1</v>
      </c>
      <c r="P166" s="41">
        <v>960</v>
      </c>
      <c r="Q166" s="143" t="s">
        <v>113</v>
      </c>
      <c r="R166" s="44">
        <v>960</v>
      </c>
      <c r="S166" s="44">
        <v>960</v>
      </c>
    </row>
    <row r="167" spans="1:19" s="123" customFormat="1" ht="44.25" customHeight="1" x14ac:dyDescent="0.3">
      <c r="A167" s="58" t="s">
        <v>86</v>
      </c>
      <c r="B167" s="59" t="s">
        <v>87</v>
      </c>
      <c r="C167" s="140" t="s">
        <v>110</v>
      </c>
      <c r="D167" s="140" t="s">
        <v>20</v>
      </c>
      <c r="E167" s="49" t="s">
        <v>36</v>
      </c>
      <c r="F167" s="49" t="s">
        <v>37</v>
      </c>
      <c r="G167" s="49" t="s">
        <v>38</v>
      </c>
      <c r="H167" s="49" t="s">
        <v>132</v>
      </c>
      <c r="I167" s="141" t="s">
        <v>96</v>
      </c>
      <c r="J167" s="142" t="s">
        <v>354</v>
      </c>
      <c r="K167" s="142" t="s">
        <v>355</v>
      </c>
      <c r="L167" s="143" t="s">
        <v>33</v>
      </c>
      <c r="M167" s="144" t="s">
        <v>33</v>
      </c>
      <c r="N167" s="142" t="s">
        <v>73</v>
      </c>
      <c r="O167" s="41">
        <v>1</v>
      </c>
      <c r="P167" s="41">
        <v>1170</v>
      </c>
      <c r="Q167" s="143" t="s">
        <v>113</v>
      </c>
      <c r="R167" s="44">
        <v>1170</v>
      </c>
      <c r="S167" s="44">
        <v>1170</v>
      </c>
    </row>
    <row r="168" spans="1:19" s="123" customFormat="1" ht="44.25" customHeight="1" x14ac:dyDescent="0.3">
      <c r="A168" s="58" t="s">
        <v>86</v>
      </c>
      <c r="B168" s="59" t="s">
        <v>87</v>
      </c>
      <c r="C168" s="140" t="s">
        <v>110</v>
      </c>
      <c r="D168" s="140" t="s">
        <v>20</v>
      </c>
      <c r="E168" s="49" t="s">
        <v>36</v>
      </c>
      <c r="F168" s="49" t="s">
        <v>37</v>
      </c>
      <c r="G168" s="49" t="s">
        <v>38</v>
      </c>
      <c r="H168" s="49" t="s">
        <v>328</v>
      </c>
      <c r="I168" s="141" t="s">
        <v>346</v>
      </c>
      <c r="J168" s="142" t="s">
        <v>356</v>
      </c>
      <c r="K168" s="142" t="s">
        <v>357</v>
      </c>
      <c r="L168" s="143" t="s">
        <v>33</v>
      </c>
      <c r="M168" s="144" t="s">
        <v>33</v>
      </c>
      <c r="N168" s="142" t="s">
        <v>73</v>
      </c>
      <c r="O168" s="41">
        <v>1</v>
      </c>
      <c r="P168" s="41">
        <v>120</v>
      </c>
      <c r="Q168" s="143" t="s">
        <v>113</v>
      </c>
      <c r="R168" s="44">
        <v>120</v>
      </c>
      <c r="S168" s="44">
        <v>120</v>
      </c>
    </row>
    <row r="169" spans="1:19" s="123" customFormat="1" ht="44.25" customHeight="1" x14ac:dyDescent="0.3">
      <c r="A169" s="58" t="s">
        <v>86</v>
      </c>
      <c r="B169" s="59" t="s">
        <v>87</v>
      </c>
      <c r="C169" s="140" t="s">
        <v>110</v>
      </c>
      <c r="D169" s="140" t="s">
        <v>20</v>
      </c>
      <c r="E169" s="49" t="s">
        <v>21</v>
      </c>
      <c r="F169" s="49" t="s">
        <v>89</v>
      </c>
      <c r="G169" s="49" t="s">
        <v>90</v>
      </c>
      <c r="H169" s="49" t="s">
        <v>103</v>
      </c>
      <c r="I169" s="141" t="s">
        <v>76</v>
      </c>
      <c r="J169" s="142" t="s">
        <v>100</v>
      </c>
      <c r="K169" s="142" t="s">
        <v>101</v>
      </c>
      <c r="L169" s="143" t="s">
        <v>33</v>
      </c>
      <c r="M169" s="144" t="s">
        <v>33</v>
      </c>
      <c r="N169" s="142" t="s">
        <v>73</v>
      </c>
      <c r="O169" s="41">
        <v>55</v>
      </c>
      <c r="P169" s="41">
        <v>112.0792</v>
      </c>
      <c r="Q169" s="143" t="s">
        <v>113</v>
      </c>
      <c r="R169" s="44">
        <v>6164.3559999999998</v>
      </c>
      <c r="S169" s="44">
        <v>6164.3559999999998</v>
      </c>
    </row>
    <row r="170" spans="1:19" s="123" customFormat="1" ht="44.25" customHeight="1" x14ac:dyDescent="0.3">
      <c r="A170" s="58" t="s">
        <v>86</v>
      </c>
      <c r="B170" s="59" t="s">
        <v>87</v>
      </c>
      <c r="C170" s="140" t="s">
        <v>110</v>
      </c>
      <c r="D170" s="140" t="s">
        <v>20</v>
      </c>
      <c r="E170" s="49" t="s">
        <v>21</v>
      </c>
      <c r="F170" s="49" t="s">
        <v>89</v>
      </c>
      <c r="G170" s="49" t="s">
        <v>90</v>
      </c>
      <c r="H170" s="49" t="s">
        <v>248</v>
      </c>
      <c r="I170" s="141" t="s">
        <v>167</v>
      </c>
      <c r="J170" s="142" t="s">
        <v>205</v>
      </c>
      <c r="K170" s="142" t="s">
        <v>206</v>
      </c>
      <c r="L170" s="143" t="s">
        <v>33</v>
      </c>
      <c r="M170" s="144" t="s">
        <v>33</v>
      </c>
      <c r="N170" s="142" t="s">
        <v>73</v>
      </c>
      <c r="O170" s="41">
        <v>1528</v>
      </c>
      <c r="P170" s="41">
        <v>6.9599999999999991</v>
      </c>
      <c r="Q170" s="143" t="s">
        <v>113</v>
      </c>
      <c r="R170" s="44">
        <v>10634.88</v>
      </c>
      <c r="S170" s="44">
        <v>10634.88</v>
      </c>
    </row>
    <row r="171" spans="1:19" s="123" customFormat="1" ht="44.25" customHeight="1" x14ac:dyDescent="0.3">
      <c r="A171" s="58" t="s">
        <v>86</v>
      </c>
      <c r="B171" s="59" t="s">
        <v>87</v>
      </c>
      <c r="C171" s="140" t="s">
        <v>110</v>
      </c>
      <c r="D171" s="140" t="s">
        <v>20</v>
      </c>
      <c r="E171" s="49" t="s">
        <v>21</v>
      </c>
      <c r="F171" s="49" t="s">
        <v>20</v>
      </c>
      <c r="G171" s="49" t="s">
        <v>28</v>
      </c>
      <c r="H171" s="49" t="s">
        <v>133</v>
      </c>
      <c r="I171" s="141" t="s">
        <v>134</v>
      </c>
      <c r="J171" s="146"/>
      <c r="K171" s="147" t="s">
        <v>358</v>
      </c>
      <c r="L171" s="143" t="s">
        <v>33</v>
      </c>
      <c r="M171" s="144" t="s">
        <v>33</v>
      </c>
      <c r="N171" s="146" t="s">
        <v>23</v>
      </c>
      <c r="O171" s="148">
        <v>388</v>
      </c>
      <c r="P171" s="41">
        <v>1</v>
      </c>
      <c r="Q171" s="143" t="s">
        <v>136</v>
      </c>
      <c r="R171" s="44">
        <v>388</v>
      </c>
      <c r="S171" s="44">
        <v>388</v>
      </c>
    </row>
    <row r="172" spans="1:19" s="123" customFormat="1" ht="44.25" customHeight="1" x14ac:dyDescent="0.3">
      <c r="A172" s="58" t="s">
        <v>86</v>
      </c>
      <c r="B172" s="59" t="s">
        <v>87</v>
      </c>
      <c r="C172" s="140" t="s">
        <v>110</v>
      </c>
      <c r="D172" s="140" t="s">
        <v>20</v>
      </c>
      <c r="E172" s="49" t="s">
        <v>21</v>
      </c>
      <c r="F172" s="49" t="s">
        <v>20</v>
      </c>
      <c r="G172" s="49" t="s">
        <v>28</v>
      </c>
      <c r="H172" s="49" t="s">
        <v>140</v>
      </c>
      <c r="I172" s="141" t="s">
        <v>29</v>
      </c>
      <c r="J172" s="146"/>
      <c r="K172" s="149" t="s">
        <v>359</v>
      </c>
      <c r="L172" s="143" t="s">
        <v>141</v>
      </c>
      <c r="M172" s="144" t="s">
        <v>135</v>
      </c>
      <c r="N172" s="146" t="s">
        <v>23</v>
      </c>
      <c r="O172" s="150">
        <v>31320</v>
      </c>
      <c r="P172" s="41">
        <v>1</v>
      </c>
      <c r="Q172" s="143" t="s">
        <v>139</v>
      </c>
      <c r="R172" s="44">
        <v>31320</v>
      </c>
      <c r="S172" s="44">
        <v>31320</v>
      </c>
    </row>
    <row r="173" spans="1:19" s="123" customFormat="1" ht="44.25" customHeight="1" x14ac:dyDescent="0.3">
      <c r="A173" s="58" t="s">
        <v>86</v>
      </c>
      <c r="B173" s="59" t="s">
        <v>87</v>
      </c>
      <c r="C173" s="140" t="s">
        <v>110</v>
      </c>
      <c r="D173" s="140" t="s">
        <v>20</v>
      </c>
      <c r="E173" s="49" t="s">
        <v>21</v>
      </c>
      <c r="F173" s="49" t="s">
        <v>20</v>
      </c>
      <c r="G173" s="49" t="s">
        <v>22</v>
      </c>
      <c r="H173" s="49" t="s">
        <v>52</v>
      </c>
      <c r="I173" s="141" t="s">
        <v>64</v>
      </c>
      <c r="J173" s="146"/>
      <c r="K173" s="147" t="s">
        <v>360</v>
      </c>
      <c r="L173" s="143" t="s">
        <v>24</v>
      </c>
      <c r="M173" s="144" t="s">
        <v>135</v>
      </c>
      <c r="N173" s="146" t="s">
        <v>23</v>
      </c>
      <c r="O173" s="148">
        <v>720.71</v>
      </c>
      <c r="P173" s="41">
        <v>1</v>
      </c>
      <c r="Q173" s="143" t="s">
        <v>139</v>
      </c>
      <c r="R173" s="44">
        <v>720.71</v>
      </c>
      <c r="S173" s="44">
        <v>720.71</v>
      </c>
    </row>
    <row r="174" spans="1:19" s="123" customFormat="1" ht="44.25" customHeight="1" x14ac:dyDescent="0.3">
      <c r="A174" s="58" t="s">
        <v>86</v>
      </c>
      <c r="B174" s="59" t="s">
        <v>87</v>
      </c>
      <c r="C174" s="140" t="s">
        <v>110</v>
      </c>
      <c r="D174" s="140" t="s">
        <v>20</v>
      </c>
      <c r="E174" s="49" t="s">
        <v>21</v>
      </c>
      <c r="F174" s="49" t="s">
        <v>20</v>
      </c>
      <c r="G174" s="49" t="s">
        <v>28</v>
      </c>
      <c r="H174" s="49" t="s">
        <v>137</v>
      </c>
      <c r="I174" s="141" t="s">
        <v>82</v>
      </c>
      <c r="J174" s="146"/>
      <c r="K174" s="151" t="s">
        <v>361</v>
      </c>
      <c r="L174" s="143" t="s">
        <v>138</v>
      </c>
      <c r="M174" s="144" t="s">
        <v>135</v>
      </c>
      <c r="N174" s="146" t="s">
        <v>23</v>
      </c>
      <c r="O174" s="150">
        <v>50355.24</v>
      </c>
      <c r="P174" s="41">
        <v>1</v>
      </c>
      <c r="Q174" s="143" t="s">
        <v>136</v>
      </c>
      <c r="R174" s="44">
        <v>50355.24</v>
      </c>
      <c r="S174" s="44">
        <v>50355.24</v>
      </c>
    </row>
    <row r="175" spans="1:19" s="123" customFormat="1" ht="44.25" customHeight="1" x14ac:dyDescent="0.3">
      <c r="A175" s="58" t="s">
        <v>86</v>
      </c>
      <c r="B175" s="59" t="s">
        <v>87</v>
      </c>
      <c r="C175" s="140" t="s">
        <v>110</v>
      </c>
      <c r="D175" s="140" t="s">
        <v>20</v>
      </c>
      <c r="E175" s="49" t="s">
        <v>21</v>
      </c>
      <c r="F175" s="49" t="s">
        <v>20</v>
      </c>
      <c r="G175" s="49" t="s">
        <v>28</v>
      </c>
      <c r="H175" s="49" t="s">
        <v>142</v>
      </c>
      <c r="I175" s="141" t="s">
        <v>31</v>
      </c>
      <c r="J175" s="146"/>
      <c r="K175" s="147" t="s">
        <v>362</v>
      </c>
      <c r="L175" s="143" t="s">
        <v>32</v>
      </c>
      <c r="M175" s="144" t="s">
        <v>135</v>
      </c>
      <c r="N175" s="146" t="s">
        <v>23</v>
      </c>
      <c r="O175" s="148">
        <v>19492.57</v>
      </c>
      <c r="P175" s="41">
        <v>1</v>
      </c>
      <c r="Q175" s="143" t="s">
        <v>139</v>
      </c>
      <c r="R175" s="44">
        <v>19492.57</v>
      </c>
      <c r="S175" s="44">
        <v>19492.57</v>
      </c>
    </row>
    <row r="178" spans="1:21" s="26" customFormat="1" ht="22.2" customHeight="1" x14ac:dyDescent="0.3">
      <c r="A178" s="153" t="s">
        <v>18</v>
      </c>
      <c r="B178" s="153"/>
      <c r="C178" s="153"/>
      <c r="D178" s="153"/>
      <c r="E178" s="153"/>
      <c r="F178" s="153"/>
      <c r="G178" s="153"/>
      <c r="H178" s="153"/>
      <c r="I178" s="153"/>
      <c r="J178" s="24"/>
      <c r="K178" s="23"/>
      <c r="L178" s="25"/>
      <c r="M178" s="25"/>
      <c r="O178" s="27"/>
      <c r="Q178" s="28"/>
      <c r="R178" s="30">
        <f>SUM(R11:R177)</f>
        <v>896825.09660000005</v>
      </c>
      <c r="S178" s="30">
        <f>SUM(S11:S177)</f>
        <v>896825.10100000002</v>
      </c>
      <c r="U178" s="29"/>
    </row>
  </sheetData>
  <mergeCells count="2">
    <mergeCell ref="A7:R7"/>
    <mergeCell ref="A178:I178"/>
  </mergeCells>
  <pageMargins left="0" right="0" top="0" bottom="0" header="0" footer="0"/>
  <pageSetup paperSize="5" scale="4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MAR 2023</vt:lpstr>
      <vt:lpstr>'MAR 2023'!Títulos_a_imprimir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123</dc:creator>
  <cp:lastModifiedBy>123</cp:lastModifiedBy>
  <dcterms:created xsi:type="dcterms:W3CDTF">2023-03-06T23:47:01Z</dcterms:created>
  <dcterms:modified xsi:type="dcterms:W3CDTF">2023-05-08T16:27:44Z</dcterms:modified>
</cp:coreProperties>
</file>